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15" yWindow="-15" windowWidth="7740" windowHeight="9285" tabRatio="890" firstSheet="1" activeTab="1"/>
  </bookViews>
  <sheets>
    <sheet name="Manual Inputs" sheetId="9" r:id="rId1"/>
    <sheet name="TOD Inputs" sheetId="17" r:id="rId2"/>
    <sheet name="LR Monthly" sheetId="8" r:id="rId3"/>
    <sheet name="LR 8760 Loads" sheetId="1" r:id="rId4"/>
    <sheet name="Expanded kW" sheetId="7" r:id="rId5"/>
    <sheet name="Monthly Data" sheetId="13" r:id="rId6"/>
    <sheet name="Summary" sheetId="11" r:id="rId7"/>
    <sheet name="Peaks" sheetId="10" r:id="rId8"/>
    <sheet name="Load Factors" sheetId="14" r:id="rId9"/>
    <sheet name="On,Off Peak kWh" sheetId="15" r:id="rId10"/>
  </sheets>
  <definedNames>
    <definedName name="_xlnm._FilterDatabase" localSheetId="4" hidden="1">'Expanded kW'!$A$1:$H$8761</definedName>
    <definedName name="CustClass">'Manual Inputs'!$D$3</definedName>
    <definedName name="DST_End">'TOD Inputs'!$B$9</definedName>
    <definedName name="DST_Start">'TOD Inputs'!$B$8</definedName>
    <definedName name="Holidays">'TOD Inputs'!$G$3:$G$9</definedName>
    <definedName name="OPkStart">'TOD Inputs'!$B$4</definedName>
    <definedName name="PkStart">'TOD Inputs'!$B$3</definedName>
    <definedName name="_xlnm.Print_Area" localSheetId="4">'Expanded kW'!$A$1:$H$8761</definedName>
    <definedName name="_xlnm.Print_Titles" localSheetId="4">'Expanded kW'!$1:$1</definedName>
    <definedName name="ReportYr">'Manual Inputs'!$E$5</definedName>
    <definedName name="solver_adj" localSheetId="8" hidden="1">'Load Factors'!$E$26</definedName>
    <definedName name="solver_cvg" localSheetId="8" hidden="1">0.0001</definedName>
    <definedName name="solver_drv" localSheetId="8" hidden="1">1</definedName>
    <definedName name="solver_est" localSheetId="8" hidden="1">1</definedName>
    <definedName name="solver_itr" localSheetId="8" hidden="1">100</definedName>
    <definedName name="solver_lin" localSheetId="8" hidden="1">2</definedName>
    <definedName name="solver_neg" localSheetId="8" hidden="1">2</definedName>
    <definedName name="solver_num" localSheetId="8" hidden="1">0</definedName>
    <definedName name="solver_nwt" localSheetId="8" hidden="1">1</definedName>
    <definedName name="solver_opt" localSheetId="8" hidden="1">'Load Factors'!$F$26</definedName>
    <definedName name="solver_pre" localSheetId="8" hidden="1">0.000001</definedName>
    <definedName name="solver_scl" localSheetId="8" hidden="1">2</definedName>
    <definedName name="solver_sho" localSheetId="8" hidden="1">2</definedName>
    <definedName name="solver_tim" localSheetId="8" hidden="1">100</definedName>
    <definedName name="solver_tol" localSheetId="8" hidden="1">0.05</definedName>
    <definedName name="solver_typ" localSheetId="8" hidden="1">1</definedName>
    <definedName name="solver_val" localSheetId="8" hidden="1">0.5001</definedName>
    <definedName name="TYBegin">'Manual Inputs'!$E$4</definedName>
    <definedName name="TYDays">'Manual Inputs'!$D$6</definedName>
  </definedNames>
  <calcPr calcId="145621" iterate="1"/>
</workbook>
</file>

<file path=xl/calcChain.xml><?xml version="1.0" encoding="utf-8"?>
<calcChain xmlns="http://schemas.openxmlformats.org/spreadsheetml/2006/main">
  <c r="G8761" i="7" l="1"/>
  <c r="G8760" i="7"/>
  <c r="G8759" i="7"/>
  <c r="G8758" i="7"/>
  <c r="G8757" i="7"/>
  <c r="G8756" i="7"/>
  <c r="G8755" i="7"/>
  <c r="G8754" i="7"/>
  <c r="G8753" i="7"/>
  <c r="G8752" i="7"/>
  <c r="G8751" i="7"/>
  <c r="G8750" i="7"/>
  <c r="G8749" i="7"/>
  <c r="G8748" i="7"/>
  <c r="G8747" i="7"/>
  <c r="G8746" i="7"/>
  <c r="G8745" i="7"/>
  <c r="G8744" i="7"/>
  <c r="G8743" i="7"/>
  <c r="G8742" i="7"/>
  <c r="G8741" i="7"/>
  <c r="G8740" i="7"/>
  <c r="G8739" i="7"/>
  <c r="G8738" i="7"/>
  <c r="G8737" i="7"/>
  <c r="G8736" i="7"/>
  <c r="G8735" i="7"/>
  <c r="G8734" i="7"/>
  <c r="G8733" i="7"/>
  <c r="G8732" i="7"/>
  <c r="G8731" i="7"/>
  <c r="G8730" i="7"/>
  <c r="G8729" i="7"/>
  <c r="G8728" i="7"/>
  <c r="G8727" i="7"/>
  <c r="G8726" i="7"/>
  <c r="G8725" i="7"/>
  <c r="G8724" i="7"/>
  <c r="G8723" i="7"/>
  <c r="G8722" i="7"/>
  <c r="G8721" i="7"/>
  <c r="G8720" i="7"/>
  <c r="G8719" i="7"/>
  <c r="G8718" i="7"/>
  <c r="G8717" i="7"/>
  <c r="G8716" i="7"/>
  <c r="G8715" i="7"/>
  <c r="G8714" i="7"/>
  <c r="G8713" i="7"/>
  <c r="G8712" i="7"/>
  <c r="G8711" i="7"/>
  <c r="G8710" i="7"/>
  <c r="G8709" i="7"/>
  <c r="G8708" i="7"/>
  <c r="G8707" i="7"/>
  <c r="G8706" i="7"/>
  <c r="G8705" i="7"/>
  <c r="G8704" i="7"/>
  <c r="G8703" i="7"/>
  <c r="G8702" i="7"/>
  <c r="G8701" i="7"/>
  <c r="G8700" i="7"/>
  <c r="G8699" i="7"/>
  <c r="G8698" i="7"/>
  <c r="G8697" i="7"/>
  <c r="G8696" i="7"/>
  <c r="G8695" i="7"/>
  <c r="G8694" i="7"/>
  <c r="G8693" i="7"/>
  <c r="G8692" i="7"/>
  <c r="G8691" i="7"/>
  <c r="G8690" i="7"/>
  <c r="G8689" i="7"/>
  <c r="G8688" i="7"/>
  <c r="G8687" i="7"/>
  <c r="G8686" i="7"/>
  <c r="G8685" i="7"/>
  <c r="G8684" i="7"/>
  <c r="G8683" i="7"/>
  <c r="G8682" i="7"/>
  <c r="G8681" i="7"/>
  <c r="G8680" i="7"/>
  <c r="G8679" i="7"/>
  <c r="G8678" i="7"/>
  <c r="G8677" i="7"/>
  <c r="G8676" i="7"/>
  <c r="G8675" i="7"/>
  <c r="G8674" i="7"/>
  <c r="G8673" i="7"/>
  <c r="G8672" i="7"/>
  <c r="G8671" i="7"/>
  <c r="G8670" i="7"/>
  <c r="G8669" i="7"/>
  <c r="G8668" i="7"/>
  <c r="G8667" i="7"/>
  <c r="G8666" i="7"/>
  <c r="G8665" i="7"/>
  <c r="G8664" i="7"/>
  <c r="G8663" i="7"/>
  <c r="G8662" i="7"/>
  <c r="G8661" i="7"/>
  <c r="G8660" i="7"/>
  <c r="G8659" i="7"/>
  <c r="G8658" i="7"/>
  <c r="G8657" i="7"/>
  <c r="G8656" i="7"/>
  <c r="G8655" i="7"/>
  <c r="G8654" i="7"/>
  <c r="G8653" i="7"/>
  <c r="G8652" i="7"/>
  <c r="G8651" i="7"/>
  <c r="G8650" i="7"/>
  <c r="G8649" i="7"/>
  <c r="G8648" i="7"/>
  <c r="G8647" i="7"/>
  <c r="G8646" i="7"/>
  <c r="G8645" i="7"/>
  <c r="G8644" i="7"/>
  <c r="G8643" i="7"/>
  <c r="G8642" i="7"/>
  <c r="G8641" i="7"/>
  <c r="G8640" i="7"/>
  <c r="G8639" i="7"/>
  <c r="G8638" i="7"/>
  <c r="G8637" i="7"/>
  <c r="G8636" i="7"/>
  <c r="G8635" i="7"/>
  <c r="G8634" i="7"/>
  <c r="G8633" i="7"/>
  <c r="G8632" i="7"/>
  <c r="G8631" i="7"/>
  <c r="G8630" i="7"/>
  <c r="G8629" i="7"/>
  <c r="G8628" i="7"/>
  <c r="G8627" i="7"/>
  <c r="G8626" i="7"/>
  <c r="G8625" i="7"/>
  <c r="G8624" i="7"/>
  <c r="G8623" i="7"/>
  <c r="G8622" i="7"/>
  <c r="G8621" i="7"/>
  <c r="G8620" i="7"/>
  <c r="G8619" i="7"/>
  <c r="G8618" i="7"/>
  <c r="G8617" i="7"/>
  <c r="G8616" i="7"/>
  <c r="G8615" i="7"/>
  <c r="G8614" i="7"/>
  <c r="G8613" i="7"/>
  <c r="G8612" i="7"/>
  <c r="G8611" i="7"/>
  <c r="G8610" i="7"/>
  <c r="G8609" i="7"/>
  <c r="G8608" i="7"/>
  <c r="G8607" i="7"/>
  <c r="G8606" i="7"/>
  <c r="G8605" i="7"/>
  <c r="G8604" i="7"/>
  <c r="G8603" i="7"/>
  <c r="G8602" i="7"/>
  <c r="G8601" i="7"/>
  <c r="G8600" i="7"/>
  <c r="G8599" i="7"/>
  <c r="G8598" i="7"/>
  <c r="G8597" i="7"/>
  <c r="G8596" i="7"/>
  <c r="G8595" i="7"/>
  <c r="G8594" i="7"/>
  <c r="G8593" i="7"/>
  <c r="G8592" i="7"/>
  <c r="G8591" i="7"/>
  <c r="G8590" i="7"/>
  <c r="G8589" i="7"/>
  <c r="G8588" i="7"/>
  <c r="G8587" i="7"/>
  <c r="G8586" i="7"/>
  <c r="G8585" i="7"/>
  <c r="G8584" i="7"/>
  <c r="G8583" i="7"/>
  <c r="G8582" i="7"/>
  <c r="G8581" i="7"/>
  <c r="G8580" i="7"/>
  <c r="G8579" i="7"/>
  <c r="G8578" i="7"/>
  <c r="G8577" i="7"/>
  <c r="G8576" i="7"/>
  <c r="G8575" i="7"/>
  <c r="G8574" i="7"/>
  <c r="G8573" i="7"/>
  <c r="G8572" i="7"/>
  <c r="G8571" i="7"/>
  <c r="G8570" i="7"/>
  <c r="G8569" i="7"/>
  <c r="G8568" i="7"/>
  <c r="G8567" i="7"/>
  <c r="G8566" i="7"/>
  <c r="G8565" i="7"/>
  <c r="G8564" i="7"/>
  <c r="G8563" i="7"/>
  <c r="G8562" i="7"/>
  <c r="G8561" i="7"/>
  <c r="G8560" i="7"/>
  <c r="G8559" i="7"/>
  <c r="G8558" i="7"/>
  <c r="G8557" i="7"/>
  <c r="G8556" i="7"/>
  <c r="G8555" i="7"/>
  <c r="G8554" i="7"/>
  <c r="G8553" i="7"/>
  <c r="G8552" i="7"/>
  <c r="G8551" i="7"/>
  <c r="G8550" i="7"/>
  <c r="G8549" i="7"/>
  <c r="G8548" i="7"/>
  <c r="G8547" i="7"/>
  <c r="G8546" i="7"/>
  <c r="G8545" i="7"/>
  <c r="G8544" i="7"/>
  <c r="G8543" i="7"/>
  <c r="G8542" i="7"/>
  <c r="G8541" i="7"/>
  <c r="G8540" i="7"/>
  <c r="G8539" i="7"/>
  <c r="G8538" i="7"/>
  <c r="G8537" i="7"/>
  <c r="G8536" i="7"/>
  <c r="G8535" i="7"/>
  <c r="G8534" i="7"/>
  <c r="G8533" i="7"/>
  <c r="G8532" i="7"/>
  <c r="G8531" i="7"/>
  <c r="G8530" i="7"/>
  <c r="G8529" i="7"/>
  <c r="G8528" i="7"/>
  <c r="G8527" i="7"/>
  <c r="G8526" i="7"/>
  <c r="G8525" i="7"/>
  <c r="G8524" i="7"/>
  <c r="G8523" i="7"/>
  <c r="G8522" i="7"/>
  <c r="G8521" i="7"/>
  <c r="G8520" i="7"/>
  <c r="G8519" i="7"/>
  <c r="G8518" i="7"/>
  <c r="G8517" i="7"/>
  <c r="G8516" i="7"/>
  <c r="G8515" i="7"/>
  <c r="G8514" i="7"/>
  <c r="G8513" i="7"/>
  <c r="G8512" i="7"/>
  <c r="G8511" i="7"/>
  <c r="G8510" i="7"/>
  <c r="G8509" i="7"/>
  <c r="G8508" i="7"/>
  <c r="G8507" i="7"/>
  <c r="G8506" i="7"/>
  <c r="G8505" i="7"/>
  <c r="G8504" i="7"/>
  <c r="G8503" i="7"/>
  <c r="G8502" i="7"/>
  <c r="G8501" i="7"/>
  <c r="G8500" i="7"/>
  <c r="G8499" i="7"/>
  <c r="G8498" i="7"/>
  <c r="G8497" i="7"/>
  <c r="G8496" i="7"/>
  <c r="G8495" i="7"/>
  <c r="G8494" i="7"/>
  <c r="G8493" i="7"/>
  <c r="G8492" i="7"/>
  <c r="G8491" i="7"/>
  <c r="G8490" i="7"/>
  <c r="G8489" i="7"/>
  <c r="G8488" i="7"/>
  <c r="G8487" i="7"/>
  <c r="G8486" i="7"/>
  <c r="G8485" i="7"/>
  <c r="G8484" i="7"/>
  <c r="G8483" i="7"/>
  <c r="G8482" i="7"/>
  <c r="G8481" i="7"/>
  <c r="G8480" i="7"/>
  <c r="G8479" i="7"/>
  <c r="G8478" i="7"/>
  <c r="G8477" i="7"/>
  <c r="G8476" i="7"/>
  <c r="G8475" i="7"/>
  <c r="G8474" i="7"/>
  <c r="G8473" i="7"/>
  <c r="G8472" i="7"/>
  <c r="G8471" i="7"/>
  <c r="G8470" i="7"/>
  <c r="G8469" i="7"/>
  <c r="G8468" i="7"/>
  <c r="G8467" i="7"/>
  <c r="G8466" i="7"/>
  <c r="G8465" i="7"/>
  <c r="G8464" i="7"/>
  <c r="G8463" i="7"/>
  <c r="G8462" i="7"/>
  <c r="G8461" i="7"/>
  <c r="G8460" i="7"/>
  <c r="G8459" i="7"/>
  <c r="G8458" i="7"/>
  <c r="G8457" i="7"/>
  <c r="G8456" i="7"/>
  <c r="G8455" i="7"/>
  <c r="G8454" i="7"/>
  <c r="G8453" i="7"/>
  <c r="G8452" i="7"/>
  <c r="G8451" i="7"/>
  <c r="G8450" i="7"/>
  <c r="G8449" i="7"/>
  <c r="G8448" i="7"/>
  <c r="G8447" i="7"/>
  <c r="G8446" i="7"/>
  <c r="G8445" i="7"/>
  <c r="G8444" i="7"/>
  <c r="G8443" i="7"/>
  <c r="G8442" i="7"/>
  <c r="G8441" i="7"/>
  <c r="G8440" i="7"/>
  <c r="G8439" i="7"/>
  <c r="G8438" i="7"/>
  <c r="G8437" i="7"/>
  <c r="G8436" i="7"/>
  <c r="G8435" i="7"/>
  <c r="G8434" i="7"/>
  <c r="G8433" i="7"/>
  <c r="G8432" i="7"/>
  <c r="G8431" i="7"/>
  <c r="G8430" i="7"/>
  <c r="G8429" i="7"/>
  <c r="G8428" i="7"/>
  <c r="G8427" i="7"/>
  <c r="G8426" i="7"/>
  <c r="G8425" i="7"/>
  <c r="G8424" i="7"/>
  <c r="G8423" i="7"/>
  <c r="G8422" i="7"/>
  <c r="G8421" i="7"/>
  <c r="G8420" i="7"/>
  <c r="G8419" i="7"/>
  <c r="G8418" i="7"/>
  <c r="G8417" i="7"/>
  <c r="G8416" i="7"/>
  <c r="G8415" i="7"/>
  <c r="G8414" i="7"/>
  <c r="G8413" i="7"/>
  <c r="G8412" i="7"/>
  <c r="G8411" i="7"/>
  <c r="G8410" i="7"/>
  <c r="G8409" i="7"/>
  <c r="G8408" i="7"/>
  <c r="G8407" i="7"/>
  <c r="G8406" i="7"/>
  <c r="G8405" i="7"/>
  <c r="G8404" i="7"/>
  <c r="G8403" i="7"/>
  <c r="G8402" i="7"/>
  <c r="G8401" i="7"/>
  <c r="G8400" i="7"/>
  <c r="G8399" i="7"/>
  <c r="G8398" i="7"/>
  <c r="G8397" i="7"/>
  <c r="G8396" i="7"/>
  <c r="G8395" i="7"/>
  <c r="G8394" i="7"/>
  <c r="G8393" i="7"/>
  <c r="G8392" i="7"/>
  <c r="G8391" i="7"/>
  <c r="G8390" i="7"/>
  <c r="G8389" i="7"/>
  <c r="G8388" i="7"/>
  <c r="G8387" i="7"/>
  <c r="G8386" i="7"/>
  <c r="G8385" i="7"/>
  <c r="G8384" i="7"/>
  <c r="G8383" i="7"/>
  <c r="G8382" i="7"/>
  <c r="G8381" i="7"/>
  <c r="G8380" i="7"/>
  <c r="G8379" i="7"/>
  <c r="G8378" i="7"/>
  <c r="G8377" i="7"/>
  <c r="G8376" i="7"/>
  <c r="G8375" i="7"/>
  <c r="G8374" i="7"/>
  <c r="G8373" i="7"/>
  <c r="G8372" i="7"/>
  <c r="G8371" i="7"/>
  <c r="G8370" i="7"/>
  <c r="G8369" i="7"/>
  <c r="G8368" i="7"/>
  <c r="G8367" i="7"/>
  <c r="G8366" i="7"/>
  <c r="G8365" i="7"/>
  <c r="G8364" i="7"/>
  <c r="G8363" i="7"/>
  <c r="G8362" i="7"/>
  <c r="G8361" i="7"/>
  <c r="G8360" i="7"/>
  <c r="G8359" i="7"/>
  <c r="G8358" i="7"/>
  <c r="G8357" i="7"/>
  <c r="G8356" i="7"/>
  <c r="G8355" i="7"/>
  <c r="G8354" i="7"/>
  <c r="G8353" i="7"/>
  <c r="G8352" i="7"/>
  <c r="G8351" i="7"/>
  <c r="G8350" i="7"/>
  <c r="G8349" i="7"/>
  <c r="G8348" i="7"/>
  <c r="G8347" i="7"/>
  <c r="G8346" i="7"/>
  <c r="G8345" i="7"/>
  <c r="G8344" i="7"/>
  <c r="G8343" i="7"/>
  <c r="G8342" i="7"/>
  <c r="G8341" i="7"/>
  <c r="G8340" i="7"/>
  <c r="G8339" i="7"/>
  <c r="G8338" i="7"/>
  <c r="G8337" i="7"/>
  <c r="G8336" i="7"/>
  <c r="G8335" i="7"/>
  <c r="G8334" i="7"/>
  <c r="G8333" i="7"/>
  <c r="G8332" i="7"/>
  <c r="G8331" i="7"/>
  <c r="G8330" i="7"/>
  <c r="G8329" i="7"/>
  <c r="G8328" i="7"/>
  <c r="G8327" i="7"/>
  <c r="G8326" i="7"/>
  <c r="G8325" i="7"/>
  <c r="G8324" i="7"/>
  <c r="G8323" i="7"/>
  <c r="G8322" i="7"/>
  <c r="G8321" i="7"/>
  <c r="G8320" i="7"/>
  <c r="G8319" i="7"/>
  <c r="G8318" i="7"/>
  <c r="G8317" i="7"/>
  <c r="G8316" i="7"/>
  <c r="G8315" i="7"/>
  <c r="G8314" i="7"/>
  <c r="G8313" i="7"/>
  <c r="G8312" i="7"/>
  <c r="G8311" i="7"/>
  <c r="G8310" i="7"/>
  <c r="G8309" i="7"/>
  <c r="G8308" i="7"/>
  <c r="G8307" i="7"/>
  <c r="G8306" i="7"/>
  <c r="G8305" i="7"/>
  <c r="G8304" i="7"/>
  <c r="G8303" i="7"/>
  <c r="G8302" i="7"/>
  <c r="G8301" i="7"/>
  <c r="G8300" i="7"/>
  <c r="G8299" i="7"/>
  <c r="G8298" i="7"/>
  <c r="G8297" i="7"/>
  <c r="G8296" i="7"/>
  <c r="G8295" i="7"/>
  <c r="G8294" i="7"/>
  <c r="G8293" i="7"/>
  <c r="G8292" i="7"/>
  <c r="G8291" i="7"/>
  <c r="G8290" i="7"/>
  <c r="G8289" i="7"/>
  <c r="G8288" i="7"/>
  <c r="G8287" i="7"/>
  <c r="G8286" i="7"/>
  <c r="G8285" i="7"/>
  <c r="G8284" i="7"/>
  <c r="G8283" i="7"/>
  <c r="G8282" i="7"/>
  <c r="G8281" i="7"/>
  <c r="G8280" i="7"/>
  <c r="G8279" i="7"/>
  <c r="G8278" i="7"/>
  <c r="G8277" i="7"/>
  <c r="G8276" i="7"/>
  <c r="G8275" i="7"/>
  <c r="G8274" i="7"/>
  <c r="G8273" i="7"/>
  <c r="G8272" i="7"/>
  <c r="G8271" i="7"/>
  <c r="G8270" i="7"/>
  <c r="G8269" i="7"/>
  <c r="G8268" i="7"/>
  <c r="G8267" i="7"/>
  <c r="G8266" i="7"/>
  <c r="G8265" i="7"/>
  <c r="G8264" i="7"/>
  <c r="G8263" i="7"/>
  <c r="G8262" i="7"/>
  <c r="G8261" i="7"/>
  <c r="G8260" i="7"/>
  <c r="G8259" i="7"/>
  <c r="G8258" i="7"/>
  <c r="G8257" i="7"/>
  <c r="G8256" i="7"/>
  <c r="G8255" i="7"/>
  <c r="G8254" i="7"/>
  <c r="G8253" i="7"/>
  <c r="G8252" i="7"/>
  <c r="G8251" i="7"/>
  <c r="G8250" i="7"/>
  <c r="G8249" i="7"/>
  <c r="G8248" i="7"/>
  <c r="G8247" i="7"/>
  <c r="G8246" i="7"/>
  <c r="G8245" i="7"/>
  <c r="G8244" i="7"/>
  <c r="G8243" i="7"/>
  <c r="G8242" i="7"/>
  <c r="G8241" i="7"/>
  <c r="G8240" i="7"/>
  <c r="G8239" i="7"/>
  <c r="G8238" i="7"/>
  <c r="G8237" i="7"/>
  <c r="G8236" i="7"/>
  <c r="G8235" i="7"/>
  <c r="G8234" i="7"/>
  <c r="G8233" i="7"/>
  <c r="G8232" i="7"/>
  <c r="G8231" i="7"/>
  <c r="G8230" i="7"/>
  <c r="G8229" i="7"/>
  <c r="G8228" i="7"/>
  <c r="G8227" i="7"/>
  <c r="G8226" i="7"/>
  <c r="G8225" i="7"/>
  <c r="G8224" i="7"/>
  <c r="G8223" i="7"/>
  <c r="G8222" i="7"/>
  <c r="G8221" i="7"/>
  <c r="G8220" i="7"/>
  <c r="G8219" i="7"/>
  <c r="G8218" i="7"/>
  <c r="G8217" i="7"/>
  <c r="G8216" i="7"/>
  <c r="G8215" i="7"/>
  <c r="G8214" i="7"/>
  <c r="G8213" i="7"/>
  <c r="G8212" i="7"/>
  <c r="G8211" i="7"/>
  <c r="G8210" i="7"/>
  <c r="G8209" i="7"/>
  <c r="G8208" i="7"/>
  <c r="G8207" i="7"/>
  <c r="G8206" i="7"/>
  <c r="G8205" i="7"/>
  <c r="G8204" i="7"/>
  <c r="G8203" i="7"/>
  <c r="G8202" i="7"/>
  <c r="G8201" i="7"/>
  <c r="G8200" i="7"/>
  <c r="G8199" i="7"/>
  <c r="G8198" i="7"/>
  <c r="G8197" i="7"/>
  <c r="G8196" i="7"/>
  <c r="G8195" i="7"/>
  <c r="G8194" i="7"/>
  <c r="G8193" i="7"/>
  <c r="G8192" i="7"/>
  <c r="G8191" i="7"/>
  <c r="G8190" i="7"/>
  <c r="G8189" i="7"/>
  <c r="G8188" i="7"/>
  <c r="G8187" i="7"/>
  <c r="G8186" i="7"/>
  <c r="G8185" i="7"/>
  <c r="G8184" i="7"/>
  <c r="G8183" i="7"/>
  <c r="G8182" i="7"/>
  <c r="G8181" i="7"/>
  <c r="G8180" i="7"/>
  <c r="G8179" i="7"/>
  <c r="G8178" i="7"/>
  <c r="G8177" i="7"/>
  <c r="G8176" i="7"/>
  <c r="G8175" i="7"/>
  <c r="G8174" i="7"/>
  <c r="G8173" i="7"/>
  <c r="G8172" i="7"/>
  <c r="G8171" i="7"/>
  <c r="G8170" i="7"/>
  <c r="G8169" i="7"/>
  <c r="G8168" i="7"/>
  <c r="G8167" i="7"/>
  <c r="G8166" i="7"/>
  <c r="G8165" i="7"/>
  <c r="G8164" i="7"/>
  <c r="G8163" i="7"/>
  <c r="G8162" i="7"/>
  <c r="G8161" i="7"/>
  <c r="G8160" i="7"/>
  <c r="G8159" i="7"/>
  <c r="G8158" i="7"/>
  <c r="G8157" i="7"/>
  <c r="G8156" i="7"/>
  <c r="G8155" i="7"/>
  <c r="G8154" i="7"/>
  <c r="G8153" i="7"/>
  <c r="G8152" i="7"/>
  <c r="G8151" i="7"/>
  <c r="G8150" i="7"/>
  <c r="G8149" i="7"/>
  <c r="G8148" i="7"/>
  <c r="G8147" i="7"/>
  <c r="G8146" i="7"/>
  <c r="G8145" i="7"/>
  <c r="G8144" i="7"/>
  <c r="G8143" i="7"/>
  <c r="G8142" i="7"/>
  <c r="G8141" i="7"/>
  <c r="G8140" i="7"/>
  <c r="G8139" i="7"/>
  <c r="G8138" i="7"/>
  <c r="G8137" i="7"/>
  <c r="G8136" i="7"/>
  <c r="G8135" i="7"/>
  <c r="G8134" i="7"/>
  <c r="G8133" i="7"/>
  <c r="G8132" i="7"/>
  <c r="G8131" i="7"/>
  <c r="G8130" i="7"/>
  <c r="G8129" i="7"/>
  <c r="G8128" i="7"/>
  <c r="G8127" i="7"/>
  <c r="G8126" i="7"/>
  <c r="G8125" i="7"/>
  <c r="G8124" i="7"/>
  <c r="G8123" i="7"/>
  <c r="G8122" i="7"/>
  <c r="G8121" i="7"/>
  <c r="G8120" i="7"/>
  <c r="G8119" i="7"/>
  <c r="G8118" i="7"/>
  <c r="G8117" i="7"/>
  <c r="G8116" i="7"/>
  <c r="G8115" i="7"/>
  <c r="G8114" i="7"/>
  <c r="G8113" i="7"/>
  <c r="G8112" i="7"/>
  <c r="G8111" i="7"/>
  <c r="G8110" i="7"/>
  <c r="G8109" i="7"/>
  <c r="G8108" i="7"/>
  <c r="G8107" i="7"/>
  <c r="G8106" i="7"/>
  <c r="G8105" i="7"/>
  <c r="G8104" i="7"/>
  <c r="G8103" i="7"/>
  <c r="G8102" i="7"/>
  <c r="G8101" i="7"/>
  <c r="G8100" i="7"/>
  <c r="G8099" i="7"/>
  <c r="G8098" i="7"/>
  <c r="G8097" i="7"/>
  <c r="G8096" i="7"/>
  <c r="G8095" i="7"/>
  <c r="G8094" i="7"/>
  <c r="G8093" i="7"/>
  <c r="G8092" i="7"/>
  <c r="G8091" i="7"/>
  <c r="G8090" i="7"/>
  <c r="G8089" i="7"/>
  <c r="G8088" i="7"/>
  <c r="G8087" i="7"/>
  <c r="G8086" i="7"/>
  <c r="G8085" i="7"/>
  <c r="G8084" i="7"/>
  <c r="G8083" i="7"/>
  <c r="G8082" i="7"/>
  <c r="G8081" i="7"/>
  <c r="G8080" i="7"/>
  <c r="G8079" i="7"/>
  <c r="G8078" i="7"/>
  <c r="G8077" i="7"/>
  <c r="G8076" i="7"/>
  <c r="G8075" i="7"/>
  <c r="G8074" i="7"/>
  <c r="G8073" i="7"/>
  <c r="G8072" i="7"/>
  <c r="G8071" i="7"/>
  <c r="G8070" i="7"/>
  <c r="G8069" i="7"/>
  <c r="G8068" i="7"/>
  <c r="G8067" i="7"/>
  <c r="G8066" i="7"/>
  <c r="G8065" i="7"/>
  <c r="G8064" i="7"/>
  <c r="G8063" i="7"/>
  <c r="G8062" i="7"/>
  <c r="G8061" i="7"/>
  <c r="G8060" i="7"/>
  <c r="G8059" i="7"/>
  <c r="G8058" i="7"/>
  <c r="G8057" i="7"/>
  <c r="G8056" i="7"/>
  <c r="G8055" i="7"/>
  <c r="G8054" i="7"/>
  <c r="G8053" i="7"/>
  <c r="G8052" i="7"/>
  <c r="G8051" i="7"/>
  <c r="G8050" i="7"/>
  <c r="G8049" i="7"/>
  <c r="G8048" i="7"/>
  <c r="G8047" i="7"/>
  <c r="G8046" i="7"/>
  <c r="G8045" i="7"/>
  <c r="G8044" i="7"/>
  <c r="G8043" i="7"/>
  <c r="G8042" i="7"/>
  <c r="G8041" i="7"/>
  <c r="G8040" i="7"/>
  <c r="G8039" i="7"/>
  <c r="G8038" i="7"/>
  <c r="G8037" i="7"/>
  <c r="G8036" i="7"/>
  <c r="G8035" i="7"/>
  <c r="G8034" i="7"/>
  <c r="G8033" i="7"/>
  <c r="G8032" i="7"/>
  <c r="G8031" i="7"/>
  <c r="G8030" i="7"/>
  <c r="G8029" i="7"/>
  <c r="G8028" i="7"/>
  <c r="G8027" i="7"/>
  <c r="G8026" i="7"/>
  <c r="G8025" i="7"/>
  <c r="G8024" i="7"/>
  <c r="G8023" i="7"/>
  <c r="G8022" i="7"/>
  <c r="G8021" i="7"/>
  <c r="G8020" i="7"/>
  <c r="G8019" i="7"/>
  <c r="G8018" i="7"/>
  <c r="G8017" i="7"/>
  <c r="G8016" i="7"/>
  <c r="G8015" i="7"/>
  <c r="G8014" i="7"/>
  <c r="G8013" i="7"/>
  <c r="G8012" i="7"/>
  <c r="G8011" i="7"/>
  <c r="G8010" i="7"/>
  <c r="G8009" i="7"/>
  <c r="G8008" i="7"/>
  <c r="G8007" i="7"/>
  <c r="G8006" i="7"/>
  <c r="G8005" i="7"/>
  <c r="G8004" i="7"/>
  <c r="G8003" i="7"/>
  <c r="G8002" i="7"/>
  <c r="G8001" i="7"/>
  <c r="G8000" i="7"/>
  <c r="G7999" i="7"/>
  <c r="G7998" i="7"/>
  <c r="G7997" i="7"/>
  <c r="G7996" i="7"/>
  <c r="G7995" i="7"/>
  <c r="G7994" i="7"/>
  <c r="G7993" i="7"/>
  <c r="G7992" i="7"/>
  <c r="G7991" i="7"/>
  <c r="G7990" i="7"/>
  <c r="G7989" i="7"/>
  <c r="G7988" i="7"/>
  <c r="G7987" i="7"/>
  <c r="G7986" i="7"/>
  <c r="G7985" i="7"/>
  <c r="G7984" i="7"/>
  <c r="G7983" i="7"/>
  <c r="G7982" i="7"/>
  <c r="G7981" i="7"/>
  <c r="G7980" i="7"/>
  <c r="G7979" i="7"/>
  <c r="G7978" i="7"/>
  <c r="G7977" i="7"/>
  <c r="G7976" i="7"/>
  <c r="G7975" i="7"/>
  <c r="G7974" i="7"/>
  <c r="G7973" i="7"/>
  <c r="G7972" i="7"/>
  <c r="G7971" i="7"/>
  <c r="G7970" i="7"/>
  <c r="G7969" i="7"/>
  <c r="G7968" i="7"/>
  <c r="G7967" i="7"/>
  <c r="G7966" i="7"/>
  <c r="G7965" i="7"/>
  <c r="G7964" i="7"/>
  <c r="G7963" i="7"/>
  <c r="G7962" i="7"/>
  <c r="G7961" i="7"/>
  <c r="G7960" i="7"/>
  <c r="G7959" i="7"/>
  <c r="G7958" i="7"/>
  <c r="G7957" i="7"/>
  <c r="G7956" i="7"/>
  <c r="G7955" i="7"/>
  <c r="G7954" i="7"/>
  <c r="G7953" i="7"/>
  <c r="G7952" i="7"/>
  <c r="G7951" i="7"/>
  <c r="G7950" i="7"/>
  <c r="G7949" i="7"/>
  <c r="G7948" i="7"/>
  <c r="G7947" i="7"/>
  <c r="G7946" i="7"/>
  <c r="G7945" i="7"/>
  <c r="G7944" i="7"/>
  <c r="G7943" i="7"/>
  <c r="G7942" i="7"/>
  <c r="G7941" i="7"/>
  <c r="G7940" i="7"/>
  <c r="G7939" i="7"/>
  <c r="G7938" i="7"/>
  <c r="G7937" i="7"/>
  <c r="G7936" i="7"/>
  <c r="G7935" i="7"/>
  <c r="G7934" i="7"/>
  <c r="G7933" i="7"/>
  <c r="G7932" i="7"/>
  <c r="G7931" i="7"/>
  <c r="G7930" i="7"/>
  <c r="G7929" i="7"/>
  <c r="G7928" i="7"/>
  <c r="G7927" i="7"/>
  <c r="G7926" i="7"/>
  <c r="G7925" i="7"/>
  <c r="G7924" i="7"/>
  <c r="G7923" i="7"/>
  <c r="G7922" i="7"/>
  <c r="G7921" i="7"/>
  <c r="G7920" i="7"/>
  <c r="G7919" i="7"/>
  <c r="G7918" i="7"/>
  <c r="G7917" i="7"/>
  <c r="G7916" i="7"/>
  <c r="G7915" i="7"/>
  <c r="G7914" i="7"/>
  <c r="G7913" i="7"/>
  <c r="G7912" i="7"/>
  <c r="G7911" i="7"/>
  <c r="G7910" i="7"/>
  <c r="G7909" i="7"/>
  <c r="G7908" i="7"/>
  <c r="G7907" i="7"/>
  <c r="G7906" i="7"/>
  <c r="G7905" i="7"/>
  <c r="G7904" i="7"/>
  <c r="G7903" i="7"/>
  <c r="G7902" i="7"/>
  <c r="G7901" i="7"/>
  <c r="G7900" i="7"/>
  <c r="G7899" i="7"/>
  <c r="G7898" i="7"/>
  <c r="G7897" i="7"/>
  <c r="G7896" i="7"/>
  <c r="G7895" i="7"/>
  <c r="G7894" i="7"/>
  <c r="G7893" i="7"/>
  <c r="G7892" i="7"/>
  <c r="G7891" i="7"/>
  <c r="G7890" i="7"/>
  <c r="G7889" i="7"/>
  <c r="G7888" i="7"/>
  <c r="G7887" i="7"/>
  <c r="G7886" i="7"/>
  <c r="G7885" i="7"/>
  <c r="G7884" i="7"/>
  <c r="G7883" i="7"/>
  <c r="G7882" i="7"/>
  <c r="G7881" i="7"/>
  <c r="G7880" i="7"/>
  <c r="G7879" i="7"/>
  <c r="G7878" i="7"/>
  <c r="G7877" i="7"/>
  <c r="G7876" i="7"/>
  <c r="G7875" i="7"/>
  <c r="G7874" i="7"/>
  <c r="G7873" i="7"/>
  <c r="G7872" i="7"/>
  <c r="G7871" i="7"/>
  <c r="G7870" i="7"/>
  <c r="G7869" i="7"/>
  <c r="G7868" i="7"/>
  <c r="G7867" i="7"/>
  <c r="G7866" i="7"/>
  <c r="G7865" i="7"/>
  <c r="G7864" i="7"/>
  <c r="G7863" i="7"/>
  <c r="G7862" i="7"/>
  <c r="G7861" i="7"/>
  <c r="G7860" i="7"/>
  <c r="G7859" i="7"/>
  <c r="G7858" i="7"/>
  <c r="G7857" i="7"/>
  <c r="G7856" i="7"/>
  <c r="G7855" i="7"/>
  <c r="G7854" i="7"/>
  <c r="G7853" i="7"/>
  <c r="G7852" i="7"/>
  <c r="G7851" i="7"/>
  <c r="G7850" i="7"/>
  <c r="G7849" i="7"/>
  <c r="G7848" i="7"/>
  <c r="G7847" i="7"/>
  <c r="G7846" i="7"/>
  <c r="G7845" i="7"/>
  <c r="G7844" i="7"/>
  <c r="G7843" i="7"/>
  <c r="G7842" i="7"/>
  <c r="G7841" i="7"/>
  <c r="G7840" i="7"/>
  <c r="G7839" i="7"/>
  <c r="G7838" i="7"/>
  <c r="G7837" i="7"/>
  <c r="G7836" i="7"/>
  <c r="G7835" i="7"/>
  <c r="G7834" i="7"/>
  <c r="G7833" i="7"/>
  <c r="G7832" i="7"/>
  <c r="G7831" i="7"/>
  <c r="G7830" i="7"/>
  <c r="G7829" i="7"/>
  <c r="G7828" i="7"/>
  <c r="G7827" i="7"/>
  <c r="G7826" i="7"/>
  <c r="G7825" i="7"/>
  <c r="G7824" i="7"/>
  <c r="G7823" i="7"/>
  <c r="G7822" i="7"/>
  <c r="G7821" i="7"/>
  <c r="G7820" i="7"/>
  <c r="G7819" i="7"/>
  <c r="G7818" i="7"/>
  <c r="G7817" i="7"/>
  <c r="G7816" i="7"/>
  <c r="G7815" i="7"/>
  <c r="G7814" i="7"/>
  <c r="G7813" i="7"/>
  <c r="G7812" i="7"/>
  <c r="G7811" i="7"/>
  <c r="G7810" i="7"/>
  <c r="G7809" i="7"/>
  <c r="G7808" i="7"/>
  <c r="G7807" i="7"/>
  <c r="G7806" i="7"/>
  <c r="G7805" i="7"/>
  <c r="G7804" i="7"/>
  <c r="G7803" i="7"/>
  <c r="G7802" i="7"/>
  <c r="G7801" i="7"/>
  <c r="G7800" i="7"/>
  <c r="G7799" i="7"/>
  <c r="G7798" i="7"/>
  <c r="G7797" i="7"/>
  <c r="G7796" i="7"/>
  <c r="G7795" i="7"/>
  <c r="G7794" i="7"/>
  <c r="G7793" i="7"/>
  <c r="G7792" i="7"/>
  <c r="G7791" i="7"/>
  <c r="G7790" i="7"/>
  <c r="G7789" i="7"/>
  <c r="G7788" i="7"/>
  <c r="G7787" i="7"/>
  <c r="G7786" i="7"/>
  <c r="G7785" i="7"/>
  <c r="G7784" i="7"/>
  <c r="G7783" i="7"/>
  <c r="G7782" i="7"/>
  <c r="G7781" i="7"/>
  <c r="G7780" i="7"/>
  <c r="G7779" i="7"/>
  <c r="G7778" i="7"/>
  <c r="G7777" i="7"/>
  <c r="G7776" i="7"/>
  <c r="G7775" i="7"/>
  <c r="G7774" i="7"/>
  <c r="G7773" i="7"/>
  <c r="G7772" i="7"/>
  <c r="G7771" i="7"/>
  <c r="G7770" i="7"/>
  <c r="G7769" i="7"/>
  <c r="G7768" i="7"/>
  <c r="G7767" i="7"/>
  <c r="G7766" i="7"/>
  <c r="G7765" i="7"/>
  <c r="G7764" i="7"/>
  <c r="G7763" i="7"/>
  <c r="G7762" i="7"/>
  <c r="G7761" i="7"/>
  <c r="G7760" i="7"/>
  <c r="G7759" i="7"/>
  <c r="G7758" i="7"/>
  <c r="G7757" i="7"/>
  <c r="G7756" i="7"/>
  <c r="G7755" i="7"/>
  <c r="G7754" i="7"/>
  <c r="G7753" i="7"/>
  <c r="G7752" i="7"/>
  <c r="G7751" i="7"/>
  <c r="G7750" i="7"/>
  <c r="G7749" i="7"/>
  <c r="G7748" i="7"/>
  <c r="G7747" i="7"/>
  <c r="G7746" i="7"/>
  <c r="G7745" i="7"/>
  <c r="G7744" i="7"/>
  <c r="G7743" i="7"/>
  <c r="G7742" i="7"/>
  <c r="G7741" i="7"/>
  <c r="G7740" i="7"/>
  <c r="G7739" i="7"/>
  <c r="G7738" i="7"/>
  <c r="G7737" i="7"/>
  <c r="G7736" i="7"/>
  <c r="G7735" i="7"/>
  <c r="G7734" i="7"/>
  <c r="G7733" i="7"/>
  <c r="G7732" i="7"/>
  <c r="G7731" i="7"/>
  <c r="G7730" i="7"/>
  <c r="G7729" i="7"/>
  <c r="G7728" i="7"/>
  <c r="G7727" i="7"/>
  <c r="G7726" i="7"/>
  <c r="G7725" i="7"/>
  <c r="G7724" i="7"/>
  <c r="G7723" i="7"/>
  <c r="G7722" i="7"/>
  <c r="G7721" i="7"/>
  <c r="G7720" i="7"/>
  <c r="G7719" i="7"/>
  <c r="G7718" i="7"/>
  <c r="G7717" i="7"/>
  <c r="G7716" i="7"/>
  <c r="G7715" i="7"/>
  <c r="G7714" i="7"/>
  <c r="G7713" i="7"/>
  <c r="G7712" i="7"/>
  <c r="G7711" i="7"/>
  <c r="G7710" i="7"/>
  <c r="G7709" i="7"/>
  <c r="G7708" i="7"/>
  <c r="G7707" i="7"/>
  <c r="G7706" i="7"/>
  <c r="G7705" i="7"/>
  <c r="G7704" i="7"/>
  <c r="G7703" i="7"/>
  <c r="G7702" i="7"/>
  <c r="G7701" i="7"/>
  <c r="G7700" i="7"/>
  <c r="G7699" i="7"/>
  <c r="G7698" i="7"/>
  <c r="G7697" i="7"/>
  <c r="G7696" i="7"/>
  <c r="G7695" i="7"/>
  <c r="G7694" i="7"/>
  <c r="G7693" i="7"/>
  <c r="G7692" i="7"/>
  <c r="G7691" i="7"/>
  <c r="G7690" i="7"/>
  <c r="G7689" i="7"/>
  <c r="G7688" i="7"/>
  <c r="G7687" i="7"/>
  <c r="G7686" i="7"/>
  <c r="G7685" i="7"/>
  <c r="G7684" i="7"/>
  <c r="G7683" i="7"/>
  <c r="G7682" i="7"/>
  <c r="G7681" i="7"/>
  <c r="G7680" i="7"/>
  <c r="G7679" i="7"/>
  <c r="G7678" i="7"/>
  <c r="G7677" i="7"/>
  <c r="G7676" i="7"/>
  <c r="G7675" i="7"/>
  <c r="G7674" i="7"/>
  <c r="G7673" i="7"/>
  <c r="G7672" i="7"/>
  <c r="G7671" i="7"/>
  <c r="G7670" i="7"/>
  <c r="G7669" i="7"/>
  <c r="G7668" i="7"/>
  <c r="G7667" i="7"/>
  <c r="G7666" i="7"/>
  <c r="G7665" i="7"/>
  <c r="G7664" i="7"/>
  <c r="G7663" i="7"/>
  <c r="G7662" i="7"/>
  <c r="G7661" i="7"/>
  <c r="G7660" i="7"/>
  <c r="G7659" i="7"/>
  <c r="G7658" i="7"/>
  <c r="G7657" i="7"/>
  <c r="G7656" i="7"/>
  <c r="G7655" i="7"/>
  <c r="G7654" i="7"/>
  <c r="G7653" i="7"/>
  <c r="G7652" i="7"/>
  <c r="G7651" i="7"/>
  <c r="G7650" i="7"/>
  <c r="G7649" i="7"/>
  <c r="G7648" i="7"/>
  <c r="G7647" i="7"/>
  <c r="G7646" i="7"/>
  <c r="G7645" i="7"/>
  <c r="G7644" i="7"/>
  <c r="G7643" i="7"/>
  <c r="G7642" i="7"/>
  <c r="G7641" i="7"/>
  <c r="G7640" i="7"/>
  <c r="G7639" i="7"/>
  <c r="G7638" i="7"/>
  <c r="G7637" i="7"/>
  <c r="G7636" i="7"/>
  <c r="G7635" i="7"/>
  <c r="G7634" i="7"/>
  <c r="G7633" i="7"/>
  <c r="G7632" i="7"/>
  <c r="G7631" i="7"/>
  <c r="G7630" i="7"/>
  <c r="G7629" i="7"/>
  <c r="G7628" i="7"/>
  <c r="G7627" i="7"/>
  <c r="G7626" i="7"/>
  <c r="G7625" i="7"/>
  <c r="G7624" i="7"/>
  <c r="G7623" i="7"/>
  <c r="G7622" i="7"/>
  <c r="G7621" i="7"/>
  <c r="G7620" i="7"/>
  <c r="G7619" i="7"/>
  <c r="G7618" i="7"/>
  <c r="G7617" i="7"/>
  <c r="G7616" i="7"/>
  <c r="G7615" i="7"/>
  <c r="G7614" i="7"/>
  <c r="G7613" i="7"/>
  <c r="G7612" i="7"/>
  <c r="G7611" i="7"/>
  <c r="G7610" i="7"/>
  <c r="G7609" i="7"/>
  <c r="G7608" i="7"/>
  <c r="G7607" i="7"/>
  <c r="G7606" i="7"/>
  <c r="G7605" i="7"/>
  <c r="G7604" i="7"/>
  <c r="G7603" i="7"/>
  <c r="G7602" i="7"/>
  <c r="G7601" i="7"/>
  <c r="G7600" i="7"/>
  <c r="G7599" i="7"/>
  <c r="G7598" i="7"/>
  <c r="G7597" i="7"/>
  <c r="G7596" i="7"/>
  <c r="G7595" i="7"/>
  <c r="G7594" i="7"/>
  <c r="G7593" i="7"/>
  <c r="G7592" i="7"/>
  <c r="G7591" i="7"/>
  <c r="G7590" i="7"/>
  <c r="G7589" i="7"/>
  <c r="G7588" i="7"/>
  <c r="G7587" i="7"/>
  <c r="G7586" i="7"/>
  <c r="G7585" i="7"/>
  <c r="G7584" i="7"/>
  <c r="G7583" i="7"/>
  <c r="G7582" i="7"/>
  <c r="G7581" i="7"/>
  <c r="G7580" i="7"/>
  <c r="G7579" i="7"/>
  <c r="G7578" i="7"/>
  <c r="G7577" i="7"/>
  <c r="G7576" i="7"/>
  <c r="G7575" i="7"/>
  <c r="G7574" i="7"/>
  <c r="G7573" i="7"/>
  <c r="G7572" i="7"/>
  <c r="G7571" i="7"/>
  <c r="G7570" i="7"/>
  <c r="G7569" i="7"/>
  <c r="G7568" i="7"/>
  <c r="G7567" i="7"/>
  <c r="G7566" i="7"/>
  <c r="G7565" i="7"/>
  <c r="G7564" i="7"/>
  <c r="G7563" i="7"/>
  <c r="G7562" i="7"/>
  <c r="G7561" i="7"/>
  <c r="G7560" i="7"/>
  <c r="G7559" i="7"/>
  <c r="G7558" i="7"/>
  <c r="G7557" i="7"/>
  <c r="G7556" i="7"/>
  <c r="G7555" i="7"/>
  <c r="G7554" i="7"/>
  <c r="G7553" i="7"/>
  <c r="G7552" i="7"/>
  <c r="G7551" i="7"/>
  <c r="G7550" i="7"/>
  <c r="G7549" i="7"/>
  <c r="G7548" i="7"/>
  <c r="G7547" i="7"/>
  <c r="G7546" i="7"/>
  <c r="G7545" i="7"/>
  <c r="G7544" i="7"/>
  <c r="G7543" i="7"/>
  <c r="G7542" i="7"/>
  <c r="G7541" i="7"/>
  <c r="G7540" i="7"/>
  <c r="G7539" i="7"/>
  <c r="G7538" i="7"/>
  <c r="G7537" i="7"/>
  <c r="G7536" i="7"/>
  <c r="G7535" i="7"/>
  <c r="G7534" i="7"/>
  <c r="G7533" i="7"/>
  <c r="G7532" i="7"/>
  <c r="G7531" i="7"/>
  <c r="G7530" i="7"/>
  <c r="G7529" i="7"/>
  <c r="G7528" i="7"/>
  <c r="G7527" i="7"/>
  <c r="G7526" i="7"/>
  <c r="G7525" i="7"/>
  <c r="G7524" i="7"/>
  <c r="G7523" i="7"/>
  <c r="G7522" i="7"/>
  <c r="G7521" i="7"/>
  <c r="G7520" i="7"/>
  <c r="G7519" i="7"/>
  <c r="G7518" i="7"/>
  <c r="G7517" i="7"/>
  <c r="G7516" i="7"/>
  <c r="G7515" i="7"/>
  <c r="G7514" i="7"/>
  <c r="G7513" i="7"/>
  <c r="G7512" i="7"/>
  <c r="G7511" i="7"/>
  <c r="G7510" i="7"/>
  <c r="G7509" i="7"/>
  <c r="G7508" i="7"/>
  <c r="G7507" i="7"/>
  <c r="G7506" i="7"/>
  <c r="G7505" i="7"/>
  <c r="G7504" i="7"/>
  <c r="G7503" i="7"/>
  <c r="G7502" i="7"/>
  <c r="G7501" i="7"/>
  <c r="G7500" i="7"/>
  <c r="G7499" i="7"/>
  <c r="G7498" i="7"/>
  <c r="G7497" i="7"/>
  <c r="G7496" i="7"/>
  <c r="G7495" i="7"/>
  <c r="G7494" i="7"/>
  <c r="G7493" i="7"/>
  <c r="G7492" i="7"/>
  <c r="G7491" i="7"/>
  <c r="G7490" i="7"/>
  <c r="G7489" i="7"/>
  <c r="G7488" i="7"/>
  <c r="G7487" i="7"/>
  <c r="G7486" i="7"/>
  <c r="G7485" i="7"/>
  <c r="G7484" i="7"/>
  <c r="G7483" i="7"/>
  <c r="G7482" i="7"/>
  <c r="G7481" i="7"/>
  <c r="G7480" i="7"/>
  <c r="G7479" i="7"/>
  <c r="G7478" i="7"/>
  <c r="G7477" i="7"/>
  <c r="G7476" i="7"/>
  <c r="G7475" i="7"/>
  <c r="G7474" i="7"/>
  <c r="G7473" i="7"/>
  <c r="G7472" i="7"/>
  <c r="G7471" i="7"/>
  <c r="G7470" i="7"/>
  <c r="G7469" i="7"/>
  <c r="G7468" i="7"/>
  <c r="G7467" i="7"/>
  <c r="G7466" i="7"/>
  <c r="G7465" i="7"/>
  <c r="G7464" i="7"/>
  <c r="G7463" i="7"/>
  <c r="G7462" i="7"/>
  <c r="G7461" i="7"/>
  <c r="G7460" i="7"/>
  <c r="G7459" i="7"/>
  <c r="G7458" i="7"/>
  <c r="G7457" i="7"/>
  <c r="G7456" i="7"/>
  <c r="G7455" i="7"/>
  <c r="G7454" i="7"/>
  <c r="G7453" i="7"/>
  <c r="G7452" i="7"/>
  <c r="G7451" i="7"/>
  <c r="G7450" i="7"/>
  <c r="G7449" i="7"/>
  <c r="G7448" i="7"/>
  <c r="G7447" i="7"/>
  <c r="G7446" i="7"/>
  <c r="G7445" i="7"/>
  <c r="G7444" i="7"/>
  <c r="G7443" i="7"/>
  <c r="G7442" i="7"/>
  <c r="G7441" i="7"/>
  <c r="G7440" i="7"/>
  <c r="G7439" i="7"/>
  <c r="G7438" i="7"/>
  <c r="G7437" i="7"/>
  <c r="G7436" i="7"/>
  <c r="G7435" i="7"/>
  <c r="G7434" i="7"/>
  <c r="G7433" i="7"/>
  <c r="G7432" i="7"/>
  <c r="G7431" i="7"/>
  <c r="G7430" i="7"/>
  <c r="G7429" i="7"/>
  <c r="G7428" i="7"/>
  <c r="G7427" i="7"/>
  <c r="G7426" i="7"/>
  <c r="G7425" i="7"/>
  <c r="G7424" i="7"/>
  <c r="G7423" i="7"/>
  <c r="G7422" i="7"/>
  <c r="G7421" i="7"/>
  <c r="G7420" i="7"/>
  <c r="G7419" i="7"/>
  <c r="G7418" i="7"/>
  <c r="G7417" i="7"/>
  <c r="G7416" i="7"/>
  <c r="G7415" i="7"/>
  <c r="G7414" i="7"/>
  <c r="G7413" i="7"/>
  <c r="G7412" i="7"/>
  <c r="G7411" i="7"/>
  <c r="G7410" i="7"/>
  <c r="G7409" i="7"/>
  <c r="G7408" i="7"/>
  <c r="G7407" i="7"/>
  <c r="G7406" i="7"/>
  <c r="G7405" i="7"/>
  <c r="G7404" i="7"/>
  <c r="G7403" i="7"/>
  <c r="G7402" i="7"/>
  <c r="G7401" i="7"/>
  <c r="G7400" i="7"/>
  <c r="G7399" i="7"/>
  <c r="G7398" i="7"/>
  <c r="G7397" i="7"/>
  <c r="G7396" i="7"/>
  <c r="G7395" i="7"/>
  <c r="G7394" i="7"/>
  <c r="G7393" i="7"/>
  <c r="G7392" i="7"/>
  <c r="G7391" i="7"/>
  <c r="G7390" i="7"/>
  <c r="G7389" i="7"/>
  <c r="G7388" i="7"/>
  <c r="G7387" i="7"/>
  <c r="G7386" i="7"/>
  <c r="G7385" i="7"/>
  <c r="G7384" i="7"/>
  <c r="G7383" i="7"/>
  <c r="G7382" i="7"/>
  <c r="G7381" i="7"/>
  <c r="G7380" i="7"/>
  <c r="G7379" i="7"/>
  <c r="G7378" i="7"/>
  <c r="G7377" i="7"/>
  <c r="G7376" i="7"/>
  <c r="G7375" i="7"/>
  <c r="G7374" i="7"/>
  <c r="G7373" i="7"/>
  <c r="G7372" i="7"/>
  <c r="G7371" i="7"/>
  <c r="G7370" i="7"/>
  <c r="G7369" i="7"/>
  <c r="G7368" i="7"/>
  <c r="G7367" i="7"/>
  <c r="G7366" i="7"/>
  <c r="G7365" i="7"/>
  <c r="G7364" i="7"/>
  <c r="G7363" i="7"/>
  <c r="G7362" i="7"/>
  <c r="G7361" i="7"/>
  <c r="G7360" i="7"/>
  <c r="G7359" i="7"/>
  <c r="G7358" i="7"/>
  <c r="G7357" i="7"/>
  <c r="G7356" i="7"/>
  <c r="G7355" i="7"/>
  <c r="G7354" i="7"/>
  <c r="G7353" i="7"/>
  <c r="G7352" i="7"/>
  <c r="G7351" i="7"/>
  <c r="G7350" i="7"/>
  <c r="G7349" i="7"/>
  <c r="G7348" i="7"/>
  <c r="G7347" i="7"/>
  <c r="G7346" i="7"/>
  <c r="G7345" i="7"/>
  <c r="G7344" i="7"/>
  <c r="G7343" i="7"/>
  <c r="G7342" i="7"/>
  <c r="G7341" i="7"/>
  <c r="G7340" i="7"/>
  <c r="G7339" i="7"/>
  <c r="G7338" i="7"/>
  <c r="G7337" i="7"/>
  <c r="G7336" i="7"/>
  <c r="G7335" i="7"/>
  <c r="G7334" i="7"/>
  <c r="G7333" i="7"/>
  <c r="G7332" i="7"/>
  <c r="G7331" i="7"/>
  <c r="G7330" i="7"/>
  <c r="G7329" i="7"/>
  <c r="G7328" i="7"/>
  <c r="G7327" i="7"/>
  <c r="G7326" i="7"/>
  <c r="G7325" i="7"/>
  <c r="G7324" i="7"/>
  <c r="G7323" i="7"/>
  <c r="G7322" i="7"/>
  <c r="G7321" i="7"/>
  <c r="G7320" i="7"/>
  <c r="G7319" i="7"/>
  <c r="G7318" i="7"/>
  <c r="G7317" i="7"/>
  <c r="G7316" i="7"/>
  <c r="G7315" i="7"/>
  <c r="G7314" i="7"/>
  <c r="G7313" i="7"/>
  <c r="G7312" i="7"/>
  <c r="G7311" i="7"/>
  <c r="G7310" i="7"/>
  <c r="G7309" i="7"/>
  <c r="G7308" i="7"/>
  <c r="G7307" i="7"/>
  <c r="G7306" i="7"/>
  <c r="G7305" i="7"/>
  <c r="G7304" i="7"/>
  <c r="G7303" i="7"/>
  <c r="G7302" i="7"/>
  <c r="G7301" i="7"/>
  <c r="G7300" i="7"/>
  <c r="G7299" i="7"/>
  <c r="G7298" i="7"/>
  <c r="G7297" i="7"/>
  <c r="G7296" i="7"/>
  <c r="G7295" i="7"/>
  <c r="G7294" i="7"/>
  <c r="G7293" i="7"/>
  <c r="G7292" i="7"/>
  <c r="G7291" i="7"/>
  <c r="G7290" i="7"/>
  <c r="G7289" i="7"/>
  <c r="G7288" i="7"/>
  <c r="G7287" i="7"/>
  <c r="G7286" i="7"/>
  <c r="G7285" i="7"/>
  <c r="G7284" i="7"/>
  <c r="G7283" i="7"/>
  <c r="G7282" i="7"/>
  <c r="G7281" i="7"/>
  <c r="G7280" i="7"/>
  <c r="G7279" i="7"/>
  <c r="G7278" i="7"/>
  <c r="G7277" i="7"/>
  <c r="G7276" i="7"/>
  <c r="G7275" i="7"/>
  <c r="G7274" i="7"/>
  <c r="G7273" i="7"/>
  <c r="G7272" i="7"/>
  <c r="G7271" i="7"/>
  <c r="G7270" i="7"/>
  <c r="G7269" i="7"/>
  <c r="G7268" i="7"/>
  <c r="G7267" i="7"/>
  <c r="G7266" i="7"/>
  <c r="G7265" i="7"/>
  <c r="G7264" i="7"/>
  <c r="G7263" i="7"/>
  <c r="G7262" i="7"/>
  <c r="G7261" i="7"/>
  <c r="G7260" i="7"/>
  <c r="G7259" i="7"/>
  <c r="G7258" i="7"/>
  <c r="G7257" i="7"/>
  <c r="G7256" i="7"/>
  <c r="G7255" i="7"/>
  <c r="G7254" i="7"/>
  <c r="G7253" i="7"/>
  <c r="G7252" i="7"/>
  <c r="G7251" i="7"/>
  <c r="G7250" i="7"/>
  <c r="G7249" i="7"/>
  <c r="G7248" i="7"/>
  <c r="G7247" i="7"/>
  <c r="G7246" i="7"/>
  <c r="G7245" i="7"/>
  <c r="G7244" i="7"/>
  <c r="G7243" i="7"/>
  <c r="G7242" i="7"/>
  <c r="G7241" i="7"/>
  <c r="G7240" i="7"/>
  <c r="G7239" i="7"/>
  <c r="G7238" i="7"/>
  <c r="G7237" i="7"/>
  <c r="G7236" i="7"/>
  <c r="G7235" i="7"/>
  <c r="G7234" i="7"/>
  <c r="G7233" i="7"/>
  <c r="G7232" i="7"/>
  <c r="G7231" i="7"/>
  <c r="G7230" i="7"/>
  <c r="G7229" i="7"/>
  <c r="G7228" i="7"/>
  <c r="G7227" i="7"/>
  <c r="G7226" i="7"/>
  <c r="G7225" i="7"/>
  <c r="G7224" i="7"/>
  <c r="G7223" i="7"/>
  <c r="G7222" i="7"/>
  <c r="G7221" i="7"/>
  <c r="G7220" i="7"/>
  <c r="G7219" i="7"/>
  <c r="G7218" i="7"/>
  <c r="G7217" i="7"/>
  <c r="G7216" i="7"/>
  <c r="G7215" i="7"/>
  <c r="G7214" i="7"/>
  <c r="G7213" i="7"/>
  <c r="G7212" i="7"/>
  <c r="G7211" i="7"/>
  <c r="G7210" i="7"/>
  <c r="G7209" i="7"/>
  <c r="G7208" i="7"/>
  <c r="G7207" i="7"/>
  <c r="G7206" i="7"/>
  <c r="G7205" i="7"/>
  <c r="G7204" i="7"/>
  <c r="G7203" i="7"/>
  <c r="G7202" i="7"/>
  <c r="G7201" i="7"/>
  <c r="G7200" i="7"/>
  <c r="G7199" i="7"/>
  <c r="G7198" i="7"/>
  <c r="G7197" i="7"/>
  <c r="G7196" i="7"/>
  <c r="G7195" i="7"/>
  <c r="G7194" i="7"/>
  <c r="G7193" i="7"/>
  <c r="G7192" i="7"/>
  <c r="G7191" i="7"/>
  <c r="G7190" i="7"/>
  <c r="G7189" i="7"/>
  <c r="G7188" i="7"/>
  <c r="G7187" i="7"/>
  <c r="G7186" i="7"/>
  <c r="G7185" i="7"/>
  <c r="G7184" i="7"/>
  <c r="G7183" i="7"/>
  <c r="G7182" i="7"/>
  <c r="G7181" i="7"/>
  <c r="G7180" i="7"/>
  <c r="G7179" i="7"/>
  <c r="G7178" i="7"/>
  <c r="G7177" i="7"/>
  <c r="G7176" i="7"/>
  <c r="G7175" i="7"/>
  <c r="G7174" i="7"/>
  <c r="G7173" i="7"/>
  <c r="G7172" i="7"/>
  <c r="G7171" i="7"/>
  <c r="G7170" i="7"/>
  <c r="G7169" i="7"/>
  <c r="G7168" i="7"/>
  <c r="G7167" i="7"/>
  <c r="G7166" i="7"/>
  <c r="G7165" i="7"/>
  <c r="G7164" i="7"/>
  <c r="G7163" i="7"/>
  <c r="G7162" i="7"/>
  <c r="G7161" i="7"/>
  <c r="G7160" i="7"/>
  <c r="G7159" i="7"/>
  <c r="G7158" i="7"/>
  <c r="G7157" i="7"/>
  <c r="G7156" i="7"/>
  <c r="G7155" i="7"/>
  <c r="G7154" i="7"/>
  <c r="G7153" i="7"/>
  <c r="G7152" i="7"/>
  <c r="G7151" i="7"/>
  <c r="G7150" i="7"/>
  <c r="G7149" i="7"/>
  <c r="G7148" i="7"/>
  <c r="G7147" i="7"/>
  <c r="G7146" i="7"/>
  <c r="G7145" i="7"/>
  <c r="G7144" i="7"/>
  <c r="G7143" i="7"/>
  <c r="G7142" i="7"/>
  <c r="G7141" i="7"/>
  <c r="G7140" i="7"/>
  <c r="G7139" i="7"/>
  <c r="G7138" i="7"/>
  <c r="G7137" i="7"/>
  <c r="G7136" i="7"/>
  <c r="G7135" i="7"/>
  <c r="G7134" i="7"/>
  <c r="G7133" i="7"/>
  <c r="G7132" i="7"/>
  <c r="G7131" i="7"/>
  <c r="G7130" i="7"/>
  <c r="G7129" i="7"/>
  <c r="G7128" i="7"/>
  <c r="G7127" i="7"/>
  <c r="G7126" i="7"/>
  <c r="G7125" i="7"/>
  <c r="G7124" i="7"/>
  <c r="G7123" i="7"/>
  <c r="G7122" i="7"/>
  <c r="G7121" i="7"/>
  <c r="G7120" i="7"/>
  <c r="G7119" i="7"/>
  <c r="G7118" i="7"/>
  <c r="G7117" i="7"/>
  <c r="G7116" i="7"/>
  <c r="G7115" i="7"/>
  <c r="G7114" i="7"/>
  <c r="G7113" i="7"/>
  <c r="G7112" i="7"/>
  <c r="G7111" i="7"/>
  <c r="G7110" i="7"/>
  <c r="G7109" i="7"/>
  <c r="G7108" i="7"/>
  <c r="G7107" i="7"/>
  <c r="G7106" i="7"/>
  <c r="G7105" i="7"/>
  <c r="G7104" i="7"/>
  <c r="G7103" i="7"/>
  <c r="G7102" i="7"/>
  <c r="G7101" i="7"/>
  <c r="G7100" i="7"/>
  <c r="G7099" i="7"/>
  <c r="G7098" i="7"/>
  <c r="G7097" i="7"/>
  <c r="G7096" i="7"/>
  <c r="G7095" i="7"/>
  <c r="G7094" i="7"/>
  <c r="G7093" i="7"/>
  <c r="G7092" i="7"/>
  <c r="G7091" i="7"/>
  <c r="G7090" i="7"/>
  <c r="G7089" i="7"/>
  <c r="G7088" i="7"/>
  <c r="G7087" i="7"/>
  <c r="G7086" i="7"/>
  <c r="G7085" i="7"/>
  <c r="G7084" i="7"/>
  <c r="G7083" i="7"/>
  <c r="G7082" i="7"/>
  <c r="G7081" i="7"/>
  <c r="G7080" i="7"/>
  <c r="G7079" i="7"/>
  <c r="G7078" i="7"/>
  <c r="G7077" i="7"/>
  <c r="G7076" i="7"/>
  <c r="G7075" i="7"/>
  <c r="G7074" i="7"/>
  <c r="G7073" i="7"/>
  <c r="G7072" i="7"/>
  <c r="G7071" i="7"/>
  <c r="G7070" i="7"/>
  <c r="G7069" i="7"/>
  <c r="G7068" i="7"/>
  <c r="G7067" i="7"/>
  <c r="G7066" i="7"/>
  <c r="G7065" i="7"/>
  <c r="G7064" i="7"/>
  <c r="G7063" i="7"/>
  <c r="G7062" i="7"/>
  <c r="G7061" i="7"/>
  <c r="G7060" i="7"/>
  <c r="G7059" i="7"/>
  <c r="G7058" i="7"/>
  <c r="G7057" i="7"/>
  <c r="G7056" i="7"/>
  <c r="G7055" i="7"/>
  <c r="G7054" i="7"/>
  <c r="G7053" i="7"/>
  <c r="G7052" i="7"/>
  <c r="G7051" i="7"/>
  <c r="G7050" i="7"/>
  <c r="G7049" i="7"/>
  <c r="G7048" i="7"/>
  <c r="G7047" i="7"/>
  <c r="G7046" i="7"/>
  <c r="G7045" i="7"/>
  <c r="G7044" i="7"/>
  <c r="G7043" i="7"/>
  <c r="G7042" i="7"/>
  <c r="G7041" i="7"/>
  <c r="G7040" i="7"/>
  <c r="G7039" i="7"/>
  <c r="G7038" i="7"/>
  <c r="G7037" i="7"/>
  <c r="G7036" i="7"/>
  <c r="G7035" i="7"/>
  <c r="G7034" i="7"/>
  <c r="G7033" i="7"/>
  <c r="G7032" i="7"/>
  <c r="G7031" i="7"/>
  <c r="G7030" i="7"/>
  <c r="G7029" i="7"/>
  <c r="G7028" i="7"/>
  <c r="G7027" i="7"/>
  <c r="G7026" i="7"/>
  <c r="G7025" i="7"/>
  <c r="G7024" i="7"/>
  <c r="G7023" i="7"/>
  <c r="G7022" i="7"/>
  <c r="G7021" i="7"/>
  <c r="G7020" i="7"/>
  <c r="G7019" i="7"/>
  <c r="G7018" i="7"/>
  <c r="G7017" i="7"/>
  <c r="G7016" i="7"/>
  <c r="G7015" i="7"/>
  <c r="G7014" i="7"/>
  <c r="G7013" i="7"/>
  <c r="G7012" i="7"/>
  <c r="G7011" i="7"/>
  <c r="G7010" i="7"/>
  <c r="G7009" i="7"/>
  <c r="G7008" i="7"/>
  <c r="G7007" i="7"/>
  <c r="G7006" i="7"/>
  <c r="G7005" i="7"/>
  <c r="G7004" i="7"/>
  <c r="G7003" i="7"/>
  <c r="G7002" i="7"/>
  <c r="G7001" i="7"/>
  <c r="G7000" i="7"/>
  <c r="G6999" i="7"/>
  <c r="G6998" i="7"/>
  <c r="G6997" i="7"/>
  <c r="G6996" i="7"/>
  <c r="G6995" i="7"/>
  <c r="G6994" i="7"/>
  <c r="G6993" i="7"/>
  <c r="G6992" i="7"/>
  <c r="G6991" i="7"/>
  <c r="G6990" i="7"/>
  <c r="G6989" i="7"/>
  <c r="G6988" i="7"/>
  <c r="G6987" i="7"/>
  <c r="G6986" i="7"/>
  <c r="G6985" i="7"/>
  <c r="G6984" i="7"/>
  <c r="G6983" i="7"/>
  <c r="G6982" i="7"/>
  <c r="G6981" i="7"/>
  <c r="G6980" i="7"/>
  <c r="G6979" i="7"/>
  <c r="G6978" i="7"/>
  <c r="G6977" i="7"/>
  <c r="G6976" i="7"/>
  <c r="G6975" i="7"/>
  <c r="G6974" i="7"/>
  <c r="G6973" i="7"/>
  <c r="G6972" i="7"/>
  <c r="G6971" i="7"/>
  <c r="G6970" i="7"/>
  <c r="G6969" i="7"/>
  <c r="G6968" i="7"/>
  <c r="G6967" i="7"/>
  <c r="G6966" i="7"/>
  <c r="G6965" i="7"/>
  <c r="G6964" i="7"/>
  <c r="G6963" i="7"/>
  <c r="G6962" i="7"/>
  <c r="G6961" i="7"/>
  <c r="G6960" i="7"/>
  <c r="G6959" i="7"/>
  <c r="G6958" i="7"/>
  <c r="G6957" i="7"/>
  <c r="G6956" i="7"/>
  <c r="G6955" i="7"/>
  <c r="G6954" i="7"/>
  <c r="G6953" i="7"/>
  <c r="G6952" i="7"/>
  <c r="G6951" i="7"/>
  <c r="G6950" i="7"/>
  <c r="G6949" i="7"/>
  <c r="G6948" i="7"/>
  <c r="G6947" i="7"/>
  <c r="G6946" i="7"/>
  <c r="G6945" i="7"/>
  <c r="G6944" i="7"/>
  <c r="G6943" i="7"/>
  <c r="G6942" i="7"/>
  <c r="G6941" i="7"/>
  <c r="G6940" i="7"/>
  <c r="G6939" i="7"/>
  <c r="G6938" i="7"/>
  <c r="G6937" i="7"/>
  <c r="G6936" i="7"/>
  <c r="G6935" i="7"/>
  <c r="G6934" i="7"/>
  <c r="G6933" i="7"/>
  <c r="G6932" i="7"/>
  <c r="G6931" i="7"/>
  <c r="G6930" i="7"/>
  <c r="G6929" i="7"/>
  <c r="G6928" i="7"/>
  <c r="G6927" i="7"/>
  <c r="G6926" i="7"/>
  <c r="G6925" i="7"/>
  <c r="G6924" i="7"/>
  <c r="G6923" i="7"/>
  <c r="G6922" i="7"/>
  <c r="G6921" i="7"/>
  <c r="G6920" i="7"/>
  <c r="G6919" i="7"/>
  <c r="G6918" i="7"/>
  <c r="G6917" i="7"/>
  <c r="G6916" i="7"/>
  <c r="G6915" i="7"/>
  <c r="G6914" i="7"/>
  <c r="G6913" i="7"/>
  <c r="G6912" i="7"/>
  <c r="G6911" i="7"/>
  <c r="G6910" i="7"/>
  <c r="G6909" i="7"/>
  <c r="G6908" i="7"/>
  <c r="G6907" i="7"/>
  <c r="G6906" i="7"/>
  <c r="G6905" i="7"/>
  <c r="G6904" i="7"/>
  <c r="G6903" i="7"/>
  <c r="G6902" i="7"/>
  <c r="G6901" i="7"/>
  <c r="G6900" i="7"/>
  <c r="G6899" i="7"/>
  <c r="G6898" i="7"/>
  <c r="G6897" i="7"/>
  <c r="G6896" i="7"/>
  <c r="G6895" i="7"/>
  <c r="G6894" i="7"/>
  <c r="G6893" i="7"/>
  <c r="G6892" i="7"/>
  <c r="G6891" i="7"/>
  <c r="G6890" i="7"/>
  <c r="G6889" i="7"/>
  <c r="G6888" i="7"/>
  <c r="G6887" i="7"/>
  <c r="G6886" i="7"/>
  <c r="G6885" i="7"/>
  <c r="G6884" i="7"/>
  <c r="G6883" i="7"/>
  <c r="G6882" i="7"/>
  <c r="G6881" i="7"/>
  <c r="G6880" i="7"/>
  <c r="G6879" i="7"/>
  <c r="G6878" i="7"/>
  <c r="G6877" i="7"/>
  <c r="G6876" i="7"/>
  <c r="G6875" i="7"/>
  <c r="G6874" i="7"/>
  <c r="G6873" i="7"/>
  <c r="G6872" i="7"/>
  <c r="G6871" i="7"/>
  <c r="G6870" i="7"/>
  <c r="G6869" i="7"/>
  <c r="G6868" i="7"/>
  <c r="G6867" i="7"/>
  <c r="G6866" i="7"/>
  <c r="G6865" i="7"/>
  <c r="G6864" i="7"/>
  <c r="G6863" i="7"/>
  <c r="G6862" i="7"/>
  <c r="G6861" i="7"/>
  <c r="G6860" i="7"/>
  <c r="G6859" i="7"/>
  <c r="G6858" i="7"/>
  <c r="G6857" i="7"/>
  <c r="G6856" i="7"/>
  <c r="G6855" i="7"/>
  <c r="G6854" i="7"/>
  <c r="G6853" i="7"/>
  <c r="G6852" i="7"/>
  <c r="G6851" i="7"/>
  <c r="G6850" i="7"/>
  <c r="G6849" i="7"/>
  <c r="G6848" i="7"/>
  <c r="G6847" i="7"/>
  <c r="G6846" i="7"/>
  <c r="G6845" i="7"/>
  <c r="G6844" i="7"/>
  <c r="G6843" i="7"/>
  <c r="G6842" i="7"/>
  <c r="G6841" i="7"/>
  <c r="G6840" i="7"/>
  <c r="G6839" i="7"/>
  <c r="G6838" i="7"/>
  <c r="G6837" i="7"/>
  <c r="G6836" i="7"/>
  <c r="G6835" i="7"/>
  <c r="G6834" i="7"/>
  <c r="G6833" i="7"/>
  <c r="G6832" i="7"/>
  <c r="G6831" i="7"/>
  <c r="G6830" i="7"/>
  <c r="G6829" i="7"/>
  <c r="G6828" i="7"/>
  <c r="G6827" i="7"/>
  <c r="G6826" i="7"/>
  <c r="G6825" i="7"/>
  <c r="G6824" i="7"/>
  <c r="G6823" i="7"/>
  <c r="G6822" i="7"/>
  <c r="G6821" i="7"/>
  <c r="G6820" i="7"/>
  <c r="G6819" i="7"/>
  <c r="G6818" i="7"/>
  <c r="G6817" i="7"/>
  <c r="G6816" i="7"/>
  <c r="G6815" i="7"/>
  <c r="G6814" i="7"/>
  <c r="G6813" i="7"/>
  <c r="G6812" i="7"/>
  <c r="G6811" i="7"/>
  <c r="G6810" i="7"/>
  <c r="G6809" i="7"/>
  <c r="G6808" i="7"/>
  <c r="G6807" i="7"/>
  <c r="G6806" i="7"/>
  <c r="G6805" i="7"/>
  <c r="G6804" i="7"/>
  <c r="G6803" i="7"/>
  <c r="G6802" i="7"/>
  <c r="G6801" i="7"/>
  <c r="G6800" i="7"/>
  <c r="G6799" i="7"/>
  <c r="G6798" i="7"/>
  <c r="G6797" i="7"/>
  <c r="G6796" i="7"/>
  <c r="G6795" i="7"/>
  <c r="G6794" i="7"/>
  <c r="G6793" i="7"/>
  <c r="G6792" i="7"/>
  <c r="G6791" i="7"/>
  <c r="G6790" i="7"/>
  <c r="G6789" i="7"/>
  <c r="G6788" i="7"/>
  <c r="G6787" i="7"/>
  <c r="G6786" i="7"/>
  <c r="G6785" i="7"/>
  <c r="G6784" i="7"/>
  <c r="G6783" i="7"/>
  <c r="G6782" i="7"/>
  <c r="G6781" i="7"/>
  <c r="G6780" i="7"/>
  <c r="G6779" i="7"/>
  <c r="G6778" i="7"/>
  <c r="G6777" i="7"/>
  <c r="G6776" i="7"/>
  <c r="G6775" i="7"/>
  <c r="G6774" i="7"/>
  <c r="G6773" i="7"/>
  <c r="G6772" i="7"/>
  <c r="G6771" i="7"/>
  <c r="G6770" i="7"/>
  <c r="G6769" i="7"/>
  <c r="G6768" i="7"/>
  <c r="G6767" i="7"/>
  <c r="G6766" i="7"/>
  <c r="G6765" i="7"/>
  <c r="G6764" i="7"/>
  <c r="G6763" i="7"/>
  <c r="G6762" i="7"/>
  <c r="G6761" i="7"/>
  <c r="G6760" i="7"/>
  <c r="G6759" i="7"/>
  <c r="G6758" i="7"/>
  <c r="G6757" i="7"/>
  <c r="G6756" i="7"/>
  <c r="G6755" i="7"/>
  <c r="G6754" i="7"/>
  <c r="G6753" i="7"/>
  <c r="G6752" i="7"/>
  <c r="G6751" i="7"/>
  <c r="G6750" i="7"/>
  <c r="G6749" i="7"/>
  <c r="G6748" i="7"/>
  <c r="G6747" i="7"/>
  <c r="G6746" i="7"/>
  <c r="G6745" i="7"/>
  <c r="G6744" i="7"/>
  <c r="G6743" i="7"/>
  <c r="G6742" i="7"/>
  <c r="G6741" i="7"/>
  <c r="G6740" i="7"/>
  <c r="G6739" i="7"/>
  <c r="G6738" i="7"/>
  <c r="G6737" i="7"/>
  <c r="G6736" i="7"/>
  <c r="G6735" i="7"/>
  <c r="G6734" i="7"/>
  <c r="G6733" i="7"/>
  <c r="G6732" i="7"/>
  <c r="G6731" i="7"/>
  <c r="G6730" i="7"/>
  <c r="G6729" i="7"/>
  <c r="G6728" i="7"/>
  <c r="G6727" i="7"/>
  <c r="G6726" i="7"/>
  <c r="G6725" i="7"/>
  <c r="G6724" i="7"/>
  <c r="G6723" i="7"/>
  <c r="G6722" i="7"/>
  <c r="G6721" i="7"/>
  <c r="G6720" i="7"/>
  <c r="G6719" i="7"/>
  <c r="G6718" i="7"/>
  <c r="G6717" i="7"/>
  <c r="G6716" i="7"/>
  <c r="G6715" i="7"/>
  <c r="G6714" i="7"/>
  <c r="G6713" i="7"/>
  <c r="G6712" i="7"/>
  <c r="G6711" i="7"/>
  <c r="G6710" i="7"/>
  <c r="G6709" i="7"/>
  <c r="G6708" i="7"/>
  <c r="G6707" i="7"/>
  <c r="G6706" i="7"/>
  <c r="G6705" i="7"/>
  <c r="G6704" i="7"/>
  <c r="G6703" i="7"/>
  <c r="G6702" i="7"/>
  <c r="G6701" i="7"/>
  <c r="G6700" i="7"/>
  <c r="G6699" i="7"/>
  <c r="G6698" i="7"/>
  <c r="G6697" i="7"/>
  <c r="G6696" i="7"/>
  <c r="G6695" i="7"/>
  <c r="G6694" i="7"/>
  <c r="G6693" i="7"/>
  <c r="G6692" i="7"/>
  <c r="G6691" i="7"/>
  <c r="G6690" i="7"/>
  <c r="G6689" i="7"/>
  <c r="G6688" i="7"/>
  <c r="G6687" i="7"/>
  <c r="G6686" i="7"/>
  <c r="G6685" i="7"/>
  <c r="G6684" i="7"/>
  <c r="G6683" i="7"/>
  <c r="G6682" i="7"/>
  <c r="G6681" i="7"/>
  <c r="G6680" i="7"/>
  <c r="G6679" i="7"/>
  <c r="G6678" i="7"/>
  <c r="G6677" i="7"/>
  <c r="G6676" i="7"/>
  <c r="G6675" i="7"/>
  <c r="G6674" i="7"/>
  <c r="G6673" i="7"/>
  <c r="G6672" i="7"/>
  <c r="G6671" i="7"/>
  <c r="G6670" i="7"/>
  <c r="G6669" i="7"/>
  <c r="G6668" i="7"/>
  <c r="G6667" i="7"/>
  <c r="G6666" i="7"/>
  <c r="G6665" i="7"/>
  <c r="G6664" i="7"/>
  <c r="G6663" i="7"/>
  <c r="G6662" i="7"/>
  <c r="G6661" i="7"/>
  <c r="G6660" i="7"/>
  <c r="G6659" i="7"/>
  <c r="G6658" i="7"/>
  <c r="G6657" i="7"/>
  <c r="G6656" i="7"/>
  <c r="G6655" i="7"/>
  <c r="G6654" i="7"/>
  <c r="G6653" i="7"/>
  <c r="G6652" i="7"/>
  <c r="G6651" i="7"/>
  <c r="G6650" i="7"/>
  <c r="G6649" i="7"/>
  <c r="G6648" i="7"/>
  <c r="G6647" i="7"/>
  <c r="G6646" i="7"/>
  <c r="G6645" i="7"/>
  <c r="G6644" i="7"/>
  <c r="G6643" i="7"/>
  <c r="G6642" i="7"/>
  <c r="G6641" i="7"/>
  <c r="G6640" i="7"/>
  <c r="G6639" i="7"/>
  <c r="G6638" i="7"/>
  <c r="G6637" i="7"/>
  <c r="G6636" i="7"/>
  <c r="G6635" i="7"/>
  <c r="G6634" i="7"/>
  <c r="G6633" i="7"/>
  <c r="G6632" i="7"/>
  <c r="G6631" i="7"/>
  <c r="G6630" i="7"/>
  <c r="G6629" i="7"/>
  <c r="G6628" i="7"/>
  <c r="G6627" i="7"/>
  <c r="G6626" i="7"/>
  <c r="G6625" i="7"/>
  <c r="G6624" i="7"/>
  <c r="G6623" i="7"/>
  <c r="G6622" i="7"/>
  <c r="G6621" i="7"/>
  <c r="G6620" i="7"/>
  <c r="G6619" i="7"/>
  <c r="G6618" i="7"/>
  <c r="G6617" i="7"/>
  <c r="G6616" i="7"/>
  <c r="G6615" i="7"/>
  <c r="G6614" i="7"/>
  <c r="G6613" i="7"/>
  <c r="G6612" i="7"/>
  <c r="G6611" i="7"/>
  <c r="G6610" i="7"/>
  <c r="G6609" i="7"/>
  <c r="G6608" i="7"/>
  <c r="G6607" i="7"/>
  <c r="G6606" i="7"/>
  <c r="G6605" i="7"/>
  <c r="G6604" i="7"/>
  <c r="G6603" i="7"/>
  <c r="G6602" i="7"/>
  <c r="G6601" i="7"/>
  <c r="G6600" i="7"/>
  <c r="G6599" i="7"/>
  <c r="G6598" i="7"/>
  <c r="G6597" i="7"/>
  <c r="G6596" i="7"/>
  <c r="G6595" i="7"/>
  <c r="G6594" i="7"/>
  <c r="G6593" i="7"/>
  <c r="G6592" i="7"/>
  <c r="G6591" i="7"/>
  <c r="G6590" i="7"/>
  <c r="G6589" i="7"/>
  <c r="G6588" i="7"/>
  <c r="G6587" i="7"/>
  <c r="G6586" i="7"/>
  <c r="G6585" i="7"/>
  <c r="G6584" i="7"/>
  <c r="G6583" i="7"/>
  <c r="G6582" i="7"/>
  <c r="G6581" i="7"/>
  <c r="G6580" i="7"/>
  <c r="G6579" i="7"/>
  <c r="G6578" i="7"/>
  <c r="G6577" i="7"/>
  <c r="G6576" i="7"/>
  <c r="G6575" i="7"/>
  <c r="G6574" i="7"/>
  <c r="G6573" i="7"/>
  <c r="G6572" i="7"/>
  <c r="G6571" i="7"/>
  <c r="G6570" i="7"/>
  <c r="G6569" i="7"/>
  <c r="G6568" i="7"/>
  <c r="G6567" i="7"/>
  <c r="G6566" i="7"/>
  <c r="G6565" i="7"/>
  <c r="G6564" i="7"/>
  <c r="G6563" i="7"/>
  <c r="G6562" i="7"/>
  <c r="G6561" i="7"/>
  <c r="G6560" i="7"/>
  <c r="G6559" i="7"/>
  <c r="G6558" i="7"/>
  <c r="G6557" i="7"/>
  <c r="G6556" i="7"/>
  <c r="G6555" i="7"/>
  <c r="G6554" i="7"/>
  <c r="G6553" i="7"/>
  <c r="G6552" i="7"/>
  <c r="G6551" i="7"/>
  <c r="G6550" i="7"/>
  <c r="G6549" i="7"/>
  <c r="G6548" i="7"/>
  <c r="G6547" i="7"/>
  <c r="G6546" i="7"/>
  <c r="G6545" i="7"/>
  <c r="G6544" i="7"/>
  <c r="G6543" i="7"/>
  <c r="G6542" i="7"/>
  <c r="G6541" i="7"/>
  <c r="G6540" i="7"/>
  <c r="G6539" i="7"/>
  <c r="G6538" i="7"/>
  <c r="G6537" i="7"/>
  <c r="G6536" i="7"/>
  <c r="G6535" i="7"/>
  <c r="G6534" i="7"/>
  <c r="G6533" i="7"/>
  <c r="G6532" i="7"/>
  <c r="G6531" i="7"/>
  <c r="G6530" i="7"/>
  <c r="G6529" i="7"/>
  <c r="G6528" i="7"/>
  <c r="G6527" i="7"/>
  <c r="G6526" i="7"/>
  <c r="G6525" i="7"/>
  <c r="G6524" i="7"/>
  <c r="G6523" i="7"/>
  <c r="G6522" i="7"/>
  <c r="G6521" i="7"/>
  <c r="G6520" i="7"/>
  <c r="G6519" i="7"/>
  <c r="G6518" i="7"/>
  <c r="G6517" i="7"/>
  <c r="G6516" i="7"/>
  <c r="G6515" i="7"/>
  <c r="G6514" i="7"/>
  <c r="G6513" i="7"/>
  <c r="G6512" i="7"/>
  <c r="G6511" i="7"/>
  <c r="G6510" i="7"/>
  <c r="G6509" i="7"/>
  <c r="G6508" i="7"/>
  <c r="G6507" i="7"/>
  <c r="G6506" i="7"/>
  <c r="G6505" i="7"/>
  <c r="G6504" i="7"/>
  <c r="G6503" i="7"/>
  <c r="G6502" i="7"/>
  <c r="G6501" i="7"/>
  <c r="G6500" i="7"/>
  <c r="G6499" i="7"/>
  <c r="G6498" i="7"/>
  <c r="G6497" i="7"/>
  <c r="G6496" i="7"/>
  <c r="G6495" i="7"/>
  <c r="G6494" i="7"/>
  <c r="G6493" i="7"/>
  <c r="G6492" i="7"/>
  <c r="G6491" i="7"/>
  <c r="G6490" i="7"/>
  <c r="G6489" i="7"/>
  <c r="G6488" i="7"/>
  <c r="G6487" i="7"/>
  <c r="G6486" i="7"/>
  <c r="G6485" i="7"/>
  <c r="G6484" i="7"/>
  <c r="G6483" i="7"/>
  <c r="G6482" i="7"/>
  <c r="G6481" i="7"/>
  <c r="G6480" i="7"/>
  <c r="G6479" i="7"/>
  <c r="G6478" i="7"/>
  <c r="G6477" i="7"/>
  <c r="G6476" i="7"/>
  <c r="G6475" i="7"/>
  <c r="G6474" i="7"/>
  <c r="G6473" i="7"/>
  <c r="G6472" i="7"/>
  <c r="G6471" i="7"/>
  <c r="G6470" i="7"/>
  <c r="G6469" i="7"/>
  <c r="G6468" i="7"/>
  <c r="G6467" i="7"/>
  <c r="G6466" i="7"/>
  <c r="G6465" i="7"/>
  <c r="G6464" i="7"/>
  <c r="G6463" i="7"/>
  <c r="G6462" i="7"/>
  <c r="G6461" i="7"/>
  <c r="G6460" i="7"/>
  <c r="G6459" i="7"/>
  <c r="G6458" i="7"/>
  <c r="G6457" i="7"/>
  <c r="G6456" i="7"/>
  <c r="G6455" i="7"/>
  <c r="G6454" i="7"/>
  <c r="G6453" i="7"/>
  <c r="G6452" i="7"/>
  <c r="G6451" i="7"/>
  <c r="G6450" i="7"/>
  <c r="G6449" i="7"/>
  <c r="G6448" i="7"/>
  <c r="G6447" i="7"/>
  <c r="G6446" i="7"/>
  <c r="G6445" i="7"/>
  <c r="G6444" i="7"/>
  <c r="G6443" i="7"/>
  <c r="G6442" i="7"/>
  <c r="G6441" i="7"/>
  <c r="G6440" i="7"/>
  <c r="G6439" i="7"/>
  <c r="G6438" i="7"/>
  <c r="G6437" i="7"/>
  <c r="G6436" i="7"/>
  <c r="G6435" i="7"/>
  <c r="G6434" i="7"/>
  <c r="G6433" i="7"/>
  <c r="G6432" i="7"/>
  <c r="G6431" i="7"/>
  <c r="G6430" i="7"/>
  <c r="G6429" i="7"/>
  <c r="G6428" i="7"/>
  <c r="G6427" i="7"/>
  <c r="G6426" i="7"/>
  <c r="G6425" i="7"/>
  <c r="G6424" i="7"/>
  <c r="G6423" i="7"/>
  <c r="G6422" i="7"/>
  <c r="G6421" i="7"/>
  <c r="G6420" i="7"/>
  <c r="G6419" i="7"/>
  <c r="G6418" i="7"/>
  <c r="G6417" i="7"/>
  <c r="G6416" i="7"/>
  <c r="G6415" i="7"/>
  <c r="G6414" i="7"/>
  <c r="G6413" i="7"/>
  <c r="G6412" i="7"/>
  <c r="G6411" i="7"/>
  <c r="G6410" i="7"/>
  <c r="G6409" i="7"/>
  <c r="G6408" i="7"/>
  <c r="G6407" i="7"/>
  <c r="G6406" i="7"/>
  <c r="G6405" i="7"/>
  <c r="G6404" i="7"/>
  <c r="G6403" i="7"/>
  <c r="G6402" i="7"/>
  <c r="G6401" i="7"/>
  <c r="G6400" i="7"/>
  <c r="G6399" i="7"/>
  <c r="G6398" i="7"/>
  <c r="G6397" i="7"/>
  <c r="G6396" i="7"/>
  <c r="G6395" i="7"/>
  <c r="G6394" i="7"/>
  <c r="G6393" i="7"/>
  <c r="G6392" i="7"/>
  <c r="G6391" i="7"/>
  <c r="G6390" i="7"/>
  <c r="G6389" i="7"/>
  <c r="G6388" i="7"/>
  <c r="G6387" i="7"/>
  <c r="G6386" i="7"/>
  <c r="G6385" i="7"/>
  <c r="G6384" i="7"/>
  <c r="G6383" i="7"/>
  <c r="G6382" i="7"/>
  <c r="G6381" i="7"/>
  <c r="G6380" i="7"/>
  <c r="G6379" i="7"/>
  <c r="G6378" i="7"/>
  <c r="G6377" i="7"/>
  <c r="G6376" i="7"/>
  <c r="G6375" i="7"/>
  <c r="G6374" i="7"/>
  <c r="G6373" i="7"/>
  <c r="G6372" i="7"/>
  <c r="G6371" i="7"/>
  <c r="G6370" i="7"/>
  <c r="G6369" i="7"/>
  <c r="G6368" i="7"/>
  <c r="G6367" i="7"/>
  <c r="G6366" i="7"/>
  <c r="G6365" i="7"/>
  <c r="G6364" i="7"/>
  <c r="G6363" i="7"/>
  <c r="G6362" i="7"/>
  <c r="G6361" i="7"/>
  <c r="G6360" i="7"/>
  <c r="G6359" i="7"/>
  <c r="G6358" i="7"/>
  <c r="G6357" i="7"/>
  <c r="G6356" i="7"/>
  <c r="G6355" i="7"/>
  <c r="G6354" i="7"/>
  <c r="G6353" i="7"/>
  <c r="G6352" i="7"/>
  <c r="G6351" i="7"/>
  <c r="G6350" i="7"/>
  <c r="G6349" i="7"/>
  <c r="G6348" i="7"/>
  <c r="G6347" i="7"/>
  <c r="G6346" i="7"/>
  <c r="G6345" i="7"/>
  <c r="G6344" i="7"/>
  <c r="G6343" i="7"/>
  <c r="G6342" i="7"/>
  <c r="G6341" i="7"/>
  <c r="G6340" i="7"/>
  <c r="G6339" i="7"/>
  <c r="G6338" i="7"/>
  <c r="G6337" i="7"/>
  <c r="G6336" i="7"/>
  <c r="G6335" i="7"/>
  <c r="G6334" i="7"/>
  <c r="G6333" i="7"/>
  <c r="G6332" i="7"/>
  <c r="G6331" i="7"/>
  <c r="G6330" i="7"/>
  <c r="G6329" i="7"/>
  <c r="G6328" i="7"/>
  <c r="G6327" i="7"/>
  <c r="G6326" i="7"/>
  <c r="G6325" i="7"/>
  <c r="G6324" i="7"/>
  <c r="G6323" i="7"/>
  <c r="G6322" i="7"/>
  <c r="G6321" i="7"/>
  <c r="G6320" i="7"/>
  <c r="G6319" i="7"/>
  <c r="G6318" i="7"/>
  <c r="G6317" i="7"/>
  <c r="G6316" i="7"/>
  <c r="G6315" i="7"/>
  <c r="G6314" i="7"/>
  <c r="G6313" i="7"/>
  <c r="G6312" i="7"/>
  <c r="G6311" i="7"/>
  <c r="G6310" i="7"/>
  <c r="G6309" i="7"/>
  <c r="G6308" i="7"/>
  <c r="G6307" i="7"/>
  <c r="G6306" i="7"/>
  <c r="G6305" i="7"/>
  <c r="G6304" i="7"/>
  <c r="G6303" i="7"/>
  <c r="G6302" i="7"/>
  <c r="G6301" i="7"/>
  <c r="G6300" i="7"/>
  <c r="G6299" i="7"/>
  <c r="G6298" i="7"/>
  <c r="G6297" i="7"/>
  <c r="G6296" i="7"/>
  <c r="G6295" i="7"/>
  <c r="G6294" i="7"/>
  <c r="G6293" i="7"/>
  <c r="G6292" i="7"/>
  <c r="G6291" i="7"/>
  <c r="G6290" i="7"/>
  <c r="G6289" i="7"/>
  <c r="G6288" i="7"/>
  <c r="G6287" i="7"/>
  <c r="G6286" i="7"/>
  <c r="G6285" i="7"/>
  <c r="G6284" i="7"/>
  <c r="G6283" i="7"/>
  <c r="G6282" i="7"/>
  <c r="G6281" i="7"/>
  <c r="G6280" i="7"/>
  <c r="G6279" i="7"/>
  <c r="G6278" i="7"/>
  <c r="G6277" i="7"/>
  <c r="G6276" i="7"/>
  <c r="G6275" i="7"/>
  <c r="G6274" i="7"/>
  <c r="G6273" i="7"/>
  <c r="G6272" i="7"/>
  <c r="G6271" i="7"/>
  <c r="G6270" i="7"/>
  <c r="G6269" i="7"/>
  <c r="G6268" i="7"/>
  <c r="G6267" i="7"/>
  <c r="G6266" i="7"/>
  <c r="G6265" i="7"/>
  <c r="G6264" i="7"/>
  <c r="G6263" i="7"/>
  <c r="G6262" i="7"/>
  <c r="G6261" i="7"/>
  <c r="G6260" i="7"/>
  <c r="G6259" i="7"/>
  <c r="G6258" i="7"/>
  <c r="G6257" i="7"/>
  <c r="G6256" i="7"/>
  <c r="G6255" i="7"/>
  <c r="G6254" i="7"/>
  <c r="G6253" i="7"/>
  <c r="G6252" i="7"/>
  <c r="G6251" i="7"/>
  <c r="G6250" i="7"/>
  <c r="G6249" i="7"/>
  <c r="G6248" i="7"/>
  <c r="G6247" i="7"/>
  <c r="G6246" i="7"/>
  <c r="G6245" i="7"/>
  <c r="G6244" i="7"/>
  <c r="G6243" i="7"/>
  <c r="G6242" i="7"/>
  <c r="G6241" i="7"/>
  <c r="G6240" i="7"/>
  <c r="G6239" i="7"/>
  <c r="G6238" i="7"/>
  <c r="G6237" i="7"/>
  <c r="G6236" i="7"/>
  <c r="G6235" i="7"/>
  <c r="G6234" i="7"/>
  <c r="G6233" i="7"/>
  <c r="G6232" i="7"/>
  <c r="G6231" i="7"/>
  <c r="G6230" i="7"/>
  <c r="G6229" i="7"/>
  <c r="G6228" i="7"/>
  <c r="G6227" i="7"/>
  <c r="G6226" i="7"/>
  <c r="G6225" i="7"/>
  <c r="G6224" i="7"/>
  <c r="G6223" i="7"/>
  <c r="G6222" i="7"/>
  <c r="G6221" i="7"/>
  <c r="G6220" i="7"/>
  <c r="G6219" i="7"/>
  <c r="G6218" i="7"/>
  <c r="G6217" i="7"/>
  <c r="G6216" i="7"/>
  <c r="G6215" i="7"/>
  <c r="G6214" i="7"/>
  <c r="G6213" i="7"/>
  <c r="G6212" i="7"/>
  <c r="G6211" i="7"/>
  <c r="G6210" i="7"/>
  <c r="G6209" i="7"/>
  <c r="G6208" i="7"/>
  <c r="G6207" i="7"/>
  <c r="G6206" i="7"/>
  <c r="G6205" i="7"/>
  <c r="G6204" i="7"/>
  <c r="G6203" i="7"/>
  <c r="G6202" i="7"/>
  <c r="G6201" i="7"/>
  <c r="G6200" i="7"/>
  <c r="G6199" i="7"/>
  <c r="G6198" i="7"/>
  <c r="G6197" i="7"/>
  <c r="G6196" i="7"/>
  <c r="G6195" i="7"/>
  <c r="G6194" i="7"/>
  <c r="G6193" i="7"/>
  <c r="G6192" i="7"/>
  <c r="G6191" i="7"/>
  <c r="G6190" i="7"/>
  <c r="G6189" i="7"/>
  <c r="G6188" i="7"/>
  <c r="G6187" i="7"/>
  <c r="G6186" i="7"/>
  <c r="G6185" i="7"/>
  <c r="G6184" i="7"/>
  <c r="G6183" i="7"/>
  <c r="G6182" i="7"/>
  <c r="G6181" i="7"/>
  <c r="G6180" i="7"/>
  <c r="G6179" i="7"/>
  <c r="G6178" i="7"/>
  <c r="G6177" i="7"/>
  <c r="G6176" i="7"/>
  <c r="G6175" i="7"/>
  <c r="G6174" i="7"/>
  <c r="G6173" i="7"/>
  <c r="G6172" i="7"/>
  <c r="G6171" i="7"/>
  <c r="G6170" i="7"/>
  <c r="G6169" i="7"/>
  <c r="G6168" i="7"/>
  <c r="G6167" i="7"/>
  <c r="G6166" i="7"/>
  <c r="G6165" i="7"/>
  <c r="G6164" i="7"/>
  <c r="G6163" i="7"/>
  <c r="G6162" i="7"/>
  <c r="G6161" i="7"/>
  <c r="G6160" i="7"/>
  <c r="G6159" i="7"/>
  <c r="G6158" i="7"/>
  <c r="G6157" i="7"/>
  <c r="G6156" i="7"/>
  <c r="G6155" i="7"/>
  <c r="G6154" i="7"/>
  <c r="G6153" i="7"/>
  <c r="G6152" i="7"/>
  <c r="G6151" i="7"/>
  <c r="G6150" i="7"/>
  <c r="G6149" i="7"/>
  <c r="G6148" i="7"/>
  <c r="G6147" i="7"/>
  <c r="G6146" i="7"/>
  <c r="G6145" i="7"/>
  <c r="G6144" i="7"/>
  <c r="G6143" i="7"/>
  <c r="G6142" i="7"/>
  <c r="G6141" i="7"/>
  <c r="G6140" i="7"/>
  <c r="G6139" i="7"/>
  <c r="G6138" i="7"/>
  <c r="G6137" i="7"/>
  <c r="G6136" i="7"/>
  <c r="G6135" i="7"/>
  <c r="G6134" i="7"/>
  <c r="G6133" i="7"/>
  <c r="G6132" i="7"/>
  <c r="G6131" i="7"/>
  <c r="G6130" i="7"/>
  <c r="G6129" i="7"/>
  <c r="G6128" i="7"/>
  <c r="G6127" i="7"/>
  <c r="G6126" i="7"/>
  <c r="G6125" i="7"/>
  <c r="G6124" i="7"/>
  <c r="G6123" i="7"/>
  <c r="G6122" i="7"/>
  <c r="G6121" i="7"/>
  <c r="G6120" i="7"/>
  <c r="G6119" i="7"/>
  <c r="G6118" i="7"/>
  <c r="G6117" i="7"/>
  <c r="G6116" i="7"/>
  <c r="G6115" i="7"/>
  <c r="G6114" i="7"/>
  <c r="G6113" i="7"/>
  <c r="G6112" i="7"/>
  <c r="G6111" i="7"/>
  <c r="G6110" i="7"/>
  <c r="G6109" i="7"/>
  <c r="G6108" i="7"/>
  <c r="G6107" i="7"/>
  <c r="G6106" i="7"/>
  <c r="G6105" i="7"/>
  <c r="G6104" i="7"/>
  <c r="G6103" i="7"/>
  <c r="G6102" i="7"/>
  <c r="G6101" i="7"/>
  <c r="G6100" i="7"/>
  <c r="G6099" i="7"/>
  <c r="G6098" i="7"/>
  <c r="G6097" i="7"/>
  <c r="G6096" i="7"/>
  <c r="G6095" i="7"/>
  <c r="G6094" i="7"/>
  <c r="G6093" i="7"/>
  <c r="G6092" i="7"/>
  <c r="G6091" i="7"/>
  <c r="G6090" i="7"/>
  <c r="G6089" i="7"/>
  <c r="G6088" i="7"/>
  <c r="G6087" i="7"/>
  <c r="G6086" i="7"/>
  <c r="G6085" i="7"/>
  <c r="G6084" i="7"/>
  <c r="G6083" i="7"/>
  <c r="G6082" i="7"/>
  <c r="G6081" i="7"/>
  <c r="G6080" i="7"/>
  <c r="G6079" i="7"/>
  <c r="G6078" i="7"/>
  <c r="G6077" i="7"/>
  <c r="G6076" i="7"/>
  <c r="G6075" i="7"/>
  <c r="G6074" i="7"/>
  <c r="G6073" i="7"/>
  <c r="G6072" i="7"/>
  <c r="G6071" i="7"/>
  <c r="G6070" i="7"/>
  <c r="G6069" i="7"/>
  <c r="G6068" i="7"/>
  <c r="G6067" i="7"/>
  <c r="G6066" i="7"/>
  <c r="G6065" i="7"/>
  <c r="G6064" i="7"/>
  <c r="G6063" i="7"/>
  <c r="G6062" i="7"/>
  <c r="G6061" i="7"/>
  <c r="G6060" i="7"/>
  <c r="G6059" i="7"/>
  <c r="G6058" i="7"/>
  <c r="G6057" i="7"/>
  <c r="G6056" i="7"/>
  <c r="G6055" i="7"/>
  <c r="G6054" i="7"/>
  <c r="G6053" i="7"/>
  <c r="G6052" i="7"/>
  <c r="G6051" i="7"/>
  <c r="G6050" i="7"/>
  <c r="G6049" i="7"/>
  <c r="G6048" i="7"/>
  <c r="G6047" i="7"/>
  <c r="G6046" i="7"/>
  <c r="G6045" i="7"/>
  <c r="G6044" i="7"/>
  <c r="G6043" i="7"/>
  <c r="G6042" i="7"/>
  <c r="G6041" i="7"/>
  <c r="G6040" i="7"/>
  <c r="G6039" i="7"/>
  <c r="G6038" i="7"/>
  <c r="G6037" i="7"/>
  <c r="G6036" i="7"/>
  <c r="G6035" i="7"/>
  <c r="G6034" i="7"/>
  <c r="G6033" i="7"/>
  <c r="G6032" i="7"/>
  <c r="G6031" i="7"/>
  <c r="G6030" i="7"/>
  <c r="G6029" i="7"/>
  <c r="G6028" i="7"/>
  <c r="G6027" i="7"/>
  <c r="G6026" i="7"/>
  <c r="G6025" i="7"/>
  <c r="G6024" i="7"/>
  <c r="G6023" i="7"/>
  <c r="G6022" i="7"/>
  <c r="G6021" i="7"/>
  <c r="G6020" i="7"/>
  <c r="G6019" i="7"/>
  <c r="G6018" i="7"/>
  <c r="G6017" i="7"/>
  <c r="G6016" i="7"/>
  <c r="G6015" i="7"/>
  <c r="G6014" i="7"/>
  <c r="G6013" i="7"/>
  <c r="G6012" i="7"/>
  <c r="G6011" i="7"/>
  <c r="G6010" i="7"/>
  <c r="G6009" i="7"/>
  <c r="G6008" i="7"/>
  <c r="G6007" i="7"/>
  <c r="G6006" i="7"/>
  <c r="G6005" i="7"/>
  <c r="G6004" i="7"/>
  <c r="G6003" i="7"/>
  <c r="G6002" i="7"/>
  <c r="G6001" i="7"/>
  <c r="G6000" i="7"/>
  <c r="G5999" i="7"/>
  <c r="G5998" i="7"/>
  <c r="G5997" i="7"/>
  <c r="G5996" i="7"/>
  <c r="G5995" i="7"/>
  <c r="G5994" i="7"/>
  <c r="G5993" i="7"/>
  <c r="G5992" i="7"/>
  <c r="G5991" i="7"/>
  <c r="G5990" i="7"/>
  <c r="G5989" i="7"/>
  <c r="G5988" i="7"/>
  <c r="G5987" i="7"/>
  <c r="G5986" i="7"/>
  <c r="G5985" i="7"/>
  <c r="G5984" i="7"/>
  <c r="G5983" i="7"/>
  <c r="G5982" i="7"/>
  <c r="G5981" i="7"/>
  <c r="G5980" i="7"/>
  <c r="G5979" i="7"/>
  <c r="G5978" i="7"/>
  <c r="G5977" i="7"/>
  <c r="G5976" i="7"/>
  <c r="G5975" i="7"/>
  <c r="G5974" i="7"/>
  <c r="G5973" i="7"/>
  <c r="G5972" i="7"/>
  <c r="G5971" i="7"/>
  <c r="G5970" i="7"/>
  <c r="G5969" i="7"/>
  <c r="G5968" i="7"/>
  <c r="G5967" i="7"/>
  <c r="G5966" i="7"/>
  <c r="G5965" i="7"/>
  <c r="G5964" i="7"/>
  <c r="G5963" i="7"/>
  <c r="G5962" i="7"/>
  <c r="G5961" i="7"/>
  <c r="G5960" i="7"/>
  <c r="G5959" i="7"/>
  <c r="G5958" i="7"/>
  <c r="G5957" i="7"/>
  <c r="G5956" i="7"/>
  <c r="G5955" i="7"/>
  <c r="G5954" i="7"/>
  <c r="G5953" i="7"/>
  <c r="G5952" i="7"/>
  <c r="G5951" i="7"/>
  <c r="G5950" i="7"/>
  <c r="G5949" i="7"/>
  <c r="G5948" i="7"/>
  <c r="G5947" i="7"/>
  <c r="G5946" i="7"/>
  <c r="G5945" i="7"/>
  <c r="G5944" i="7"/>
  <c r="G5943" i="7"/>
  <c r="G5942" i="7"/>
  <c r="G5941" i="7"/>
  <c r="G5940" i="7"/>
  <c r="G5939" i="7"/>
  <c r="G5938" i="7"/>
  <c r="G5937" i="7"/>
  <c r="G5936" i="7"/>
  <c r="G5935" i="7"/>
  <c r="G5934" i="7"/>
  <c r="G5933" i="7"/>
  <c r="G5932" i="7"/>
  <c r="G5931" i="7"/>
  <c r="G5930" i="7"/>
  <c r="G5929" i="7"/>
  <c r="G5928" i="7"/>
  <c r="G5927" i="7"/>
  <c r="G5926" i="7"/>
  <c r="G5925" i="7"/>
  <c r="G5924" i="7"/>
  <c r="G5923" i="7"/>
  <c r="G5922" i="7"/>
  <c r="G5921" i="7"/>
  <c r="G5920" i="7"/>
  <c r="G5919" i="7"/>
  <c r="G5918" i="7"/>
  <c r="G5917" i="7"/>
  <c r="G5916" i="7"/>
  <c r="G5915" i="7"/>
  <c r="G5914" i="7"/>
  <c r="G5913" i="7"/>
  <c r="G5912" i="7"/>
  <c r="G5911" i="7"/>
  <c r="G5910" i="7"/>
  <c r="G5909" i="7"/>
  <c r="G5908" i="7"/>
  <c r="G5907" i="7"/>
  <c r="G5906" i="7"/>
  <c r="G5905" i="7"/>
  <c r="G5904" i="7"/>
  <c r="G5903" i="7"/>
  <c r="G5902" i="7"/>
  <c r="G5901" i="7"/>
  <c r="G5900" i="7"/>
  <c r="G5899" i="7"/>
  <c r="G5898" i="7"/>
  <c r="G5897" i="7"/>
  <c r="G5896" i="7"/>
  <c r="G5895" i="7"/>
  <c r="G5894" i="7"/>
  <c r="G5893" i="7"/>
  <c r="G5892" i="7"/>
  <c r="G5891" i="7"/>
  <c r="G5890" i="7"/>
  <c r="G5889" i="7"/>
  <c r="G5888" i="7"/>
  <c r="G5887" i="7"/>
  <c r="G5886" i="7"/>
  <c r="G5885" i="7"/>
  <c r="G5884" i="7"/>
  <c r="G5883" i="7"/>
  <c r="G5882" i="7"/>
  <c r="G5881" i="7"/>
  <c r="G5880" i="7"/>
  <c r="G5879" i="7"/>
  <c r="G5878" i="7"/>
  <c r="G5877" i="7"/>
  <c r="G5876" i="7"/>
  <c r="G5875" i="7"/>
  <c r="G5874" i="7"/>
  <c r="G5873" i="7"/>
  <c r="G5872" i="7"/>
  <c r="G5871" i="7"/>
  <c r="G5870" i="7"/>
  <c r="G5869" i="7"/>
  <c r="G5868" i="7"/>
  <c r="G5867" i="7"/>
  <c r="G5866" i="7"/>
  <c r="G5865" i="7"/>
  <c r="G5864" i="7"/>
  <c r="G5863" i="7"/>
  <c r="G5862" i="7"/>
  <c r="G5861" i="7"/>
  <c r="G5860" i="7"/>
  <c r="G5859" i="7"/>
  <c r="G5858" i="7"/>
  <c r="G5857" i="7"/>
  <c r="G5856" i="7"/>
  <c r="G5855" i="7"/>
  <c r="G5854" i="7"/>
  <c r="G5853" i="7"/>
  <c r="G5852" i="7"/>
  <c r="G5851" i="7"/>
  <c r="G5850" i="7"/>
  <c r="G5849" i="7"/>
  <c r="G5848" i="7"/>
  <c r="G5847" i="7"/>
  <c r="G5846" i="7"/>
  <c r="G5845" i="7"/>
  <c r="G5844" i="7"/>
  <c r="G5843" i="7"/>
  <c r="G5842" i="7"/>
  <c r="G5841" i="7"/>
  <c r="G5840" i="7"/>
  <c r="G5839" i="7"/>
  <c r="G5838" i="7"/>
  <c r="G5837" i="7"/>
  <c r="G5836" i="7"/>
  <c r="G5835" i="7"/>
  <c r="G5834" i="7"/>
  <c r="G5833" i="7"/>
  <c r="G5832" i="7"/>
  <c r="G5831" i="7"/>
  <c r="G5830" i="7"/>
  <c r="G5829" i="7"/>
  <c r="G5828" i="7"/>
  <c r="G5827" i="7"/>
  <c r="G5826" i="7"/>
  <c r="G5825" i="7"/>
  <c r="G5824" i="7"/>
  <c r="G5823" i="7"/>
  <c r="G5822" i="7"/>
  <c r="G5821" i="7"/>
  <c r="G5820" i="7"/>
  <c r="G5819" i="7"/>
  <c r="G5818" i="7"/>
  <c r="G5817" i="7"/>
  <c r="G5816" i="7"/>
  <c r="G5815" i="7"/>
  <c r="G5814" i="7"/>
  <c r="G5813" i="7"/>
  <c r="G5812" i="7"/>
  <c r="G5811" i="7"/>
  <c r="G5810" i="7"/>
  <c r="G5809" i="7"/>
  <c r="G5808" i="7"/>
  <c r="G5807" i="7"/>
  <c r="G5806" i="7"/>
  <c r="G5805" i="7"/>
  <c r="G5804" i="7"/>
  <c r="G5803" i="7"/>
  <c r="G5802" i="7"/>
  <c r="G5801" i="7"/>
  <c r="G5800" i="7"/>
  <c r="G5799" i="7"/>
  <c r="G5798" i="7"/>
  <c r="G5797" i="7"/>
  <c r="G5796" i="7"/>
  <c r="G5795" i="7"/>
  <c r="G5794" i="7"/>
  <c r="G5793" i="7"/>
  <c r="G5792" i="7"/>
  <c r="G5791" i="7"/>
  <c r="G5790" i="7"/>
  <c r="G5789" i="7"/>
  <c r="G5788" i="7"/>
  <c r="G5787" i="7"/>
  <c r="G5786" i="7"/>
  <c r="G5785" i="7"/>
  <c r="G5784" i="7"/>
  <c r="G5783" i="7"/>
  <c r="G5782" i="7"/>
  <c r="G5781" i="7"/>
  <c r="G5780" i="7"/>
  <c r="G5779" i="7"/>
  <c r="G5778" i="7"/>
  <c r="G5777" i="7"/>
  <c r="G5776" i="7"/>
  <c r="G5775" i="7"/>
  <c r="G5774" i="7"/>
  <c r="G5773" i="7"/>
  <c r="G5772" i="7"/>
  <c r="G5771" i="7"/>
  <c r="G5770" i="7"/>
  <c r="G5769" i="7"/>
  <c r="G5768" i="7"/>
  <c r="G5767" i="7"/>
  <c r="G5766" i="7"/>
  <c r="G5765" i="7"/>
  <c r="G5764" i="7"/>
  <c r="G5763" i="7"/>
  <c r="G5762" i="7"/>
  <c r="G5761" i="7"/>
  <c r="G5760" i="7"/>
  <c r="G5759" i="7"/>
  <c r="G5758" i="7"/>
  <c r="G5757" i="7"/>
  <c r="G5756" i="7"/>
  <c r="G5755" i="7"/>
  <c r="G5754" i="7"/>
  <c r="G5753" i="7"/>
  <c r="G5752" i="7"/>
  <c r="G5751" i="7"/>
  <c r="G5750" i="7"/>
  <c r="G5749" i="7"/>
  <c r="G5748" i="7"/>
  <c r="G5747" i="7"/>
  <c r="G5746" i="7"/>
  <c r="G5745" i="7"/>
  <c r="G5744" i="7"/>
  <c r="G5743" i="7"/>
  <c r="G5742" i="7"/>
  <c r="G5741" i="7"/>
  <c r="G5740" i="7"/>
  <c r="G5739" i="7"/>
  <c r="G5738" i="7"/>
  <c r="G5737" i="7"/>
  <c r="G5736" i="7"/>
  <c r="G5735" i="7"/>
  <c r="G5734" i="7"/>
  <c r="G5733" i="7"/>
  <c r="G5732" i="7"/>
  <c r="G5731" i="7"/>
  <c r="G5730" i="7"/>
  <c r="G5729" i="7"/>
  <c r="G5728" i="7"/>
  <c r="G5727" i="7"/>
  <c r="G5726" i="7"/>
  <c r="G5725" i="7"/>
  <c r="G5724" i="7"/>
  <c r="G5723" i="7"/>
  <c r="G5722" i="7"/>
  <c r="G5721" i="7"/>
  <c r="G5720" i="7"/>
  <c r="G5719" i="7"/>
  <c r="G5718" i="7"/>
  <c r="G5717" i="7"/>
  <c r="G5716" i="7"/>
  <c r="G5715" i="7"/>
  <c r="G5714" i="7"/>
  <c r="G5713" i="7"/>
  <c r="G5712" i="7"/>
  <c r="G5711" i="7"/>
  <c r="G5710" i="7"/>
  <c r="G5709" i="7"/>
  <c r="G5708" i="7"/>
  <c r="G5707" i="7"/>
  <c r="G5706" i="7"/>
  <c r="G5705" i="7"/>
  <c r="G5704" i="7"/>
  <c r="G5703" i="7"/>
  <c r="G5702" i="7"/>
  <c r="G5701" i="7"/>
  <c r="G5700" i="7"/>
  <c r="G5699" i="7"/>
  <c r="G5698" i="7"/>
  <c r="G5697" i="7"/>
  <c r="G5696" i="7"/>
  <c r="G5695" i="7"/>
  <c r="G5694" i="7"/>
  <c r="G5693" i="7"/>
  <c r="G5692" i="7"/>
  <c r="G5691" i="7"/>
  <c r="G5690" i="7"/>
  <c r="G5689" i="7"/>
  <c r="G5688" i="7"/>
  <c r="G5687" i="7"/>
  <c r="G5686" i="7"/>
  <c r="G5685" i="7"/>
  <c r="G5684" i="7"/>
  <c r="G5683" i="7"/>
  <c r="G5682" i="7"/>
  <c r="G5681" i="7"/>
  <c r="G5680" i="7"/>
  <c r="G5679" i="7"/>
  <c r="G5678" i="7"/>
  <c r="G5677" i="7"/>
  <c r="G5676" i="7"/>
  <c r="G5675" i="7"/>
  <c r="G5674" i="7"/>
  <c r="G5673" i="7"/>
  <c r="G5672" i="7"/>
  <c r="G5671" i="7"/>
  <c r="G5670" i="7"/>
  <c r="G5669" i="7"/>
  <c r="G5668" i="7"/>
  <c r="G5667" i="7"/>
  <c r="G5666" i="7"/>
  <c r="G5665" i="7"/>
  <c r="G5664" i="7"/>
  <c r="G5663" i="7"/>
  <c r="G5662" i="7"/>
  <c r="G5661" i="7"/>
  <c r="G5660" i="7"/>
  <c r="G5659" i="7"/>
  <c r="G5658" i="7"/>
  <c r="G5657" i="7"/>
  <c r="G5656" i="7"/>
  <c r="G5655" i="7"/>
  <c r="G5654" i="7"/>
  <c r="G5653" i="7"/>
  <c r="G5652" i="7"/>
  <c r="G5651" i="7"/>
  <c r="G5650" i="7"/>
  <c r="G5649" i="7"/>
  <c r="G5648" i="7"/>
  <c r="G5647" i="7"/>
  <c r="G5646" i="7"/>
  <c r="G5645" i="7"/>
  <c r="G5644" i="7"/>
  <c r="G5643" i="7"/>
  <c r="G5642" i="7"/>
  <c r="G5641" i="7"/>
  <c r="G5640" i="7"/>
  <c r="G5639" i="7"/>
  <c r="G5638" i="7"/>
  <c r="G5637" i="7"/>
  <c r="G5636" i="7"/>
  <c r="G5635" i="7"/>
  <c r="G5634" i="7"/>
  <c r="G5633" i="7"/>
  <c r="G5632" i="7"/>
  <c r="G5631" i="7"/>
  <c r="G5630" i="7"/>
  <c r="G5629" i="7"/>
  <c r="G5628" i="7"/>
  <c r="G5627" i="7"/>
  <c r="G5626" i="7"/>
  <c r="G5625" i="7"/>
  <c r="G5624" i="7"/>
  <c r="G5623" i="7"/>
  <c r="G5622" i="7"/>
  <c r="G5621" i="7"/>
  <c r="G5620" i="7"/>
  <c r="G5619" i="7"/>
  <c r="G5618" i="7"/>
  <c r="G5617" i="7"/>
  <c r="G5616" i="7"/>
  <c r="G5615" i="7"/>
  <c r="G5614" i="7"/>
  <c r="G5613" i="7"/>
  <c r="G5612" i="7"/>
  <c r="G5611" i="7"/>
  <c r="G5610" i="7"/>
  <c r="G5609" i="7"/>
  <c r="G5608" i="7"/>
  <c r="G5607" i="7"/>
  <c r="G5606" i="7"/>
  <c r="G5605" i="7"/>
  <c r="G5604" i="7"/>
  <c r="G5603" i="7"/>
  <c r="G5602" i="7"/>
  <c r="G5601" i="7"/>
  <c r="G5600" i="7"/>
  <c r="G5599" i="7"/>
  <c r="G5598" i="7"/>
  <c r="G5597" i="7"/>
  <c r="G5596" i="7"/>
  <c r="G5595" i="7"/>
  <c r="G5594" i="7"/>
  <c r="G5593" i="7"/>
  <c r="G5592" i="7"/>
  <c r="G5591" i="7"/>
  <c r="G5590" i="7"/>
  <c r="G5589" i="7"/>
  <c r="G5588" i="7"/>
  <c r="G5587" i="7"/>
  <c r="G5586" i="7"/>
  <c r="G5585" i="7"/>
  <c r="G5584" i="7"/>
  <c r="G5583" i="7"/>
  <c r="G5582" i="7"/>
  <c r="G5581" i="7"/>
  <c r="G5580" i="7"/>
  <c r="G5579" i="7"/>
  <c r="G5578" i="7"/>
  <c r="G5577" i="7"/>
  <c r="G5576" i="7"/>
  <c r="G5575" i="7"/>
  <c r="G5574" i="7"/>
  <c r="G5573" i="7"/>
  <c r="G5572" i="7"/>
  <c r="G5571" i="7"/>
  <c r="G5570" i="7"/>
  <c r="G5569" i="7"/>
  <c r="G5568" i="7"/>
  <c r="G5567" i="7"/>
  <c r="G5566" i="7"/>
  <c r="G5565" i="7"/>
  <c r="G5564" i="7"/>
  <c r="G5563" i="7"/>
  <c r="G5562" i="7"/>
  <c r="G5561" i="7"/>
  <c r="G5560" i="7"/>
  <c r="G5559" i="7"/>
  <c r="G5558" i="7"/>
  <c r="G5557" i="7"/>
  <c r="G5556" i="7"/>
  <c r="G5555" i="7"/>
  <c r="G5554" i="7"/>
  <c r="G5553" i="7"/>
  <c r="G5552" i="7"/>
  <c r="G5551" i="7"/>
  <c r="G5550" i="7"/>
  <c r="G5549" i="7"/>
  <c r="G5548" i="7"/>
  <c r="G5547" i="7"/>
  <c r="G5546" i="7"/>
  <c r="G5545" i="7"/>
  <c r="G5544" i="7"/>
  <c r="G5543" i="7"/>
  <c r="G5542" i="7"/>
  <c r="G5541" i="7"/>
  <c r="G5540" i="7"/>
  <c r="G5539" i="7"/>
  <c r="G5538" i="7"/>
  <c r="G5537" i="7"/>
  <c r="G5536" i="7"/>
  <c r="G5535" i="7"/>
  <c r="G5534" i="7"/>
  <c r="G5533" i="7"/>
  <c r="G5532" i="7"/>
  <c r="G5531" i="7"/>
  <c r="G5530" i="7"/>
  <c r="G5529" i="7"/>
  <c r="G5528" i="7"/>
  <c r="G5527" i="7"/>
  <c r="G5526" i="7"/>
  <c r="G5525" i="7"/>
  <c r="G5524" i="7"/>
  <c r="G5523" i="7"/>
  <c r="G5522" i="7"/>
  <c r="G5521" i="7"/>
  <c r="G5520" i="7"/>
  <c r="G5519" i="7"/>
  <c r="G5518" i="7"/>
  <c r="G5517" i="7"/>
  <c r="G5516" i="7"/>
  <c r="G5515" i="7"/>
  <c r="G5514" i="7"/>
  <c r="G5513" i="7"/>
  <c r="G5512" i="7"/>
  <c r="G5511" i="7"/>
  <c r="G5510" i="7"/>
  <c r="G5509" i="7"/>
  <c r="G5508" i="7"/>
  <c r="G5507" i="7"/>
  <c r="G5506" i="7"/>
  <c r="G5505" i="7"/>
  <c r="G5504" i="7"/>
  <c r="G5503" i="7"/>
  <c r="G5502" i="7"/>
  <c r="G5501" i="7"/>
  <c r="G5500" i="7"/>
  <c r="G5499" i="7"/>
  <c r="G5498" i="7"/>
  <c r="G5497" i="7"/>
  <c r="G5496" i="7"/>
  <c r="G5495" i="7"/>
  <c r="G5494" i="7"/>
  <c r="G5493" i="7"/>
  <c r="G5492" i="7"/>
  <c r="G5491" i="7"/>
  <c r="G5490" i="7"/>
  <c r="G5489" i="7"/>
  <c r="G5488" i="7"/>
  <c r="G5487" i="7"/>
  <c r="G5486" i="7"/>
  <c r="G5485" i="7"/>
  <c r="G5484" i="7"/>
  <c r="G5483" i="7"/>
  <c r="G5482" i="7"/>
  <c r="G5481" i="7"/>
  <c r="G5480" i="7"/>
  <c r="G5479" i="7"/>
  <c r="G5478" i="7"/>
  <c r="G5477" i="7"/>
  <c r="G5476" i="7"/>
  <c r="G5475" i="7"/>
  <c r="G5474" i="7"/>
  <c r="G5473" i="7"/>
  <c r="G5472" i="7"/>
  <c r="G5471" i="7"/>
  <c r="G5470" i="7"/>
  <c r="G5469" i="7"/>
  <c r="G5468" i="7"/>
  <c r="G5467" i="7"/>
  <c r="G5466" i="7"/>
  <c r="G5465" i="7"/>
  <c r="G5464" i="7"/>
  <c r="G5463" i="7"/>
  <c r="G5462" i="7"/>
  <c r="G5461" i="7"/>
  <c r="G5460" i="7"/>
  <c r="G5459" i="7"/>
  <c r="G5458" i="7"/>
  <c r="G5457" i="7"/>
  <c r="G5456" i="7"/>
  <c r="G5455" i="7"/>
  <c r="G5454" i="7"/>
  <c r="G5453" i="7"/>
  <c r="G5452" i="7"/>
  <c r="G5451" i="7"/>
  <c r="G5450" i="7"/>
  <c r="G5449" i="7"/>
  <c r="G5448" i="7"/>
  <c r="G5447" i="7"/>
  <c r="G5446" i="7"/>
  <c r="G5445" i="7"/>
  <c r="G5444" i="7"/>
  <c r="G5443" i="7"/>
  <c r="G5442" i="7"/>
  <c r="G5441" i="7"/>
  <c r="G5440" i="7"/>
  <c r="G5439" i="7"/>
  <c r="G5438" i="7"/>
  <c r="G5437" i="7"/>
  <c r="G5436" i="7"/>
  <c r="G5435" i="7"/>
  <c r="G5434" i="7"/>
  <c r="G5433" i="7"/>
  <c r="G5432" i="7"/>
  <c r="G5431" i="7"/>
  <c r="G5430" i="7"/>
  <c r="G5429" i="7"/>
  <c r="G5428" i="7"/>
  <c r="G5427" i="7"/>
  <c r="G5426" i="7"/>
  <c r="G5425" i="7"/>
  <c r="G5424" i="7"/>
  <c r="G5423" i="7"/>
  <c r="G5422" i="7"/>
  <c r="G5421" i="7"/>
  <c r="G5420" i="7"/>
  <c r="G5419" i="7"/>
  <c r="G5418" i="7"/>
  <c r="G5417" i="7"/>
  <c r="G5416" i="7"/>
  <c r="G5415" i="7"/>
  <c r="G5414" i="7"/>
  <c r="G5413" i="7"/>
  <c r="G5412" i="7"/>
  <c r="G5411" i="7"/>
  <c r="G5410" i="7"/>
  <c r="G5409" i="7"/>
  <c r="G5408" i="7"/>
  <c r="G5407" i="7"/>
  <c r="G5406" i="7"/>
  <c r="G5405" i="7"/>
  <c r="G5404" i="7"/>
  <c r="G5403" i="7"/>
  <c r="G5402" i="7"/>
  <c r="G5401" i="7"/>
  <c r="G5400" i="7"/>
  <c r="G5399" i="7"/>
  <c r="G5398" i="7"/>
  <c r="G5397" i="7"/>
  <c r="G5396" i="7"/>
  <c r="G5395" i="7"/>
  <c r="G5394" i="7"/>
  <c r="G5393" i="7"/>
  <c r="G5392" i="7"/>
  <c r="G5391" i="7"/>
  <c r="G5390" i="7"/>
  <c r="G5389" i="7"/>
  <c r="G5388" i="7"/>
  <c r="G5387" i="7"/>
  <c r="G5386" i="7"/>
  <c r="G5385" i="7"/>
  <c r="G5384" i="7"/>
  <c r="G5383" i="7"/>
  <c r="G5382" i="7"/>
  <c r="G5381" i="7"/>
  <c r="G5380" i="7"/>
  <c r="G5379" i="7"/>
  <c r="G5378" i="7"/>
  <c r="G5377" i="7"/>
  <c r="G5376" i="7"/>
  <c r="G5375" i="7"/>
  <c r="G5374" i="7"/>
  <c r="G5373" i="7"/>
  <c r="G5372" i="7"/>
  <c r="G5371" i="7"/>
  <c r="G5370" i="7"/>
  <c r="G5369" i="7"/>
  <c r="G5368" i="7"/>
  <c r="G5367" i="7"/>
  <c r="G5366" i="7"/>
  <c r="G5365" i="7"/>
  <c r="G5364" i="7"/>
  <c r="G5363" i="7"/>
  <c r="G5362" i="7"/>
  <c r="G5361" i="7"/>
  <c r="G5360" i="7"/>
  <c r="G5359" i="7"/>
  <c r="G5358" i="7"/>
  <c r="G5357" i="7"/>
  <c r="G5356" i="7"/>
  <c r="G5355" i="7"/>
  <c r="G5354" i="7"/>
  <c r="G5353" i="7"/>
  <c r="G5352" i="7"/>
  <c r="G5351" i="7"/>
  <c r="G5350" i="7"/>
  <c r="G5349" i="7"/>
  <c r="G5348" i="7"/>
  <c r="G5347" i="7"/>
  <c r="G5346" i="7"/>
  <c r="G5345" i="7"/>
  <c r="G5344" i="7"/>
  <c r="G5343" i="7"/>
  <c r="G5342" i="7"/>
  <c r="G5341" i="7"/>
  <c r="G5340" i="7"/>
  <c r="G5339" i="7"/>
  <c r="G5338" i="7"/>
  <c r="G5337" i="7"/>
  <c r="G5336" i="7"/>
  <c r="G5335" i="7"/>
  <c r="G5334" i="7"/>
  <c r="G5333" i="7"/>
  <c r="G5332" i="7"/>
  <c r="G5331" i="7"/>
  <c r="G5330" i="7"/>
  <c r="G5329" i="7"/>
  <c r="G5328" i="7"/>
  <c r="G5327" i="7"/>
  <c r="G5326" i="7"/>
  <c r="G5325" i="7"/>
  <c r="G5324" i="7"/>
  <c r="G5323" i="7"/>
  <c r="G5322" i="7"/>
  <c r="G5321" i="7"/>
  <c r="G5320" i="7"/>
  <c r="G5319" i="7"/>
  <c r="G5318" i="7"/>
  <c r="G5317" i="7"/>
  <c r="G5316" i="7"/>
  <c r="G5315" i="7"/>
  <c r="G5314" i="7"/>
  <c r="G5313" i="7"/>
  <c r="G5312" i="7"/>
  <c r="G5311" i="7"/>
  <c r="G5310" i="7"/>
  <c r="G5309" i="7"/>
  <c r="G5308" i="7"/>
  <c r="G5307" i="7"/>
  <c r="G5306" i="7"/>
  <c r="G5305" i="7"/>
  <c r="G5304" i="7"/>
  <c r="G5303" i="7"/>
  <c r="G5302" i="7"/>
  <c r="G5301" i="7"/>
  <c r="G5300" i="7"/>
  <c r="G5299" i="7"/>
  <c r="G5298" i="7"/>
  <c r="G5297" i="7"/>
  <c r="G5296" i="7"/>
  <c r="G5295" i="7"/>
  <c r="G5294" i="7"/>
  <c r="G5293" i="7"/>
  <c r="G5292" i="7"/>
  <c r="G5291" i="7"/>
  <c r="G5290" i="7"/>
  <c r="G5289" i="7"/>
  <c r="G5288" i="7"/>
  <c r="G5287" i="7"/>
  <c r="G5286" i="7"/>
  <c r="G5285" i="7"/>
  <c r="G5284" i="7"/>
  <c r="G5283" i="7"/>
  <c r="G5282" i="7"/>
  <c r="G5281" i="7"/>
  <c r="G5280" i="7"/>
  <c r="G5279" i="7"/>
  <c r="G5278" i="7"/>
  <c r="G5277" i="7"/>
  <c r="G5276" i="7"/>
  <c r="G5275" i="7"/>
  <c r="G5274" i="7"/>
  <c r="G5273" i="7"/>
  <c r="G5272" i="7"/>
  <c r="G5271" i="7"/>
  <c r="G5270" i="7"/>
  <c r="G5269" i="7"/>
  <c r="G5268" i="7"/>
  <c r="G5267" i="7"/>
  <c r="G5266" i="7"/>
  <c r="G5265" i="7"/>
  <c r="G5264" i="7"/>
  <c r="G5263" i="7"/>
  <c r="G5262" i="7"/>
  <c r="G5261" i="7"/>
  <c r="G5260" i="7"/>
  <c r="G5259" i="7"/>
  <c r="G5258" i="7"/>
  <c r="G5257" i="7"/>
  <c r="G5256" i="7"/>
  <c r="G5255" i="7"/>
  <c r="G5254" i="7"/>
  <c r="G5253" i="7"/>
  <c r="G5252" i="7"/>
  <c r="G5251" i="7"/>
  <c r="G5250" i="7"/>
  <c r="G5249" i="7"/>
  <c r="G5248" i="7"/>
  <c r="G5247" i="7"/>
  <c r="G5246" i="7"/>
  <c r="G5245" i="7"/>
  <c r="G5244" i="7"/>
  <c r="G5243" i="7"/>
  <c r="G5242" i="7"/>
  <c r="G5241" i="7"/>
  <c r="G5240" i="7"/>
  <c r="G5239" i="7"/>
  <c r="G5238" i="7"/>
  <c r="G5237" i="7"/>
  <c r="G5236" i="7"/>
  <c r="G5235" i="7"/>
  <c r="G5234" i="7"/>
  <c r="G5233" i="7"/>
  <c r="G5232" i="7"/>
  <c r="G5231" i="7"/>
  <c r="G5230" i="7"/>
  <c r="G5229" i="7"/>
  <c r="G5228" i="7"/>
  <c r="G5227" i="7"/>
  <c r="G5226" i="7"/>
  <c r="G5225" i="7"/>
  <c r="G5224" i="7"/>
  <c r="G5223" i="7"/>
  <c r="G5222" i="7"/>
  <c r="G5221" i="7"/>
  <c r="G5220" i="7"/>
  <c r="G5219" i="7"/>
  <c r="G5218" i="7"/>
  <c r="G5217" i="7"/>
  <c r="G5216" i="7"/>
  <c r="G5215" i="7"/>
  <c r="G5214" i="7"/>
  <c r="G5213" i="7"/>
  <c r="G5212" i="7"/>
  <c r="G5211" i="7"/>
  <c r="G5210" i="7"/>
  <c r="G5209" i="7"/>
  <c r="G5208" i="7"/>
  <c r="G5207" i="7"/>
  <c r="G5206" i="7"/>
  <c r="G5205" i="7"/>
  <c r="G5204" i="7"/>
  <c r="G5203" i="7"/>
  <c r="G5202" i="7"/>
  <c r="G5201" i="7"/>
  <c r="G5200" i="7"/>
  <c r="G5199" i="7"/>
  <c r="G5198" i="7"/>
  <c r="G5197" i="7"/>
  <c r="G5196" i="7"/>
  <c r="G5195" i="7"/>
  <c r="G5194" i="7"/>
  <c r="G5193" i="7"/>
  <c r="G5192" i="7"/>
  <c r="G5191" i="7"/>
  <c r="G5190" i="7"/>
  <c r="G5189" i="7"/>
  <c r="G5188" i="7"/>
  <c r="G5187" i="7"/>
  <c r="G5186" i="7"/>
  <c r="G5185" i="7"/>
  <c r="G5184" i="7"/>
  <c r="G5183" i="7"/>
  <c r="G5182" i="7"/>
  <c r="G5181" i="7"/>
  <c r="G5180" i="7"/>
  <c r="G5179" i="7"/>
  <c r="G5178" i="7"/>
  <c r="G5177" i="7"/>
  <c r="G5176" i="7"/>
  <c r="G5175" i="7"/>
  <c r="G5174" i="7"/>
  <c r="G5173" i="7"/>
  <c r="G5172" i="7"/>
  <c r="G5171" i="7"/>
  <c r="G5170" i="7"/>
  <c r="G5169" i="7"/>
  <c r="G5168" i="7"/>
  <c r="G5167" i="7"/>
  <c r="G5166" i="7"/>
  <c r="G5165" i="7"/>
  <c r="G5164" i="7"/>
  <c r="G5163" i="7"/>
  <c r="G5162" i="7"/>
  <c r="G5161" i="7"/>
  <c r="G5160" i="7"/>
  <c r="G5159" i="7"/>
  <c r="G5158" i="7"/>
  <c r="G5157" i="7"/>
  <c r="G5156" i="7"/>
  <c r="G5155" i="7"/>
  <c r="G5154" i="7"/>
  <c r="G5153" i="7"/>
  <c r="G5152" i="7"/>
  <c r="G5151" i="7"/>
  <c r="G5150" i="7"/>
  <c r="G5149" i="7"/>
  <c r="G5148" i="7"/>
  <c r="G5147" i="7"/>
  <c r="G5146" i="7"/>
  <c r="G5145" i="7"/>
  <c r="G5144" i="7"/>
  <c r="G5143" i="7"/>
  <c r="G5142" i="7"/>
  <c r="G5141" i="7"/>
  <c r="G5140" i="7"/>
  <c r="G5139" i="7"/>
  <c r="G5138" i="7"/>
  <c r="G5137" i="7"/>
  <c r="G5136" i="7"/>
  <c r="G5135" i="7"/>
  <c r="G5134" i="7"/>
  <c r="G5133" i="7"/>
  <c r="G5132" i="7"/>
  <c r="G5131" i="7"/>
  <c r="G5130" i="7"/>
  <c r="G5129" i="7"/>
  <c r="G5128" i="7"/>
  <c r="G5127" i="7"/>
  <c r="G5126" i="7"/>
  <c r="G5125" i="7"/>
  <c r="G5124" i="7"/>
  <c r="G5123" i="7"/>
  <c r="G5122" i="7"/>
  <c r="G5121" i="7"/>
  <c r="G5120" i="7"/>
  <c r="G5119" i="7"/>
  <c r="G5118" i="7"/>
  <c r="G5117" i="7"/>
  <c r="G5116" i="7"/>
  <c r="G5115" i="7"/>
  <c r="G5114" i="7"/>
  <c r="G5113" i="7"/>
  <c r="G5112" i="7"/>
  <c r="G5111" i="7"/>
  <c r="G5110" i="7"/>
  <c r="G5109" i="7"/>
  <c r="G5108" i="7"/>
  <c r="G5107" i="7"/>
  <c r="G5106" i="7"/>
  <c r="G5105" i="7"/>
  <c r="G5104" i="7"/>
  <c r="G5103" i="7"/>
  <c r="G5102" i="7"/>
  <c r="G5101" i="7"/>
  <c r="G5100" i="7"/>
  <c r="G5099" i="7"/>
  <c r="G5098" i="7"/>
  <c r="G5097" i="7"/>
  <c r="G5096" i="7"/>
  <c r="G5095" i="7"/>
  <c r="G5094" i="7"/>
  <c r="G5093" i="7"/>
  <c r="G5092" i="7"/>
  <c r="G5091" i="7"/>
  <c r="G5090" i="7"/>
  <c r="G5089" i="7"/>
  <c r="G5088" i="7"/>
  <c r="G5087" i="7"/>
  <c r="G5086" i="7"/>
  <c r="G5085" i="7"/>
  <c r="G5084" i="7"/>
  <c r="G5083" i="7"/>
  <c r="G5082" i="7"/>
  <c r="G5081" i="7"/>
  <c r="G5080" i="7"/>
  <c r="G5079" i="7"/>
  <c r="G5078" i="7"/>
  <c r="G5077" i="7"/>
  <c r="G5076" i="7"/>
  <c r="G5075" i="7"/>
  <c r="G5074" i="7"/>
  <c r="G5073" i="7"/>
  <c r="G5072" i="7"/>
  <c r="G5071" i="7"/>
  <c r="G5070" i="7"/>
  <c r="G5069" i="7"/>
  <c r="G5068" i="7"/>
  <c r="G5067" i="7"/>
  <c r="G5066" i="7"/>
  <c r="G5065" i="7"/>
  <c r="G5064" i="7"/>
  <c r="G5063" i="7"/>
  <c r="G5062" i="7"/>
  <c r="G5061" i="7"/>
  <c r="G5060" i="7"/>
  <c r="G5059" i="7"/>
  <c r="G5058" i="7"/>
  <c r="G5057" i="7"/>
  <c r="G5056" i="7"/>
  <c r="G5055" i="7"/>
  <c r="G5054" i="7"/>
  <c r="G5053" i="7"/>
  <c r="G5052" i="7"/>
  <c r="G5051" i="7"/>
  <c r="G5050" i="7"/>
  <c r="G5049" i="7"/>
  <c r="G5048" i="7"/>
  <c r="G5047" i="7"/>
  <c r="G5046" i="7"/>
  <c r="G5045" i="7"/>
  <c r="G5044" i="7"/>
  <c r="G5043" i="7"/>
  <c r="G5042" i="7"/>
  <c r="G5041" i="7"/>
  <c r="G5040" i="7"/>
  <c r="G5039" i="7"/>
  <c r="G5038" i="7"/>
  <c r="G5037" i="7"/>
  <c r="G5036" i="7"/>
  <c r="G5035" i="7"/>
  <c r="G5034" i="7"/>
  <c r="G5033" i="7"/>
  <c r="G5032" i="7"/>
  <c r="G5031" i="7"/>
  <c r="G5030" i="7"/>
  <c r="G5029" i="7"/>
  <c r="G5028" i="7"/>
  <c r="G5027" i="7"/>
  <c r="G5026" i="7"/>
  <c r="G5025" i="7"/>
  <c r="G5024" i="7"/>
  <c r="G5023" i="7"/>
  <c r="G5022" i="7"/>
  <c r="G5021" i="7"/>
  <c r="G5020" i="7"/>
  <c r="G5019" i="7"/>
  <c r="G5018" i="7"/>
  <c r="G5017" i="7"/>
  <c r="G5016" i="7"/>
  <c r="G5015" i="7"/>
  <c r="G5014" i="7"/>
  <c r="G5013" i="7"/>
  <c r="G5012" i="7"/>
  <c r="G5011" i="7"/>
  <c r="G5010" i="7"/>
  <c r="G5009" i="7"/>
  <c r="G5008" i="7"/>
  <c r="G5007" i="7"/>
  <c r="G5006" i="7"/>
  <c r="G5005" i="7"/>
  <c r="G5004" i="7"/>
  <c r="G5003" i="7"/>
  <c r="G5002" i="7"/>
  <c r="G5001" i="7"/>
  <c r="G5000" i="7"/>
  <c r="G4999" i="7"/>
  <c r="G4998" i="7"/>
  <c r="G4997" i="7"/>
  <c r="G4996" i="7"/>
  <c r="G4995" i="7"/>
  <c r="G4994" i="7"/>
  <c r="G4993" i="7"/>
  <c r="G4992" i="7"/>
  <c r="G4991" i="7"/>
  <c r="G4990" i="7"/>
  <c r="G4989" i="7"/>
  <c r="G4988" i="7"/>
  <c r="G4987" i="7"/>
  <c r="G4986" i="7"/>
  <c r="G4985" i="7"/>
  <c r="G4984" i="7"/>
  <c r="G4983" i="7"/>
  <c r="G4982" i="7"/>
  <c r="G4981" i="7"/>
  <c r="G4980" i="7"/>
  <c r="G4979" i="7"/>
  <c r="G4978" i="7"/>
  <c r="G4977" i="7"/>
  <c r="G4976" i="7"/>
  <c r="G4975" i="7"/>
  <c r="G4974" i="7"/>
  <c r="G4973" i="7"/>
  <c r="G4972" i="7"/>
  <c r="G4971" i="7"/>
  <c r="G4970" i="7"/>
  <c r="G4969" i="7"/>
  <c r="G4968" i="7"/>
  <c r="G4967" i="7"/>
  <c r="G4966" i="7"/>
  <c r="G4965" i="7"/>
  <c r="G4964" i="7"/>
  <c r="G4963" i="7"/>
  <c r="G4962" i="7"/>
  <c r="G4961" i="7"/>
  <c r="G4960" i="7"/>
  <c r="G4959" i="7"/>
  <c r="G4958" i="7"/>
  <c r="G4957" i="7"/>
  <c r="G4956" i="7"/>
  <c r="G4955" i="7"/>
  <c r="G4954" i="7"/>
  <c r="G4953" i="7"/>
  <c r="G4952" i="7"/>
  <c r="G4951" i="7"/>
  <c r="G4950" i="7"/>
  <c r="G4949" i="7"/>
  <c r="G4948" i="7"/>
  <c r="G4947" i="7"/>
  <c r="G4946" i="7"/>
  <c r="G4945" i="7"/>
  <c r="G4944" i="7"/>
  <c r="G4943" i="7"/>
  <c r="G4942" i="7"/>
  <c r="G4941" i="7"/>
  <c r="G4940" i="7"/>
  <c r="G4939" i="7"/>
  <c r="G4938" i="7"/>
  <c r="G4937" i="7"/>
  <c r="G4936" i="7"/>
  <c r="G4935" i="7"/>
  <c r="G4934" i="7"/>
  <c r="G4933" i="7"/>
  <c r="G4932" i="7"/>
  <c r="G4931" i="7"/>
  <c r="G4930" i="7"/>
  <c r="G4929" i="7"/>
  <c r="G4928" i="7"/>
  <c r="G4927" i="7"/>
  <c r="G4926" i="7"/>
  <c r="G4925" i="7"/>
  <c r="G4924" i="7"/>
  <c r="G4923" i="7"/>
  <c r="G4922" i="7"/>
  <c r="G4921" i="7"/>
  <c r="G4920" i="7"/>
  <c r="G4919" i="7"/>
  <c r="G4918" i="7"/>
  <c r="G4917" i="7"/>
  <c r="G4916" i="7"/>
  <c r="G4915" i="7"/>
  <c r="G4914" i="7"/>
  <c r="G4913" i="7"/>
  <c r="G4912" i="7"/>
  <c r="G4911" i="7"/>
  <c r="G4910" i="7"/>
  <c r="G4909" i="7"/>
  <c r="G4908" i="7"/>
  <c r="G4907" i="7"/>
  <c r="G4906" i="7"/>
  <c r="G4905" i="7"/>
  <c r="G4904" i="7"/>
  <c r="G4903" i="7"/>
  <c r="G4902" i="7"/>
  <c r="G4901" i="7"/>
  <c r="G4900" i="7"/>
  <c r="G4899" i="7"/>
  <c r="G4898" i="7"/>
  <c r="G4897" i="7"/>
  <c r="G4896" i="7"/>
  <c r="G4895" i="7"/>
  <c r="G4894" i="7"/>
  <c r="G4893" i="7"/>
  <c r="G4892" i="7"/>
  <c r="G4891" i="7"/>
  <c r="G4890" i="7"/>
  <c r="G4889" i="7"/>
  <c r="G4888" i="7"/>
  <c r="G4887" i="7"/>
  <c r="G4886" i="7"/>
  <c r="G4885" i="7"/>
  <c r="G4884" i="7"/>
  <c r="G4883" i="7"/>
  <c r="G4882" i="7"/>
  <c r="G4881" i="7"/>
  <c r="G4880" i="7"/>
  <c r="G4879" i="7"/>
  <c r="G4878" i="7"/>
  <c r="G4877" i="7"/>
  <c r="G4876" i="7"/>
  <c r="G4875" i="7"/>
  <c r="G4874" i="7"/>
  <c r="G4873" i="7"/>
  <c r="G4872" i="7"/>
  <c r="G4871" i="7"/>
  <c r="G4870" i="7"/>
  <c r="G4869" i="7"/>
  <c r="G4868" i="7"/>
  <c r="G4867" i="7"/>
  <c r="G4866" i="7"/>
  <c r="G4865" i="7"/>
  <c r="G4864" i="7"/>
  <c r="G4863" i="7"/>
  <c r="G4862" i="7"/>
  <c r="G4861" i="7"/>
  <c r="G4860" i="7"/>
  <c r="G4859" i="7"/>
  <c r="G4858" i="7"/>
  <c r="G4857" i="7"/>
  <c r="G4856" i="7"/>
  <c r="G4855" i="7"/>
  <c r="G4854" i="7"/>
  <c r="G4853" i="7"/>
  <c r="G4852" i="7"/>
  <c r="G4851" i="7"/>
  <c r="G4850" i="7"/>
  <c r="G4849" i="7"/>
  <c r="G4848" i="7"/>
  <c r="G4847" i="7"/>
  <c r="G4846" i="7"/>
  <c r="G4845" i="7"/>
  <c r="G4844" i="7"/>
  <c r="G4843" i="7"/>
  <c r="G4842" i="7"/>
  <c r="G4841" i="7"/>
  <c r="G4840" i="7"/>
  <c r="G4839" i="7"/>
  <c r="G4838" i="7"/>
  <c r="G4837" i="7"/>
  <c r="G4836" i="7"/>
  <c r="G4835" i="7"/>
  <c r="G4834" i="7"/>
  <c r="G4833" i="7"/>
  <c r="G4832" i="7"/>
  <c r="G4831" i="7"/>
  <c r="G4830" i="7"/>
  <c r="G4829" i="7"/>
  <c r="G4828" i="7"/>
  <c r="G4827" i="7"/>
  <c r="G4826" i="7"/>
  <c r="G4825" i="7"/>
  <c r="G4824" i="7"/>
  <c r="G4823" i="7"/>
  <c r="G4822" i="7"/>
  <c r="G4821" i="7"/>
  <c r="G4820" i="7"/>
  <c r="G4819" i="7"/>
  <c r="G4818" i="7"/>
  <c r="G4817" i="7"/>
  <c r="G4816" i="7"/>
  <c r="G4815" i="7"/>
  <c r="G4814" i="7"/>
  <c r="G4813" i="7"/>
  <c r="G4812" i="7"/>
  <c r="G4811" i="7"/>
  <c r="G4810" i="7"/>
  <c r="G4809" i="7"/>
  <c r="G4808" i="7"/>
  <c r="G4807" i="7"/>
  <c r="G4806" i="7"/>
  <c r="G4805" i="7"/>
  <c r="G4804" i="7"/>
  <c r="G4803" i="7"/>
  <c r="G4802" i="7"/>
  <c r="G4801" i="7"/>
  <c r="G4800" i="7"/>
  <c r="G4799" i="7"/>
  <c r="G4798" i="7"/>
  <c r="G4797" i="7"/>
  <c r="G4796" i="7"/>
  <c r="G4795" i="7"/>
  <c r="G4794" i="7"/>
  <c r="G4793" i="7"/>
  <c r="G4792" i="7"/>
  <c r="G4791" i="7"/>
  <c r="G4790" i="7"/>
  <c r="G4789" i="7"/>
  <c r="G4788" i="7"/>
  <c r="G4787" i="7"/>
  <c r="G4786" i="7"/>
  <c r="G4785" i="7"/>
  <c r="G4784" i="7"/>
  <c r="G4783" i="7"/>
  <c r="G4782" i="7"/>
  <c r="G4781" i="7"/>
  <c r="G4780" i="7"/>
  <c r="G4779" i="7"/>
  <c r="G4778" i="7"/>
  <c r="G4777" i="7"/>
  <c r="G4776" i="7"/>
  <c r="G4775" i="7"/>
  <c r="G4774" i="7"/>
  <c r="G4773" i="7"/>
  <c r="G4772" i="7"/>
  <c r="G4771" i="7"/>
  <c r="G4770" i="7"/>
  <c r="G4769" i="7"/>
  <c r="G4768" i="7"/>
  <c r="G4767" i="7"/>
  <c r="G4766" i="7"/>
  <c r="G4765" i="7"/>
  <c r="G4764" i="7"/>
  <c r="G4763" i="7"/>
  <c r="G4762" i="7"/>
  <c r="G4761" i="7"/>
  <c r="G4760" i="7"/>
  <c r="G4759" i="7"/>
  <c r="G4758" i="7"/>
  <c r="G4757" i="7"/>
  <c r="G4756" i="7"/>
  <c r="G4755" i="7"/>
  <c r="G4754" i="7"/>
  <c r="G4753" i="7"/>
  <c r="G4752" i="7"/>
  <c r="G4751" i="7"/>
  <c r="G4750" i="7"/>
  <c r="G4749" i="7"/>
  <c r="G4748" i="7"/>
  <c r="G4747" i="7"/>
  <c r="G4746" i="7"/>
  <c r="G4745" i="7"/>
  <c r="G4744" i="7"/>
  <c r="G4743" i="7"/>
  <c r="G4742" i="7"/>
  <c r="G4741" i="7"/>
  <c r="G4740" i="7"/>
  <c r="G4739" i="7"/>
  <c r="G4738" i="7"/>
  <c r="G4737" i="7"/>
  <c r="G4736" i="7"/>
  <c r="G4735" i="7"/>
  <c r="G4734" i="7"/>
  <c r="G4733" i="7"/>
  <c r="G4732" i="7"/>
  <c r="G4731" i="7"/>
  <c r="G4730" i="7"/>
  <c r="G4729" i="7"/>
  <c r="G4728" i="7"/>
  <c r="G4727" i="7"/>
  <c r="G4726" i="7"/>
  <c r="G4725" i="7"/>
  <c r="G4724" i="7"/>
  <c r="G4723" i="7"/>
  <c r="G4722" i="7"/>
  <c r="G4721" i="7"/>
  <c r="G4720" i="7"/>
  <c r="G4719" i="7"/>
  <c r="G4718" i="7"/>
  <c r="G4717" i="7"/>
  <c r="G4716" i="7"/>
  <c r="G4715" i="7"/>
  <c r="G4714" i="7"/>
  <c r="G4713" i="7"/>
  <c r="G4712" i="7"/>
  <c r="G4711" i="7"/>
  <c r="G4710" i="7"/>
  <c r="G4709" i="7"/>
  <c r="G4708" i="7"/>
  <c r="G4707" i="7"/>
  <c r="G4706" i="7"/>
  <c r="G4705" i="7"/>
  <c r="G4704" i="7"/>
  <c r="G4703" i="7"/>
  <c r="G4702" i="7"/>
  <c r="G4701" i="7"/>
  <c r="G4700" i="7"/>
  <c r="G4699" i="7"/>
  <c r="G4698" i="7"/>
  <c r="G4697" i="7"/>
  <c r="G4696" i="7"/>
  <c r="G4695" i="7"/>
  <c r="G4694" i="7"/>
  <c r="G4693" i="7"/>
  <c r="G4692" i="7"/>
  <c r="G4691" i="7"/>
  <c r="G4690" i="7"/>
  <c r="G4689" i="7"/>
  <c r="G4688" i="7"/>
  <c r="G4687" i="7"/>
  <c r="G4686" i="7"/>
  <c r="G4685" i="7"/>
  <c r="G4684" i="7"/>
  <c r="G4683" i="7"/>
  <c r="G4682" i="7"/>
  <c r="G4681" i="7"/>
  <c r="G4680" i="7"/>
  <c r="G4679" i="7"/>
  <c r="G4678" i="7"/>
  <c r="G4677" i="7"/>
  <c r="G4676" i="7"/>
  <c r="G4675" i="7"/>
  <c r="G4674" i="7"/>
  <c r="G4673" i="7"/>
  <c r="G4672" i="7"/>
  <c r="G4671" i="7"/>
  <c r="G4670" i="7"/>
  <c r="G4669" i="7"/>
  <c r="G4668" i="7"/>
  <c r="G4667" i="7"/>
  <c r="G4666" i="7"/>
  <c r="G4665" i="7"/>
  <c r="G4664" i="7"/>
  <c r="G4663" i="7"/>
  <c r="G4662" i="7"/>
  <c r="G4661" i="7"/>
  <c r="G4660" i="7"/>
  <c r="G4659" i="7"/>
  <c r="G4658" i="7"/>
  <c r="G4657" i="7"/>
  <c r="G4656" i="7"/>
  <c r="G4655" i="7"/>
  <c r="G4654" i="7"/>
  <c r="G4653" i="7"/>
  <c r="G4652" i="7"/>
  <c r="G4651" i="7"/>
  <c r="G4650" i="7"/>
  <c r="G4649" i="7"/>
  <c r="G4648" i="7"/>
  <c r="G4647" i="7"/>
  <c r="G4646" i="7"/>
  <c r="G4645" i="7"/>
  <c r="G4644" i="7"/>
  <c r="G4643" i="7"/>
  <c r="G4642" i="7"/>
  <c r="G4641" i="7"/>
  <c r="G4640" i="7"/>
  <c r="G4639" i="7"/>
  <c r="G4638" i="7"/>
  <c r="G4637" i="7"/>
  <c r="G4636" i="7"/>
  <c r="G4635" i="7"/>
  <c r="G4634" i="7"/>
  <c r="G4633" i="7"/>
  <c r="G4632" i="7"/>
  <c r="G4631" i="7"/>
  <c r="G4630" i="7"/>
  <c r="G4629" i="7"/>
  <c r="G4628" i="7"/>
  <c r="G4627" i="7"/>
  <c r="G4626" i="7"/>
  <c r="G4625" i="7"/>
  <c r="G4624" i="7"/>
  <c r="G4623" i="7"/>
  <c r="G4622" i="7"/>
  <c r="G4621" i="7"/>
  <c r="G4620" i="7"/>
  <c r="G4619" i="7"/>
  <c r="G4618" i="7"/>
  <c r="G4617" i="7"/>
  <c r="G4616" i="7"/>
  <c r="G4615" i="7"/>
  <c r="G4614" i="7"/>
  <c r="G4613" i="7"/>
  <c r="G4612" i="7"/>
  <c r="G4611" i="7"/>
  <c r="G4610" i="7"/>
  <c r="G4609" i="7"/>
  <c r="G4608" i="7"/>
  <c r="G4607" i="7"/>
  <c r="G4606" i="7"/>
  <c r="G4605" i="7"/>
  <c r="G4604" i="7"/>
  <c r="G4603" i="7"/>
  <c r="G4602" i="7"/>
  <c r="G4601" i="7"/>
  <c r="G4600" i="7"/>
  <c r="G4599" i="7"/>
  <c r="G4598" i="7"/>
  <c r="G4597" i="7"/>
  <c r="G4596" i="7"/>
  <c r="G4595" i="7"/>
  <c r="G4594" i="7"/>
  <c r="G4593" i="7"/>
  <c r="G4592" i="7"/>
  <c r="G4591" i="7"/>
  <c r="G4590" i="7"/>
  <c r="G4589" i="7"/>
  <c r="G4588" i="7"/>
  <c r="G4587" i="7"/>
  <c r="G4586" i="7"/>
  <c r="G4585" i="7"/>
  <c r="G4584" i="7"/>
  <c r="G4583" i="7"/>
  <c r="G4582" i="7"/>
  <c r="G4581" i="7"/>
  <c r="G4580" i="7"/>
  <c r="G4579" i="7"/>
  <c r="G4578" i="7"/>
  <c r="G4577" i="7"/>
  <c r="G4576" i="7"/>
  <c r="G4575" i="7"/>
  <c r="G4574" i="7"/>
  <c r="G4573" i="7"/>
  <c r="G4572" i="7"/>
  <c r="G4571" i="7"/>
  <c r="G4570" i="7"/>
  <c r="G4569" i="7"/>
  <c r="G4568" i="7"/>
  <c r="G4567" i="7"/>
  <c r="G4566" i="7"/>
  <c r="G4565" i="7"/>
  <c r="G4564" i="7"/>
  <c r="G4563" i="7"/>
  <c r="G4562" i="7"/>
  <c r="G4561" i="7"/>
  <c r="G4560" i="7"/>
  <c r="G4559" i="7"/>
  <c r="G4558" i="7"/>
  <c r="G4557" i="7"/>
  <c r="G4556" i="7"/>
  <c r="G4555" i="7"/>
  <c r="G4554" i="7"/>
  <c r="G4553" i="7"/>
  <c r="G4552" i="7"/>
  <c r="G4551" i="7"/>
  <c r="G4550" i="7"/>
  <c r="G4549" i="7"/>
  <c r="G4548" i="7"/>
  <c r="G4547" i="7"/>
  <c r="G4546" i="7"/>
  <c r="G4545" i="7"/>
  <c r="G4544" i="7"/>
  <c r="G4543" i="7"/>
  <c r="G4542" i="7"/>
  <c r="G4541" i="7"/>
  <c r="G4540" i="7"/>
  <c r="G4539" i="7"/>
  <c r="G4538" i="7"/>
  <c r="G4537" i="7"/>
  <c r="G4536" i="7"/>
  <c r="G4535" i="7"/>
  <c r="G4534" i="7"/>
  <c r="G4533" i="7"/>
  <c r="G4532" i="7"/>
  <c r="G4531" i="7"/>
  <c r="G4530" i="7"/>
  <c r="G4529" i="7"/>
  <c r="G4528" i="7"/>
  <c r="G4527" i="7"/>
  <c r="G4526" i="7"/>
  <c r="G4525" i="7"/>
  <c r="G4524" i="7"/>
  <c r="G4523" i="7"/>
  <c r="G4522" i="7"/>
  <c r="G4521" i="7"/>
  <c r="G4520" i="7"/>
  <c r="G4519" i="7"/>
  <c r="G4518" i="7"/>
  <c r="G4517" i="7"/>
  <c r="G4516" i="7"/>
  <c r="G4515" i="7"/>
  <c r="G4514" i="7"/>
  <c r="G4513" i="7"/>
  <c r="G4512" i="7"/>
  <c r="G4511" i="7"/>
  <c r="G4510" i="7"/>
  <c r="G4509" i="7"/>
  <c r="G4508" i="7"/>
  <c r="G4507" i="7"/>
  <c r="G4506" i="7"/>
  <c r="G4505" i="7"/>
  <c r="G4504" i="7"/>
  <c r="G4503" i="7"/>
  <c r="G4502" i="7"/>
  <c r="G4501" i="7"/>
  <c r="G4500" i="7"/>
  <c r="G4499" i="7"/>
  <c r="G4498" i="7"/>
  <c r="G4497" i="7"/>
  <c r="G4496" i="7"/>
  <c r="G4495" i="7"/>
  <c r="G4494" i="7"/>
  <c r="G4493" i="7"/>
  <c r="G4492" i="7"/>
  <c r="G4491" i="7"/>
  <c r="G4490" i="7"/>
  <c r="G4489" i="7"/>
  <c r="G4488" i="7"/>
  <c r="G4487" i="7"/>
  <c r="G4486" i="7"/>
  <c r="G4485" i="7"/>
  <c r="G4484" i="7"/>
  <c r="G4483" i="7"/>
  <c r="G4482" i="7"/>
  <c r="G4481" i="7"/>
  <c r="G4480" i="7"/>
  <c r="G4479" i="7"/>
  <c r="G4478" i="7"/>
  <c r="G4477" i="7"/>
  <c r="G4476" i="7"/>
  <c r="G4475" i="7"/>
  <c r="G4474" i="7"/>
  <c r="G4473" i="7"/>
  <c r="G4472" i="7"/>
  <c r="G4471" i="7"/>
  <c r="G4470" i="7"/>
  <c r="G4469" i="7"/>
  <c r="G4468" i="7"/>
  <c r="G4467" i="7"/>
  <c r="G4466" i="7"/>
  <c r="G4465" i="7"/>
  <c r="G4464" i="7"/>
  <c r="G4463" i="7"/>
  <c r="G4462" i="7"/>
  <c r="G4461" i="7"/>
  <c r="G4460" i="7"/>
  <c r="G4459" i="7"/>
  <c r="G4458" i="7"/>
  <c r="G4457" i="7"/>
  <c r="G4456" i="7"/>
  <c r="G4455" i="7"/>
  <c r="G4454" i="7"/>
  <c r="G4453" i="7"/>
  <c r="G4452" i="7"/>
  <c r="G4451" i="7"/>
  <c r="G4450" i="7"/>
  <c r="G4449" i="7"/>
  <c r="G4448" i="7"/>
  <c r="G4447" i="7"/>
  <c r="G4446" i="7"/>
  <c r="G4445" i="7"/>
  <c r="G4444" i="7"/>
  <c r="G4443" i="7"/>
  <c r="G4442" i="7"/>
  <c r="G4441" i="7"/>
  <c r="G4440" i="7"/>
  <c r="G4439" i="7"/>
  <c r="G4438" i="7"/>
  <c r="G4437" i="7"/>
  <c r="G4436" i="7"/>
  <c r="G4435" i="7"/>
  <c r="G4434" i="7"/>
  <c r="G4433" i="7"/>
  <c r="G4432" i="7"/>
  <c r="G4431" i="7"/>
  <c r="G4430" i="7"/>
  <c r="G4429" i="7"/>
  <c r="G4428" i="7"/>
  <c r="G4427" i="7"/>
  <c r="G4426" i="7"/>
  <c r="G4425" i="7"/>
  <c r="G4424" i="7"/>
  <c r="G4423" i="7"/>
  <c r="G4422" i="7"/>
  <c r="G4421" i="7"/>
  <c r="G4420" i="7"/>
  <c r="G4419" i="7"/>
  <c r="G4418" i="7"/>
  <c r="G4417" i="7"/>
  <c r="G4416" i="7"/>
  <c r="G4415" i="7"/>
  <c r="G4414" i="7"/>
  <c r="G4413" i="7"/>
  <c r="G4412" i="7"/>
  <c r="G4411" i="7"/>
  <c r="G4410" i="7"/>
  <c r="G4409" i="7"/>
  <c r="G4408" i="7"/>
  <c r="G4407" i="7"/>
  <c r="G4406" i="7"/>
  <c r="G4405" i="7"/>
  <c r="G4404" i="7"/>
  <c r="G4403" i="7"/>
  <c r="G4402" i="7"/>
  <c r="G4401" i="7"/>
  <c r="G4400" i="7"/>
  <c r="G4399" i="7"/>
  <c r="G4398" i="7"/>
  <c r="G4397" i="7"/>
  <c r="G4396" i="7"/>
  <c r="G4395" i="7"/>
  <c r="G4394" i="7"/>
  <c r="G4393" i="7"/>
  <c r="G4392" i="7"/>
  <c r="G4391" i="7"/>
  <c r="G4390" i="7"/>
  <c r="G4389" i="7"/>
  <c r="G4388" i="7"/>
  <c r="G4387" i="7"/>
  <c r="G4386" i="7"/>
  <c r="G4385" i="7"/>
  <c r="G4384" i="7"/>
  <c r="G4383" i="7"/>
  <c r="G4382" i="7"/>
  <c r="G4381" i="7"/>
  <c r="G4380" i="7"/>
  <c r="G4379" i="7"/>
  <c r="G4378" i="7"/>
  <c r="G4377" i="7"/>
  <c r="G4376" i="7"/>
  <c r="G4375" i="7"/>
  <c r="G4374" i="7"/>
  <c r="G4373" i="7"/>
  <c r="G4372" i="7"/>
  <c r="G4371" i="7"/>
  <c r="G4370" i="7"/>
  <c r="G4369" i="7"/>
  <c r="G4368" i="7"/>
  <c r="G4367" i="7"/>
  <c r="G4366" i="7"/>
  <c r="G4365" i="7"/>
  <c r="G4364" i="7"/>
  <c r="G4363" i="7"/>
  <c r="G4362" i="7"/>
  <c r="G4361" i="7"/>
  <c r="G4360" i="7"/>
  <c r="G4359" i="7"/>
  <c r="G4358" i="7"/>
  <c r="G4357" i="7"/>
  <c r="G4356" i="7"/>
  <c r="G4355" i="7"/>
  <c r="G4354" i="7"/>
  <c r="G4353" i="7"/>
  <c r="G4352" i="7"/>
  <c r="G4351" i="7"/>
  <c r="G4350" i="7"/>
  <c r="G4349" i="7"/>
  <c r="G4348" i="7"/>
  <c r="G4347" i="7"/>
  <c r="G4346" i="7"/>
  <c r="G4345" i="7"/>
  <c r="G4344" i="7"/>
  <c r="G4343" i="7"/>
  <c r="G4342" i="7"/>
  <c r="G4341" i="7"/>
  <c r="G4340" i="7"/>
  <c r="G4339" i="7"/>
  <c r="G4338" i="7"/>
  <c r="G4337" i="7"/>
  <c r="G4336" i="7"/>
  <c r="G4335" i="7"/>
  <c r="G4334" i="7"/>
  <c r="G4333" i="7"/>
  <c r="G4332" i="7"/>
  <c r="G4331" i="7"/>
  <c r="G4330" i="7"/>
  <c r="G4329" i="7"/>
  <c r="G4328" i="7"/>
  <c r="G4327" i="7"/>
  <c r="G4326" i="7"/>
  <c r="G4325" i="7"/>
  <c r="G4324" i="7"/>
  <c r="G4323" i="7"/>
  <c r="G4322" i="7"/>
  <c r="G4321" i="7"/>
  <c r="G4320" i="7"/>
  <c r="G4319" i="7"/>
  <c r="G4318" i="7"/>
  <c r="G4317" i="7"/>
  <c r="G4316" i="7"/>
  <c r="G4315" i="7"/>
  <c r="G4314" i="7"/>
  <c r="G4313" i="7"/>
  <c r="G4312" i="7"/>
  <c r="G4311" i="7"/>
  <c r="G4310" i="7"/>
  <c r="G4309" i="7"/>
  <c r="G4308" i="7"/>
  <c r="G4307" i="7"/>
  <c r="G4306" i="7"/>
  <c r="G4305" i="7"/>
  <c r="G4304" i="7"/>
  <c r="G4303" i="7"/>
  <c r="G4302" i="7"/>
  <c r="G4301" i="7"/>
  <c r="G4300" i="7"/>
  <c r="G4299" i="7"/>
  <c r="G4298" i="7"/>
  <c r="G4297" i="7"/>
  <c r="G4296" i="7"/>
  <c r="G4295" i="7"/>
  <c r="G4294" i="7"/>
  <c r="G4293" i="7"/>
  <c r="G4292" i="7"/>
  <c r="G4291" i="7"/>
  <c r="G4290" i="7"/>
  <c r="G4289" i="7"/>
  <c r="G4288" i="7"/>
  <c r="G4287" i="7"/>
  <c r="G4286" i="7"/>
  <c r="G4285" i="7"/>
  <c r="G4284" i="7"/>
  <c r="G4283" i="7"/>
  <c r="G4282" i="7"/>
  <c r="G4281" i="7"/>
  <c r="G4280" i="7"/>
  <c r="G4279" i="7"/>
  <c r="G4278" i="7"/>
  <c r="G4277" i="7"/>
  <c r="G4276" i="7"/>
  <c r="G4275" i="7"/>
  <c r="G4274" i="7"/>
  <c r="G4273" i="7"/>
  <c r="G4272" i="7"/>
  <c r="G4271" i="7"/>
  <c r="G4270" i="7"/>
  <c r="G4269" i="7"/>
  <c r="G4268" i="7"/>
  <c r="G4267" i="7"/>
  <c r="G4266" i="7"/>
  <c r="G4265" i="7"/>
  <c r="G4264" i="7"/>
  <c r="G4263" i="7"/>
  <c r="G4262" i="7"/>
  <c r="G4261" i="7"/>
  <c r="G4260" i="7"/>
  <c r="G4259" i="7"/>
  <c r="G4258" i="7"/>
  <c r="G4257" i="7"/>
  <c r="G4256" i="7"/>
  <c r="G4255" i="7"/>
  <c r="G4254" i="7"/>
  <c r="G4253" i="7"/>
  <c r="G4252" i="7"/>
  <c r="G4251" i="7"/>
  <c r="G4250" i="7"/>
  <c r="G4249" i="7"/>
  <c r="G4248" i="7"/>
  <c r="G4247" i="7"/>
  <c r="G4246" i="7"/>
  <c r="G4245" i="7"/>
  <c r="G4244" i="7"/>
  <c r="G4243" i="7"/>
  <c r="G4242" i="7"/>
  <c r="G4241" i="7"/>
  <c r="G4240" i="7"/>
  <c r="G4239" i="7"/>
  <c r="G4238" i="7"/>
  <c r="G4237" i="7"/>
  <c r="G4236" i="7"/>
  <c r="G4235" i="7"/>
  <c r="G4234" i="7"/>
  <c r="G4233" i="7"/>
  <c r="G4232" i="7"/>
  <c r="G4231" i="7"/>
  <c r="G4230" i="7"/>
  <c r="G4229" i="7"/>
  <c r="G4228" i="7"/>
  <c r="G4227" i="7"/>
  <c r="G4226" i="7"/>
  <c r="G4225" i="7"/>
  <c r="G4224" i="7"/>
  <c r="G4223" i="7"/>
  <c r="G4222" i="7"/>
  <c r="G4221" i="7"/>
  <c r="G4220" i="7"/>
  <c r="G4219" i="7"/>
  <c r="G4218" i="7"/>
  <c r="G4217" i="7"/>
  <c r="G4216" i="7"/>
  <c r="G4215" i="7"/>
  <c r="G4214" i="7"/>
  <c r="G4213" i="7"/>
  <c r="G4212" i="7"/>
  <c r="G4211" i="7"/>
  <c r="G4210" i="7"/>
  <c r="G4209" i="7"/>
  <c r="G4208" i="7"/>
  <c r="G4207" i="7"/>
  <c r="G4206" i="7"/>
  <c r="G4205" i="7"/>
  <c r="G4204" i="7"/>
  <c r="G4203" i="7"/>
  <c r="G4202" i="7"/>
  <c r="G4201" i="7"/>
  <c r="G4200" i="7"/>
  <c r="G4199" i="7"/>
  <c r="G4198" i="7"/>
  <c r="G4197" i="7"/>
  <c r="G4196" i="7"/>
  <c r="G4195" i="7"/>
  <c r="G4194" i="7"/>
  <c r="G4193" i="7"/>
  <c r="G4192" i="7"/>
  <c r="G4191" i="7"/>
  <c r="G4190" i="7"/>
  <c r="G4189" i="7"/>
  <c r="G4188" i="7"/>
  <c r="G4187" i="7"/>
  <c r="G4186" i="7"/>
  <c r="G4185" i="7"/>
  <c r="G4184" i="7"/>
  <c r="G4183" i="7"/>
  <c r="G4182" i="7"/>
  <c r="G4181" i="7"/>
  <c r="G4180" i="7"/>
  <c r="G4179" i="7"/>
  <c r="G4178" i="7"/>
  <c r="G4177" i="7"/>
  <c r="G4176" i="7"/>
  <c r="G4175" i="7"/>
  <c r="G4174" i="7"/>
  <c r="G4173" i="7"/>
  <c r="G4172" i="7"/>
  <c r="G4171" i="7"/>
  <c r="G4170" i="7"/>
  <c r="G4169" i="7"/>
  <c r="G4168" i="7"/>
  <c r="G4167" i="7"/>
  <c r="G4166" i="7"/>
  <c r="G4165" i="7"/>
  <c r="G4164" i="7"/>
  <c r="G4163" i="7"/>
  <c r="G4162" i="7"/>
  <c r="G4161" i="7"/>
  <c r="G4160" i="7"/>
  <c r="G4159" i="7"/>
  <c r="G4158" i="7"/>
  <c r="G4157" i="7"/>
  <c r="G4156" i="7"/>
  <c r="G4155" i="7"/>
  <c r="G4154" i="7"/>
  <c r="G4153" i="7"/>
  <c r="G4152" i="7"/>
  <c r="G4151" i="7"/>
  <c r="G4150" i="7"/>
  <c r="G4149" i="7"/>
  <c r="G4148" i="7"/>
  <c r="G4147" i="7"/>
  <c r="G4146" i="7"/>
  <c r="G4145" i="7"/>
  <c r="G4144" i="7"/>
  <c r="G4143" i="7"/>
  <c r="G4142" i="7"/>
  <c r="G4141" i="7"/>
  <c r="G4140" i="7"/>
  <c r="G4139" i="7"/>
  <c r="G4138" i="7"/>
  <c r="G4137" i="7"/>
  <c r="G4136" i="7"/>
  <c r="G4135" i="7"/>
  <c r="G4134" i="7"/>
  <c r="G4133" i="7"/>
  <c r="G4132" i="7"/>
  <c r="G4131" i="7"/>
  <c r="G4130" i="7"/>
  <c r="G4129" i="7"/>
  <c r="G4128" i="7"/>
  <c r="G4127" i="7"/>
  <c r="G4126" i="7"/>
  <c r="G4125" i="7"/>
  <c r="G4124" i="7"/>
  <c r="G4123" i="7"/>
  <c r="G4122" i="7"/>
  <c r="G4121" i="7"/>
  <c r="G4120" i="7"/>
  <c r="G4119" i="7"/>
  <c r="G4118" i="7"/>
  <c r="G4117" i="7"/>
  <c r="G4116" i="7"/>
  <c r="G4115" i="7"/>
  <c r="G4114" i="7"/>
  <c r="G4113" i="7"/>
  <c r="G4112" i="7"/>
  <c r="G4111" i="7"/>
  <c r="G4110" i="7"/>
  <c r="G4109" i="7"/>
  <c r="G4108" i="7"/>
  <c r="G4107" i="7"/>
  <c r="G4106" i="7"/>
  <c r="G4105" i="7"/>
  <c r="G4104" i="7"/>
  <c r="G4103" i="7"/>
  <c r="G4102" i="7"/>
  <c r="G4101" i="7"/>
  <c r="G4100" i="7"/>
  <c r="G4099" i="7"/>
  <c r="G4098" i="7"/>
  <c r="G4097" i="7"/>
  <c r="G4096" i="7"/>
  <c r="G4095" i="7"/>
  <c r="G4094" i="7"/>
  <c r="G4093" i="7"/>
  <c r="G4092" i="7"/>
  <c r="G4091" i="7"/>
  <c r="G4090" i="7"/>
  <c r="G4089" i="7"/>
  <c r="G4088" i="7"/>
  <c r="G4087" i="7"/>
  <c r="G4086" i="7"/>
  <c r="G4085" i="7"/>
  <c r="G4084" i="7"/>
  <c r="G4083" i="7"/>
  <c r="G4082" i="7"/>
  <c r="G4081" i="7"/>
  <c r="G4080" i="7"/>
  <c r="G4079" i="7"/>
  <c r="G4078" i="7"/>
  <c r="G4077" i="7"/>
  <c r="G4076" i="7"/>
  <c r="G4075" i="7"/>
  <c r="G4074" i="7"/>
  <c r="G4073" i="7"/>
  <c r="G4072" i="7"/>
  <c r="G4071" i="7"/>
  <c r="G4070" i="7"/>
  <c r="G4069" i="7"/>
  <c r="G4068" i="7"/>
  <c r="G4067" i="7"/>
  <c r="G4066" i="7"/>
  <c r="G4065" i="7"/>
  <c r="G4064" i="7"/>
  <c r="G4063" i="7"/>
  <c r="G4062" i="7"/>
  <c r="G4061" i="7"/>
  <c r="G4060" i="7"/>
  <c r="G4059" i="7"/>
  <c r="G4058" i="7"/>
  <c r="G4057" i="7"/>
  <c r="G4056" i="7"/>
  <c r="G4055" i="7"/>
  <c r="G4054" i="7"/>
  <c r="G4053" i="7"/>
  <c r="G4052" i="7"/>
  <c r="G4051" i="7"/>
  <c r="G4050" i="7"/>
  <c r="G4049" i="7"/>
  <c r="G4048" i="7"/>
  <c r="G4047" i="7"/>
  <c r="G4046" i="7"/>
  <c r="G4045" i="7"/>
  <c r="G4044" i="7"/>
  <c r="G4043" i="7"/>
  <c r="G4042" i="7"/>
  <c r="G4041" i="7"/>
  <c r="G4040" i="7"/>
  <c r="G4039" i="7"/>
  <c r="G4038" i="7"/>
  <c r="G4037" i="7"/>
  <c r="G4036" i="7"/>
  <c r="G4035" i="7"/>
  <c r="G4034" i="7"/>
  <c r="G4033" i="7"/>
  <c r="G4032" i="7"/>
  <c r="G4031" i="7"/>
  <c r="G4030" i="7"/>
  <c r="G4029" i="7"/>
  <c r="G4028" i="7"/>
  <c r="G4027" i="7"/>
  <c r="G4026" i="7"/>
  <c r="G4025" i="7"/>
  <c r="G4024" i="7"/>
  <c r="G4023" i="7"/>
  <c r="G4022" i="7"/>
  <c r="G4021" i="7"/>
  <c r="G4020" i="7"/>
  <c r="G4019" i="7"/>
  <c r="G4018" i="7"/>
  <c r="G4017" i="7"/>
  <c r="G4016" i="7"/>
  <c r="G4015" i="7"/>
  <c r="G4014" i="7"/>
  <c r="G4013" i="7"/>
  <c r="G4012" i="7"/>
  <c r="G4011" i="7"/>
  <c r="G4010" i="7"/>
  <c r="G4009" i="7"/>
  <c r="G4008" i="7"/>
  <c r="G4007" i="7"/>
  <c r="G4006" i="7"/>
  <c r="G4005" i="7"/>
  <c r="G4004" i="7"/>
  <c r="G4003" i="7"/>
  <c r="G4002" i="7"/>
  <c r="G4001" i="7"/>
  <c r="G4000" i="7"/>
  <c r="G3999" i="7"/>
  <c r="G3998" i="7"/>
  <c r="G3997" i="7"/>
  <c r="G3996" i="7"/>
  <c r="G3995" i="7"/>
  <c r="G3994" i="7"/>
  <c r="G3993" i="7"/>
  <c r="G3992" i="7"/>
  <c r="G3991" i="7"/>
  <c r="G3990" i="7"/>
  <c r="G3989" i="7"/>
  <c r="G3988" i="7"/>
  <c r="G3987" i="7"/>
  <c r="G3986" i="7"/>
  <c r="G3985" i="7"/>
  <c r="G3984" i="7"/>
  <c r="G3983" i="7"/>
  <c r="G3982" i="7"/>
  <c r="G3981" i="7"/>
  <c r="G3980" i="7"/>
  <c r="G3979" i="7"/>
  <c r="G3978" i="7"/>
  <c r="G3977" i="7"/>
  <c r="G3976" i="7"/>
  <c r="G3975" i="7"/>
  <c r="G3974" i="7"/>
  <c r="G3973" i="7"/>
  <c r="G3972" i="7"/>
  <c r="G3971" i="7"/>
  <c r="G3970" i="7"/>
  <c r="G3969" i="7"/>
  <c r="G3968" i="7"/>
  <c r="G3967" i="7"/>
  <c r="G3966" i="7"/>
  <c r="G3965" i="7"/>
  <c r="G3964" i="7"/>
  <c r="G3963" i="7"/>
  <c r="G3962" i="7"/>
  <c r="G3961" i="7"/>
  <c r="G3960" i="7"/>
  <c r="G3959" i="7"/>
  <c r="G3958" i="7"/>
  <c r="G3957" i="7"/>
  <c r="G3956" i="7"/>
  <c r="G3955" i="7"/>
  <c r="G3954" i="7"/>
  <c r="G3953" i="7"/>
  <c r="G3952" i="7"/>
  <c r="G3951" i="7"/>
  <c r="G3950" i="7"/>
  <c r="G3949" i="7"/>
  <c r="G3948" i="7"/>
  <c r="G3947" i="7"/>
  <c r="G3946" i="7"/>
  <c r="G3945" i="7"/>
  <c r="G3944" i="7"/>
  <c r="G3943" i="7"/>
  <c r="G3942" i="7"/>
  <c r="G3941" i="7"/>
  <c r="G3940" i="7"/>
  <c r="G3939" i="7"/>
  <c r="G3938" i="7"/>
  <c r="G3937" i="7"/>
  <c r="G3936" i="7"/>
  <c r="G3935" i="7"/>
  <c r="G3934" i="7"/>
  <c r="G3933" i="7"/>
  <c r="G3932" i="7"/>
  <c r="G3931" i="7"/>
  <c r="G3930" i="7"/>
  <c r="G3929" i="7"/>
  <c r="G3928" i="7"/>
  <c r="G3927" i="7"/>
  <c r="G3926" i="7"/>
  <c r="G3925" i="7"/>
  <c r="G3924" i="7"/>
  <c r="G3923" i="7"/>
  <c r="G3922" i="7"/>
  <c r="G3921" i="7"/>
  <c r="G3920" i="7"/>
  <c r="G3919" i="7"/>
  <c r="G3918" i="7"/>
  <c r="G3917" i="7"/>
  <c r="G3916" i="7"/>
  <c r="G3915" i="7"/>
  <c r="G3914" i="7"/>
  <c r="G3913" i="7"/>
  <c r="G3912" i="7"/>
  <c r="G3911" i="7"/>
  <c r="G3910" i="7"/>
  <c r="G3909" i="7"/>
  <c r="G3908" i="7"/>
  <c r="G3907" i="7"/>
  <c r="G3906" i="7"/>
  <c r="G3905" i="7"/>
  <c r="G3904" i="7"/>
  <c r="G3903" i="7"/>
  <c r="G3902" i="7"/>
  <c r="G3901" i="7"/>
  <c r="G3900" i="7"/>
  <c r="G3899" i="7"/>
  <c r="G3898" i="7"/>
  <c r="G3897" i="7"/>
  <c r="G3896" i="7"/>
  <c r="G3895" i="7"/>
  <c r="G3894" i="7"/>
  <c r="G3893" i="7"/>
  <c r="G3892" i="7"/>
  <c r="G3891" i="7"/>
  <c r="G3890" i="7"/>
  <c r="G3889" i="7"/>
  <c r="G3888" i="7"/>
  <c r="G3887" i="7"/>
  <c r="G3886" i="7"/>
  <c r="G3885" i="7"/>
  <c r="G3884" i="7"/>
  <c r="G3883" i="7"/>
  <c r="G3882" i="7"/>
  <c r="G3881" i="7"/>
  <c r="G3880" i="7"/>
  <c r="G3879" i="7"/>
  <c r="G3878" i="7"/>
  <c r="G3877" i="7"/>
  <c r="G3876" i="7"/>
  <c r="G3875" i="7"/>
  <c r="G3874" i="7"/>
  <c r="G3873" i="7"/>
  <c r="G3872" i="7"/>
  <c r="G3871" i="7"/>
  <c r="G3870" i="7"/>
  <c r="G3869" i="7"/>
  <c r="G3868" i="7"/>
  <c r="G3867" i="7"/>
  <c r="G3866" i="7"/>
  <c r="G3865" i="7"/>
  <c r="G3864" i="7"/>
  <c r="G3863" i="7"/>
  <c r="G3862" i="7"/>
  <c r="G3861" i="7"/>
  <c r="G3860" i="7"/>
  <c r="G3859" i="7"/>
  <c r="G3858" i="7"/>
  <c r="G3857" i="7"/>
  <c r="G3856" i="7"/>
  <c r="G3855" i="7"/>
  <c r="G3854" i="7"/>
  <c r="G3853" i="7"/>
  <c r="G3852" i="7"/>
  <c r="G3851" i="7"/>
  <c r="G3850" i="7"/>
  <c r="G3849" i="7"/>
  <c r="G3848" i="7"/>
  <c r="G3847" i="7"/>
  <c r="G3846" i="7"/>
  <c r="G3845" i="7"/>
  <c r="G3844" i="7"/>
  <c r="G3843" i="7"/>
  <c r="G3842" i="7"/>
  <c r="G3841" i="7"/>
  <c r="G3840" i="7"/>
  <c r="G3839" i="7"/>
  <c r="G3838" i="7"/>
  <c r="G3837" i="7"/>
  <c r="G3836" i="7"/>
  <c r="G3835" i="7"/>
  <c r="G3834" i="7"/>
  <c r="G3833" i="7"/>
  <c r="G3832" i="7"/>
  <c r="G3831" i="7"/>
  <c r="G3830" i="7"/>
  <c r="G3829" i="7"/>
  <c r="G3828" i="7"/>
  <c r="G3827" i="7"/>
  <c r="G3826" i="7"/>
  <c r="G3825" i="7"/>
  <c r="G3824" i="7"/>
  <c r="G3823" i="7"/>
  <c r="G3822" i="7"/>
  <c r="G3821" i="7"/>
  <c r="G3820" i="7"/>
  <c r="G3819" i="7"/>
  <c r="G3818" i="7"/>
  <c r="G3817" i="7"/>
  <c r="G3816" i="7"/>
  <c r="G3815" i="7"/>
  <c r="G3814" i="7"/>
  <c r="G3813" i="7"/>
  <c r="G3812" i="7"/>
  <c r="G3811" i="7"/>
  <c r="G3810" i="7"/>
  <c r="G3809" i="7"/>
  <c r="G3808" i="7"/>
  <c r="G3807" i="7"/>
  <c r="G3806" i="7"/>
  <c r="G3805" i="7"/>
  <c r="G3804" i="7"/>
  <c r="G3803" i="7"/>
  <c r="G3802" i="7"/>
  <c r="G3801" i="7"/>
  <c r="G3800" i="7"/>
  <c r="G3799" i="7"/>
  <c r="G3798" i="7"/>
  <c r="G3797" i="7"/>
  <c r="G3796" i="7"/>
  <c r="G3795" i="7"/>
  <c r="G3794" i="7"/>
  <c r="G3793" i="7"/>
  <c r="G3792" i="7"/>
  <c r="G3791" i="7"/>
  <c r="G3790" i="7"/>
  <c r="G3789" i="7"/>
  <c r="G3788" i="7"/>
  <c r="G3787" i="7"/>
  <c r="G3786" i="7"/>
  <c r="G3785" i="7"/>
  <c r="G3784" i="7"/>
  <c r="G3783" i="7"/>
  <c r="G3782" i="7"/>
  <c r="G3781" i="7"/>
  <c r="G3780" i="7"/>
  <c r="G3779" i="7"/>
  <c r="G3778" i="7"/>
  <c r="G3777" i="7"/>
  <c r="G3776" i="7"/>
  <c r="G3775" i="7"/>
  <c r="G3774" i="7"/>
  <c r="G3773" i="7"/>
  <c r="G3772" i="7"/>
  <c r="G3771" i="7"/>
  <c r="G3770" i="7"/>
  <c r="G3769" i="7"/>
  <c r="G3768" i="7"/>
  <c r="G3767" i="7"/>
  <c r="G3766" i="7"/>
  <c r="G3765" i="7"/>
  <c r="G3764" i="7"/>
  <c r="G3763" i="7"/>
  <c r="G3762" i="7"/>
  <c r="G3761" i="7"/>
  <c r="G3760" i="7"/>
  <c r="G3759" i="7"/>
  <c r="G3758" i="7"/>
  <c r="G3757" i="7"/>
  <c r="G3756" i="7"/>
  <c r="G3755" i="7"/>
  <c r="G3754" i="7"/>
  <c r="G3753" i="7"/>
  <c r="G3752" i="7"/>
  <c r="G3751" i="7"/>
  <c r="G3750" i="7"/>
  <c r="G3749" i="7"/>
  <c r="G3748" i="7"/>
  <c r="G3747" i="7"/>
  <c r="G3746" i="7"/>
  <c r="G3745" i="7"/>
  <c r="G3744" i="7"/>
  <c r="G3743" i="7"/>
  <c r="G3742" i="7"/>
  <c r="G3741" i="7"/>
  <c r="G3740" i="7"/>
  <c r="G3739" i="7"/>
  <c r="G3738" i="7"/>
  <c r="G3737" i="7"/>
  <c r="G3736" i="7"/>
  <c r="G3735" i="7"/>
  <c r="G3734" i="7"/>
  <c r="G3733" i="7"/>
  <c r="G3732" i="7"/>
  <c r="G3731" i="7"/>
  <c r="G3730" i="7"/>
  <c r="G3729" i="7"/>
  <c r="G3728" i="7"/>
  <c r="G3727" i="7"/>
  <c r="G3726" i="7"/>
  <c r="G3725" i="7"/>
  <c r="G3724" i="7"/>
  <c r="G3723" i="7"/>
  <c r="G3722" i="7"/>
  <c r="G3721" i="7"/>
  <c r="G3720" i="7"/>
  <c r="G3719" i="7"/>
  <c r="G3718" i="7"/>
  <c r="G3717" i="7"/>
  <c r="G3716" i="7"/>
  <c r="G3715" i="7"/>
  <c r="G3714" i="7"/>
  <c r="G3713" i="7"/>
  <c r="G3712" i="7"/>
  <c r="G3711" i="7"/>
  <c r="G3710" i="7"/>
  <c r="G3709" i="7"/>
  <c r="G3708" i="7"/>
  <c r="G3707" i="7"/>
  <c r="G3706" i="7"/>
  <c r="G3705" i="7"/>
  <c r="G3704" i="7"/>
  <c r="G3703" i="7"/>
  <c r="G3702" i="7"/>
  <c r="G3701" i="7"/>
  <c r="G3700" i="7"/>
  <c r="G3699" i="7"/>
  <c r="G3698" i="7"/>
  <c r="G3697" i="7"/>
  <c r="G3696" i="7"/>
  <c r="G3695" i="7"/>
  <c r="G3694" i="7"/>
  <c r="G3693" i="7"/>
  <c r="G3692" i="7"/>
  <c r="G3691" i="7"/>
  <c r="G3690" i="7"/>
  <c r="G3689" i="7"/>
  <c r="G3688" i="7"/>
  <c r="G3687" i="7"/>
  <c r="G3686" i="7"/>
  <c r="G3685" i="7"/>
  <c r="G3684" i="7"/>
  <c r="G3683" i="7"/>
  <c r="G3682" i="7"/>
  <c r="G3681" i="7"/>
  <c r="G3680" i="7"/>
  <c r="G3679" i="7"/>
  <c r="G3678" i="7"/>
  <c r="G3677" i="7"/>
  <c r="G3676" i="7"/>
  <c r="G3675" i="7"/>
  <c r="G3674" i="7"/>
  <c r="G3673" i="7"/>
  <c r="G3672" i="7"/>
  <c r="G3671" i="7"/>
  <c r="G3670" i="7"/>
  <c r="G3669" i="7"/>
  <c r="G3668" i="7"/>
  <c r="G3667" i="7"/>
  <c r="G3666" i="7"/>
  <c r="G3665" i="7"/>
  <c r="G3664" i="7"/>
  <c r="G3663" i="7"/>
  <c r="G3662" i="7"/>
  <c r="G3661" i="7"/>
  <c r="G3660" i="7"/>
  <c r="G3659" i="7"/>
  <c r="G3658" i="7"/>
  <c r="G3657" i="7"/>
  <c r="G3656" i="7"/>
  <c r="G3655" i="7"/>
  <c r="G3654" i="7"/>
  <c r="G3653" i="7"/>
  <c r="G3652" i="7"/>
  <c r="G3651" i="7"/>
  <c r="G3650" i="7"/>
  <c r="G3649" i="7"/>
  <c r="G3648" i="7"/>
  <c r="G3647" i="7"/>
  <c r="G3646" i="7"/>
  <c r="G3645" i="7"/>
  <c r="G3644" i="7"/>
  <c r="G3643" i="7"/>
  <c r="G3642" i="7"/>
  <c r="G3641" i="7"/>
  <c r="G3640" i="7"/>
  <c r="G3639" i="7"/>
  <c r="G3638" i="7"/>
  <c r="G3637" i="7"/>
  <c r="G3636" i="7"/>
  <c r="G3635" i="7"/>
  <c r="G3634" i="7"/>
  <c r="G3633" i="7"/>
  <c r="G3632" i="7"/>
  <c r="G3631" i="7"/>
  <c r="G3630" i="7"/>
  <c r="G3629" i="7"/>
  <c r="G3628" i="7"/>
  <c r="G3627" i="7"/>
  <c r="G3626" i="7"/>
  <c r="G3625" i="7"/>
  <c r="G3624" i="7"/>
  <c r="G3623" i="7"/>
  <c r="G3622" i="7"/>
  <c r="G3621" i="7"/>
  <c r="G3620" i="7"/>
  <c r="G3619" i="7"/>
  <c r="G3618" i="7"/>
  <c r="G3617" i="7"/>
  <c r="G3616" i="7"/>
  <c r="G3615" i="7"/>
  <c r="G3614" i="7"/>
  <c r="G3613" i="7"/>
  <c r="G3612" i="7"/>
  <c r="G3611" i="7"/>
  <c r="G3610" i="7"/>
  <c r="G3609" i="7"/>
  <c r="G3608" i="7"/>
  <c r="G3607" i="7"/>
  <c r="G3606" i="7"/>
  <c r="G3605" i="7"/>
  <c r="G3604" i="7"/>
  <c r="G3603" i="7"/>
  <c r="G3602" i="7"/>
  <c r="G3601" i="7"/>
  <c r="G3600" i="7"/>
  <c r="G3599" i="7"/>
  <c r="G3598" i="7"/>
  <c r="G3597" i="7"/>
  <c r="G3596" i="7"/>
  <c r="G3595" i="7"/>
  <c r="G3594" i="7"/>
  <c r="G3593" i="7"/>
  <c r="G3592" i="7"/>
  <c r="G3591" i="7"/>
  <c r="G3590" i="7"/>
  <c r="G3589" i="7"/>
  <c r="G3588" i="7"/>
  <c r="G3587" i="7"/>
  <c r="G3586" i="7"/>
  <c r="G3585" i="7"/>
  <c r="G3584" i="7"/>
  <c r="G3583" i="7"/>
  <c r="G3582" i="7"/>
  <c r="G3581" i="7"/>
  <c r="G3580" i="7"/>
  <c r="G3579" i="7"/>
  <c r="G3578" i="7"/>
  <c r="G3577" i="7"/>
  <c r="G3576" i="7"/>
  <c r="G3575" i="7"/>
  <c r="G3574" i="7"/>
  <c r="G3573" i="7"/>
  <c r="G3572" i="7"/>
  <c r="G3571" i="7"/>
  <c r="G3570" i="7"/>
  <c r="G3569" i="7"/>
  <c r="G3568" i="7"/>
  <c r="G3567" i="7"/>
  <c r="G3566" i="7"/>
  <c r="G3565" i="7"/>
  <c r="G3564" i="7"/>
  <c r="G3563" i="7"/>
  <c r="G3562" i="7"/>
  <c r="G3561" i="7"/>
  <c r="G3560" i="7"/>
  <c r="G3559" i="7"/>
  <c r="G3558" i="7"/>
  <c r="G3557" i="7"/>
  <c r="G3556" i="7"/>
  <c r="G3555" i="7"/>
  <c r="G3554" i="7"/>
  <c r="G3553" i="7"/>
  <c r="G3552" i="7"/>
  <c r="G3551" i="7"/>
  <c r="G3550" i="7"/>
  <c r="G3549" i="7"/>
  <c r="G3548" i="7"/>
  <c r="G3547" i="7"/>
  <c r="G3546" i="7"/>
  <c r="G3545" i="7"/>
  <c r="G3544" i="7"/>
  <c r="G3543" i="7"/>
  <c r="G3542" i="7"/>
  <c r="G3541" i="7"/>
  <c r="G3540" i="7"/>
  <c r="G3539" i="7"/>
  <c r="G3538" i="7"/>
  <c r="G3537" i="7"/>
  <c r="G3536" i="7"/>
  <c r="G3535" i="7"/>
  <c r="G3534" i="7"/>
  <c r="G3533" i="7"/>
  <c r="G3532" i="7"/>
  <c r="G3531" i="7"/>
  <c r="G3530" i="7"/>
  <c r="G3529" i="7"/>
  <c r="G3528" i="7"/>
  <c r="G3527" i="7"/>
  <c r="G3526" i="7"/>
  <c r="G3525" i="7"/>
  <c r="G3524" i="7"/>
  <c r="G3523" i="7"/>
  <c r="G3522" i="7"/>
  <c r="G3521" i="7"/>
  <c r="G3520" i="7"/>
  <c r="G3519" i="7"/>
  <c r="G3518" i="7"/>
  <c r="G3517" i="7"/>
  <c r="G3516" i="7"/>
  <c r="G3515" i="7"/>
  <c r="G3514" i="7"/>
  <c r="G3513" i="7"/>
  <c r="G3512" i="7"/>
  <c r="G3511" i="7"/>
  <c r="G3510" i="7"/>
  <c r="G3509" i="7"/>
  <c r="G3508" i="7"/>
  <c r="G3507" i="7"/>
  <c r="G3506" i="7"/>
  <c r="G3505" i="7"/>
  <c r="G3504" i="7"/>
  <c r="G3503" i="7"/>
  <c r="G3502" i="7"/>
  <c r="G3501" i="7"/>
  <c r="G3500" i="7"/>
  <c r="G3499" i="7"/>
  <c r="G3498" i="7"/>
  <c r="G3497" i="7"/>
  <c r="G3496" i="7"/>
  <c r="G3495" i="7"/>
  <c r="G3494" i="7"/>
  <c r="G3493" i="7"/>
  <c r="G3492" i="7"/>
  <c r="G3491" i="7"/>
  <c r="G3490" i="7"/>
  <c r="G3489" i="7"/>
  <c r="G3488" i="7"/>
  <c r="G3487" i="7"/>
  <c r="G3486" i="7"/>
  <c r="G3485" i="7"/>
  <c r="G3484" i="7"/>
  <c r="G3483" i="7"/>
  <c r="G3482" i="7"/>
  <c r="G3481" i="7"/>
  <c r="G3480" i="7"/>
  <c r="G3479" i="7"/>
  <c r="G3478" i="7"/>
  <c r="G3477" i="7"/>
  <c r="G3476" i="7"/>
  <c r="G3475" i="7"/>
  <c r="G3474" i="7"/>
  <c r="G3473" i="7"/>
  <c r="G3472" i="7"/>
  <c r="G3471" i="7"/>
  <c r="G3470" i="7"/>
  <c r="G3469" i="7"/>
  <c r="G3468" i="7"/>
  <c r="G3467" i="7"/>
  <c r="G3466" i="7"/>
  <c r="G3465" i="7"/>
  <c r="G3464" i="7"/>
  <c r="G3463" i="7"/>
  <c r="G3462" i="7"/>
  <c r="G3461" i="7"/>
  <c r="G3460" i="7"/>
  <c r="G3459" i="7"/>
  <c r="G3458" i="7"/>
  <c r="G3457" i="7"/>
  <c r="G3456" i="7"/>
  <c r="G3455" i="7"/>
  <c r="G3454" i="7"/>
  <c r="G3453" i="7"/>
  <c r="G3452" i="7"/>
  <c r="G3451" i="7"/>
  <c r="G3450" i="7"/>
  <c r="G3449" i="7"/>
  <c r="G3448" i="7"/>
  <c r="G3447" i="7"/>
  <c r="G3446" i="7"/>
  <c r="G3445" i="7"/>
  <c r="G3444" i="7"/>
  <c r="G3443" i="7"/>
  <c r="G3442" i="7"/>
  <c r="G3441" i="7"/>
  <c r="G3440" i="7"/>
  <c r="G3439" i="7"/>
  <c r="G3438" i="7"/>
  <c r="G3437" i="7"/>
  <c r="G3436" i="7"/>
  <c r="G3435" i="7"/>
  <c r="G3434" i="7"/>
  <c r="G3433" i="7"/>
  <c r="G3432" i="7"/>
  <c r="G3431" i="7"/>
  <c r="G3430" i="7"/>
  <c r="G3429" i="7"/>
  <c r="G3428" i="7"/>
  <c r="G3427" i="7"/>
  <c r="G3426" i="7"/>
  <c r="G3425" i="7"/>
  <c r="G3424" i="7"/>
  <c r="G3423" i="7"/>
  <c r="G3422" i="7"/>
  <c r="G3421" i="7"/>
  <c r="G3420" i="7"/>
  <c r="G3419" i="7"/>
  <c r="G3418" i="7"/>
  <c r="G3417" i="7"/>
  <c r="G3416" i="7"/>
  <c r="G3415" i="7"/>
  <c r="G3414" i="7"/>
  <c r="G3413" i="7"/>
  <c r="G3412" i="7"/>
  <c r="G3411" i="7"/>
  <c r="G3410" i="7"/>
  <c r="G3409" i="7"/>
  <c r="G3408" i="7"/>
  <c r="G3407" i="7"/>
  <c r="G3406" i="7"/>
  <c r="G3405" i="7"/>
  <c r="G3404" i="7"/>
  <c r="G3403" i="7"/>
  <c r="G3402" i="7"/>
  <c r="G3401" i="7"/>
  <c r="G3400" i="7"/>
  <c r="G3399" i="7"/>
  <c r="G3398" i="7"/>
  <c r="G3397" i="7"/>
  <c r="G3396" i="7"/>
  <c r="G3395" i="7"/>
  <c r="G3394" i="7"/>
  <c r="G3393" i="7"/>
  <c r="G3392" i="7"/>
  <c r="G3391" i="7"/>
  <c r="G3390" i="7"/>
  <c r="G3389" i="7"/>
  <c r="G3388" i="7"/>
  <c r="G3387" i="7"/>
  <c r="G3386" i="7"/>
  <c r="G3385" i="7"/>
  <c r="G3384" i="7"/>
  <c r="G3383" i="7"/>
  <c r="G3382" i="7"/>
  <c r="G3381" i="7"/>
  <c r="G3380" i="7"/>
  <c r="G3379" i="7"/>
  <c r="G3378" i="7"/>
  <c r="G3377" i="7"/>
  <c r="G3376" i="7"/>
  <c r="G3375" i="7"/>
  <c r="G3374" i="7"/>
  <c r="G3373" i="7"/>
  <c r="G3372" i="7"/>
  <c r="G3371" i="7"/>
  <c r="G3370" i="7"/>
  <c r="G3369" i="7"/>
  <c r="G3368" i="7"/>
  <c r="G3367" i="7"/>
  <c r="G3366" i="7"/>
  <c r="G3365" i="7"/>
  <c r="G3364" i="7"/>
  <c r="G3363" i="7"/>
  <c r="G3362" i="7"/>
  <c r="G3361" i="7"/>
  <c r="G3360" i="7"/>
  <c r="G3359" i="7"/>
  <c r="G3358" i="7"/>
  <c r="G3357" i="7"/>
  <c r="G3356" i="7"/>
  <c r="G3355" i="7"/>
  <c r="G3354" i="7"/>
  <c r="G3353" i="7"/>
  <c r="G3352" i="7"/>
  <c r="G3351" i="7"/>
  <c r="G3350" i="7"/>
  <c r="G3349" i="7"/>
  <c r="G3348" i="7"/>
  <c r="G3347" i="7"/>
  <c r="G3346" i="7"/>
  <c r="G3345" i="7"/>
  <c r="G3344" i="7"/>
  <c r="G3343" i="7"/>
  <c r="G3342" i="7"/>
  <c r="G3341" i="7"/>
  <c r="G3340" i="7"/>
  <c r="G3339" i="7"/>
  <c r="G3338" i="7"/>
  <c r="G3337" i="7"/>
  <c r="G3336" i="7"/>
  <c r="G3335" i="7"/>
  <c r="G3334" i="7"/>
  <c r="G3333" i="7"/>
  <c r="G3332" i="7"/>
  <c r="G3331" i="7"/>
  <c r="G3330" i="7"/>
  <c r="G3329" i="7"/>
  <c r="G3328" i="7"/>
  <c r="G3327" i="7"/>
  <c r="G3326" i="7"/>
  <c r="G3325" i="7"/>
  <c r="G3324" i="7"/>
  <c r="G3323" i="7"/>
  <c r="G3322" i="7"/>
  <c r="G3321" i="7"/>
  <c r="G3320" i="7"/>
  <c r="G3319" i="7"/>
  <c r="G3318" i="7"/>
  <c r="G3317" i="7"/>
  <c r="G3316" i="7"/>
  <c r="G3315" i="7"/>
  <c r="G3314" i="7"/>
  <c r="G3313" i="7"/>
  <c r="G3312" i="7"/>
  <c r="G3311" i="7"/>
  <c r="G3310" i="7"/>
  <c r="G3309" i="7"/>
  <c r="G3308" i="7"/>
  <c r="G3307" i="7"/>
  <c r="G3306" i="7"/>
  <c r="G3305" i="7"/>
  <c r="G3304" i="7"/>
  <c r="G3303" i="7"/>
  <c r="G3302" i="7"/>
  <c r="G3301" i="7"/>
  <c r="G3300" i="7"/>
  <c r="G3299" i="7"/>
  <c r="G3298" i="7"/>
  <c r="G3297" i="7"/>
  <c r="G3296" i="7"/>
  <c r="G3295" i="7"/>
  <c r="G3294" i="7"/>
  <c r="G3293" i="7"/>
  <c r="G3292" i="7"/>
  <c r="G3291" i="7"/>
  <c r="G3290" i="7"/>
  <c r="G3289" i="7"/>
  <c r="G3288" i="7"/>
  <c r="G3287" i="7"/>
  <c r="G3286" i="7"/>
  <c r="G3285" i="7"/>
  <c r="G3284" i="7"/>
  <c r="G3283" i="7"/>
  <c r="G3282" i="7"/>
  <c r="G3281" i="7"/>
  <c r="G3280" i="7"/>
  <c r="G3279" i="7"/>
  <c r="G3278" i="7"/>
  <c r="G3277" i="7"/>
  <c r="G3276" i="7"/>
  <c r="G3275" i="7"/>
  <c r="G3274" i="7"/>
  <c r="G3273" i="7"/>
  <c r="G3272" i="7"/>
  <c r="G3271" i="7"/>
  <c r="G3270" i="7"/>
  <c r="G3269" i="7"/>
  <c r="G3268" i="7"/>
  <c r="G3267" i="7"/>
  <c r="G3266" i="7"/>
  <c r="G3265" i="7"/>
  <c r="G3264" i="7"/>
  <c r="G3263" i="7"/>
  <c r="G3262" i="7"/>
  <c r="G3261" i="7"/>
  <c r="G3260" i="7"/>
  <c r="G3259" i="7"/>
  <c r="G3258" i="7"/>
  <c r="G3257" i="7"/>
  <c r="G3256" i="7"/>
  <c r="G3255" i="7"/>
  <c r="G3254" i="7"/>
  <c r="G3253" i="7"/>
  <c r="G3252" i="7"/>
  <c r="G3251" i="7"/>
  <c r="G3250" i="7"/>
  <c r="G3249" i="7"/>
  <c r="G3248" i="7"/>
  <c r="G3247" i="7"/>
  <c r="G3246" i="7"/>
  <c r="G3245" i="7"/>
  <c r="G3244" i="7"/>
  <c r="G3243" i="7"/>
  <c r="G3242" i="7"/>
  <c r="G3241" i="7"/>
  <c r="G3240" i="7"/>
  <c r="G3239" i="7"/>
  <c r="G3238" i="7"/>
  <c r="G3237" i="7"/>
  <c r="G3236" i="7"/>
  <c r="G3235" i="7"/>
  <c r="G3234" i="7"/>
  <c r="G3233" i="7"/>
  <c r="G3232" i="7"/>
  <c r="G3231" i="7"/>
  <c r="G3230" i="7"/>
  <c r="G3229" i="7"/>
  <c r="G3228" i="7"/>
  <c r="G3227" i="7"/>
  <c r="G3226" i="7"/>
  <c r="G3225" i="7"/>
  <c r="G3224" i="7"/>
  <c r="G3223" i="7"/>
  <c r="G3222" i="7"/>
  <c r="G3221" i="7"/>
  <c r="G3220" i="7"/>
  <c r="G3219" i="7"/>
  <c r="G3218" i="7"/>
  <c r="G3217" i="7"/>
  <c r="G3216" i="7"/>
  <c r="G3215" i="7"/>
  <c r="G3214" i="7"/>
  <c r="G3213" i="7"/>
  <c r="G3212" i="7"/>
  <c r="G3211" i="7"/>
  <c r="G3210" i="7"/>
  <c r="G3209" i="7"/>
  <c r="G3208" i="7"/>
  <c r="G3207" i="7"/>
  <c r="G3206" i="7"/>
  <c r="G3205" i="7"/>
  <c r="G3204" i="7"/>
  <c r="G3203" i="7"/>
  <c r="G3202" i="7"/>
  <c r="G3201" i="7"/>
  <c r="G3200" i="7"/>
  <c r="G3199" i="7"/>
  <c r="G3198" i="7"/>
  <c r="G3197" i="7"/>
  <c r="G3196" i="7"/>
  <c r="G3195" i="7"/>
  <c r="G3194" i="7"/>
  <c r="G3193" i="7"/>
  <c r="G3192" i="7"/>
  <c r="G3191" i="7"/>
  <c r="G3190" i="7"/>
  <c r="G3189" i="7"/>
  <c r="G3188" i="7"/>
  <c r="G3187" i="7"/>
  <c r="G3186" i="7"/>
  <c r="G3185" i="7"/>
  <c r="G3184" i="7"/>
  <c r="G3183" i="7"/>
  <c r="G3182" i="7"/>
  <c r="G3181" i="7"/>
  <c r="G3180" i="7"/>
  <c r="G3179" i="7"/>
  <c r="G3178" i="7"/>
  <c r="G3177" i="7"/>
  <c r="G3176" i="7"/>
  <c r="G3175" i="7"/>
  <c r="G3174" i="7"/>
  <c r="G3173" i="7"/>
  <c r="G3172" i="7"/>
  <c r="G3171" i="7"/>
  <c r="G3170" i="7"/>
  <c r="G3169" i="7"/>
  <c r="G3168" i="7"/>
  <c r="G3167" i="7"/>
  <c r="G3166" i="7"/>
  <c r="G3165" i="7"/>
  <c r="G3164" i="7"/>
  <c r="G3163" i="7"/>
  <c r="G3162" i="7"/>
  <c r="G3161" i="7"/>
  <c r="G3160" i="7"/>
  <c r="G3159" i="7"/>
  <c r="G3158" i="7"/>
  <c r="G3157" i="7"/>
  <c r="G3156" i="7"/>
  <c r="G3155" i="7"/>
  <c r="G3154" i="7"/>
  <c r="G3153" i="7"/>
  <c r="G3152" i="7"/>
  <c r="G3151" i="7"/>
  <c r="G3150" i="7"/>
  <c r="G3149" i="7"/>
  <c r="G3148" i="7"/>
  <c r="G3147" i="7"/>
  <c r="G3146" i="7"/>
  <c r="G3145" i="7"/>
  <c r="G3144" i="7"/>
  <c r="G3143" i="7"/>
  <c r="G3142" i="7"/>
  <c r="G3141" i="7"/>
  <c r="G3140" i="7"/>
  <c r="G3139" i="7"/>
  <c r="G3138" i="7"/>
  <c r="G3137" i="7"/>
  <c r="G3136" i="7"/>
  <c r="G3135" i="7"/>
  <c r="G3134" i="7"/>
  <c r="G3133" i="7"/>
  <c r="G3132" i="7"/>
  <c r="G3131" i="7"/>
  <c r="G3130" i="7"/>
  <c r="G3129" i="7"/>
  <c r="G3128" i="7"/>
  <c r="G3127" i="7"/>
  <c r="G3126" i="7"/>
  <c r="G3125" i="7"/>
  <c r="G3124" i="7"/>
  <c r="G3123" i="7"/>
  <c r="G3122" i="7"/>
  <c r="G3121" i="7"/>
  <c r="G3120" i="7"/>
  <c r="G3119" i="7"/>
  <c r="G3118" i="7"/>
  <c r="G3117" i="7"/>
  <c r="G3116" i="7"/>
  <c r="G3115" i="7"/>
  <c r="G3114" i="7"/>
  <c r="G3113" i="7"/>
  <c r="G3112" i="7"/>
  <c r="G3111" i="7"/>
  <c r="G3110" i="7"/>
  <c r="G3109" i="7"/>
  <c r="G3108" i="7"/>
  <c r="G3107" i="7"/>
  <c r="G3106" i="7"/>
  <c r="G3105" i="7"/>
  <c r="G3104" i="7"/>
  <c r="G3103" i="7"/>
  <c r="G3102" i="7"/>
  <c r="G3101" i="7"/>
  <c r="G3100" i="7"/>
  <c r="G3099" i="7"/>
  <c r="G3098" i="7"/>
  <c r="G3097" i="7"/>
  <c r="G3096" i="7"/>
  <c r="G3095" i="7"/>
  <c r="G3094" i="7"/>
  <c r="G3093" i="7"/>
  <c r="G3092" i="7"/>
  <c r="G3091" i="7"/>
  <c r="G3090" i="7"/>
  <c r="G3089" i="7"/>
  <c r="G3088" i="7"/>
  <c r="G3087" i="7"/>
  <c r="G3086" i="7"/>
  <c r="G3085" i="7"/>
  <c r="G3084" i="7"/>
  <c r="G3083" i="7"/>
  <c r="G3082" i="7"/>
  <c r="G3081" i="7"/>
  <c r="G3080" i="7"/>
  <c r="G3079" i="7"/>
  <c r="G3078" i="7"/>
  <c r="G3077" i="7"/>
  <c r="G3076" i="7"/>
  <c r="G3075" i="7"/>
  <c r="G3074" i="7"/>
  <c r="G3073" i="7"/>
  <c r="G3072" i="7"/>
  <c r="G3071" i="7"/>
  <c r="G3070" i="7"/>
  <c r="G3069" i="7"/>
  <c r="G3068" i="7"/>
  <c r="G3067" i="7"/>
  <c r="G3066" i="7"/>
  <c r="G3065" i="7"/>
  <c r="G3064" i="7"/>
  <c r="G3063" i="7"/>
  <c r="G3062" i="7"/>
  <c r="G3061" i="7"/>
  <c r="G3060" i="7"/>
  <c r="G3059" i="7"/>
  <c r="G3058" i="7"/>
  <c r="G3057" i="7"/>
  <c r="G3056" i="7"/>
  <c r="G3055" i="7"/>
  <c r="G3054" i="7"/>
  <c r="G3053" i="7"/>
  <c r="G3052" i="7"/>
  <c r="G3051" i="7"/>
  <c r="G3050" i="7"/>
  <c r="G3049" i="7"/>
  <c r="G3048" i="7"/>
  <c r="G3047" i="7"/>
  <c r="G3046" i="7"/>
  <c r="G3045" i="7"/>
  <c r="G3044" i="7"/>
  <c r="G3043" i="7"/>
  <c r="G3042" i="7"/>
  <c r="G3041" i="7"/>
  <c r="G3040" i="7"/>
  <c r="G3039" i="7"/>
  <c r="G3038" i="7"/>
  <c r="G3037" i="7"/>
  <c r="G3036" i="7"/>
  <c r="G3035" i="7"/>
  <c r="G3034" i="7"/>
  <c r="G3033" i="7"/>
  <c r="G3032" i="7"/>
  <c r="G3031" i="7"/>
  <c r="G3030" i="7"/>
  <c r="G3029" i="7"/>
  <c r="G3028" i="7"/>
  <c r="G3027" i="7"/>
  <c r="G3026" i="7"/>
  <c r="G3025" i="7"/>
  <c r="G3024" i="7"/>
  <c r="G3023" i="7"/>
  <c r="G3022" i="7"/>
  <c r="G3021" i="7"/>
  <c r="G3020" i="7"/>
  <c r="G3019" i="7"/>
  <c r="G3018" i="7"/>
  <c r="G3017" i="7"/>
  <c r="G3016" i="7"/>
  <c r="G3015" i="7"/>
  <c r="G3014" i="7"/>
  <c r="G3013" i="7"/>
  <c r="G3012" i="7"/>
  <c r="G3011" i="7"/>
  <c r="G3010" i="7"/>
  <c r="G3009" i="7"/>
  <c r="G3008" i="7"/>
  <c r="G3007" i="7"/>
  <c r="G3006" i="7"/>
  <c r="G3005" i="7"/>
  <c r="G3004" i="7"/>
  <c r="G3003" i="7"/>
  <c r="G3002" i="7"/>
  <c r="G3001" i="7"/>
  <c r="G3000" i="7"/>
  <c r="G2999" i="7"/>
  <c r="G2998" i="7"/>
  <c r="G2997" i="7"/>
  <c r="G2996" i="7"/>
  <c r="G2995" i="7"/>
  <c r="G2994" i="7"/>
  <c r="G2993" i="7"/>
  <c r="G2992" i="7"/>
  <c r="G2991" i="7"/>
  <c r="G2990" i="7"/>
  <c r="G2989" i="7"/>
  <c r="G2988" i="7"/>
  <c r="G2987" i="7"/>
  <c r="G2986" i="7"/>
  <c r="G2985" i="7"/>
  <c r="G2984" i="7"/>
  <c r="G2983" i="7"/>
  <c r="G2982" i="7"/>
  <c r="G2981" i="7"/>
  <c r="G2980" i="7"/>
  <c r="G2979" i="7"/>
  <c r="G2978" i="7"/>
  <c r="G2977" i="7"/>
  <c r="G2976" i="7"/>
  <c r="G2975" i="7"/>
  <c r="G2974" i="7"/>
  <c r="G2973" i="7"/>
  <c r="G2972" i="7"/>
  <c r="G2971" i="7"/>
  <c r="G2970" i="7"/>
  <c r="G2969" i="7"/>
  <c r="G2968" i="7"/>
  <c r="G2967" i="7"/>
  <c r="G2966" i="7"/>
  <c r="G2965" i="7"/>
  <c r="G2964" i="7"/>
  <c r="G2963" i="7"/>
  <c r="G2962" i="7"/>
  <c r="G2961" i="7"/>
  <c r="G2960" i="7"/>
  <c r="G2959" i="7"/>
  <c r="G2958" i="7"/>
  <c r="G2957" i="7"/>
  <c r="G2956" i="7"/>
  <c r="G2955" i="7"/>
  <c r="G2954" i="7"/>
  <c r="G2953" i="7"/>
  <c r="G2952" i="7"/>
  <c r="G2951" i="7"/>
  <c r="G2950" i="7"/>
  <c r="G2949" i="7"/>
  <c r="G2948" i="7"/>
  <c r="G2947" i="7"/>
  <c r="G2946" i="7"/>
  <c r="G2945" i="7"/>
  <c r="G2944" i="7"/>
  <c r="G2943" i="7"/>
  <c r="G2942" i="7"/>
  <c r="G2941" i="7"/>
  <c r="G2940" i="7"/>
  <c r="G2939" i="7"/>
  <c r="G2938" i="7"/>
  <c r="G2937" i="7"/>
  <c r="G2936" i="7"/>
  <c r="G2935" i="7"/>
  <c r="G2934" i="7"/>
  <c r="G2933" i="7"/>
  <c r="G2932" i="7"/>
  <c r="G2931" i="7"/>
  <c r="G2930" i="7"/>
  <c r="G2929" i="7"/>
  <c r="G2928" i="7"/>
  <c r="G2927" i="7"/>
  <c r="G2926" i="7"/>
  <c r="G2925" i="7"/>
  <c r="G2924" i="7"/>
  <c r="G2923" i="7"/>
  <c r="G2922" i="7"/>
  <c r="G2921" i="7"/>
  <c r="G2920" i="7"/>
  <c r="G2919" i="7"/>
  <c r="G2918" i="7"/>
  <c r="G2917" i="7"/>
  <c r="G2916" i="7"/>
  <c r="G2915" i="7"/>
  <c r="G2914" i="7"/>
  <c r="G2913" i="7"/>
  <c r="G2912" i="7"/>
  <c r="G2911" i="7"/>
  <c r="G2910" i="7"/>
  <c r="G2909" i="7"/>
  <c r="G2908" i="7"/>
  <c r="G2907" i="7"/>
  <c r="G2906" i="7"/>
  <c r="G2905" i="7"/>
  <c r="G2904" i="7"/>
  <c r="G2903" i="7"/>
  <c r="G2902" i="7"/>
  <c r="G2901" i="7"/>
  <c r="G2900" i="7"/>
  <c r="G2899" i="7"/>
  <c r="G2898" i="7"/>
  <c r="G2897" i="7"/>
  <c r="G2896" i="7"/>
  <c r="G2895" i="7"/>
  <c r="G2894" i="7"/>
  <c r="G2893" i="7"/>
  <c r="G2892" i="7"/>
  <c r="G2891" i="7"/>
  <c r="G2890" i="7"/>
  <c r="G2889" i="7"/>
  <c r="G2888" i="7"/>
  <c r="G2887" i="7"/>
  <c r="G2886" i="7"/>
  <c r="G2885" i="7"/>
  <c r="G2884" i="7"/>
  <c r="G2883" i="7"/>
  <c r="G2882" i="7"/>
  <c r="G2881" i="7"/>
  <c r="G2880" i="7"/>
  <c r="G2879" i="7"/>
  <c r="G2878" i="7"/>
  <c r="G2877" i="7"/>
  <c r="G2876" i="7"/>
  <c r="G2875" i="7"/>
  <c r="G2874" i="7"/>
  <c r="G2873" i="7"/>
  <c r="G2872" i="7"/>
  <c r="G2871" i="7"/>
  <c r="G2870" i="7"/>
  <c r="G2869" i="7"/>
  <c r="G2868" i="7"/>
  <c r="G2867" i="7"/>
  <c r="G2866" i="7"/>
  <c r="G2865" i="7"/>
  <c r="G2864" i="7"/>
  <c r="G2863" i="7"/>
  <c r="G2862" i="7"/>
  <c r="G2861" i="7"/>
  <c r="G2860" i="7"/>
  <c r="G2859" i="7"/>
  <c r="G2858" i="7"/>
  <c r="G2857" i="7"/>
  <c r="G2856" i="7"/>
  <c r="G2855" i="7"/>
  <c r="G2854" i="7"/>
  <c r="G2853" i="7"/>
  <c r="G2852" i="7"/>
  <c r="G2851" i="7"/>
  <c r="G2850" i="7"/>
  <c r="G2849" i="7"/>
  <c r="G2848" i="7"/>
  <c r="G2847" i="7"/>
  <c r="G2846" i="7"/>
  <c r="G2845" i="7"/>
  <c r="G2844" i="7"/>
  <c r="G2843" i="7"/>
  <c r="G2842" i="7"/>
  <c r="G2841" i="7"/>
  <c r="G2840" i="7"/>
  <c r="G2839" i="7"/>
  <c r="G2838" i="7"/>
  <c r="G2837" i="7"/>
  <c r="G2836" i="7"/>
  <c r="G2835" i="7"/>
  <c r="G2834" i="7"/>
  <c r="G2833" i="7"/>
  <c r="G2832" i="7"/>
  <c r="G2831" i="7"/>
  <c r="G2830" i="7"/>
  <c r="G2829" i="7"/>
  <c r="G2828" i="7"/>
  <c r="G2827" i="7"/>
  <c r="G2826" i="7"/>
  <c r="G2825" i="7"/>
  <c r="G2824" i="7"/>
  <c r="G2823" i="7"/>
  <c r="G2822" i="7"/>
  <c r="G2821" i="7"/>
  <c r="G2820" i="7"/>
  <c r="G2819" i="7"/>
  <c r="G2818" i="7"/>
  <c r="G2817" i="7"/>
  <c r="G2816" i="7"/>
  <c r="G2815" i="7"/>
  <c r="G2814" i="7"/>
  <c r="G2813" i="7"/>
  <c r="G2812" i="7"/>
  <c r="G2811" i="7"/>
  <c r="G2810" i="7"/>
  <c r="G2809" i="7"/>
  <c r="G2808" i="7"/>
  <c r="G2807" i="7"/>
  <c r="G2806" i="7"/>
  <c r="G2805" i="7"/>
  <c r="G2804" i="7"/>
  <c r="G2803" i="7"/>
  <c r="G2802" i="7"/>
  <c r="G2801" i="7"/>
  <c r="G2800" i="7"/>
  <c r="G2799" i="7"/>
  <c r="G2798" i="7"/>
  <c r="G2797" i="7"/>
  <c r="G2796" i="7"/>
  <c r="G2795" i="7"/>
  <c r="G2794" i="7"/>
  <c r="G2793" i="7"/>
  <c r="G2792" i="7"/>
  <c r="G2791" i="7"/>
  <c r="G2790" i="7"/>
  <c r="G2789" i="7"/>
  <c r="G2788" i="7"/>
  <c r="G2787" i="7"/>
  <c r="G2786" i="7"/>
  <c r="G2785" i="7"/>
  <c r="G2784" i="7"/>
  <c r="G2783" i="7"/>
  <c r="G2782" i="7"/>
  <c r="G2781" i="7"/>
  <c r="G2780" i="7"/>
  <c r="G2779" i="7"/>
  <c r="G2778" i="7"/>
  <c r="G2777" i="7"/>
  <c r="G2776" i="7"/>
  <c r="G2775" i="7"/>
  <c r="G2774" i="7"/>
  <c r="G2773" i="7"/>
  <c r="G2772" i="7"/>
  <c r="G2771" i="7"/>
  <c r="G2770" i="7"/>
  <c r="G2769" i="7"/>
  <c r="G2768" i="7"/>
  <c r="G2767" i="7"/>
  <c r="G2766" i="7"/>
  <c r="G2765" i="7"/>
  <c r="G2764" i="7"/>
  <c r="G2763" i="7"/>
  <c r="G2762" i="7"/>
  <c r="G2761" i="7"/>
  <c r="G2760" i="7"/>
  <c r="G2759" i="7"/>
  <c r="G2758" i="7"/>
  <c r="G2757" i="7"/>
  <c r="G2756" i="7"/>
  <c r="G2755" i="7"/>
  <c r="G2754" i="7"/>
  <c r="G2753" i="7"/>
  <c r="G2752" i="7"/>
  <c r="G2751" i="7"/>
  <c r="G2750" i="7"/>
  <c r="G2749" i="7"/>
  <c r="G2748" i="7"/>
  <c r="G2747" i="7"/>
  <c r="G2746" i="7"/>
  <c r="G2745" i="7"/>
  <c r="G2744" i="7"/>
  <c r="G2743" i="7"/>
  <c r="G2742" i="7"/>
  <c r="G2741" i="7"/>
  <c r="G2740" i="7"/>
  <c r="G2739" i="7"/>
  <c r="G2738" i="7"/>
  <c r="G2737" i="7"/>
  <c r="G2736" i="7"/>
  <c r="G2735" i="7"/>
  <c r="G2734" i="7"/>
  <c r="G2733" i="7"/>
  <c r="G2732" i="7"/>
  <c r="G2731" i="7"/>
  <c r="G2730" i="7"/>
  <c r="G2729" i="7"/>
  <c r="G2728" i="7"/>
  <c r="G2727" i="7"/>
  <c r="G2726" i="7"/>
  <c r="G2725" i="7"/>
  <c r="G2724" i="7"/>
  <c r="G2723" i="7"/>
  <c r="G2722" i="7"/>
  <c r="G2721" i="7"/>
  <c r="G2720" i="7"/>
  <c r="G2719" i="7"/>
  <c r="G2718" i="7"/>
  <c r="G2717" i="7"/>
  <c r="G2716" i="7"/>
  <c r="G2715" i="7"/>
  <c r="G2714" i="7"/>
  <c r="G2713" i="7"/>
  <c r="G2712" i="7"/>
  <c r="G2711" i="7"/>
  <c r="G2710" i="7"/>
  <c r="G2709" i="7"/>
  <c r="G2708" i="7"/>
  <c r="G2707" i="7"/>
  <c r="G2706" i="7"/>
  <c r="G2705" i="7"/>
  <c r="G2704" i="7"/>
  <c r="G2703" i="7"/>
  <c r="G2702" i="7"/>
  <c r="G2701" i="7"/>
  <c r="G2700" i="7"/>
  <c r="G2699" i="7"/>
  <c r="G2698" i="7"/>
  <c r="G2697" i="7"/>
  <c r="G2696" i="7"/>
  <c r="G2695" i="7"/>
  <c r="G2694" i="7"/>
  <c r="G2693" i="7"/>
  <c r="G2692" i="7"/>
  <c r="G2691" i="7"/>
  <c r="G2690" i="7"/>
  <c r="G2689" i="7"/>
  <c r="G2688" i="7"/>
  <c r="G2687" i="7"/>
  <c r="G2686" i="7"/>
  <c r="G2685" i="7"/>
  <c r="G2684" i="7"/>
  <c r="G2683" i="7"/>
  <c r="G2682" i="7"/>
  <c r="G2681" i="7"/>
  <c r="G2680" i="7"/>
  <c r="G2679" i="7"/>
  <c r="G2678" i="7"/>
  <c r="G2677" i="7"/>
  <c r="G2676" i="7"/>
  <c r="G2675" i="7"/>
  <c r="G2674" i="7"/>
  <c r="G2673" i="7"/>
  <c r="G2672" i="7"/>
  <c r="G2671" i="7"/>
  <c r="G2670" i="7"/>
  <c r="G2669" i="7"/>
  <c r="G2668" i="7"/>
  <c r="G2667" i="7"/>
  <c r="G2666" i="7"/>
  <c r="G2665" i="7"/>
  <c r="G2664" i="7"/>
  <c r="G2663" i="7"/>
  <c r="G2662" i="7"/>
  <c r="G2661" i="7"/>
  <c r="G2660" i="7"/>
  <c r="G2659" i="7"/>
  <c r="G2658" i="7"/>
  <c r="G2657" i="7"/>
  <c r="G2656" i="7"/>
  <c r="G2655" i="7"/>
  <c r="G2654" i="7"/>
  <c r="G2653" i="7"/>
  <c r="G2652" i="7"/>
  <c r="G2651" i="7"/>
  <c r="G2650" i="7"/>
  <c r="G2649" i="7"/>
  <c r="G2648" i="7"/>
  <c r="G2647" i="7"/>
  <c r="G2646" i="7"/>
  <c r="G2645" i="7"/>
  <c r="G2644" i="7"/>
  <c r="G2643" i="7"/>
  <c r="G2642" i="7"/>
  <c r="G2641" i="7"/>
  <c r="G2640" i="7"/>
  <c r="G2639" i="7"/>
  <c r="G2638" i="7"/>
  <c r="G2637" i="7"/>
  <c r="G2636" i="7"/>
  <c r="G2635" i="7"/>
  <c r="G2634" i="7"/>
  <c r="G2633" i="7"/>
  <c r="G2632" i="7"/>
  <c r="G2631" i="7"/>
  <c r="G2630" i="7"/>
  <c r="G2629" i="7"/>
  <c r="G2628" i="7"/>
  <c r="G2627" i="7"/>
  <c r="G2626" i="7"/>
  <c r="G2625" i="7"/>
  <c r="G2624" i="7"/>
  <c r="G2623" i="7"/>
  <c r="G2622" i="7"/>
  <c r="G2621" i="7"/>
  <c r="G2620" i="7"/>
  <c r="G2619" i="7"/>
  <c r="G2618" i="7"/>
  <c r="G2617" i="7"/>
  <c r="G2616" i="7"/>
  <c r="G2615" i="7"/>
  <c r="G2614" i="7"/>
  <c r="G2613" i="7"/>
  <c r="G2612" i="7"/>
  <c r="G2611" i="7"/>
  <c r="G2610" i="7"/>
  <c r="G2609" i="7"/>
  <c r="G2608" i="7"/>
  <c r="G2607" i="7"/>
  <c r="G2606" i="7"/>
  <c r="G2605" i="7"/>
  <c r="G2604" i="7"/>
  <c r="G2603" i="7"/>
  <c r="G2602" i="7"/>
  <c r="G2601" i="7"/>
  <c r="G2600" i="7"/>
  <c r="G2599" i="7"/>
  <c r="G2598" i="7"/>
  <c r="G2597" i="7"/>
  <c r="G2596" i="7"/>
  <c r="G2595" i="7"/>
  <c r="G2594" i="7"/>
  <c r="G2593" i="7"/>
  <c r="G2592" i="7"/>
  <c r="G2591" i="7"/>
  <c r="G2590" i="7"/>
  <c r="G2589" i="7"/>
  <c r="G2588" i="7"/>
  <c r="G2587" i="7"/>
  <c r="G2586" i="7"/>
  <c r="G2585" i="7"/>
  <c r="G2584" i="7"/>
  <c r="G2583" i="7"/>
  <c r="G2582" i="7"/>
  <c r="G2581" i="7"/>
  <c r="G2580" i="7"/>
  <c r="G2579" i="7"/>
  <c r="G2578" i="7"/>
  <c r="G2577" i="7"/>
  <c r="G2576" i="7"/>
  <c r="G2575" i="7"/>
  <c r="G2574" i="7"/>
  <c r="G2573" i="7"/>
  <c r="G2572" i="7"/>
  <c r="G2571" i="7"/>
  <c r="G2570" i="7"/>
  <c r="G2569" i="7"/>
  <c r="G2568" i="7"/>
  <c r="G2567" i="7"/>
  <c r="G2566" i="7"/>
  <c r="G2565" i="7"/>
  <c r="G2564" i="7"/>
  <c r="G2563" i="7"/>
  <c r="G2562" i="7"/>
  <c r="G2561" i="7"/>
  <c r="G2560" i="7"/>
  <c r="G2559" i="7"/>
  <c r="G2558" i="7"/>
  <c r="G2557" i="7"/>
  <c r="G2556" i="7"/>
  <c r="G2555" i="7"/>
  <c r="G2554" i="7"/>
  <c r="G2553" i="7"/>
  <c r="G2552" i="7"/>
  <c r="G2551" i="7"/>
  <c r="G2550" i="7"/>
  <c r="G2549" i="7"/>
  <c r="G2548" i="7"/>
  <c r="G2547" i="7"/>
  <c r="G2546" i="7"/>
  <c r="G2545" i="7"/>
  <c r="G2544" i="7"/>
  <c r="G2543" i="7"/>
  <c r="G2542" i="7"/>
  <c r="G2541" i="7"/>
  <c r="G2540" i="7"/>
  <c r="G2539" i="7"/>
  <c r="G2538" i="7"/>
  <c r="G2537" i="7"/>
  <c r="G2536" i="7"/>
  <c r="G2535" i="7"/>
  <c r="G2534" i="7"/>
  <c r="G2533" i="7"/>
  <c r="G2532" i="7"/>
  <c r="G2531" i="7"/>
  <c r="G2530" i="7"/>
  <c r="G2529" i="7"/>
  <c r="G2528" i="7"/>
  <c r="G2527" i="7"/>
  <c r="G2526" i="7"/>
  <c r="G2525" i="7"/>
  <c r="G2524" i="7"/>
  <c r="G2523" i="7"/>
  <c r="G2522" i="7"/>
  <c r="G2521" i="7"/>
  <c r="G2520" i="7"/>
  <c r="G2519" i="7"/>
  <c r="G2518" i="7"/>
  <c r="G2517" i="7"/>
  <c r="G2516" i="7"/>
  <c r="G2515" i="7"/>
  <c r="G2514" i="7"/>
  <c r="G2513" i="7"/>
  <c r="G2512" i="7"/>
  <c r="G2511" i="7"/>
  <c r="G2510" i="7"/>
  <c r="G2509" i="7"/>
  <c r="G2508" i="7"/>
  <c r="G2507" i="7"/>
  <c r="G2506" i="7"/>
  <c r="G2505" i="7"/>
  <c r="G2504" i="7"/>
  <c r="G2503" i="7"/>
  <c r="G2502" i="7"/>
  <c r="G2501" i="7"/>
  <c r="G2500" i="7"/>
  <c r="G2499" i="7"/>
  <c r="G2498" i="7"/>
  <c r="G2497" i="7"/>
  <c r="G2496" i="7"/>
  <c r="G2495" i="7"/>
  <c r="G2494" i="7"/>
  <c r="G2493" i="7"/>
  <c r="G2492" i="7"/>
  <c r="G2491" i="7"/>
  <c r="G2490" i="7"/>
  <c r="G2489" i="7"/>
  <c r="G2488" i="7"/>
  <c r="G2487" i="7"/>
  <c r="G2486" i="7"/>
  <c r="G2485" i="7"/>
  <c r="G2484" i="7"/>
  <c r="G2483" i="7"/>
  <c r="G2482" i="7"/>
  <c r="G2481" i="7"/>
  <c r="G2480" i="7"/>
  <c r="G2479" i="7"/>
  <c r="G2478" i="7"/>
  <c r="G2477" i="7"/>
  <c r="G2476" i="7"/>
  <c r="G2475" i="7"/>
  <c r="G2474" i="7"/>
  <c r="G2473" i="7"/>
  <c r="G2472" i="7"/>
  <c r="G2471" i="7"/>
  <c r="G2470" i="7"/>
  <c r="G2469" i="7"/>
  <c r="G2468" i="7"/>
  <c r="G2467" i="7"/>
  <c r="G2466" i="7"/>
  <c r="G2465" i="7"/>
  <c r="G2464" i="7"/>
  <c r="G2463" i="7"/>
  <c r="G2462" i="7"/>
  <c r="G2461" i="7"/>
  <c r="G2460" i="7"/>
  <c r="G2459" i="7"/>
  <c r="G2458" i="7"/>
  <c r="G2457" i="7"/>
  <c r="G2456" i="7"/>
  <c r="G2455" i="7"/>
  <c r="G2454" i="7"/>
  <c r="G2453" i="7"/>
  <c r="G2452" i="7"/>
  <c r="G2451" i="7"/>
  <c r="G2450" i="7"/>
  <c r="G2449" i="7"/>
  <c r="G2448" i="7"/>
  <c r="G2447" i="7"/>
  <c r="G2446" i="7"/>
  <c r="G2445" i="7"/>
  <c r="G2444" i="7"/>
  <c r="G2443" i="7"/>
  <c r="G2442" i="7"/>
  <c r="G2441" i="7"/>
  <c r="G2440" i="7"/>
  <c r="G2439" i="7"/>
  <c r="G2438" i="7"/>
  <c r="G2437" i="7"/>
  <c r="G2436" i="7"/>
  <c r="G2435" i="7"/>
  <c r="G2434" i="7"/>
  <c r="G2433" i="7"/>
  <c r="G2432" i="7"/>
  <c r="G2431" i="7"/>
  <c r="G2430" i="7"/>
  <c r="G2429" i="7"/>
  <c r="G2428" i="7"/>
  <c r="G2427" i="7"/>
  <c r="G2426" i="7"/>
  <c r="G2425" i="7"/>
  <c r="G2424" i="7"/>
  <c r="G2423" i="7"/>
  <c r="G2422" i="7"/>
  <c r="G2421" i="7"/>
  <c r="G2420" i="7"/>
  <c r="G2419" i="7"/>
  <c r="G2418" i="7"/>
  <c r="G2417" i="7"/>
  <c r="G2416" i="7"/>
  <c r="G2415" i="7"/>
  <c r="G2414" i="7"/>
  <c r="G2413" i="7"/>
  <c r="G2412" i="7"/>
  <c r="G2411" i="7"/>
  <c r="G2410" i="7"/>
  <c r="G2409" i="7"/>
  <c r="G2408" i="7"/>
  <c r="G2407" i="7"/>
  <c r="G2406" i="7"/>
  <c r="G2405" i="7"/>
  <c r="G2404" i="7"/>
  <c r="G2403" i="7"/>
  <c r="G2402" i="7"/>
  <c r="G2401" i="7"/>
  <c r="G2400" i="7"/>
  <c r="G2399" i="7"/>
  <c r="G2398" i="7"/>
  <c r="G2397" i="7"/>
  <c r="G2396" i="7"/>
  <c r="G2395" i="7"/>
  <c r="G2394" i="7"/>
  <c r="G2393" i="7"/>
  <c r="G2392" i="7"/>
  <c r="G2391" i="7"/>
  <c r="G2390" i="7"/>
  <c r="G2389" i="7"/>
  <c r="G2388" i="7"/>
  <c r="G2387" i="7"/>
  <c r="G2386" i="7"/>
  <c r="G2385" i="7"/>
  <c r="G2384" i="7"/>
  <c r="G2383" i="7"/>
  <c r="G2382" i="7"/>
  <c r="G2381" i="7"/>
  <c r="G2380" i="7"/>
  <c r="G2379" i="7"/>
  <c r="G2378" i="7"/>
  <c r="G2377" i="7"/>
  <c r="G2376" i="7"/>
  <c r="G2375" i="7"/>
  <c r="G2374" i="7"/>
  <c r="G2373" i="7"/>
  <c r="G2372" i="7"/>
  <c r="G2371" i="7"/>
  <c r="G2370" i="7"/>
  <c r="G2369" i="7"/>
  <c r="G2368" i="7"/>
  <c r="G2367" i="7"/>
  <c r="G2366" i="7"/>
  <c r="G2365" i="7"/>
  <c r="G2364" i="7"/>
  <c r="G2363" i="7"/>
  <c r="G2362" i="7"/>
  <c r="G2361" i="7"/>
  <c r="G2360" i="7"/>
  <c r="G2359" i="7"/>
  <c r="G2358" i="7"/>
  <c r="G2357" i="7"/>
  <c r="G2356" i="7"/>
  <c r="G2355" i="7"/>
  <c r="G2354" i="7"/>
  <c r="G2353" i="7"/>
  <c r="G2352" i="7"/>
  <c r="G2351" i="7"/>
  <c r="G2350" i="7"/>
  <c r="G2349" i="7"/>
  <c r="G2348" i="7"/>
  <c r="G2347" i="7"/>
  <c r="G2346" i="7"/>
  <c r="G2345" i="7"/>
  <c r="G2344" i="7"/>
  <c r="G2343" i="7"/>
  <c r="G2342" i="7"/>
  <c r="G2341" i="7"/>
  <c r="G2340" i="7"/>
  <c r="G2339" i="7"/>
  <c r="G2338" i="7"/>
  <c r="G2337" i="7"/>
  <c r="G2336" i="7"/>
  <c r="G2335" i="7"/>
  <c r="G2334" i="7"/>
  <c r="G2333" i="7"/>
  <c r="G2332" i="7"/>
  <c r="G2331" i="7"/>
  <c r="G2330" i="7"/>
  <c r="G2329" i="7"/>
  <c r="G2328" i="7"/>
  <c r="G2327" i="7"/>
  <c r="G2326" i="7"/>
  <c r="G2325" i="7"/>
  <c r="G2324" i="7"/>
  <c r="G2323" i="7"/>
  <c r="G2322" i="7"/>
  <c r="G2321" i="7"/>
  <c r="G2320" i="7"/>
  <c r="G2319" i="7"/>
  <c r="G2318" i="7"/>
  <c r="G2317" i="7"/>
  <c r="G2316" i="7"/>
  <c r="G2315" i="7"/>
  <c r="G2314" i="7"/>
  <c r="G2313" i="7"/>
  <c r="G2312" i="7"/>
  <c r="G2311" i="7"/>
  <c r="G2310" i="7"/>
  <c r="G2309" i="7"/>
  <c r="G2308" i="7"/>
  <c r="G2307" i="7"/>
  <c r="G2306" i="7"/>
  <c r="G2305" i="7"/>
  <c r="G2304" i="7"/>
  <c r="G2303" i="7"/>
  <c r="G2302" i="7"/>
  <c r="G2301" i="7"/>
  <c r="G2300" i="7"/>
  <c r="G2299" i="7"/>
  <c r="G2298" i="7"/>
  <c r="G2297" i="7"/>
  <c r="G2296" i="7"/>
  <c r="G2295" i="7"/>
  <c r="G2294" i="7"/>
  <c r="G2293" i="7"/>
  <c r="G2292" i="7"/>
  <c r="G2291" i="7"/>
  <c r="G2290" i="7"/>
  <c r="G2289" i="7"/>
  <c r="G2288" i="7"/>
  <c r="G2287" i="7"/>
  <c r="G2286" i="7"/>
  <c r="G2285" i="7"/>
  <c r="G2284" i="7"/>
  <c r="G2283" i="7"/>
  <c r="G2282" i="7"/>
  <c r="G2281" i="7"/>
  <c r="G2280" i="7"/>
  <c r="G2279" i="7"/>
  <c r="G2278" i="7"/>
  <c r="G2277" i="7"/>
  <c r="G2276" i="7"/>
  <c r="G2275" i="7"/>
  <c r="G2274" i="7"/>
  <c r="G2273" i="7"/>
  <c r="G2272" i="7"/>
  <c r="G2271" i="7"/>
  <c r="G2270" i="7"/>
  <c r="G2269" i="7"/>
  <c r="G2268" i="7"/>
  <c r="G2267" i="7"/>
  <c r="G2266" i="7"/>
  <c r="G2265" i="7"/>
  <c r="G2264" i="7"/>
  <c r="G2263" i="7"/>
  <c r="G2262" i="7"/>
  <c r="G2261" i="7"/>
  <c r="G2260" i="7"/>
  <c r="G2259" i="7"/>
  <c r="G2258" i="7"/>
  <c r="G2257" i="7"/>
  <c r="G2256" i="7"/>
  <c r="G2255" i="7"/>
  <c r="G2254" i="7"/>
  <c r="G2253" i="7"/>
  <c r="G2252" i="7"/>
  <c r="G2251" i="7"/>
  <c r="G2250" i="7"/>
  <c r="G2249" i="7"/>
  <c r="G2248" i="7"/>
  <c r="G2247" i="7"/>
  <c r="G2246" i="7"/>
  <c r="G2245" i="7"/>
  <c r="G2244" i="7"/>
  <c r="G2243" i="7"/>
  <c r="G2242" i="7"/>
  <c r="G2241" i="7"/>
  <c r="G2240" i="7"/>
  <c r="G2239" i="7"/>
  <c r="G2238" i="7"/>
  <c r="G2237" i="7"/>
  <c r="G2236" i="7"/>
  <c r="G2235" i="7"/>
  <c r="G2234" i="7"/>
  <c r="G2233" i="7"/>
  <c r="G2232" i="7"/>
  <c r="G2231" i="7"/>
  <c r="G2230" i="7"/>
  <c r="G2229" i="7"/>
  <c r="G2228" i="7"/>
  <c r="G2227" i="7"/>
  <c r="G2226" i="7"/>
  <c r="G2225" i="7"/>
  <c r="G2224" i="7"/>
  <c r="G2223" i="7"/>
  <c r="G2222" i="7"/>
  <c r="G2221" i="7"/>
  <c r="G2220" i="7"/>
  <c r="G2219" i="7"/>
  <c r="G2218" i="7"/>
  <c r="G2217" i="7"/>
  <c r="G2216" i="7"/>
  <c r="G2215" i="7"/>
  <c r="G2214" i="7"/>
  <c r="G2213" i="7"/>
  <c r="G2212" i="7"/>
  <c r="G2211" i="7"/>
  <c r="G2210" i="7"/>
  <c r="G2209" i="7"/>
  <c r="G2208" i="7"/>
  <c r="G2207" i="7"/>
  <c r="G2206" i="7"/>
  <c r="G2205" i="7"/>
  <c r="G2204" i="7"/>
  <c r="G2203" i="7"/>
  <c r="G2202" i="7"/>
  <c r="G2201" i="7"/>
  <c r="G2200" i="7"/>
  <c r="G2199" i="7"/>
  <c r="G2198" i="7"/>
  <c r="G2197" i="7"/>
  <c r="G2196" i="7"/>
  <c r="G2195" i="7"/>
  <c r="G2194" i="7"/>
  <c r="G2193" i="7"/>
  <c r="G2192" i="7"/>
  <c r="G2191" i="7"/>
  <c r="G2190" i="7"/>
  <c r="G2189" i="7"/>
  <c r="G2188" i="7"/>
  <c r="G2187" i="7"/>
  <c r="G2186" i="7"/>
  <c r="G2185" i="7"/>
  <c r="G2184" i="7"/>
  <c r="G2183" i="7"/>
  <c r="G2182" i="7"/>
  <c r="G2181" i="7"/>
  <c r="G2180" i="7"/>
  <c r="G2179" i="7"/>
  <c r="G2178" i="7"/>
  <c r="G2177" i="7"/>
  <c r="G2176" i="7"/>
  <c r="G2175" i="7"/>
  <c r="G2174" i="7"/>
  <c r="G2173" i="7"/>
  <c r="G2172" i="7"/>
  <c r="G2171" i="7"/>
  <c r="G2170" i="7"/>
  <c r="G2169" i="7"/>
  <c r="G2168" i="7"/>
  <c r="G2167" i="7"/>
  <c r="G2166" i="7"/>
  <c r="G2165" i="7"/>
  <c r="G2164" i="7"/>
  <c r="G2163" i="7"/>
  <c r="G2162" i="7"/>
  <c r="G2161" i="7"/>
  <c r="G2160" i="7"/>
  <c r="G2159" i="7"/>
  <c r="G2158" i="7"/>
  <c r="G2157" i="7"/>
  <c r="G2156" i="7"/>
  <c r="G2155" i="7"/>
  <c r="G2154" i="7"/>
  <c r="G2153" i="7"/>
  <c r="G2152" i="7"/>
  <c r="G2151" i="7"/>
  <c r="G2150" i="7"/>
  <c r="G2149" i="7"/>
  <c r="G2148" i="7"/>
  <c r="G2147" i="7"/>
  <c r="G2146" i="7"/>
  <c r="G2145" i="7"/>
  <c r="G2144" i="7"/>
  <c r="G2143" i="7"/>
  <c r="G2142" i="7"/>
  <c r="G2141" i="7"/>
  <c r="G2140" i="7"/>
  <c r="G2139" i="7"/>
  <c r="G2138" i="7"/>
  <c r="G2137" i="7"/>
  <c r="G2136" i="7"/>
  <c r="G2135" i="7"/>
  <c r="G2134" i="7"/>
  <c r="G2133" i="7"/>
  <c r="G2132" i="7"/>
  <c r="G2131" i="7"/>
  <c r="G2130" i="7"/>
  <c r="G2129" i="7"/>
  <c r="G2128" i="7"/>
  <c r="G2127" i="7"/>
  <c r="G2126" i="7"/>
  <c r="G2125" i="7"/>
  <c r="G2124" i="7"/>
  <c r="G2123" i="7"/>
  <c r="G2122" i="7"/>
  <c r="G2121" i="7"/>
  <c r="G2120" i="7"/>
  <c r="G2119" i="7"/>
  <c r="G2118" i="7"/>
  <c r="G2117" i="7"/>
  <c r="G2116" i="7"/>
  <c r="G2115" i="7"/>
  <c r="G2114" i="7"/>
  <c r="G2113" i="7"/>
  <c r="G2112" i="7"/>
  <c r="G2111" i="7"/>
  <c r="G2110" i="7"/>
  <c r="G2109" i="7"/>
  <c r="G2108" i="7"/>
  <c r="G2107" i="7"/>
  <c r="G2106" i="7"/>
  <c r="G2105" i="7"/>
  <c r="G2104" i="7"/>
  <c r="G2103" i="7"/>
  <c r="G2102" i="7"/>
  <c r="G2101" i="7"/>
  <c r="G2100" i="7"/>
  <c r="G2099" i="7"/>
  <c r="G2098" i="7"/>
  <c r="G2097" i="7"/>
  <c r="G2096" i="7"/>
  <c r="G2095" i="7"/>
  <c r="G2094" i="7"/>
  <c r="G2093" i="7"/>
  <c r="G2092" i="7"/>
  <c r="G2091" i="7"/>
  <c r="G2090" i="7"/>
  <c r="G2089" i="7"/>
  <c r="G2088" i="7"/>
  <c r="G2087" i="7"/>
  <c r="G2086" i="7"/>
  <c r="G2085" i="7"/>
  <c r="G2084" i="7"/>
  <c r="G2083" i="7"/>
  <c r="G2082" i="7"/>
  <c r="G2081" i="7"/>
  <c r="G2080" i="7"/>
  <c r="G2079" i="7"/>
  <c r="G2078" i="7"/>
  <c r="G2077" i="7"/>
  <c r="G2076" i="7"/>
  <c r="G2075" i="7"/>
  <c r="G2074" i="7"/>
  <c r="G2073" i="7"/>
  <c r="G2072" i="7"/>
  <c r="G2071" i="7"/>
  <c r="G2070" i="7"/>
  <c r="G2069" i="7"/>
  <c r="G2068" i="7"/>
  <c r="G2067" i="7"/>
  <c r="G2066" i="7"/>
  <c r="G2065" i="7"/>
  <c r="G2064" i="7"/>
  <c r="G2063" i="7"/>
  <c r="G2062" i="7"/>
  <c r="G2061" i="7"/>
  <c r="G2060" i="7"/>
  <c r="G2059" i="7"/>
  <c r="G2058" i="7"/>
  <c r="G2057" i="7"/>
  <c r="G2056" i="7"/>
  <c r="G2055" i="7"/>
  <c r="G2054" i="7"/>
  <c r="G2053" i="7"/>
  <c r="G2052" i="7"/>
  <c r="G2051" i="7"/>
  <c r="G2050" i="7"/>
  <c r="G2049" i="7"/>
  <c r="G2048" i="7"/>
  <c r="G2047" i="7"/>
  <c r="G2046" i="7"/>
  <c r="G2045" i="7"/>
  <c r="G2044" i="7"/>
  <c r="G2043" i="7"/>
  <c r="G2042" i="7"/>
  <c r="G2041" i="7"/>
  <c r="G2040" i="7"/>
  <c r="G2039" i="7"/>
  <c r="G2038" i="7"/>
  <c r="G2037" i="7"/>
  <c r="G2036" i="7"/>
  <c r="G2035" i="7"/>
  <c r="G2034" i="7"/>
  <c r="G2033" i="7"/>
  <c r="G2032" i="7"/>
  <c r="G2031" i="7"/>
  <c r="G2030" i="7"/>
  <c r="G2029" i="7"/>
  <c r="G2028" i="7"/>
  <c r="G2027" i="7"/>
  <c r="G2026" i="7"/>
  <c r="G2025" i="7"/>
  <c r="G2024" i="7"/>
  <c r="G2023" i="7"/>
  <c r="G2022" i="7"/>
  <c r="G2021" i="7"/>
  <c r="G2020" i="7"/>
  <c r="G2019" i="7"/>
  <c r="G2018" i="7"/>
  <c r="G2017" i="7"/>
  <c r="G2016" i="7"/>
  <c r="G2015" i="7"/>
  <c r="G2014" i="7"/>
  <c r="G2013" i="7"/>
  <c r="G2012" i="7"/>
  <c r="G2011" i="7"/>
  <c r="G2010" i="7"/>
  <c r="G2009" i="7"/>
  <c r="G2008" i="7"/>
  <c r="G2007" i="7"/>
  <c r="G2006" i="7"/>
  <c r="G2005" i="7"/>
  <c r="G2004" i="7"/>
  <c r="G2003" i="7"/>
  <c r="G2002" i="7"/>
  <c r="G2001" i="7"/>
  <c r="G2000" i="7"/>
  <c r="G1999" i="7"/>
  <c r="G1998" i="7"/>
  <c r="G1997" i="7"/>
  <c r="G1996" i="7"/>
  <c r="G1995" i="7"/>
  <c r="G1994" i="7"/>
  <c r="G1993" i="7"/>
  <c r="G1992" i="7"/>
  <c r="G1991" i="7"/>
  <c r="G1990" i="7"/>
  <c r="G1989" i="7"/>
  <c r="G1988" i="7"/>
  <c r="G1987" i="7"/>
  <c r="G1986" i="7"/>
  <c r="G1985" i="7"/>
  <c r="G1984" i="7"/>
  <c r="G1983" i="7"/>
  <c r="G1982" i="7"/>
  <c r="G1981" i="7"/>
  <c r="G1980" i="7"/>
  <c r="G1979" i="7"/>
  <c r="G1978" i="7"/>
  <c r="G1977" i="7"/>
  <c r="G1976" i="7"/>
  <c r="G1975" i="7"/>
  <c r="G1974" i="7"/>
  <c r="G1973" i="7"/>
  <c r="G1972" i="7"/>
  <c r="G1971" i="7"/>
  <c r="G1970" i="7"/>
  <c r="G1969" i="7"/>
  <c r="G1968" i="7"/>
  <c r="G1967" i="7"/>
  <c r="G1966" i="7"/>
  <c r="G1965" i="7"/>
  <c r="G1964" i="7"/>
  <c r="G1963" i="7"/>
  <c r="G1962" i="7"/>
  <c r="G1961" i="7"/>
  <c r="G1960" i="7"/>
  <c r="G1959" i="7"/>
  <c r="G1958" i="7"/>
  <c r="G1957" i="7"/>
  <c r="G1956" i="7"/>
  <c r="G1955" i="7"/>
  <c r="G1954" i="7"/>
  <c r="G1953" i="7"/>
  <c r="G1952" i="7"/>
  <c r="G1951" i="7"/>
  <c r="G1950" i="7"/>
  <c r="G1949" i="7"/>
  <c r="G1948" i="7"/>
  <c r="G1947" i="7"/>
  <c r="G1946" i="7"/>
  <c r="G1945" i="7"/>
  <c r="G1944" i="7"/>
  <c r="G1943" i="7"/>
  <c r="G1942" i="7"/>
  <c r="G1941" i="7"/>
  <c r="G1940" i="7"/>
  <c r="G1939" i="7"/>
  <c r="G1938" i="7"/>
  <c r="G1937" i="7"/>
  <c r="G1936" i="7"/>
  <c r="G1935" i="7"/>
  <c r="G1934" i="7"/>
  <c r="G1933" i="7"/>
  <c r="G1932" i="7"/>
  <c r="G1931" i="7"/>
  <c r="G1930" i="7"/>
  <c r="G1929" i="7"/>
  <c r="G1928" i="7"/>
  <c r="G1927" i="7"/>
  <c r="G1926" i="7"/>
  <c r="G1925" i="7"/>
  <c r="G1924" i="7"/>
  <c r="G1923" i="7"/>
  <c r="G1922" i="7"/>
  <c r="G1921" i="7"/>
  <c r="G1920" i="7"/>
  <c r="G1919" i="7"/>
  <c r="G1918" i="7"/>
  <c r="G1917" i="7"/>
  <c r="G1916" i="7"/>
  <c r="G1915" i="7"/>
  <c r="G1914" i="7"/>
  <c r="G1913" i="7"/>
  <c r="G1912" i="7"/>
  <c r="G1911" i="7"/>
  <c r="G1910" i="7"/>
  <c r="G1909" i="7"/>
  <c r="G1908" i="7"/>
  <c r="G1907" i="7"/>
  <c r="G1906" i="7"/>
  <c r="G1905" i="7"/>
  <c r="G1904" i="7"/>
  <c r="G1903" i="7"/>
  <c r="G1902" i="7"/>
  <c r="G1901" i="7"/>
  <c r="G1900" i="7"/>
  <c r="G1899" i="7"/>
  <c r="G1898" i="7"/>
  <c r="G1897" i="7"/>
  <c r="G1896" i="7"/>
  <c r="G1895" i="7"/>
  <c r="G1894" i="7"/>
  <c r="G1893" i="7"/>
  <c r="G1892" i="7"/>
  <c r="G1891" i="7"/>
  <c r="G1890" i="7"/>
  <c r="G1889" i="7"/>
  <c r="G1888" i="7"/>
  <c r="G1887" i="7"/>
  <c r="G1886" i="7"/>
  <c r="G1885" i="7"/>
  <c r="G1884" i="7"/>
  <c r="G1883" i="7"/>
  <c r="G1882" i="7"/>
  <c r="G1881" i="7"/>
  <c r="G1880" i="7"/>
  <c r="G1879" i="7"/>
  <c r="G1878" i="7"/>
  <c r="G1877" i="7"/>
  <c r="G1876" i="7"/>
  <c r="G1875" i="7"/>
  <c r="G1874" i="7"/>
  <c r="G1873" i="7"/>
  <c r="G1872" i="7"/>
  <c r="G1871" i="7"/>
  <c r="G1870" i="7"/>
  <c r="G1869" i="7"/>
  <c r="G1868" i="7"/>
  <c r="G1867" i="7"/>
  <c r="G1866" i="7"/>
  <c r="G1865" i="7"/>
  <c r="G1864" i="7"/>
  <c r="G1863" i="7"/>
  <c r="G1862" i="7"/>
  <c r="G1861" i="7"/>
  <c r="G1860" i="7"/>
  <c r="G1859" i="7"/>
  <c r="G1858" i="7"/>
  <c r="G1857" i="7"/>
  <c r="G1856" i="7"/>
  <c r="G1855" i="7"/>
  <c r="G1854" i="7"/>
  <c r="G1853" i="7"/>
  <c r="G1852" i="7"/>
  <c r="G1851" i="7"/>
  <c r="G1850" i="7"/>
  <c r="G1849" i="7"/>
  <c r="G1848" i="7"/>
  <c r="G1847" i="7"/>
  <c r="G1846" i="7"/>
  <c r="G1845" i="7"/>
  <c r="G1844" i="7"/>
  <c r="G1843" i="7"/>
  <c r="G1842" i="7"/>
  <c r="G1841" i="7"/>
  <c r="G1840" i="7"/>
  <c r="G1839" i="7"/>
  <c r="G1838" i="7"/>
  <c r="G1837" i="7"/>
  <c r="G1836" i="7"/>
  <c r="G1835" i="7"/>
  <c r="G1834" i="7"/>
  <c r="G1833" i="7"/>
  <c r="G1832" i="7"/>
  <c r="G1831" i="7"/>
  <c r="G1830" i="7"/>
  <c r="G1829" i="7"/>
  <c r="G1828" i="7"/>
  <c r="G1827" i="7"/>
  <c r="G1826" i="7"/>
  <c r="G1825" i="7"/>
  <c r="G1824" i="7"/>
  <c r="G1823" i="7"/>
  <c r="G1822" i="7"/>
  <c r="G1821" i="7"/>
  <c r="G1820" i="7"/>
  <c r="G1819" i="7"/>
  <c r="G1818" i="7"/>
  <c r="G1817" i="7"/>
  <c r="G1816" i="7"/>
  <c r="G1815" i="7"/>
  <c r="G1814" i="7"/>
  <c r="G1813" i="7"/>
  <c r="G1812" i="7"/>
  <c r="G1811" i="7"/>
  <c r="G1810" i="7"/>
  <c r="G1809" i="7"/>
  <c r="G1808" i="7"/>
  <c r="G1807" i="7"/>
  <c r="G1806" i="7"/>
  <c r="G1805" i="7"/>
  <c r="G1804" i="7"/>
  <c r="G1803" i="7"/>
  <c r="G1802" i="7"/>
  <c r="G1801" i="7"/>
  <c r="G1800" i="7"/>
  <c r="G1799" i="7"/>
  <c r="G1798" i="7"/>
  <c r="G1797" i="7"/>
  <c r="G1796" i="7"/>
  <c r="G1795" i="7"/>
  <c r="G1794" i="7"/>
  <c r="G1793" i="7"/>
  <c r="G1792" i="7"/>
  <c r="G1791" i="7"/>
  <c r="G1790" i="7"/>
  <c r="G1789" i="7"/>
  <c r="G1788" i="7"/>
  <c r="G1787" i="7"/>
  <c r="G1786" i="7"/>
  <c r="G1785" i="7"/>
  <c r="G1784" i="7"/>
  <c r="G1783" i="7"/>
  <c r="G1782" i="7"/>
  <c r="G1781" i="7"/>
  <c r="G1780" i="7"/>
  <c r="G1779" i="7"/>
  <c r="G1778" i="7"/>
  <c r="G1777" i="7"/>
  <c r="G1776" i="7"/>
  <c r="G1775" i="7"/>
  <c r="G1774" i="7"/>
  <c r="G1773" i="7"/>
  <c r="G1772" i="7"/>
  <c r="G1771" i="7"/>
  <c r="G1770" i="7"/>
  <c r="G1769" i="7"/>
  <c r="G1768" i="7"/>
  <c r="G1767" i="7"/>
  <c r="G1766" i="7"/>
  <c r="G1765" i="7"/>
  <c r="G1764" i="7"/>
  <c r="G1763" i="7"/>
  <c r="G1762" i="7"/>
  <c r="G1761" i="7"/>
  <c r="G1760" i="7"/>
  <c r="G1759" i="7"/>
  <c r="G1758" i="7"/>
  <c r="G1757" i="7"/>
  <c r="G1756" i="7"/>
  <c r="G1755" i="7"/>
  <c r="G1754" i="7"/>
  <c r="G1753" i="7"/>
  <c r="G1752" i="7"/>
  <c r="G1751" i="7"/>
  <c r="G1750" i="7"/>
  <c r="G1749" i="7"/>
  <c r="G1748" i="7"/>
  <c r="G1747" i="7"/>
  <c r="G1746" i="7"/>
  <c r="G1745" i="7"/>
  <c r="G1744" i="7"/>
  <c r="G1743" i="7"/>
  <c r="G1742" i="7"/>
  <c r="G1741" i="7"/>
  <c r="G1740" i="7"/>
  <c r="G1739" i="7"/>
  <c r="G1738" i="7"/>
  <c r="G1737" i="7"/>
  <c r="G1736" i="7"/>
  <c r="G1735" i="7"/>
  <c r="G1734" i="7"/>
  <c r="G1733" i="7"/>
  <c r="G1732" i="7"/>
  <c r="G1731" i="7"/>
  <c r="G1730" i="7"/>
  <c r="G1729" i="7"/>
  <c r="G1728" i="7"/>
  <c r="G1727" i="7"/>
  <c r="G1726" i="7"/>
  <c r="G1725" i="7"/>
  <c r="G1724" i="7"/>
  <c r="G1723" i="7"/>
  <c r="G1722" i="7"/>
  <c r="G1721" i="7"/>
  <c r="G1720" i="7"/>
  <c r="G1719" i="7"/>
  <c r="G1718" i="7"/>
  <c r="G1717" i="7"/>
  <c r="G1716" i="7"/>
  <c r="G1715" i="7"/>
  <c r="G1714" i="7"/>
  <c r="G1713" i="7"/>
  <c r="G1712" i="7"/>
  <c r="G1711" i="7"/>
  <c r="G1710" i="7"/>
  <c r="G1709" i="7"/>
  <c r="G1708" i="7"/>
  <c r="G1707" i="7"/>
  <c r="G1706" i="7"/>
  <c r="G1705" i="7"/>
  <c r="G1704" i="7"/>
  <c r="G1703" i="7"/>
  <c r="G1702" i="7"/>
  <c r="G1701" i="7"/>
  <c r="G1700" i="7"/>
  <c r="G1699" i="7"/>
  <c r="G1698" i="7"/>
  <c r="G1697" i="7"/>
  <c r="G1696" i="7"/>
  <c r="G1695" i="7"/>
  <c r="G1694" i="7"/>
  <c r="G1693" i="7"/>
  <c r="G1692" i="7"/>
  <c r="G1691" i="7"/>
  <c r="G1690" i="7"/>
  <c r="G1689" i="7"/>
  <c r="G1688" i="7"/>
  <c r="G1687" i="7"/>
  <c r="G1686" i="7"/>
  <c r="G1685" i="7"/>
  <c r="G1684" i="7"/>
  <c r="G1683" i="7"/>
  <c r="G1682" i="7"/>
  <c r="G1681" i="7"/>
  <c r="G1680" i="7"/>
  <c r="G1679" i="7"/>
  <c r="G1678" i="7"/>
  <c r="G1677" i="7"/>
  <c r="G1676" i="7"/>
  <c r="G1675" i="7"/>
  <c r="G1674" i="7"/>
  <c r="G1673" i="7"/>
  <c r="G1672" i="7"/>
  <c r="G1671" i="7"/>
  <c r="G1670" i="7"/>
  <c r="G1669" i="7"/>
  <c r="G1668" i="7"/>
  <c r="G1667" i="7"/>
  <c r="G1666" i="7"/>
  <c r="G1665" i="7"/>
  <c r="G1664" i="7"/>
  <c r="G1663" i="7"/>
  <c r="G1662" i="7"/>
  <c r="G1661" i="7"/>
  <c r="G1660" i="7"/>
  <c r="G1659" i="7"/>
  <c r="G1658" i="7"/>
  <c r="G1657" i="7"/>
  <c r="G1656" i="7"/>
  <c r="G1655" i="7"/>
  <c r="G1654" i="7"/>
  <c r="G1653" i="7"/>
  <c r="G1652" i="7"/>
  <c r="G1651" i="7"/>
  <c r="G1650" i="7"/>
  <c r="G1649" i="7"/>
  <c r="G1648" i="7"/>
  <c r="G1647" i="7"/>
  <c r="G1646" i="7"/>
  <c r="G1645" i="7"/>
  <c r="G1644" i="7"/>
  <c r="G1643" i="7"/>
  <c r="G1642" i="7"/>
  <c r="G1641" i="7"/>
  <c r="G1640" i="7"/>
  <c r="G1639" i="7"/>
  <c r="G1638" i="7"/>
  <c r="G1637" i="7"/>
  <c r="G1636" i="7"/>
  <c r="G1635" i="7"/>
  <c r="G1634" i="7"/>
  <c r="G1633" i="7"/>
  <c r="G1632" i="7"/>
  <c r="G1631" i="7"/>
  <c r="G1630" i="7"/>
  <c r="G1629" i="7"/>
  <c r="G1628" i="7"/>
  <c r="G1627" i="7"/>
  <c r="G1626" i="7"/>
  <c r="G1625" i="7"/>
  <c r="G1624" i="7"/>
  <c r="G1623" i="7"/>
  <c r="G1622" i="7"/>
  <c r="G1621" i="7"/>
  <c r="G1620" i="7"/>
  <c r="G1619" i="7"/>
  <c r="G1618" i="7"/>
  <c r="G1617" i="7"/>
  <c r="G1616" i="7"/>
  <c r="G1615" i="7"/>
  <c r="G1614" i="7"/>
  <c r="G1613" i="7"/>
  <c r="G1612" i="7"/>
  <c r="G1611" i="7"/>
  <c r="G1610" i="7"/>
  <c r="G1609" i="7"/>
  <c r="G1608" i="7"/>
  <c r="G1607" i="7"/>
  <c r="G1606" i="7"/>
  <c r="G1605" i="7"/>
  <c r="G1604" i="7"/>
  <c r="G1603" i="7"/>
  <c r="G1602" i="7"/>
  <c r="G1601" i="7"/>
  <c r="G1600" i="7"/>
  <c r="G1599" i="7"/>
  <c r="G1598" i="7"/>
  <c r="G1597" i="7"/>
  <c r="G1596" i="7"/>
  <c r="G1595" i="7"/>
  <c r="G1594" i="7"/>
  <c r="G1593" i="7"/>
  <c r="G1592" i="7"/>
  <c r="G1591" i="7"/>
  <c r="G1590" i="7"/>
  <c r="G1589" i="7"/>
  <c r="G1588" i="7"/>
  <c r="G1587" i="7"/>
  <c r="G1586" i="7"/>
  <c r="G1585" i="7"/>
  <c r="G1584" i="7"/>
  <c r="G1583" i="7"/>
  <c r="G1582" i="7"/>
  <c r="G1581" i="7"/>
  <c r="G1580" i="7"/>
  <c r="G1579" i="7"/>
  <c r="G1578" i="7"/>
  <c r="G1577" i="7"/>
  <c r="G1576" i="7"/>
  <c r="G1575" i="7"/>
  <c r="G1574" i="7"/>
  <c r="G1573" i="7"/>
  <c r="G1572" i="7"/>
  <c r="G1571" i="7"/>
  <c r="G1570" i="7"/>
  <c r="G1569" i="7"/>
  <c r="G1568" i="7"/>
  <c r="G1567" i="7"/>
  <c r="G1566" i="7"/>
  <c r="G1565" i="7"/>
  <c r="G1564" i="7"/>
  <c r="G1563" i="7"/>
  <c r="G1562" i="7"/>
  <c r="G1561" i="7"/>
  <c r="G1560" i="7"/>
  <c r="G1559" i="7"/>
  <c r="G1558" i="7"/>
  <c r="G1557" i="7"/>
  <c r="G1556" i="7"/>
  <c r="G1555" i="7"/>
  <c r="G1554" i="7"/>
  <c r="G1553" i="7"/>
  <c r="G1552" i="7"/>
  <c r="G1551" i="7"/>
  <c r="G1550" i="7"/>
  <c r="G1549" i="7"/>
  <c r="G1548" i="7"/>
  <c r="G1547" i="7"/>
  <c r="G1546" i="7"/>
  <c r="G1545" i="7"/>
  <c r="G1544" i="7"/>
  <c r="G1543" i="7"/>
  <c r="G1542" i="7"/>
  <c r="G1541" i="7"/>
  <c r="G1540" i="7"/>
  <c r="G1539" i="7"/>
  <c r="G1538" i="7"/>
  <c r="G1537" i="7"/>
  <c r="G1536" i="7"/>
  <c r="G1535" i="7"/>
  <c r="G1534" i="7"/>
  <c r="G1533" i="7"/>
  <c r="G1532" i="7"/>
  <c r="G1531" i="7"/>
  <c r="G1530" i="7"/>
  <c r="G1529" i="7"/>
  <c r="G1528" i="7"/>
  <c r="G1527" i="7"/>
  <c r="G1526" i="7"/>
  <c r="G1525" i="7"/>
  <c r="G1524" i="7"/>
  <c r="G1523" i="7"/>
  <c r="G1522" i="7"/>
  <c r="G1521" i="7"/>
  <c r="G1520" i="7"/>
  <c r="G1519" i="7"/>
  <c r="G1518" i="7"/>
  <c r="G1517" i="7"/>
  <c r="G1516" i="7"/>
  <c r="G1515" i="7"/>
  <c r="G1514" i="7"/>
  <c r="G1513" i="7"/>
  <c r="G1512" i="7"/>
  <c r="G1511" i="7"/>
  <c r="G1510" i="7"/>
  <c r="G1509" i="7"/>
  <c r="G1508" i="7"/>
  <c r="G1507" i="7"/>
  <c r="G1506" i="7"/>
  <c r="G1505" i="7"/>
  <c r="G1504" i="7"/>
  <c r="G1503" i="7"/>
  <c r="G1502" i="7"/>
  <c r="G1501" i="7"/>
  <c r="G1500" i="7"/>
  <c r="G1499" i="7"/>
  <c r="G1498" i="7"/>
  <c r="G1497" i="7"/>
  <c r="G1496" i="7"/>
  <c r="G1495" i="7"/>
  <c r="G1494" i="7"/>
  <c r="G1493" i="7"/>
  <c r="G1492" i="7"/>
  <c r="G1491" i="7"/>
  <c r="G1490" i="7"/>
  <c r="G1489" i="7"/>
  <c r="G1488" i="7"/>
  <c r="G1487" i="7"/>
  <c r="G1486" i="7"/>
  <c r="G1485" i="7"/>
  <c r="G1484" i="7"/>
  <c r="G1483" i="7"/>
  <c r="G1482" i="7"/>
  <c r="G1481" i="7"/>
  <c r="G1480" i="7"/>
  <c r="G1479" i="7"/>
  <c r="G1478" i="7"/>
  <c r="G1477" i="7"/>
  <c r="G1476" i="7"/>
  <c r="G1475" i="7"/>
  <c r="G1474" i="7"/>
  <c r="G1473" i="7"/>
  <c r="G1472" i="7"/>
  <c r="G1471" i="7"/>
  <c r="G1470" i="7"/>
  <c r="G1469" i="7"/>
  <c r="G1468" i="7"/>
  <c r="G1467" i="7"/>
  <c r="G1466" i="7"/>
  <c r="G1465" i="7"/>
  <c r="G1464" i="7"/>
  <c r="G1463" i="7"/>
  <c r="G1462" i="7"/>
  <c r="G1461" i="7"/>
  <c r="G1460" i="7"/>
  <c r="G1459" i="7"/>
  <c r="G1458" i="7"/>
  <c r="G1457" i="7"/>
  <c r="G1456" i="7"/>
  <c r="G1455" i="7"/>
  <c r="G1454" i="7"/>
  <c r="G1453" i="7"/>
  <c r="G1452" i="7"/>
  <c r="G1451" i="7"/>
  <c r="G1450" i="7"/>
  <c r="G1449" i="7"/>
  <c r="G1448" i="7"/>
  <c r="G1447" i="7"/>
  <c r="G1446" i="7"/>
  <c r="G1445" i="7"/>
  <c r="G1444" i="7"/>
  <c r="G1443" i="7"/>
  <c r="G1442" i="7"/>
  <c r="G1441" i="7"/>
  <c r="G1440" i="7"/>
  <c r="G1439" i="7"/>
  <c r="G1438" i="7"/>
  <c r="G1437" i="7"/>
  <c r="G1436" i="7"/>
  <c r="G1435" i="7"/>
  <c r="G1434" i="7"/>
  <c r="G1433" i="7"/>
  <c r="G1432" i="7"/>
  <c r="G1431" i="7"/>
  <c r="G1430" i="7"/>
  <c r="G1429" i="7"/>
  <c r="G1428" i="7"/>
  <c r="G1427" i="7"/>
  <c r="G1426" i="7"/>
  <c r="G1425" i="7"/>
  <c r="G1424" i="7"/>
  <c r="G1423" i="7"/>
  <c r="G1422" i="7"/>
  <c r="G1421" i="7"/>
  <c r="G1420" i="7"/>
  <c r="G1419" i="7"/>
  <c r="G1418" i="7"/>
  <c r="G1417" i="7"/>
  <c r="G1416" i="7"/>
  <c r="G1415" i="7"/>
  <c r="G1414" i="7"/>
  <c r="G1413" i="7"/>
  <c r="G1412" i="7"/>
  <c r="G1411" i="7"/>
  <c r="G1410" i="7"/>
  <c r="G1409" i="7"/>
  <c r="G1408" i="7"/>
  <c r="G1407" i="7"/>
  <c r="G1406" i="7"/>
  <c r="G1405" i="7"/>
  <c r="G1404" i="7"/>
  <c r="G1403" i="7"/>
  <c r="G1402" i="7"/>
  <c r="G1401" i="7"/>
  <c r="G1400" i="7"/>
  <c r="G1399" i="7"/>
  <c r="G1398" i="7"/>
  <c r="G1397" i="7"/>
  <c r="G1396" i="7"/>
  <c r="G1395" i="7"/>
  <c r="G1394" i="7"/>
  <c r="G1393" i="7"/>
  <c r="G1392" i="7"/>
  <c r="G1391" i="7"/>
  <c r="G1390" i="7"/>
  <c r="G1389" i="7"/>
  <c r="G1388" i="7"/>
  <c r="G1387" i="7"/>
  <c r="G1386" i="7"/>
  <c r="G1385" i="7"/>
  <c r="G1384" i="7"/>
  <c r="G1383" i="7"/>
  <c r="G1382" i="7"/>
  <c r="G1381" i="7"/>
  <c r="G1380" i="7"/>
  <c r="G1379" i="7"/>
  <c r="G1378" i="7"/>
  <c r="G1377" i="7"/>
  <c r="G1376" i="7"/>
  <c r="G1375" i="7"/>
  <c r="G1374" i="7"/>
  <c r="G1373" i="7"/>
  <c r="G1372" i="7"/>
  <c r="G1371" i="7"/>
  <c r="G1370" i="7"/>
  <c r="G1369" i="7"/>
  <c r="G1368" i="7"/>
  <c r="G1367" i="7"/>
  <c r="G1366" i="7"/>
  <c r="G1365" i="7"/>
  <c r="G1364" i="7"/>
  <c r="G1363" i="7"/>
  <c r="G1362" i="7"/>
  <c r="G1361" i="7"/>
  <c r="G1360" i="7"/>
  <c r="G1359" i="7"/>
  <c r="G1358" i="7"/>
  <c r="G1357" i="7"/>
  <c r="G1356" i="7"/>
  <c r="G1355" i="7"/>
  <c r="G1354" i="7"/>
  <c r="G1353" i="7"/>
  <c r="G1352" i="7"/>
  <c r="G1351" i="7"/>
  <c r="G1350" i="7"/>
  <c r="G1349" i="7"/>
  <c r="G1348" i="7"/>
  <c r="G1347" i="7"/>
  <c r="G1346" i="7"/>
  <c r="G1345" i="7"/>
  <c r="G1344" i="7"/>
  <c r="G1343" i="7"/>
  <c r="G1342" i="7"/>
  <c r="G1341" i="7"/>
  <c r="G1340" i="7"/>
  <c r="G1339" i="7"/>
  <c r="G1338" i="7"/>
  <c r="G1337" i="7"/>
  <c r="G1336" i="7"/>
  <c r="G1335" i="7"/>
  <c r="G1334" i="7"/>
  <c r="G1333" i="7"/>
  <c r="G1332" i="7"/>
  <c r="G1331" i="7"/>
  <c r="G1330" i="7"/>
  <c r="G1329" i="7"/>
  <c r="G1328" i="7"/>
  <c r="G1327" i="7"/>
  <c r="G1326" i="7"/>
  <c r="G1325" i="7"/>
  <c r="G1324" i="7"/>
  <c r="G1323" i="7"/>
  <c r="G1322" i="7"/>
  <c r="G1321" i="7"/>
  <c r="G1320" i="7"/>
  <c r="G1319" i="7"/>
  <c r="G1318" i="7"/>
  <c r="G1317" i="7"/>
  <c r="G1316" i="7"/>
  <c r="G1315" i="7"/>
  <c r="G1314" i="7"/>
  <c r="G1313" i="7"/>
  <c r="G1312" i="7"/>
  <c r="G1311" i="7"/>
  <c r="G1310" i="7"/>
  <c r="G1309" i="7"/>
  <c r="G1308" i="7"/>
  <c r="G1307" i="7"/>
  <c r="G1306" i="7"/>
  <c r="G1305" i="7"/>
  <c r="G1304" i="7"/>
  <c r="G1303" i="7"/>
  <c r="G1302" i="7"/>
  <c r="G1301" i="7"/>
  <c r="G1300" i="7"/>
  <c r="G1299" i="7"/>
  <c r="G1298" i="7"/>
  <c r="G1297" i="7"/>
  <c r="G1296" i="7"/>
  <c r="G1295" i="7"/>
  <c r="G1294" i="7"/>
  <c r="G1293" i="7"/>
  <c r="G1292" i="7"/>
  <c r="G1291" i="7"/>
  <c r="G1290" i="7"/>
  <c r="G1289" i="7"/>
  <c r="G1288" i="7"/>
  <c r="G1287" i="7"/>
  <c r="G1286" i="7"/>
  <c r="G1285" i="7"/>
  <c r="G1284" i="7"/>
  <c r="G1283" i="7"/>
  <c r="G1282" i="7"/>
  <c r="G1281" i="7"/>
  <c r="G1280" i="7"/>
  <c r="G1279" i="7"/>
  <c r="G1278" i="7"/>
  <c r="G1277" i="7"/>
  <c r="G1276" i="7"/>
  <c r="G1275" i="7"/>
  <c r="G1274" i="7"/>
  <c r="G1273" i="7"/>
  <c r="G1272" i="7"/>
  <c r="G1271" i="7"/>
  <c r="G1270" i="7"/>
  <c r="G1269" i="7"/>
  <c r="G1268" i="7"/>
  <c r="G1267" i="7"/>
  <c r="G1266" i="7"/>
  <c r="G1265" i="7"/>
  <c r="G1264" i="7"/>
  <c r="G1263" i="7"/>
  <c r="G1262" i="7"/>
  <c r="G1261" i="7"/>
  <c r="G1260" i="7"/>
  <c r="G1259" i="7"/>
  <c r="G1258" i="7"/>
  <c r="G1257" i="7"/>
  <c r="G1256" i="7"/>
  <c r="G1255" i="7"/>
  <c r="G1254" i="7"/>
  <c r="G1253" i="7"/>
  <c r="G1252" i="7"/>
  <c r="G1251" i="7"/>
  <c r="G1250" i="7"/>
  <c r="G1249" i="7"/>
  <c r="G1248" i="7"/>
  <c r="G1247" i="7"/>
  <c r="G1246" i="7"/>
  <c r="G1245" i="7"/>
  <c r="G1244" i="7"/>
  <c r="G1243" i="7"/>
  <c r="G1242" i="7"/>
  <c r="G1241" i="7"/>
  <c r="G1240" i="7"/>
  <c r="G1239" i="7"/>
  <c r="G1238" i="7"/>
  <c r="G1237" i="7"/>
  <c r="G1236" i="7"/>
  <c r="G1235" i="7"/>
  <c r="G1234" i="7"/>
  <c r="G1233" i="7"/>
  <c r="G1232" i="7"/>
  <c r="G1231" i="7"/>
  <c r="G1230" i="7"/>
  <c r="G1229" i="7"/>
  <c r="G1228" i="7"/>
  <c r="G1227" i="7"/>
  <c r="G1226" i="7"/>
  <c r="G1225" i="7"/>
  <c r="G1224" i="7"/>
  <c r="G1223" i="7"/>
  <c r="G1222" i="7"/>
  <c r="G1221" i="7"/>
  <c r="G1220" i="7"/>
  <c r="G1219" i="7"/>
  <c r="G1218" i="7"/>
  <c r="G1217" i="7"/>
  <c r="G1216" i="7"/>
  <c r="G1215" i="7"/>
  <c r="G1214" i="7"/>
  <c r="G1213" i="7"/>
  <c r="G1212" i="7"/>
  <c r="G1211" i="7"/>
  <c r="G1210" i="7"/>
  <c r="G1209" i="7"/>
  <c r="G1208" i="7"/>
  <c r="G1207" i="7"/>
  <c r="G1206" i="7"/>
  <c r="G1205" i="7"/>
  <c r="G1204" i="7"/>
  <c r="G1203" i="7"/>
  <c r="G1202" i="7"/>
  <c r="G1201" i="7"/>
  <c r="G1200" i="7"/>
  <c r="G1199" i="7"/>
  <c r="G1198" i="7"/>
  <c r="G1197" i="7"/>
  <c r="G1196" i="7"/>
  <c r="G1195" i="7"/>
  <c r="G1194" i="7"/>
  <c r="G1193" i="7"/>
  <c r="G1192" i="7"/>
  <c r="G1191" i="7"/>
  <c r="G1190" i="7"/>
  <c r="G1189" i="7"/>
  <c r="G1188" i="7"/>
  <c r="G1187" i="7"/>
  <c r="G1186" i="7"/>
  <c r="G1185" i="7"/>
  <c r="G1184" i="7"/>
  <c r="G1183" i="7"/>
  <c r="G1182" i="7"/>
  <c r="G1181" i="7"/>
  <c r="G1180" i="7"/>
  <c r="G1179" i="7"/>
  <c r="G1178" i="7"/>
  <c r="G1177" i="7"/>
  <c r="G1176" i="7"/>
  <c r="G1175" i="7"/>
  <c r="G1174" i="7"/>
  <c r="G1173" i="7"/>
  <c r="G1172" i="7"/>
  <c r="G1171" i="7"/>
  <c r="G1170" i="7"/>
  <c r="G1169" i="7"/>
  <c r="G1168" i="7"/>
  <c r="G1167" i="7"/>
  <c r="G1166" i="7"/>
  <c r="G1165" i="7"/>
  <c r="G1164" i="7"/>
  <c r="G1163" i="7"/>
  <c r="G1162" i="7"/>
  <c r="G1161" i="7"/>
  <c r="G1160" i="7"/>
  <c r="G1159" i="7"/>
  <c r="G1158" i="7"/>
  <c r="G1157" i="7"/>
  <c r="G1156" i="7"/>
  <c r="G1155" i="7"/>
  <c r="G1154" i="7"/>
  <c r="G1153" i="7"/>
  <c r="G1152" i="7"/>
  <c r="G1151" i="7"/>
  <c r="G1150" i="7"/>
  <c r="G1149" i="7"/>
  <c r="G1148" i="7"/>
  <c r="G1147" i="7"/>
  <c r="G1146" i="7"/>
  <c r="G1145" i="7"/>
  <c r="G1144" i="7"/>
  <c r="G1143" i="7"/>
  <c r="G1142" i="7"/>
  <c r="G1141" i="7"/>
  <c r="G1140" i="7"/>
  <c r="G1139" i="7"/>
  <c r="G1138" i="7"/>
  <c r="G1137" i="7"/>
  <c r="G1136" i="7"/>
  <c r="G1135" i="7"/>
  <c r="G1134" i="7"/>
  <c r="G1133" i="7"/>
  <c r="G1132" i="7"/>
  <c r="G1131" i="7"/>
  <c r="G1130" i="7"/>
  <c r="G1129" i="7"/>
  <c r="G1128" i="7"/>
  <c r="G1127" i="7"/>
  <c r="G1126" i="7"/>
  <c r="G1125" i="7"/>
  <c r="G1124" i="7"/>
  <c r="G1123" i="7"/>
  <c r="G1122" i="7"/>
  <c r="G1121" i="7"/>
  <c r="G1120" i="7"/>
  <c r="G1119" i="7"/>
  <c r="G1118" i="7"/>
  <c r="G1117" i="7"/>
  <c r="G1116" i="7"/>
  <c r="G1115" i="7"/>
  <c r="G1114" i="7"/>
  <c r="G1113" i="7"/>
  <c r="G1112" i="7"/>
  <c r="G1111" i="7"/>
  <c r="G1110" i="7"/>
  <c r="G1109" i="7"/>
  <c r="G1108" i="7"/>
  <c r="G1107" i="7"/>
  <c r="G1106" i="7"/>
  <c r="G1105" i="7"/>
  <c r="G1104" i="7"/>
  <c r="G1103" i="7"/>
  <c r="G1102" i="7"/>
  <c r="G1101" i="7"/>
  <c r="G1100" i="7"/>
  <c r="G1099" i="7"/>
  <c r="G1098" i="7"/>
  <c r="G1097" i="7"/>
  <c r="G1096" i="7"/>
  <c r="G1095" i="7"/>
  <c r="G1094" i="7"/>
  <c r="G1093" i="7"/>
  <c r="G1092" i="7"/>
  <c r="G1091" i="7"/>
  <c r="G1090" i="7"/>
  <c r="G1089" i="7"/>
  <c r="G1088" i="7"/>
  <c r="G1087" i="7"/>
  <c r="G1086" i="7"/>
  <c r="G1085" i="7"/>
  <c r="G1084" i="7"/>
  <c r="G1083" i="7"/>
  <c r="G1082" i="7"/>
  <c r="G1081" i="7"/>
  <c r="G1080" i="7"/>
  <c r="G1079" i="7"/>
  <c r="G1078" i="7"/>
  <c r="G1077" i="7"/>
  <c r="G1076" i="7"/>
  <c r="G1075" i="7"/>
  <c r="G1074" i="7"/>
  <c r="G1073" i="7"/>
  <c r="G1072" i="7"/>
  <c r="G1071" i="7"/>
  <c r="G1070" i="7"/>
  <c r="G1069" i="7"/>
  <c r="G1068" i="7"/>
  <c r="G1067" i="7"/>
  <c r="G1066" i="7"/>
  <c r="G1065" i="7"/>
  <c r="G1064" i="7"/>
  <c r="G1063" i="7"/>
  <c r="G1062" i="7"/>
  <c r="G1061" i="7"/>
  <c r="G1060" i="7"/>
  <c r="G1059" i="7"/>
  <c r="G1058" i="7"/>
  <c r="G1057" i="7"/>
  <c r="G1056" i="7"/>
  <c r="G1055" i="7"/>
  <c r="G1054" i="7"/>
  <c r="G1053" i="7"/>
  <c r="G1052" i="7"/>
  <c r="G1051" i="7"/>
  <c r="G1050" i="7"/>
  <c r="G1049" i="7"/>
  <c r="G1048" i="7"/>
  <c r="G1047" i="7"/>
  <c r="G1046" i="7"/>
  <c r="G1045" i="7"/>
  <c r="G1044" i="7"/>
  <c r="G1043" i="7"/>
  <c r="G1042" i="7"/>
  <c r="G1041" i="7"/>
  <c r="G1040" i="7"/>
  <c r="G1039" i="7"/>
  <c r="G1038" i="7"/>
  <c r="G1037" i="7"/>
  <c r="G1036" i="7"/>
  <c r="G1035" i="7"/>
  <c r="G1034" i="7"/>
  <c r="G1033" i="7"/>
  <c r="G1032" i="7"/>
  <c r="G1031" i="7"/>
  <c r="G1030" i="7"/>
  <c r="G1029" i="7"/>
  <c r="G1028" i="7"/>
  <c r="G1027" i="7"/>
  <c r="G1026" i="7"/>
  <c r="G1025" i="7"/>
  <c r="G1024" i="7"/>
  <c r="G1023" i="7"/>
  <c r="G1022" i="7"/>
  <c r="G1021" i="7"/>
  <c r="G1020" i="7"/>
  <c r="G1019" i="7"/>
  <c r="G1018" i="7"/>
  <c r="G1017" i="7"/>
  <c r="G1016" i="7"/>
  <c r="G1015" i="7"/>
  <c r="G1014" i="7"/>
  <c r="G1013" i="7"/>
  <c r="G1012" i="7"/>
  <c r="G1011" i="7"/>
  <c r="G1010" i="7"/>
  <c r="G1009" i="7"/>
  <c r="G1008" i="7"/>
  <c r="G1007" i="7"/>
  <c r="G1006" i="7"/>
  <c r="G1005" i="7"/>
  <c r="G1004" i="7"/>
  <c r="G1003" i="7"/>
  <c r="G1002" i="7"/>
  <c r="G1001" i="7"/>
  <c r="G1000" i="7"/>
  <c r="G999" i="7"/>
  <c r="G998" i="7"/>
  <c r="G997" i="7"/>
  <c r="G996" i="7"/>
  <c r="G995" i="7"/>
  <c r="G994" i="7"/>
  <c r="G993" i="7"/>
  <c r="G992" i="7"/>
  <c r="G991" i="7"/>
  <c r="G990" i="7"/>
  <c r="G989" i="7"/>
  <c r="G988" i="7"/>
  <c r="G987" i="7"/>
  <c r="G986" i="7"/>
  <c r="G985" i="7"/>
  <c r="G984" i="7"/>
  <c r="G983" i="7"/>
  <c r="G982" i="7"/>
  <c r="G981" i="7"/>
  <c r="G980" i="7"/>
  <c r="G979" i="7"/>
  <c r="G978" i="7"/>
  <c r="G977" i="7"/>
  <c r="G976" i="7"/>
  <c r="G975" i="7"/>
  <c r="G974" i="7"/>
  <c r="G973" i="7"/>
  <c r="G972" i="7"/>
  <c r="G971" i="7"/>
  <c r="G970" i="7"/>
  <c r="G969" i="7"/>
  <c r="G968" i="7"/>
  <c r="G967" i="7"/>
  <c r="G966" i="7"/>
  <c r="G965" i="7"/>
  <c r="G964" i="7"/>
  <c r="G963" i="7"/>
  <c r="G962" i="7"/>
  <c r="G961" i="7"/>
  <c r="G960" i="7"/>
  <c r="G959" i="7"/>
  <c r="G958" i="7"/>
  <c r="G957" i="7"/>
  <c r="G956" i="7"/>
  <c r="G955" i="7"/>
  <c r="G954" i="7"/>
  <c r="G953" i="7"/>
  <c r="G952" i="7"/>
  <c r="G951" i="7"/>
  <c r="G950" i="7"/>
  <c r="G949" i="7"/>
  <c r="G948" i="7"/>
  <c r="G947" i="7"/>
  <c r="G946" i="7"/>
  <c r="G945" i="7"/>
  <c r="G944" i="7"/>
  <c r="G943" i="7"/>
  <c r="G942" i="7"/>
  <c r="G941" i="7"/>
  <c r="G940" i="7"/>
  <c r="G939" i="7"/>
  <c r="G938" i="7"/>
  <c r="G937" i="7"/>
  <c r="G936" i="7"/>
  <c r="G935" i="7"/>
  <c r="G934" i="7"/>
  <c r="G933" i="7"/>
  <c r="G932" i="7"/>
  <c r="G931" i="7"/>
  <c r="G930" i="7"/>
  <c r="G929" i="7"/>
  <c r="G928" i="7"/>
  <c r="G927" i="7"/>
  <c r="G926" i="7"/>
  <c r="G925" i="7"/>
  <c r="G924" i="7"/>
  <c r="G923" i="7"/>
  <c r="G922" i="7"/>
  <c r="G921" i="7"/>
  <c r="G920" i="7"/>
  <c r="G919" i="7"/>
  <c r="G918" i="7"/>
  <c r="G917" i="7"/>
  <c r="G916" i="7"/>
  <c r="G915" i="7"/>
  <c r="G914" i="7"/>
  <c r="G913" i="7"/>
  <c r="G912" i="7"/>
  <c r="G911" i="7"/>
  <c r="G910" i="7"/>
  <c r="G909" i="7"/>
  <c r="G908" i="7"/>
  <c r="G907" i="7"/>
  <c r="G906" i="7"/>
  <c r="G905" i="7"/>
  <c r="G904" i="7"/>
  <c r="G903" i="7"/>
  <c r="G902" i="7"/>
  <c r="G901" i="7"/>
  <c r="G900" i="7"/>
  <c r="G899" i="7"/>
  <c r="G898" i="7"/>
  <c r="G897" i="7"/>
  <c r="G896" i="7"/>
  <c r="G895" i="7"/>
  <c r="G894" i="7"/>
  <c r="G893" i="7"/>
  <c r="G892" i="7"/>
  <c r="G891" i="7"/>
  <c r="G890" i="7"/>
  <c r="G889" i="7"/>
  <c r="G888" i="7"/>
  <c r="G887" i="7"/>
  <c r="G886" i="7"/>
  <c r="G885" i="7"/>
  <c r="G884" i="7"/>
  <c r="G883" i="7"/>
  <c r="G882" i="7"/>
  <c r="G881" i="7"/>
  <c r="G880" i="7"/>
  <c r="G879" i="7"/>
  <c r="G878" i="7"/>
  <c r="G877" i="7"/>
  <c r="G876" i="7"/>
  <c r="G875" i="7"/>
  <c r="G874" i="7"/>
  <c r="G873" i="7"/>
  <c r="G872" i="7"/>
  <c r="G871" i="7"/>
  <c r="G870" i="7"/>
  <c r="G869" i="7"/>
  <c r="G868" i="7"/>
  <c r="G867" i="7"/>
  <c r="G866" i="7"/>
  <c r="G865" i="7"/>
  <c r="G864" i="7"/>
  <c r="G863" i="7"/>
  <c r="G862" i="7"/>
  <c r="G861" i="7"/>
  <c r="G860" i="7"/>
  <c r="G859" i="7"/>
  <c r="G858" i="7"/>
  <c r="G857" i="7"/>
  <c r="G856" i="7"/>
  <c r="G855" i="7"/>
  <c r="G854" i="7"/>
  <c r="G853" i="7"/>
  <c r="G852" i="7"/>
  <c r="G851" i="7"/>
  <c r="G850" i="7"/>
  <c r="G849" i="7"/>
  <c r="G848" i="7"/>
  <c r="G847" i="7"/>
  <c r="G846" i="7"/>
  <c r="G845" i="7"/>
  <c r="G844" i="7"/>
  <c r="G843" i="7"/>
  <c r="G842" i="7"/>
  <c r="G841" i="7"/>
  <c r="G840" i="7"/>
  <c r="G839" i="7"/>
  <c r="G838" i="7"/>
  <c r="G837" i="7"/>
  <c r="G836" i="7"/>
  <c r="G835" i="7"/>
  <c r="G834" i="7"/>
  <c r="G833" i="7"/>
  <c r="G832" i="7"/>
  <c r="G831" i="7"/>
  <c r="G830" i="7"/>
  <c r="G829" i="7"/>
  <c r="G828" i="7"/>
  <c r="G827" i="7"/>
  <c r="G826" i="7"/>
  <c r="G825" i="7"/>
  <c r="G824" i="7"/>
  <c r="G823" i="7"/>
  <c r="G822" i="7"/>
  <c r="G821" i="7"/>
  <c r="G820" i="7"/>
  <c r="G819" i="7"/>
  <c r="G818" i="7"/>
  <c r="G817" i="7"/>
  <c r="G816" i="7"/>
  <c r="G815" i="7"/>
  <c r="G814" i="7"/>
  <c r="G813" i="7"/>
  <c r="G812" i="7"/>
  <c r="G811" i="7"/>
  <c r="G810" i="7"/>
  <c r="G809" i="7"/>
  <c r="G808" i="7"/>
  <c r="G807" i="7"/>
  <c r="G806" i="7"/>
  <c r="G805" i="7"/>
  <c r="G804" i="7"/>
  <c r="G803" i="7"/>
  <c r="G802" i="7"/>
  <c r="G801" i="7"/>
  <c r="G800" i="7"/>
  <c r="G799" i="7"/>
  <c r="G798" i="7"/>
  <c r="G797" i="7"/>
  <c r="G796" i="7"/>
  <c r="G795" i="7"/>
  <c r="G794" i="7"/>
  <c r="G793" i="7"/>
  <c r="G792" i="7"/>
  <c r="G791" i="7"/>
  <c r="G790" i="7"/>
  <c r="G789" i="7"/>
  <c r="G788" i="7"/>
  <c r="G787" i="7"/>
  <c r="G786" i="7"/>
  <c r="G785" i="7"/>
  <c r="G784" i="7"/>
  <c r="G783" i="7"/>
  <c r="G782" i="7"/>
  <c r="G781" i="7"/>
  <c r="G780" i="7"/>
  <c r="G779" i="7"/>
  <c r="G778" i="7"/>
  <c r="G777" i="7"/>
  <c r="G776" i="7"/>
  <c r="G775" i="7"/>
  <c r="G774" i="7"/>
  <c r="G773" i="7"/>
  <c r="G772" i="7"/>
  <c r="G771" i="7"/>
  <c r="G770" i="7"/>
  <c r="G769" i="7"/>
  <c r="G768" i="7"/>
  <c r="G767" i="7"/>
  <c r="G766" i="7"/>
  <c r="G765" i="7"/>
  <c r="G764" i="7"/>
  <c r="G763" i="7"/>
  <c r="G762" i="7"/>
  <c r="G761" i="7"/>
  <c r="G760" i="7"/>
  <c r="G759" i="7"/>
  <c r="G758" i="7"/>
  <c r="G757" i="7"/>
  <c r="G756" i="7"/>
  <c r="G755" i="7"/>
  <c r="G754" i="7"/>
  <c r="G753" i="7"/>
  <c r="G752" i="7"/>
  <c r="G751" i="7"/>
  <c r="G750" i="7"/>
  <c r="G749" i="7"/>
  <c r="G748" i="7"/>
  <c r="G747" i="7"/>
  <c r="G746" i="7"/>
  <c r="G745" i="7"/>
  <c r="G744" i="7"/>
  <c r="G743" i="7"/>
  <c r="G742" i="7"/>
  <c r="G741" i="7"/>
  <c r="G740" i="7"/>
  <c r="G739" i="7"/>
  <c r="G738" i="7"/>
  <c r="G737" i="7"/>
  <c r="G736" i="7"/>
  <c r="G735" i="7"/>
  <c r="G734" i="7"/>
  <c r="G733" i="7"/>
  <c r="G732" i="7"/>
  <c r="G731" i="7"/>
  <c r="G730" i="7"/>
  <c r="G729" i="7"/>
  <c r="G728" i="7"/>
  <c r="G727" i="7"/>
  <c r="G726" i="7"/>
  <c r="G725" i="7"/>
  <c r="G724" i="7"/>
  <c r="G723" i="7"/>
  <c r="G722" i="7"/>
  <c r="G721" i="7"/>
  <c r="G720" i="7"/>
  <c r="G719" i="7"/>
  <c r="G718" i="7"/>
  <c r="G717" i="7"/>
  <c r="G716" i="7"/>
  <c r="G715" i="7"/>
  <c r="G714" i="7"/>
  <c r="G713" i="7"/>
  <c r="G712" i="7"/>
  <c r="G711" i="7"/>
  <c r="G710" i="7"/>
  <c r="G709" i="7"/>
  <c r="G708" i="7"/>
  <c r="G707" i="7"/>
  <c r="G706" i="7"/>
  <c r="G705" i="7"/>
  <c r="G704" i="7"/>
  <c r="G703" i="7"/>
  <c r="G702" i="7"/>
  <c r="G701" i="7"/>
  <c r="G700" i="7"/>
  <c r="G699" i="7"/>
  <c r="G698" i="7"/>
  <c r="G697" i="7"/>
  <c r="G696" i="7"/>
  <c r="G695" i="7"/>
  <c r="G694" i="7"/>
  <c r="G693" i="7"/>
  <c r="G692" i="7"/>
  <c r="G691" i="7"/>
  <c r="G690" i="7"/>
  <c r="G689" i="7"/>
  <c r="G688" i="7"/>
  <c r="G687" i="7"/>
  <c r="G686" i="7"/>
  <c r="G685" i="7"/>
  <c r="G684" i="7"/>
  <c r="G683" i="7"/>
  <c r="G682" i="7"/>
  <c r="G681" i="7"/>
  <c r="G680" i="7"/>
  <c r="G679" i="7"/>
  <c r="G678" i="7"/>
  <c r="G677" i="7"/>
  <c r="G676" i="7"/>
  <c r="G675" i="7"/>
  <c r="G674" i="7"/>
  <c r="G673" i="7"/>
  <c r="G672" i="7"/>
  <c r="G671" i="7"/>
  <c r="G670" i="7"/>
  <c r="G669" i="7"/>
  <c r="G668" i="7"/>
  <c r="G667" i="7"/>
  <c r="G666" i="7"/>
  <c r="G665" i="7"/>
  <c r="G664" i="7"/>
  <c r="G663" i="7"/>
  <c r="G662" i="7"/>
  <c r="G661" i="7"/>
  <c r="G660" i="7"/>
  <c r="G659" i="7"/>
  <c r="G658" i="7"/>
  <c r="G657" i="7"/>
  <c r="G656" i="7"/>
  <c r="G655" i="7"/>
  <c r="G654" i="7"/>
  <c r="G653" i="7"/>
  <c r="G652" i="7"/>
  <c r="G651" i="7"/>
  <c r="G650" i="7"/>
  <c r="G649" i="7"/>
  <c r="G648" i="7"/>
  <c r="G647" i="7"/>
  <c r="G646" i="7"/>
  <c r="G645" i="7"/>
  <c r="G644" i="7"/>
  <c r="G643" i="7"/>
  <c r="G642" i="7"/>
  <c r="G641" i="7"/>
  <c r="G640" i="7"/>
  <c r="G639" i="7"/>
  <c r="G638" i="7"/>
  <c r="G637" i="7"/>
  <c r="G636" i="7"/>
  <c r="G635" i="7"/>
  <c r="G634" i="7"/>
  <c r="G633" i="7"/>
  <c r="G632" i="7"/>
  <c r="G631" i="7"/>
  <c r="G630" i="7"/>
  <c r="G629" i="7"/>
  <c r="G628" i="7"/>
  <c r="G627" i="7"/>
  <c r="G626" i="7"/>
  <c r="G625" i="7"/>
  <c r="G624" i="7"/>
  <c r="G623" i="7"/>
  <c r="G622" i="7"/>
  <c r="G621" i="7"/>
  <c r="G620" i="7"/>
  <c r="G619" i="7"/>
  <c r="G618" i="7"/>
  <c r="G617" i="7"/>
  <c r="G616" i="7"/>
  <c r="G615" i="7"/>
  <c r="G614" i="7"/>
  <c r="G613" i="7"/>
  <c r="G612" i="7"/>
  <c r="G611" i="7"/>
  <c r="G610" i="7"/>
  <c r="G609" i="7"/>
  <c r="G608" i="7"/>
  <c r="G607" i="7"/>
  <c r="G606" i="7"/>
  <c r="G605" i="7"/>
  <c r="G604" i="7"/>
  <c r="G603" i="7"/>
  <c r="G602" i="7"/>
  <c r="G601" i="7"/>
  <c r="G600" i="7"/>
  <c r="G599" i="7"/>
  <c r="G598" i="7"/>
  <c r="G597" i="7"/>
  <c r="G596" i="7"/>
  <c r="G595" i="7"/>
  <c r="G594" i="7"/>
  <c r="G593" i="7"/>
  <c r="G592" i="7"/>
  <c r="G591" i="7"/>
  <c r="G590" i="7"/>
  <c r="G589" i="7"/>
  <c r="G588" i="7"/>
  <c r="G587" i="7"/>
  <c r="G586" i="7"/>
  <c r="G585" i="7"/>
  <c r="G584" i="7"/>
  <c r="G583" i="7"/>
  <c r="G582" i="7"/>
  <c r="G581" i="7"/>
  <c r="G580" i="7"/>
  <c r="G579" i="7"/>
  <c r="G578" i="7"/>
  <c r="G577" i="7"/>
  <c r="G576" i="7"/>
  <c r="G575" i="7"/>
  <c r="G574" i="7"/>
  <c r="G573" i="7"/>
  <c r="G572" i="7"/>
  <c r="G571" i="7"/>
  <c r="G570" i="7"/>
  <c r="G569" i="7"/>
  <c r="G568" i="7"/>
  <c r="G567" i="7"/>
  <c r="G566" i="7"/>
  <c r="G565" i="7"/>
  <c r="G564" i="7"/>
  <c r="G563" i="7"/>
  <c r="G562" i="7"/>
  <c r="G561" i="7"/>
  <c r="G560" i="7"/>
  <c r="G559" i="7"/>
  <c r="G558" i="7"/>
  <c r="G557" i="7"/>
  <c r="G556" i="7"/>
  <c r="G555" i="7"/>
  <c r="G554" i="7"/>
  <c r="G553" i="7"/>
  <c r="G552" i="7"/>
  <c r="G551" i="7"/>
  <c r="G550" i="7"/>
  <c r="G549" i="7"/>
  <c r="G548" i="7"/>
  <c r="G547" i="7"/>
  <c r="G546" i="7"/>
  <c r="G545" i="7"/>
  <c r="G544" i="7"/>
  <c r="G543" i="7"/>
  <c r="G542" i="7"/>
  <c r="G541" i="7"/>
  <c r="G540" i="7"/>
  <c r="G539" i="7"/>
  <c r="G538" i="7"/>
  <c r="G537" i="7"/>
  <c r="G536" i="7"/>
  <c r="G535" i="7"/>
  <c r="G534" i="7"/>
  <c r="G533" i="7"/>
  <c r="G532" i="7"/>
  <c r="G531" i="7"/>
  <c r="G530" i="7"/>
  <c r="G529" i="7"/>
  <c r="G528" i="7"/>
  <c r="G527" i="7"/>
  <c r="G526" i="7"/>
  <c r="G525" i="7"/>
  <c r="G524" i="7"/>
  <c r="G523" i="7"/>
  <c r="G522" i="7"/>
  <c r="G521" i="7"/>
  <c r="G520" i="7"/>
  <c r="G519" i="7"/>
  <c r="G518" i="7"/>
  <c r="G517" i="7"/>
  <c r="G516" i="7"/>
  <c r="G515" i="7"/>
  <c r="G514" i="7"/>
  <c r="G513" i="7"/>
  <c r="G512" i="7"/>
  <c r="G511" i="7"/>
  <c r="G510" i="7"/>
  <c r="G509" i="7"/>
  <c r="G508" i="7"/>
  <c r="G507" i="7"/>
  <c r="G506" i="7"/>
  <c r="G505" i="7"/>
  <c r="G504" i="7"/>
  <c r="G503" i="7"/>
  <c r="G502" i="7"/>
  <c r="G501" i="7"/>
  <c r="G500" i="7"/>
  <c r="G499" i="7"/>
  <c r="G498" i="7"/>
  <c r="G497" i="7"/>
  <c r="G496" i="7"/>
  <c r="G495" i="7"/>
  <c r="G494" i="7"/>
  <c r="G493" i="7"/>
  <c r="G492" i="7"/>
  <c r="G491" i="7"/>
  <c r="G490" i="7"/>
  <c r="G489" i="7"/>
  <c r="G488" i="7"/>
  <c r="G487" i="7"/>
  <c r="G486" i="7"/>
  <c r="G485" i="7"/>
  <c r="G484" i="7"/>
  <c r="G483" i="7"/>
  <c r="G482" i="7"/>
  <c r="G481" i="7"/>
  <c r="G480" i="7"/>
  <c r="G479" i="7"/>
  <c r="G478" i="7"/>
  <c r="G477" i="7"/>
  <c r="G476" i="7"/>
  <c r="G475" i="7"/>
  <c r="G474" i="7"/>
  <c r="G473" i="7"/>
  <c r="G472" i="7"/>
  <c r="G471" i="7"/>
  <c r="G470" i="7"/>
  <c r="G469" i="7"/>
  <c r="G468" i="7"/>
  <c r="G467" i="7"/>
  <c r="G466" i="7"/>
  <c r="G465" i="7"/>
  <c r="G464" i="7"/>
  <c r="G463" i="7"/>
  <c r="G462" i="7"/>
  <c r="G461" i="7"/>
  <c r="G460" i="7"/>
  <c r="G459" i="7"/>
  <c r="G458" i="7"/>
  <c r="G457" i="7"/>
  <c r="G456" i="7"/>
  <c r="G455" i="7"/>
  <c r="G454" i="7"/>
  <c r="G453" i="7"/>
  <c r="G452" i="7"/>
  <c r="G451" i="7"/>
  <c r="G450" i="7"/>
  <c r="G449" i="7"/>
  <c r="G448" i="7"/>
  <c r="G447" i="7"/>
  <c r="G446" i="7"/>
  <c r="G445" i="7"/>
  <c r="G444" i="7"/>
  <c r="G443" i="7"/>
  <c r="G442" i="7"/>
  <c r="G441" i="7"/>
  <c r="G440" i="7"/>
  <c r="G439" i="7"/>
  <c r="G438" i="7"/>
  <c r="G437" i="7"/>
  <c r="G436" i="7"/>
  <c r="G435" i="7"/>
  <c r="G434" i="7"/>
  <c r="G433" i="7"/>
  <c r="G432" i="7"/>
  <c r="G431" i="7"/>
  <c r="G430" i="7"/>
  <c r="G429" i="7"/>
  <c r="G428" i="7"/>
  <c r="G427" i="7"/>
  <c r="G426" i="7"/>
  <c r="G425" i="7"/>
  <c r="G424" i="7"/>
  <c r="G423" i="7"/>
  <c r="G422" i="7"/>
  <c r="G421" i="7"/>
  <c r="G420" i="7"/>
  <c r="G419" i="7"/>
  <c r="G418" i="7"/>
  <c r="G417" i="7"/>
  <c r="G416" i="7"/>
  <c r="G415" i="7"/>
  <c r="G414" i="7"/>
  <c r="G413" i="7"/>
  <c r="G412" i="7"/>
  <c r="G411" i="7"/>
  <c r="G410" i="7"/>
  <c r="G409" i="7"/>
  <c r="G408" i="7"/>
  <c r="G407" i="7"/>
  <c r="G406" i="7"/>
  <c r="G405" i="7"/>
  <c r="G404" i="7"/>
  <c r="G403" i="7"/>
  <c r="G402" i="7"/>
  <c r="G401" i="7"/>
  <c r="G400" i="7"/>
  <c r="G399" i="7"/>
  <c r="G398" i="7"/>
  <c r="G397" i="7"/>
  <c r="G396" i="7"/>
  <c r="G395" i="7"/>
  <c r="G394" i="7"/>
  <c r="G393" i="7"/>
  <c r="G392" i="7"/>
  <c r="G391" i="7"/>
  <c r="G390" i="7"/>
  <c r="G389" i="7"/>
  <c r="G388" i="7"/>
  <c r="G387" i="7"/>
  <c r="G386" i="7"/>
  <c r="G385" i="7"/>
  <c r="G384" i="7"/>
  <c r="G383" i="7"/>
  <c r="G382" i="7"/>
  <c r="G381" i="7"/>
  <c r="G380" i="7"/>
  <c r="G379" i="7"/>
  <c r="G378" i="7"/>
  <c r="G377" i="7"/>
  <c r="G376" i="7"/>
  <c r="G375" i="7"/>
  <c r="G374" i="7"/>
  <c r="G373" i="7"/>
  <c r="G372" i="7"/>
  <c r="G371" i="7"/>
  <c r="G370" i="7"/>
  <c r="G369" i="7"/>
  <c r="G368" i="7"/>
  <c r="G367" i="7"/>
  <c r="G366" i="7"/>
  <c r="G365" i="7"/>
  <c r="G364" i="7"/>
  <c r="G363" i="7"/>
  <c r="G362" i="7"/>
  <c r="G361" i="7"/>
  <c r="G360" i="7"/>
  <c r="G359" i="7"/>
  <c r="G358" i="7"/>
  <c r="G357" i="7"/>
  <c r="G356" i="7"/>
  <c r="G355" i="7"/>
  <c r="G354" i="7"/>
  <c r="G353" i="7"/>
  <c r="G352" i="7"/>
  <c r="G351" i="7"/>
  <c r="G350" i="7"/>
  <c r="G349" i="7"/>
  <c r="G348" i="7"/>
  <c r="G347" i="7"/>
  <c r="G346" i="7"/>
  <c r="G345" i="7"/>
  <c r="G344" i="7"/>
  <c r="G343" i="7"/>
  <c r="G342" i="7"/>
  <c r="G341" i="7"/>
  <c r="G340" i="7"/>
  <c r="G339" i="7"/>
  <c r="G338" i="7"/>
  <c r="G337" i="7"/>
  <c r="G336" i="7"/>
  <c r="G335" i="7"/>
  <c r="G334" i="7"/>
  <c r="G333" i="7"/>
  <c r="G332" i="7"/>
  <c r="G331" i="7"/>
  <c r="G330" i="7"/>
  <c r="G329" i="7"/>
  <c r="G328" i="7"/>
  <c r="G327" i="7"/>
  <c r="G326" i="7"/>
  <c r="G325" i="7"/>
  <c r="G324" i="7"/>
  <c r="G323" i="7"/>
  <c r="G322" i="7"/>
  <c r="G321" i="7"/>
  <c r="G320" i="7"/>
  <c r="G319" i="7"/>
  <c r="G318" i="7"/>
  <c r="G317" i="7"/>
  <c r="G316" i="7"/>
  <c r="G315" i="7"/>
  <c r="G314" i="7"/>
  <c r="G313" i="7"/>
  <c r="G312" i="7"/>
  <c r="G311" i="7"/>
  <c r="G310" i="7"/>
  <c r="G309" i="7"/>
  <c r="G308" i="7"/>
  <c r="G307" i="7"/>
  <c r="G306" i="7"/>
  <c r="G305" i="7"/>
  <c r="G304" i="7"/>
  <c r="G303" i="7"/>
  <c r="G302" i="7"/>
  <c r="G301" i="7"/>
  <c r="G300" i="7"/>
  <c r="G299" i="7"/>
  <c r="G298" i="7"/>
  <c r="G297" i="7"/>
  <c r="G296" i="7"/>
  <c r="G295" i="7"/>
  <c r="G294" i="7"/>
  <c r="G293" i="7"/>
  <c r="G292" i="7"/>
  <c r="G291" i="7"/>
  <c r="G290" i="7"/>
  <c r="G289" i="7"/>
  <c r="G288" i="7"/>
  <c r="G287" i="7"/>
  <c r="G286" i="7"/>
  <c r="G285" i="7"/>
  <c r="G284" i="7"/>
  <c r="G283" i="7"/>
  <c r="G282" i="7"/>
  <c r="G281" i="7"/>
  <c r="G280" i="7"/>
  <c r="G279" i="7"/>
  <c r="G278" i="7"/>
  <c r="G277" i="7"/>
  <c r="G276" i="7"/>
  <c r="G275" i="7"/>
  <c r="G274" i="7"/>
  <c r="G273" i="7"/>
  <c r="G272" i="7"/>
  <c r="G271" i="7"/>
  <c r="G270" i="7"/>
  <c r="G269" i="7"/>
  <c r="G268" i="7"/>
  <c r="G267" i="7"/>
  <c r="G266" i="7"/>
  <c r="G265" i="7"/>
  <c r="G264" i="7"/>
  <c r="G263" i="7"/>
  <c r="G262" i="7"/>
  <c r="G261" i="7"/>
  <c r="G260" i="7"/>
  <c r="G259" i="7"/>
  <c r="G258" i="7"/>
  <c r="G257" i="7"/>
  <c r="G256" i="7"/>
  <c r="G255" i="7"/>
  <c r="G254" i="7"/>
  <c r="G253" i="7"/>
  <c r="G252" i="7"/>
  <c r="G251" i="7"/>
  <c r="G250" i="7"/>
  <c r="G249" i="7"/>
  <c r="G248" i="7"/>
  <c r="G247" i="7"/>
  <c r="G246" i="7"/>
  <c r="G245" i="7"/>
  <c r="G244" i="7"/>
  <c r="G243" i="7"/>
  <c r="G242" i="7"/>
  <c r="G241" i="7"/>
  <c r="G240" i="7"/>
  <c r="G239" i="7"/>
  <c r="G238" i="7"/>
  <c r="G237" i="7"/>
  <c r="G236" i="7"/>
  <c r="G235" i="7"/>
  <c r="G234" i="7"/>
  <c r="G233" i="7"/>
  <c r="G232" i="7"/>
  <c r="G231" i="7"/>
  <c r="G230" i="7"/>
  <c r="G229" i="7"/>
  <c r="G228" i="7"/>
  <c r="G227" i="7"/>
  <c r="G226" i="7"/>
  <c r="G225" i="7"/>
  <c r="G224" i="7"/>
  <c r="G223" i="7"/>
  <c r="G222" i="7"/>
  <c r="G221" i="7"/>
  <c r="G220" i="7"/>
  <c r="G219" i="7"/>
  <c r="G218" i="7"/>
  <c r="G217" i="7"/>
  <c r="G216" i="7"/>
  <c r="G215" i="7"/>
  <c r="G214" i="7"/>
  <c r="G213" i="7"/>
  <c r="G212" i="7"/>
  <c r="G211" i="7"/>
  <c r="G210" i="7"/>
  <c r="G209" i="7"/>
  <c r="G208" i="7"/>
  <c r="G207" i="7"/>
  <c r="G206" i="7"/>
  <c r="G205" i="7"/>
  <c r="G204" i="7"/>
  <c r="G203" i="7"/>
  <c r="G202" i="7"/>
  <c r="G201" i="7"/>
  <c r="G200" i="7"/>
  <c r="G199" i="7"/>
  <c r="G198" i="7"/>
  <c r="G197" i="7"/>
  <c r="G196" i="7"/>
  <c r="G195" i="7"/>
  <c r="G194" i="7"/>
  <c r="G193" i="7"/>
  <c r="G192" i="7"/>
  <c r="G191" i="7"/>
  <c r="G190" i="7"/>
  <c r="G189" i="7"/>
  <c r="G188" i="7"/>
  <c r="G187" i="7"/>
  <c r="G186" i="7"/>
  <c r="G185" i="7"/>
  <c r="G184" i="7"/>
  <c r="G183" i="7"/>
  <c r="G182" i="7"/>
  <c r="G181" i="7"/>
  <c r="G180" i="7"/>
  <c r="G179" i="7"/>
  <c r="G178" i="7"/>
  <c r="G177" i="7"/>
  <c r="G176" i="7"/>
  <c r="G175" i="7"/>
  <c r="G174" i="7"/>
  <c r="G173" i="7"/>
  <c r="G172" i="7"/>
  <c r="G171" i="7"/>
  <c r="G170" i="7"/>
  <c r="G169" i="7"/>
  <c r="G168" i="7"/>
  <c r="G167" i="7"/>
  <c r="G166" i="7"/>
  <c r="G165" i="7"/>
  <c r="G164" i="7"/>
  <c r="G163" i="7"/>
  <c r="G162" i="7"/>
  <c r="G161" i="7"/>
  <c r="G160" i="7"/>
  <c r="G159" i="7"/>
  <c r="G158" i="7"/>
  <c r="G157" i="7"/>
  <c r="G156" i="7"/>
  <c r="G155" i="7"/>
  <c r="G154" i="7"/>
  <c r="G153" i="7"/>
  <c r="G152" i="7"/>
  <c r="G151" i="7"/>
  <c r="G150" i="7"/>
  <c r="G149" i="7"/>
  <c r="G148" i="7"/>
  <c r="G147" i="7"/>
  <c r="G146" i="7"/>
  <c r="G145" i="7"/>
  <c r="G144" i="7"/>
  <c r="G143" i="7"/>
  <c r="G142" i="7"/>
  <c r="G141" i="7"/>
  <c r="G140" i="7"/>
  <c r="G139" i="7"/>
  <c r="G138" i="7"/>
  <c r="G137" i="7"/>
  <c r="G136" i="7"/>
  <c r="G135" i="7"/>
  <c r="G134" i="7"/>
  <c r="G133" i="7"/>
  <c r="G132" i="7"/>
  <c r="G131" i="7"/>
  <c r="G130" i="7"/>
  <c r="G129" i="7"/>
  <c r="G128" i="7"/>
  <c r="G127" i="7"/>
  <c r="G126" i="7"/>
  <c r="G125" i="7"/>
  <c r="G124" i="7"/>
  <c r="G123" i="7"/>
  <c r="G122" i="7"/>
  <c r="G121" i="7"/>
  <c r="G120" i="7"/>
  <c r="G119" i="7"/>
  <c r="G118" i="7"/>
  <c r="G117" i="7"/>
  <c r="G116" i="7"/>
  <c r="G115" i="7"/>
  <c r="G114" i="7"/>
  <c r="G113" i="7"/>
  <c r="G112" i="7"/>
  <c r="G111" i="7"/>
  <c r="G110" i="7"/>
  <c r="G109" i="7"/>
  <c r="G108" i="7"/>
  <c r="G107" i="7"/>
  <c r="G106" i="7"/>
  <c r="G105" i="7"/>
  <c r="G104" i="7"/>
  <c r="G103" i="7"/>
  <c r="G102" i="7"/>
  <c r="G101" i="7"/>
  <c r="G100" i="7"/>
  <c r="G99" i="7"/>
  <c r="G98" i="7"/>
  <c r="G97" i="7"/>
  <c r="G96" i="7"/>
  <c r="G95" i="7"/>
  <c r="G94" i="7"/>
  <c r="G93" i="7"/>
  <c r="G92" i="7"/>
  <c r="G91" i="7"/>
  <c r="G90" i="7"/>
  <c r="G89" i="7"/>
  <c r="G88" i="7"/>
  <c r="G87" i="7"/>
  <c r="G86" i="7"/>
  <c r="G85" i="7"/>
  <c r="G84" i="7"/>
  <c r="G83" i="7"/>
  <c r="G82" i="7"/>
  <c r="G81" i="7"/>
  <c r="G80" i="7"/>
  <c r="G79" i="7"/>
  <c r="G78" i="7"/>
  <c r="G77" i="7"/>
  <c r="G76" i="7"/>
  <c r="G75" i="7"/>
  <c r="G74" i="7"/>
  <c r="G73" i="7"/>
  <c r="G72" i="7"/>
  <c r="G71" i="7"/>
  <c r="G70" i="7"/>
  <c r="G69" i="7"/>
  <c r="G68" i="7"/>
  <c r="G67" i="7"/>
  <c r="G66" i="7"/>
  <c r="G65" i="7"/>
  <c r="G64" i="7"/>
  <c r="G63" i="7"/>
  <c r="G62" i="7"/>
  <c r="G61" i="7"/>
  <c r="G60" i="7"/>
  <c r="G59" i="7"/>
  <c r="G58" i="7"/>
  <c r="G57" i="7"/>
  <c r="G56" i="7"/>
  <c r="G55" i="7"/>
  <c r="G54" i="7"/>
  <c r="G53" i="7"/>
  <c r="G52" i="7"/>
  <c r="G51" i="7"/>
  <c r="G50" i="7"/>
  <c r="G49" i="7"/>
  <c r="G48" i="7"/>
  <c r="G47" i="7"/>
  <c r="G46" i="7"/>
  <c r="G45" i="7"/>
  <c r="G44" i="7"/>
  <c r="G43" i="7"/>
  <c r="G42" i="7"/>
  <c r="G41" i="7"/>
  <c r="G40" i="7"/>
  <c r="G39" i="7"/>
  <c r="G38" i="7"/>
  <c r="G37" i="7"/>
  <c r="G36" i="7"/>
  <c r="G35" i="7"/>
  <c r="G34" i="7"/>
  <c r="G33" i="7"/>
  <c r="G32" i="7"/>
  <c r="G31" i="7"/>
  <c r="G30" i="7"/>
  <c r="G29" i="7"/>
  <c r="G28" i="7"/>
  <c r="G27" i="7"/>
  <c r="G26" i="7"/>
  <c r="G25" i="7"/>
  <c r="G24" i="7"/>
  <c r="G23" i="7"/>
  <c r="G22" i="7"/>
  <c r="G21" i="7"/>
  <c r="G20" i="7"/>
  <c r="G19" i="7"/>
  <c r="G18" i="7"/>
  <c r="G17" i="7"/>
  <c r="G16" i="7"/>
  <c r="G15" i="7"/>
  <c r="G14" i="7"/>
  <c r="G13" i="7"/>
  <c r="G12" i="7"/>
  <c r="G11" i="7"/>
  <c r="G10" i="7"/>
  <c r="G9" i="7"/>
  <c r="G8" i="7"/>
  <c r="G7" i="7"/>
  <c r="G6" i="7"/>
  <c r="G5" i="7"/>
  <c r="G4" i="7"/>
  <c r="G3" i="7"/>
  <c r="G2" i="7"/>
  <c r="E4" i="9" l="1"/>
  <c r="D2" i="7" s="1"/>
  <c r="A2" i="7" s="1"/>
  <c r="B11" i="9"/>
  <c r="B12" i="9" s="1"/>
  <c r="B13" i="9" s="1"/>
  <c r="B12" i="14" s="1"/>
  <c r="B14" i="11"/>
  <c r="J12" i="13"/>
  <c r="J13" i="13"/>
  <c r="J14" i="13"/>
  <c r="J15" i="13"/>
  <c r="J16" i="13"/>
  <c r="J17" i="13"/>
  <c r="J18" i="13"/>
  <c r="J19" i="13"/>
  <c r="J20" i="13"/>
  <c r="J21" i="13"/>
  <c r="J22" i="13"/>
  <c r="J11" i="13"/>
  <c r="H12" i="13"/>
  <c r="H13" i="13"/>
  <c r="H14" i="13"/>
  <c r="H15" i="13"/>
  <c r="H16" i="13"/>
  <c r="H17" i="13"/>
  <c r="H18" i="13"/>
  <c r="H19" i="13"/>
  <c r="H20" i="13"/>
  <c r="H21" i="13"/>
  <c r="H22" i="13"/>
  <c r="H11" i="13"/>
  <c r="E2" i="7"/>
  <c r="E3" i="7" s="1"/>
  <c r="E4" i="7" s="1"/>
  <c r="E5" i="7" s="1"/>
  <c r="E6" i="7" s="1"/>
  <c r="E7" i="7" s="1"/>
  <c r="E8" i="7" s="1"/>
  <c r="E9" i="7" s="1"/>
  <c r="E10" i="7" s="1"/>
  <c r="E11" i="7" s="1"/>
  <c r="E12" i="7" s="1"/>
  <c r="E13" i="7" s="1"/>
  <c r="E14" i="7" s="1"/>
  <c r="E15" i="7" s="1"/>
  <c r="E16" i="7" s="1"/>
  <c r="E17" i="7" s="1"/>
  <c r="E18" i="7" s="1"/>
  <c r="E19" i="7" s="1"/>
  <c r="E20" i="7" s="1"/>
  <c r="E21" i="7" s="1"/>
  <c r="E22" i="7" s="1"/>
  <c r="E23" i="7" s="1"/>
  <c r="E24" i="7" s="1"/>
  <c r="E25" i="7" s="1"/>
  <c r="E26" i="7" s="1"/>
  <c r="E27" i="7" s="1"/>
  <c r="E28" i="7" s="1"/>
  <c r="E29" i="7" s="1"/>
  <c r="E30" i="7" s="1"/>
  <c r="E31" i="7" s="1"/>
  <c r="E32" i="7" s="1"/>
  <c r="E33" i="7" s="1"/>
  <c r="E34" i="7" s="1"/>
  <c r="E35" i="7" s="1"/>
  <c r="E36" i="7" s="1"/>
  <c r="E37" i="7" s="1"/>
  <c r="E38" i="7" s="1"/>
  <c r="E39" i="7" s="1"/>
  <c r="E40" i="7" s="1"/>
  <c r="E41" i="7" s="1"/>
  <c r="E42" i="7" s="1"/>
  <c r="E43" i="7" s="1"/>
  <c r="E44" i="7" s="1"/>
  <c r="E45" i="7" s="1"/>
  <c r="E46" i="7" s="1"/>
  <c r="E47" i="7" s="1"/>
  <c r="E48" i="7" s="1"/>
  <c r="E49" i="7" s="1"/>
  <c r="E50" i="7" s="1"/>
  <c r="E51" i="7" s="1"/>
  <c r="E52" i="7" s="1"/>
  <c r="E53" i="7" s="1"/>
  <c r="E54" i="7" s="1"/>
  <c r="E55" i="7" s="1"/>
  <c r="E56" i="7" s="1"/>
  <c r="E57" i="7" s="1"/>
  <c r="E58" i="7" s="1"/>
  <c r="E59" i="7" s="1"/>
  <c r="E60" i="7" s="1"/>
  <c r="E61" i="7" s="1"/>
  <c r="E62" i="7" s="1"/>
  <c r="E63" i="7" s="1"/>
  <c r="E64" i="7" s="1"/>
  <c r="E65" i="7" s="1"/>
  <c r="E66" i="7" s="1"/>
  <c r="E67" i="7" s="1"/>
  <c r="E68" i="7" s="1"/>
  <c r="E69" i="7" s="1"/>
  <c r="E70" i="7" s="1"/>
  <c r="E71" i="7" s="1"/>
  <c r="E72" i="7" s="1"/>
  <c r="E73" i="7" s="1"/>
  <c r="E74" i="7" s="1"/>
  <c r="E75" i="7" s="1"/>
  <c r="E76" i="7" s="1"/>
  <c r="E77" i="7" s="1"/>
  <c r="E78" i="7" s="1"/>
  <c r="E79" i="7" s="1"/>
  <c r="E80" i="7" s="1"/>
  <c r="E81" i="7" s="1"/>
  <c r="E82" i="7" s="1"/>
  <c r="E83" i="7" s="1"/>
  <c r="E84" i="7" s="1"/>
  <c r="E85" i="7" s="1"/>
  <c r="E86" i="7" s="1"/>
  <c r="E87" i="7" s="1"/>
  <c r="E88" i="7" s="1"/>
  <c r="E89" i="7" s="1"/>
  <c r="E90" i="7" s="1"/>
  <c r="E91" i="7" s="1"/>
  <c r="E92" i="7" s="1"/>
  <c r="E93" i="7" s="1"/>
  <c r="E94" i="7" s="1"/>
  <c r="E95" i="7" s="1"/>
  <c r="E96" i="7" s="1"/>
  <c r="E97" i="7" s="1"/>
  <c r="E98" i="7" s="1"/>
  <c r="E99" i="7" s="1"/>
  <c r="E100" i="7" s="1"/>
  <c r="E101" i="7" s="1"/>
  <c r="E102" i="7" s="1"/>
  <c r="E103" i="7" s="1"/>
  <c r="E104" i="7" s="1"/>
  <c r="E105" i="7" s="1"/>
  <c r="E106" i="7" s="1"/>
  <c r="E107" i="7" s="1"/>
  <c r="E108" i="7" s="1"/>
  <c r="E109" i="7" s="1"/>
  <c r="E110" i="7" s="1"/>
  <c r="E111" i="7" s="1"/>
  <c r="E112" i="7" s="1"/>
  <c r="E113" i="7" s="1"/>
  <c r="E114" i="7" s="1"/>
  <c r="E115" i="7" s="1"/>
  <c r="E116" i="7" s="1"/>
  <c r="E117" i="7" s="1"/>
  <c r="E118" i="7" s="1"/>
  <c r="E119" i="7" s="1"/>
  <c r="E120" i="7" s="1"/>
  <c r="E121" i="7" s="1"/>
  <c r="E122" i="7" s="1"/>
  <c r="E123" i="7" s="1"/>
  <c r="E124" i="7" s="1"/>
  <c r="E125" i="7" s="1"/>
  <c r="E126" i="7" s="1"/>
  <c r="E127" i="7" s="1"/>
  <c r="E128" i="7" s="1"/>
  <c r="E129" i="7" s="1"/>
  <c r="E130" i="7" s="1"/>
  <c r="E131" i="7" s="1"/>
  <c r="E132" i="7" s="1"/>
  <c r="E133" i="7" s="1"/>
  <c r="E134" i="7" s="1"/>
  <c r="E135" i="7" s="1"/>
  <c r="E136" i="7" s="1"/>
  <c r="E137" i="7" s="1"/>
  <c r="E138" i="7" s="1"/>
  <c r="E139" i="7" s="1"/>
  <c r="E140" i="7" s="1"/>
  <c r="E141" i="7" s="1"/>
  <c r="E142" i="7" s="1"/>
  <c r="E143" i="7" s="1"/>
  <c r="E144" i="7" s="1"/>
  <c r="E145" i="7" s="1"/>
  <c r="E146" i="7" s="1"/>
  <c r="E147" i="7" s="1"/>
  <c r="E148" i="7" s="1"/>
  <c r="E149" i="7" s="1"/>
  <c r="E150" i="7" s="1"/>
  <c r="E151" i="7" s="1"/>
  <c r="E152" i="7" s="1"/>
  <c r="E153" i="7" s="1"/>
  <c r="E154" i="7" s="1"/>
  <c r="E155" i="7" s="1"/>
  <c r="E156" i="7" s="1"/>
  <c r="E157" i="7" s="1"/>
  <c r="E158" i="7" s="1"/>
  <c r="E159" i="7" s="1"/>
  <c r="E160" i="7" s="1"/>
  <c r="E161" i="7" s="1"/>
  <c r="E162" i="7" s="1"/>
  <c r="E163" i="7" s="1"/>
  <c r="E164" i="7" s="1"/>
  <c r="E165" i="7" s="1"/>
  <c r="E166" i="7" s="1"/>
  <c r="E167" i="7" s="1"/>
  <c r="E168" i="7" s="1"/>
  <c r="E169" i="7" s="1"/>
  <c r="E170" i="7" s="1"/>
  <c r="E171" i="7" s="1"/>
  <c r="E172" i="7" s="1"/>
  <c r="E173" i="7" s="1"/>
  <c r="E174" i="7" s="1"/>
  <c r="E175" i="7" s="1"/>
  <c r="E176" i="7" s="1"/>
  <c r="E177" i="7" s="1"/>
  <c r="E178" i="7" s="1"/>
  <c r="E179" i="7" s="1"/>
  <c r="E180" i="7" s="1"/>
  <c r="E181" i="7" s="1"/>
  <c r="E182" i="7" s="1"/>
  <c r="E183" i="7" s="1"/>
  <c r="E184" i="7" s="1"/>
  <c r="E185" i="7" s="1"/>
  <c r="E186" i="7" s="1"/>
  <c r="E187" i="7" s="1"/>
  <c r="E188" i="7" s="1"/>
  <c r="E189" i="7" s="1"/>
  <c r="E190" i="7" s="1"/>
  <c r="E191" i="7" s="1"/>
  <c r="E192" i="7" s="1"/>
  <c r="E193" i="7" s="1"/>
  <c r="E194" i="7" s="1"/>
  <c r="E195" i="7" s="1"/>
  <c r="E196" i="7" s="1"/>
  <c r="E197" i="7" s="1"/>
  <c r="E198" i="7" s="1"/>
  <c r="E199" i="7" s="1"/>
  <c r="E200" i="7" s="1"/>
  <c r="E201" i="7" s="1"/>
  <c r="E202" i="7" s="1"/>
  <c r="E203" i="7" s="1"/>
  <c r="E204" i="7" s="1"/>
  <c r="E205" i="7" s="1"/>
  <c r="E206" i="7" s="1"/>
  <c r="E207" i="7" s="1"/>
  <c r="E208" i="7" s="1"/>
  <c r="E209" i="7" s="1"/>
  <c r="E210" i="7" s="1"/>
  <c r="E211" i="7" s="1"/>
  <c r="E212" i="7" s="1"/>
  <c r="E213" i="7" s="1"/>
  <c r="E214" i="7" s="1"/>
  <c r="E215" i="7" s="1"/>
  <c r="E216" i="7" s="1"/>
  <c r="E217" i="7" s="1"/>
  <c r="E218" i="7" s="1"/>
  <c r="E219" i="7" s="1"/>
  <c r="E220" i="7" s="1"/>
  <c r="E221" i="7" s="1"/>
  <c r="E222" i="7" s="1"/>
  <c r="E223" i="7" s="1"/>
  <c r="E224" i="7" s="1"/>
  <c r="E225" i="7" s="1"/>
  <c r="E226" i="7" s="1"/>
  <c r="E227" i="7" s="1"/>
  <c r="E228" i="7" s="1"/>
  <c r="E229" i="7" s="1"/>
  <c r="E230" i="7" s="1"/>
  <c r="E231" i="7" s="1"/>
  <c r="E232" i="7" s="1"/>
  <c r="E233" i="7" s="1"/>
  <c r="E234" i="7" s="1"/>
  <c r="E235" i="7" s="1"/>
  <c r="E236" i="7" s="1"/>
  <c r="E237" i="7" s="1"/>
  <c r="E238" i="7" s="1"/>
  <c r="E239" i="7" s="1"/>
  <c r="E240" i="7" s="1"/>
  <c r="E241" i="7" s="1"/>
  <c r="E242" i="7" s="1"/>
  <c r="E243" i="7" s="1"/>
  <c r="E244" i="7" s="1"/>
  <c r="E245" i="7" s="1"/>
  <c r="E246" i="7" s="1"/>
  <c r="E247" i="7" s="1"/>
  <c r="E248" i="7" s="1"/>
  <c r="E249" i="7" s="1"/>
  <c r="E250" i="7" s="1"/>
  <c r="E251" i="7" s="1"/>
  <c r="E252" i="7" s="1"/>
  <c r="E253" i="7" s="1"/>
  <c r="E254" i="7" s="1"/>
  <c r="E255" i="7" s="1"/>
  <c r="E256" i="7" s="1"/>
  <c r="E257" i="7" s="1"/>
  <c r="E258" i="7" s="1"/>
  <c r="E259" i="7" s="1"/>
  <c r="E260" i="7" s="1"/>
  <c r="E261" i="7" s="1"/>
  <c r="E262" i="7" s="1"/>
  <c r="E263" i="7" s="1"/>
  <c r="E264" i="7" s="1"/>
  <c r="E265" i="7" s="1"/>
  <c r="E266" i="7" s="1"/>
  <c r="E267" i="7" s="1"/>
  <c r="E268" i="7" s="1"/>
  <c r="E269" i="7" s="1"/>
  <c r="E270" i="7" s="1"/>
  <c r="E271" i="7" s="1"/>
  <c r="E272" i="7" s="1"/>
  <c r="E273" i="7" s="1"/>
  <c r="E274" i="7" s="1"/>
  <c r="E275" i="7" s="1"/>
  <c r="E276" i="7" s="1"/>
  <c r="E277" i="7" s="1"/>
  <c r="E278" i="7" s="1"/>
  <c r="E279" i="7" s="1"/>
  <c r="E280" i="7" s="1"/>
  <c r="E281" i="7" s="1"/>
  <c r="E282" i="7" s="1"/>
  <c r="E283" i="7" s="1"/>
  <c r="E284" i="7" s="1"/>
  <c r="E285" i="7" s="1"/>
  <c r="E286" i="7" s="1"/>
  <c r="E287" i="7" s="1"/>
  <c r="E288" i="7" s="1"/>
  <c r="E289" i="7" s="1"/>
  <c r="E290" i="7" s="1"/>
  <c r="E291" i="7" s="1"/>
  <c r="E292" i="7" s="1"/>
  <c r="E293" i="7" s="1"/>
  <c r="E294" i="7" s="1"/>
  <c r="E295" i="7" s="1"/>
  <c r="E296" i="7" s="1"/>
  <c r="E297" i="7" s="1"/>
  <c r="E298" i="7" s="1"/>
  <c r="E299" i="7" s="1"/>
  <c r="E300" i="7" s="1"/>
  <c r="E301" i="7" s="1"/>
  <c r="E302" i="7" s="1"/>
  <c r="E303" i="7" s="1"/>
  <c r="E304" i="7" s="1"/>
  <c r="E305" i="7" s="1"/>
  <c r="E306" i="7" s="1"/>
  <c r="E307" i="7" s="1"/>
  <c r="E308" i="7" s="1"/>
  <c r="E309" i="7" s="1"/>
  <c r="E310" i="7" s="1"/>
  <c r="E311" i="7" s="1"/>
  <c r="E312" i="7" s="1"/>
  <c r="E313" i="7" s="1"/>
  <c r="E314" i="7" s="1"/>
  <c r="E315" i="7" s="1"/>
  <c r="E316" i="7" s="1"/>
  <c r="E317" i="7" s="1"/>
  <c r="E318" i="7" s="1"/>
  <c r="E319" i="7" s="1"/>
  <c r="E320" i="7" s="1"/>
  <c r="E321" i="7" s="1"/>
  <c r="E322" i="7" s="1"/>
  <c r="E323" i="7" s="1"/>
  <c r="E324" i="7" s="1"/>
  <c r="E325" i="7" s="1"/>
  <c r="E326" i="7" s="1"/>
  <c r="E327" i="7" s="1"/>
  <c r="E328" i="7" s="1"/>
  <c r="E329" i="7" s="1"/>
  <c r="E330" i="7" s="1"/>
  <c r="E331" i="7" s="1"/>
  <c r="E332" i="7" s="1"/>
  <c r="E333" i="7" s="1"/>
  <c r="E334" i="7" s="1"/>
  <c r="E335" i="7" s="1"/>
  <c r="E336" i="7" s="1"/>
  <c r="E337" i="7" s="1"/>
  <c r="E338" i="7" s="1"/>
  <c r="E339" i="7" s="1"/>
  <c r="E340" i="7" s="1"/>
  <c r="E341" i="7" s="1"/>
  <c r="E342" i="7" s="1"/>
  <c r="E343" i="7" s="1"/>
  <c r="E344" i="7" s="1"/>
  <c r="E345" i="7" s="1"/>
  <c r="E346" i="7" s="1"/>
  <c r="E347" i="7" s="1"/>
  <c r="E348" i="7" s="1"/>
  <c r="E349" i="7" s="1"/>
  <c r="E350" i="7" s="1"/>
  <c r="E351" i="7" s="1"/>
  <c r="E352" i="7" s="1"/>
  <c r="E353" i="7" s="1"/>
  <c r="E354" i="7" s="1"/>
  <c r="E355" i="7" s="1"/>
  <c r="E356" i="7" s="1"/>
  <c r="E357" i="7" s="1"/>
  <c r="E358" i="7" s="1"/>
  <c r="E359" i="7" s="1"/>
  <c r="E360" i="7" s="1"/>
  <c r="E361" i="7" s="1"/>
  <c r="E362" i="7" s="1"/>
  <c r="E363" i="7" s="1"/>
  <c r="E364" i="7" s="1"/>
  <c r="E365" i="7" s="1"/>
  <c r="E366" i="7" s="1"/>
  <c r="E367" i="7" s="1"/>
  <c r="E368" i="7" s="1"/>
  <c r="E369" i="7" s="1"/>
  <c r="E370" i="7" s="1"/>
  <c r="E371" i="7" s="1"/>
  <c r="E372" i="7" s="1"/>
  <c r="E373" i="7" s="1"/>
  <c r="E374" i="7" s="1"/>
  <c r="E375" i="7" s="1"/>
  <c r="E376" i="7" s="1"/>
  <c r="E377" i="7" s="1"/>
  <c r="E378" i="7" s="1"/>
  <c r="E379" i="7" s="1"/>
  <c r="E380" i="7" s="1"/>
  <c r="E381" i="7" s="1"/>
  <c r="E382" i="7" s="1"/>
  <c r="E383" i="7" s="1"/>
  <c r="E384" i="7" s="1"/>
  <c r="E385" i="7" s="1"/>
  <c r="E386" i="7" s="1"/>
  <c r="E387" i="7" s="1"/>
  <c r="E388" i="7" s="1"/>
  <c r="E389" i="7" s="1"/>
  <c r="E390" i="7" s="1"/>
  <c r="E391" i="7" s="1"/>
  <c r="E392" i="7" s="1"/>
  <c r="E393" i="7" s="1"/>
  <c r="E394" i="7" s="1"/>
  <c r="E395" i="7" s="1"/>
  <c r="E396" i="7" s="1"/>
  <c r="E397" i="7" s="1"/>
  <c r="E398" i="7" s="1"/>
  <c r="E399" i="7" s="1"/>
  <c r="E400" i="7" s="1"/>
  <c r="E401" i="7" s="1"/>
  <c r="E402" i="7" s="1"/>
  <c r="E403" i="7" s="1"/>
  <c r="E404" i="7" s="1"/>
  <c r="E405" i="7" s="1"/>
  <c r="E406" i="7" s="1"/>
  <c r="E407" i="7" s="1"/>
  <c r="E408" i="7" s="1"/>
  <c r="E409" i="7" s="1"/>
  <c r="E410" i="7" s="1"/>
  <c r="E411" i="7" s="1"/>
  <c r="E412" i="7" s="1"/>
  <c r="E413" i="7" s="1"/>
  <c r="E414" i="7" s="1"/>
  <c r="E415" i="7" s="1"/>
  <c r="E416" i="7" s="1"/>
  <c r="E417" i="7" s="1"/>
  <c r="E418" i="7" s="1"/>
  <c r="E419" i="7" s="1"/>
  <c r="E420" i="7" s="1"/>
  <c r="E421" i="7" s="1"/>
  <c r="E422" i="7" s="1"/>
  <c r="E423" i="7" s="1"/>
  <c r="E424" i="7" s="1"/>
  <c r="E425" i="7" s="1"/>
  <c r="E426" i="7" s="1"/>
  <c r="E427" i="7" s="1"/>
  <c r="E428" i="7" s="1"/>
  <c r="E429" i="7" s="1"/>
  <c r="E430" i="7" s="1"/>
  <c r="E431" i="7" s="1"/>
  <c r="E432" i="7" s="1"/>
  <c r="E433" i="7" s="1"/>
  <c r="E434" i="7" s="1"/>
  <c r="E435" i="7" s="1"/>
  <c r="E436" i="7" s="1"/>
  <c r="E437" i="7" s="1"/>
  <c r="E438" i="7" s="1"/>
  <c r="E439" i="7" s="1"/>
  <c r="E440" i="7" s="1"/>
  <c r="E441" i="7" s="1"/>
  <c r="E442" i="7" s="1"/>
  <c r="E443" i="7" s="1"/>
  <c r="E444" i="7" s="1"/>
  <c r="E445" i="7" s="1"/>
  <c r="E446" i="7" s="1"/>
  <c r="E447" i="7" s="1"/>
  <c r="E448" i="7" s="1"/>
  <c r="E449" i="7" s="1"/>
  <c r="E450" i="7" s="1"/>
  <c r="E451" i="7" s="1"/>
  <c r="E452" i="7" s="1"/>
  <c r="E453" i="7" s="1"/>
  <c r="E454" i="7" s="1"/>
  <c r="E455" i="7" s="1"/>
  <c r="E456" i="7" s="1"/>
  <c r="E457" i="7" s="1"/>
  <c r="E458" i="7" s="1"/>
  <c r="E459" i="7" s="1"/>
  <c r="E460" i="7" s="1"/>
  <c r="E461" i="7" s="1"/>
  <c r="E462" i="7" s="1"/>
  <c r="E463" i="7" s="1"/>
  <c r="E464" i="7" s="1"/>
  <c r="E465" i="7" s="1"/>
  <c r="E466" i="7" s="1"/>
  <c r="E467" i="7" s="1"/>
  <c r="E468" i="7" s="1"/>
  <c r="E469" i="7" s="1"/>
  <c r="E470" i="7" s="1"/>
  <c r="E471" i="7" s="1"/>
  <c r="E472" i="7" s="1"/>
  <c r="E473" i="7" s="1"/>
  <c r="E474" i="7" s="1"/>
  <c r="E475" i="7" s="1"/>
  <c r="E476" i="7" s="1"/>
  <c r="E477" i="7" s="1"/>
  <c r="E478" i="7" s="1"/>
  <c r="E479" i="7" s="1"/>
  <c r="E480" i="7" s="1"/>
  <c r="E481" i="7" s="1"/>
  <c r="E482" i="7" s="1"/>
  <c r="E483" i="7" s="1"/>
  <c r="E484" i="7" s="1"/>
  <c r="E485" i="7" s="1"/>
  <c r="E486" i="7" s="1"/>
  <c r="E487" i="7" s="1"/>
  <c r="E488" i="7" s="1"/>
  <c r="E489" i="7" s="1"/>
  <c r="E490" i="7" s="1"/>
  <c r="E491" i="7" s="1"/>
  <c r="E492" i="7" s="1"/>
  <c r="E493" i="7" s="1"/>
  <c r="E494" i="7" s="1"/>
  <c r="E495" i="7" s="1"/>
  <c r="E496" i="7" s="1"/>
  <c r="E497" i="7" s="1"/>
  <c r="E498" i="7" s="1"/>
  <c r="E499" i="7" s="1"/>
  <c r="E500" i="7" s="1"/>
  <c r="E501" i="7" s="1"/>
  <c r="E502" i="7" s="1"/>
  <c r="E503" i="7" s="1"/>
  <c r="E504" i="7" s="1"/>
  <c r="E505" i="7" s="1"/>
  <c r="E506" i="7" s="1"/>
  <c r="E507" i="7" s="1"/>
  <c r="E508" i="7" s="1"/>
  <c r="E509" i="7" s="1"/>
  <c r="E510" i="7" s="1"/>
  <c r="E511" i="7" s="1"/>
  <c r="E512" i="7" s="1"/>
  <c r="E513" i="7" s="1"/>
  <c r="E514" i="7" s="1"/>
  <c r="E515" i="7" s="1"/>
  <c r="E516" i="7" s="1"/>
  <c r="E517" i="7" s="1"/>
  <c r="E518" i="7" s="1"/>
  <c r="E519" i="7" s="1"/>
  <c r="E520" i="7" s="1"/>
  <c r="E521" i="7" s="1"/>
  <c r="E522" i="7" s="1"/>
  <c r="E523" i="7" s="1"/>
  <c r="E524" i="7" s="1"/>
  <c r="E525" i="7" s="1"/>
  <c r="E526" i="7" s="1"/>
  <c r="E527" i="7" s="1"/>
  <c r="E528" i="7" s="1"/>
  <c r="E529" i="7" s="1"/>
  <c r="E530" i="7" s="1"/>
  <c r="E531" i="7" s="1"/>
  <c r="E532" i="7" s="1"/>
  <c r="E533" i="7" s="1"/>
  <c r="E534" i="7" s="1"/>
  <c r="E535" i="7" s="1"/>
  <c r="E536" i="7" s="1"/>
  <c r="E537" i="7" s="1"/>
  <c r="E538" i="7" s="1"/>
  <c r="E539" i="7" s="1"/>
  <c r="E540" i="7" s="1"/>
  <c r="E541" i="7" s="1"/>
  <c r="E542" i="7" s="1"/>
  <c r="E543" i="7" s="1"/>
  <c r="E544" i="7" s="1"/>
  <c r="E545" i="7" s="1"/>
  <c r="E546" i="7" s="1"/>
  <c r="E547" i="7" s="1"/>
  <c r="E548" i="7" s="1"/>
  <c r="E549" i="7" s="1"/>
  <c r="E550" i="7" s="1"/>
  <c r="E551" i="7" s="1"/>
  <c r="E552" i="7" s="1"/>
  <c r="E553" i="7" s="1"/>
  <c r="E554" i="7" s="1"/>
  <c r="E555" i="7" s="1"/>
  <c r="E556" i="7" s="1"/>
  <c r="E557" i="7" s="1"/>
  <c r="E558" i="7" s="1"/>
  <c r="E559" i="7" s="1"/>
  <c r="E560" i="7" s="1"/>
  <c r="E561" i="7" s="1"/>
  <c r="E562" i="7" s="1"/>
  <c r="E563" i="7" s="1"/>
  <c r="E564" i="7" s="1"/>
  <c r="E565" i="7" s="1"/>
  <c r="E566" i="7" s="1"/>
  <c r="E567" i="7" s="1"/>
  <c r="E568" i="7" s="1"/>
  <c r="E569" i="7" s="1"/>
  <c r="E570" i="7" s="1"/>
  <c r="E571" i="7" s="1"/>
  <c r="E572" i="7" s="1"/>
  <c r="E573" i="7" s="1"/>
  <c r="E574" i="7" s="1"/>
  <c r="E575" i="7" s="1"/>
  <c r="E576" i="7" s="1"/>
  <c r="E577" i="7" s="1"/>
  <c r="E578" i="7" s="1"/>
  <c r="E579" i="7" s="1"/>
  <c r="E580" i="7" s="1"/>
  <c r="E581" i="7" s="1"/>
  <c r="E582" i="7" s="1"/>
  <c r="E583" i="7" s="1"/>
  <c r="E584" i="7" s="1"/>
  <c r="E585" i="7" s="1"/>
  <c r="E586" i="7" s="1"/>
  <c r="E587" i="7" s="1"/>
  <c r="E588" i="7" s="1"/>
  <c r="E589" i="7" s="1"/>
  <c r="E590" i="7" s="1"/>
  <c r="E591" i="7" s="1"/>
  <c r="E592" i="7" s="1"/>
  <c r="E593" i="7" s="1"/>
  <c r="E594" i="7" s="1"/>
  <c r="E595" i="7" s="1"/>
  <c r="E596" i="7" s="1"/>
  <c r="E597" i="7" s="1"/>
  <c r="E598" i="7" s="1"/>
  <c r="E599" i="7" s="1"/>
  <c r="E600" i="7" s="1"/>
  <c r="E601" i="7" s="1"/>
  <c r="E602" i="7" s="1"/>
  <c r="E603" i="7" s="1"/>
  <c r="E604" i="7" s="1"/>
  <c r="E605" i="7" s="1"/>
  <c r="E606" i="7" s="1"/>
  <c r="E607" i="7" s="1"/>
  <c r="E608" i="7" s="1"/>
  <c r="E609" i="7" s="1"/>
  <c r="E610" i="7" s="1"/>
  <c r="E611" i="7" s="1"/>
  <c r="E612" i="7" s="1"/>
  <c r="E613" i="7" s="1"/>
  <c r="E614" i="7" s="1"/>
  <c r="E615" i="7" s="1"/>
  <c r="E616" i="7" s="1"/>
  <c r="E617" i="7" s="1"/>
  <c r="E618" i="7" s="1"/>
  <c r="E619" i="7" s="1"/>
  <c r="E620" i="7" s="1"/>
  <c r="E621" i="7" s="1"/>
  <c r="E622" i="7" s="1"/>
  <c r="E623" i="7" s="1"/>
  <c r="E624" i="7" s="1"/>
  <c r="E625" i="7" s="1"/>
  <c r="E626" i="7" s="1"/>
  <c r="E627" i="7" s="1"/>
  <c r="E628" i="7" s="1"/>
  <c r="E629" i="7" s="1"/>
  <c r="E630" i="7" s="1"/>
  <c r="E631" i="7" s="1"/>
  <c r="E632" i="7" s="1"/>
  <c r="E633" i="7" s="1"/>
  <c r="E634" i="7" s="1"/>
  <c r="E635" i="7" s="1"/>
  <c r="E636" i="7" s="1"/>
  <c r="E637" i="7" s="1"/>
  <c r="E638" i="7" s="1"/>
  <c r="E639" i="7" s="1"/>
  <c r="E640" i="7" s="1"/>
  <c r="E641" i="7" s="1"/>
  <c r="E642" i="7" s="1"/>
  <c r="E643" i="7" s="1"/>
  <c r="E644" i="7" s="1"/>
  <c r="E645" i="7" s="1"/>
  <c r="E646" i="7" s="1"/>
  <c r="E647" i="7" s="1"/>
  <c r="E648" i="7" s="1"/>
  <c r="E649" i="7" s="1"/>
  <c r="E650" i="7" s="1"/>
  <c r="E651" i="7" s="1"/>
  <c r="E652" i="7" s="1"/>
  <c r="E653" i="7" s="1"/>
  <c r="E654" i="7" s="1"/>
  <c r="E655" i="7" s="1"/>
  <c r="E656" i="7" s="1"/>
  <c r="E657" i="7" s="1"/>
  <c r="E658" i="7" s="1"/>
  <c r="E659" i="7" s="1"/>
  <c r="E660" i="7" s="1"/>
  <c r="E661" i="7" s="1"/>
  <c r="E662" i="7" s="1"/>
  <c r="E663" i="7" s="1"/>
  <c r="E664" i="7" s="1"/>
  <c r="E665" i="7" s="1"/>
  <c r="E666" i="7" s="1"/>
  <c r="E667" i="7" s="1"/>
  <c r="E668" i="7" s="1"/>
  <c r="E669" i="7" s="1"/>
  <c r="E670" i="7" s="1"/>
  <c r="E671" i="7" s="1"/>
  <c r="E672" i="7" s="1"/>
  <c r="E673" i="7" s="1"/>
  <c r="E674" i="7" s="1"/>
  <c r="E675" i="7" s="1"/>
  <c r="E676" i="7" s="1"/>
  <c r="E677" i="7" s="1"/>
  <c r="E678" i="7" s="1"/>
  <c r="E679" i="7" s="1"/>
  <c r="E680" i="7" s="1"/>
  <c r="E681" i="7" s="1"/>
  <c r="E682" i="7" s="1"/>
  <c r="E683" i="7" s="1"/>
  <c r="E684" i="7" s="1"/>
  <c r="E685" i="7" s="1"/>
  <c r="E686" i="7" s="1"/>
  <c r="E687" i="7" s="1"/>
  <c r="E688" i="7" s="1"/>
  <c r="E689" i="7" s="1"/>
  <c r="E690" i="7" s="1"/>
  <c r="E691" i="7" s="1"/>
  <c r="E692" i="7" s="1"/>
  <c r="E693" i="7" s="1"/>
  <c r="E694" i="7" s="1"/>
  <c r="E695" i="7" s="1"/>
  <c r="E696" i="7" s="1"/>
  <c r="E697" i="7" s="1"/>
  <c r="E698" i="7" s="1"/>
  <c r="E699" i="7" s="1"/>
  <c r="E700" i="7" s="1"/>
  <c r="E701" i="7" s="1"/>
  <c r="E702" i="7" s="1"/>
  <c r="E703" i="7" s="1"/>
  <c r="E704" i="7" s="1"/>
  <c r="E705" i="7" s="1"/>
  <c r="E706" i="7" s="1"/>
  <c r="E707" i="7" s="1"/>
  <c r="E708" i="7" s="1"/>
  <c r="E709" i="7" s="1"/>
  <c r="E710" i="7" s="1"/>
  <c r="E711" i="7" s="1"/>
  <c r="E712" i="7" s="1"/>
  <c r="E713" i="7" s="1"/>
  <c r="E714" i="7" s="1"/>
  <c r="E715" i="7" s="1"/>
  <c r="E716" i="7" s="1"/>
  <c r="E717" i="7" s="1"/>
  <c r="E718" i="7" s="1"/>
  <c r="E719" i="7" s="1"/>
  <c r="E720" i="7" s="1"/>
  <c r="E721" i="7" s="1"/>
  <c r="E722" i="7" s="1"/>
  <c r="E723" i="7" s="1"/>
  <c r="E724" i="7" s="1"/>
  <c r="E725" i="7" s="1"/>
  <c r="E726" i="7" s="1"/>
  <c r="E727" i="7" s="1"/>
  <c r="E728" i="7" s="1"/>
  <c r="E729" i="7" s="1"/>
  <c r="E730" i="7" s="1"/>
  <c r="E731" i="7" s="1"/>
  <c r="E732" i="7" s="1"/>
  <c r="E733" i="7" s="1"/>
  <c r="E734" i="7" s="1"/>
  <c r="E735" i="7" s="1"/>
  <c r="E736" i="7" s="1"/>
  <c r="E737" i="7" s="1"/>
  <c r="E738" i="7" s="1"/>
  <c r="E739" i="7" s="1"/>
  <c r="E740" i="7" s="1"/>
  <c r="E741" i="7" s="1"/>
  <c r="E742" i="7" s="1"/>
  <c r="E743" i="7" s="1"/>
  <c r="E744" i="7" s="1"/>
  <c r="E745" i="7" s="1"/>
  <c r="E746" i="7" s="1"/>
  <c r="E747" i="7" s="1"/>
  <c r="E748" i="7" s="1"/>
  <c r="E749" i="7" s="1"/>
  <c r="E750" i="7" s="1"/>
  <c r="E751" i="7" s="1"/>
  <c r="E752" i="7" s="1"/>
  <c r="E753" i="7" s="1"/>
  <c r="E754" i="7" s="1"/>
  <c r="E755" i="7" s="1"/>
  <c r="E756" i="7" s="1"/>
  <c r="E757" i="7" s="1"/>
  <c r="E758" i="7" s="1"/>
  <c r="E759" i="7" s="1"/>
  <c r="E760" i="7" s="1"/>
  <c r="E761" i="7" s="1"/>
  <c r="E762" i="7" s="1"/>
  <c r="E763" i="7" s="1"/>
  <c r="E764" i="7" s="1"/>
  <c r="E765" i="7" s="1"/>
  <c r="E766" i="7" s="1"/>
  <c r="E767" i="7" s="1"/>
  <c r="E768" i="7" s="1"/>
  <c r="E769" i="7" s="1"/>
  <c r="E770" i="7" s="1"/>
  <c r="E771" i="7" s="1"/>
  <c r="E772" i="7" s="1"/>
  <c r="E773" i="7" s="1"/>
  <c r="E774" i="7" s="1"/>
  <c r="E775" i="7" s="1"/>
  <c r="E776" i="7" s="1"/>
  <c r="E777" i="7" s="1"/>
  <c r="E778" i="7" s="1"/>
  <c r="E779" i="7" s="1"/>
  <c r="E780" i="7" s="1"/>
  <c r="E781" i="7" s="1"/>
  <c r="E782" i="7" s="1"/>
  <c r="E783" i="7" s="1"/>
  <c r="E784" i="7" s="1"/>
  <c r="E785" i="7" s="1"/>
  <c r="E786" i="7" s="1"/>
  <c r="E787" i="7" s="1"/>
  <c r="E788" i="7" s="1"/>
  <c r="E789" i="7" s="1"/>
  <c r="E790" i="7" s="1"/>
  <c r="E791" i="7" s="1"/>
  <c r="E792" i="7" s="1"/>
  <c r="E793" i="7" s="1"/>
  <c r="E794" i="7" s="1"/>
  <c r="E795" i="7" s="1"/>
  <c r="E796" i="7" s="1"/>
  <c r="E797" i="7" s="1"/>
  <c r="E798" i="7" s="1"/>
  <c r="E799" i="7" s="1"/>
  <c r="E800" i="7" s="1"/>
  <c r="E801" i="7" s="1"/>
  <c r="E802" i="7" s="1"/>
  <c r="E803" i="7" s="1"/>
  <c r="E804" i="7" s="1"/>
  <c r="E805" i="7" s="1"/>
  <c r="E806" i="7" s="1"/>
  <c r="E807" i="7" s="1"/>
  <c r="E808" i="7" s="1"/>
  <c r="E809" i="7" s="1"/>
  <c r="E810" i="7" s="1"/>
  <c r="E811" i="7" s="1"/>
  <c r="E812" i="7" s="1"/>
  <c r="E813" i="7" s="1"/>
  <c r="E814" i="7" s="1"/>
  <c r="E815" i="7" s="1"/>
  <c r="E816" i="7" s="1"/>
  <c r="E817" i="7" s="1"/>
  <c r="E818" i="7" s="1"/>
  <c r="E819" i="7" s="1"/>
  <c r="E820" i="7" s="1"/>
  <c r="E821" i="7" s="1"/>
  <c r="E822" i="7" s="1"/>
  <c r="E823" i="7" s="1"/>
  <c r="E824" i="7" s="1"/>
  <c r="E825" i="7" s="1"/>
  <c r="E826" i="7" s="1"/>
  <c r="E827" i="7" s="1"/>
  <c r="E828" i="7" s="1"/>
  <c r="E829" i="7" s="1"/>
  <c r="E830" i="7" s="1"/>
  <c r="E831" i="7" s="1"/>
  <c r="E832" i="7" s="1"/>
  <c r="E833" i="7" s="1"/>
  <c r="E834" i="7" s="1"/>
  <c r="E835" i="7" s="1"/>
  <c r="E836" i="7" s="1"/>
  <c r="E837" i="7" s="1"/>
  <c r="E838" i="7" s="1"/>
  <c r="E839" i="7" s="1"/>
  <c r="E840" i="7" s="1"/>
  <c r="E841" i="7" s="1"/>
  <c r="E842" i="7" s="1"/>
  <c r="E843" i="7" s="1"/>
  <c r="E844" i="7" s="1"/>
  <c r="E845" i="7" s="1"/>
  <c r="E846" i="7" s="1"/>
  <c r="E847" i="7" s="1"/>
  <c r="E848" i="7" s="1"/>
  <c r="E849" i="7" s="1"/>
  <c r="E850" i="7" s="1"/>
  <c r="E851" i="7" s="1"/>
  <c r="E852" i="7" s="1"/>
  <c r="E853" i="7" s="1"/>
  <c r="E854" i="7" s="1"/>
  <c r="E855" i="7" s="1"/>
  <c r="E856" i="7" s="1"/>
  <c r="E857" i="7" s="1"/>
  <c r="E858" i="7" s="1"/>
  <c r="E859" i="7" s="1"/>
  <c r="E860" i="7" s="1"/>
  <c r="E861" i="7" s="1"/>
  <c r="E862" i="7" s="1"/>
  <c r="E863" i="7" s="1"/>
  <c r="E864" i="7" s="1"/>
  <c r="E865" i="7" s="1"/>
  <c r="E866" i="7" s="1"/>
  <c r="E867" i="7" s="1"/>
  <c r="E868" i="7" s="1"/>
  <c r="E869" i="7" s="1"/>
  <c r="E870" i="7" s="1"/>
  <c r="E871" i="7" s="1"/>
  <c r="E872" i="7" s="1"/>
  <c r="E873" i="7" s="1"/>
  <c r="E874" i="7" s="1"/>
  <c r="E875" i="7" s="1"/>
  <c r="E876" i="7" s="1"/>
  <c r="E877" i="7" s="1"/>
  <c r="E878" i="7" s="1"/>
  <c r="E879" i="7" s="1"/>
  <c r="E880" i="7" s="1"/>
  <c r="E881" i="7" s="1"/>
  <c r="E882" i="7" s="1"/>
  <c r="E883" i="7" s="1"/>
  <c r="E884" i="7" s="1"/>
  <c r="E885" i="7" s="1"/>
  <c r="E886" i="7" s="1"/>
  <c r="E887" i="7" s="1"/>
  <c r="E888" i="7" s="1"/>
  <c r="E889" i="7" s="1"/>
  <c r="E890" i="7" s="1"/>
  <c r="E891" i="7" s="1"/>
  <c r="E892" i="7" s="1"/>
  <c r="E893" i="7" s="1"/>
  <c r="E894" i="7" s="1"/>
  <c r="E895" i="7" s="1"/>
  <c r="E896" i="7" s="1"/>
  <c r="E897" i="7" s="1"/>
  <c r="E898" i="7" s="1"/>
  <c r="E899" i="7" s="1"/>
  <c r="E900" i="7" s="1"/>
  <c r="E901" i="7" s="1"/>
  <c r="E902" i="7" s="1"/>
  <c r="E903" i="7" s="1"/>
  <c r="E904" i="7" s="1"/>
  <c r="E905" i="7" s="1"/>
  <c r="E906" i="7" s="1"/>
  <c r="E907" i="7" s="1"/>
  <c r="E908" i="7" s="1"/>
  <c r="E909" i="7" s="1"/>
  <c r="E910" i="7" s="1"/>
  <c r="E911" i="7" s="1"/>
  <c r="E912" i="7" s="1"/>
  <c r="E913" i="7" s="1"/>
  <c r="E914" i="7" s="1"/>
  <c r="E915" i="7" s="1"/>
  <c r="E916" i="7" s="1"/>
  <c r="E917" i="7" s="1"/>
  <c r="E918" i="7" s="1"/>
  <c r="E919" i="7" s="1"/>
  <c r="E920" i="7" s="1"/>
  <c r="E921" i="7" s="1"/>
  <c r="E922" i="7" s="1"/>
  <c r="E923" i="7" s="1"/>
  <c r="E924" i="7" s="1"/>
  <c r="E925" i="7" s="1"/>
  <c r="E926" i="7" s="1"/>
  <c r="E927" i="7" s="1"/>
  <c r="E928" i="7" s="1"/>
  <c r="E929" i="7" s="1"/>
  <c r="E930" i="7" s="1"/>
  <c r="E931" i="7" s="1"/>
  <c r="E932" i="7" s="1"/>
  <c r="E933" i="7" s="1"/>
  <c r="E934" i="7" s="1"/>
  <c r="E935" i="7" s="1"/>
  <c r="E936" i="7" s="1"/>
  <c r="E937" i="7" s="1"/>
  <c r="E938" i="7" s="1"/>
  <c r="E939" i="7" s="1"/>
  <c r="E940" i="7" s="1"/>
  <c r="E941" i="7" s="1"/>
  <c r="E942" i="7" s="1"/>
  <c r="E943" i="7" s="1"/>
  <c r="E944" i="7" s="1"/>
  <c r="E945" i="7" s="1"/>
  <c r="E946" i="7" s="1"/>
  <c r="E947" i="7" s="1"/>
  <c r="E948" i="7" s="1"/>
  <c r="E949" i="7" s="1"/>
  <c r="E950" i="7" s="1"/>
  <c r="E951" i="7" s="1"/>
  <c r="E952" i="7" s="1"/>
  <c r="E953" i="7" s="1"/>
  <c r="E954" i="7" s="1"/>
  <c r="E955" i="7" s="1"/>
  <c r="E956" i="7" s="1"/>
  <c r="E957" i="7" s="1"/>
  <c r="E958" i="7" s="1"/>
  <c r="E959" i="7" s="1"/>
  <c r="E960" i="7" s="1"/>
  <c r="E961" i="7" s="1"/>
  <c r="E962" i="7" s="1"/>
  <c r="E963" i="7" s="1"/>
  <c r="E964" i="7" s="1"/>
  <c r="E965" i="7" s="1"/>
  <c r="E966" i="7" s="1"/>
  <c r="E967" i="7" s="1"/>
  <c r="E968" i="7" s="1"/>
  <c r="E969" i="7" s="1"/>
  <c r="E970" i="7" s="1"/>
  <c r="E971" i="7" s="1"/>
  <c r="E972" i="7" s="1"/>
  <c r="E973" i="7" s="1"/>
  <c r="E974" i="7" s="1"/>
  <c r="E975" i="7" s="1"/>
  <c r="E976" i="7" s="1"/>
  <c r="E977" i="7" s="1"/>
  <c r="E978" i="7" s="1"/>
  <c r="E979" i="7" s="1"/>
  <c r="E980" i="7" s="1"/>
  <c r="E981" i="7" s="1"/>
  <c r="E982" i="7" s="1"/>
  <c r="E983" i="7" s="1"/>
  <c r="E984" i="7" s="1"/>
  <c r="E985" i="7" s="1"/>
  <c r="E986" i="7" s="1"/>
  <c r="E987" i="7" s="1"/>
  <c r="E988" i="7" s="1"/>
  <c r="E989" i="7" s="1"/>
  <c r="E990" i="7" s="1"/>
  <c r="E991" i="7" s="1"/>
  <c r="E992" i="7" s="1"/>
  <c r="E993" i="7" s="1"/>
  <c r="E994" i="7" s="1"/>
  <c r="E995" i="7" s="1"/>
  <c r="E996" i="7" s="1"/>
  <c r="E997" i="7" s="1"/>
  <c r="E998" i="7" s="1"/>
  <c r="E999" i="7" s="1"/>
  <c r="E1000" i="7" s="1"/>
  <c r="E1001" i="7" s="1"/>
  <c r="E1002" i="7" s="1"/>
  <c r="E1003" i="7" s="1"/>
  <c r="E1004" i="7" s="1"/>
  <c r="E1005" i="7" s="1"/>
  <c r="E1006" i="7" s="1"/>
  <c r="E1007" i="7" s="1"/>
  <c r="E1008" i="7" s="1"/>
  <c r="E1009" i="7" s="1"/>
  <c r="E1010" i="7" s="1"/>
  <c r="E1011" i="7" s="1"/>
  <c r="E1012" i="7" s="1"/>
  <c r="E1013" i="7" s="1"/>
  <c r="E1014" i="7" s="1"/>
  <c r="E1015" i="7" s="1"/>
  <c r="E1016" i="7" s="1"/>
  <c r="E1017" i="7" s="1"/>
  <c r="E1018" i="7" s="1"/>
  <c r="E1019" i="7" s="1"/>
  <c r="E1020" i="7" s="1"/>
  <c r="E1021" i="7" s="1"/>
  <c r="E1022" i="7" s="1"/>
  <c r="E1023" i="7" s="1"/>
  <c r="E1024" i="7" s="1"/>
  <c r="E1025" i="7" s="1"/>
  <c r="E1026" i="7" s="1"/>
  <c r="E1027" i="7" s="1"/>
  <c r="E1028" i="7" s="1"/>
  <c r="E1029" i="7" s="1"/>
  <c r="E1030" i="7" s="1"/>
  <c r="E1031" i="7" s="1"/>
  <c r="E1032" i="7" s="1"/>
  <c r="E1033" i="7" s="1"/>
  <c r="E1034" i="7" s="1"/>
  <c r="E1035" i="7" s="1"/>
  <c r="E1036" i="7" s="1"/>
  <c r="E1037" i="7" s="1"/>
  <c r="E1038" i="7" s="1"/>
  <c r="E1039" i="7" s="1"/>
  <c r="E1040" i="7" s="1"/>
  <c r="E1041" i="7" s="1"/>
  <c r="E1042" i="7" s="1"/>
  <c r="E1043" i="7" s="1"/>
  <c r="E1044" i="7" s="1"/>
  <c r="E1045" i="7" s="1"/>
  <c r="E1046" i="7" s="1"/>
  <c r="E1047" i="7" s="1"/>
  <c r="E1048" i="7" s="1"/>
  <c r="E1049" i="7" s="1"/>
  <c r="E1050" i="7" s="1"/>
  <c r="E1051" i="7" s="1"/>
  <c r="E1052" i="7" s="1"/>
  <c r="E1053" i="7" s="1"/>
  <c r="E1054" i="7" s="1"/>
  <c r="E1055" i="7" s="1"/>
  <c r="E1056" i="7" s="1"/>
  <c r="E1057" i="7" s="1"/>
  <c r="E1058" i="7" s="1"/>
  <c r="E1059" i="7" s="1"/>
  <c r="E1060" i="7" s="1"/>
  <c r="E1061" i="7" s="1"/>
  <c r="E1062" i="7" s="1"/>
  <c r="E1063" i="7" s="1"/>
  <c r="E1064" i="7" s="1"/>
  <c r="E1065" i="7" s="1"/>
  <c r="E1066" i="7" s="1"/>
  <c r="E1067" i="7" s="1"/>
  <c r="E1068" i="7" s="1"/>
  <c r="E1069" i="7" s="1"/>
  <c r="E1070" i="7" s="1"/>
  <c r="E1071" i="7" s="1"/>
  <c r="E1072" i="7" s="1"/>
  <c r="E1073" i="7" s="1"/>
  <c r="E1074" i="7" s="1"/>
  <c r="E1075" i="7" s="1"/>
  <c r="E1076" i="7" s="1"/>
  <c r="E1077" i="7" s="1"/>
  <c r="E1078" i="7" s="1"/>
  <c r="E1079" i="7" s="1"/>
  <c r="E1080" i="7" s="1"/>
  <c r="E1081" i="7" s="1"/>
  <c r="E1082" i="7" s="1"/>
  <c r="E1083" i="7" s="1"/>
  <c r="E1084" i="7" s="1"/>
  <c r="E1085" i="7" s="1"/>
  <c r="E1086" i="7" s="1"/>
  <c r="E1087" i="7" s="1"/>
  <c r="E1088" i="7" s="1"/>
  <c r="E1089" i="7" s="1"/>
  <c r="E1090" i="7" s="1"/>
  <c r="E1091" i="7" s="1"/>
  <c r="E1092" i="7" s="1"/>
  <c r="E1093" i="7" s="1"/>
  <c r="E1094" i="7" s="1"/>
  <c r="E1095" i="7" s="1"/>
  <c r="E1096" i="7" s="1"/>
  <c r="E1097" i="7" s="1"/>
  <c r="E1098" i="7" s="1"/>
  <c r="E1099" i="7" s="1"/>
  <c r="E1100" i="7" s="1"/>
  <c r="E1101" i="7" s="1"/>
  <c r="E1102" i="7" s="1"/>
  <c r="E1103" i="7" s="1"/>
  <c r="E1104" i="7" s="1"/>
  <c r="E1105" i="7" s="1"/>
  <c r="E1106" i="7" s="1"/>
  <c r="E1107" i="7" s="1"/>
  <c r="E1108" i="7" s="1"/>
  <c r="E1109" i="7" s="1"/>
  <c r="E1110" i="7" s="1"/>
  <c r="E1111" i="7" s="1"/>
  <c r="E1112" i="7" s="1"/>
  <c r="E1113" i="7" s="1"/>
  <c r="E1114" i="7" s="1"/>
  <c r="E1115" i="7" s="1"/>
  <c r="E1116" i="7" s="1"/>
  <c r="E1117" i="7" s="1"/>
  <c r="E1118" i="7" s="1"/>
  <c r="E1119" i="7" s="1"/>
  <c r="E1120" i="7" s="1"/>
  <c r="E1121" i="7" s="1"/>
  <c r="E1122" i="7" s="1"/>
  <c r="E1123" i="7" s="1"/>
  <c r="E1124" i="7" s="1"/>
  <c r="E1125" i="7" s="1"/>
  <c r="E1126" i="7" s="1"/>
  <c r="E1127" i="7" s="1"/>
  <c r="E1128" i="7" s="1"/>
  <c r="E1129" i="7" s="1"/>
  <c r="E1130" i="7" s="1"/>
  <c r="E1131" i="7" s="1"/>
  <c r="E1132" i="7" s="1"/>
  <c r="E1133" i="7" s="1"/>
  <c r="E1134" i="7" s="1"/>
  <c r="E1135" i="7" s="1"/>
  <c r="E1136" i="7" s="1"/>
  <c r="E1137" i="7" s="1"/>
  <c r="E1138" i="7" s="1"/>
  <c r="E1139" i="7" s="1"/>
  <c r="E1140" i="7" s="1"/>
  <c r="E1141" i="7" s="1"/>
  <c r="E1142" i="7" s="1"/>
  <c r="E1143" i="7" s="1"/>
  <c r="E1144" i="7" s="1"/>
  <c r="E1145" i="7" s="1"/>
  <c r="E1146" i="7" s="1"/>
  <c r="E1147" i="7" s="1"/>
  <c r="E1148" i="7" s="1"/>
  <c r="E1149" i="7" s="1"/>
  <c r="E1150" i="7" s="1"/>
  <c r="E1151" i="7" s="1"/>
  <c r="E1152" i="7" s="1"/>
  <c r="E1153" i="7" s="1"/>
  <c r="E1154" i="7" s="1"/>
  <c r="E1155" i="7" s="1"/>
  <c r="E1156" i="7" s="1"/>
  <c r="E1157" i="7" s="1"/>
  <c r="E1158" i="7" s="1"/>
  <c r="E1159" i="7" s="1"/>
  <c r="E1160" i="7" s="1"/>
  <c r="E1161" i="7" s="1"/>
  <c r="E1162" i="7" s="1"/>
  <c r="E1163" i="7" s="1"/>
  <c r="E1164" i="7" s="1"/>
  <c r="E1165" i="7" s="1"/>
  <c r="E1166" i="7" s="1"/>
  <c r="E1167" i="7" s="1"/>
  <c r="E1168" i="7" s="1"/>
  <c r="E1169" i="7" s="1"/>
  <c r="E1170" i="7" s="1"/>
  <c r="E1171" i="7" s="1"/>
  <c r="E1172" i="7" s="1"/>
  <c r="E1173" i="7" s="1"/>
  <c r="E1174" i="7" s="1"/>
  <c r="E1175" i="7" s="1"/>
  <c r="E1176" i="7" s="1"/>
  <c r="E1177" i="7" s="1"/>
  <c r="E1178" i="7" s="1"/>
  <c r="E1179" i="7" s="1"/>
  <c r="E1180" i="7" s="1"/>
  <c r="E1181" i="7" s="1"/>
  <c r="E1182" i="7" s="1"/>
  <c r="E1183" i="7" s="1"/>
  <c r="E1184" i="7" s="1"/>
  <c r="E1185" i="7" s="1"/>
  <c r="E1186" i="7" s="1"/>
  <c r="E1187" i="7" s="1"/>
  <c r="E1188" i="7" s="1"/>
  <c r="E1189" i="7" s="1"/>
  <c r="E1190" i="7" s="1"/>
  <c r="E1191" i="7" s="1"/>
  <c r="E1192" i="7" s="1"/>
  <c r="E1193" i="7" s="1"/>
  <c r="E1194" i="7" s="1"/>
  <c r="E1195" i="7" s="1"/>
  <c r="E1196" i="7" s="1"/>
  <c r="E1197" i="7" s="1"/>
  <c r="E1198" i="7" s="1"/>
  <c r="E1199" i="7" s="1"/>
  <c r="E1200" i="7" s="1"/>
  <c r="E1201" i="7" s="1"/>
  <c r="E1202" i="7" s="1"/>
  <c r="E1203" i="7" s="1"/>
  <c r="E1204" i="7" s="1"/>
  <c r="E1205" i="7" s="1"/>
  <c r="E1206" i="7" s="1"/>
  <c r="E1207" i="7" s="1"/>
  <c r="E1208" i="7" s="1"/>
  <c r="E1209" i="7" s="1"/>
  <c r="E1210" i="7" s="1"/>
  <c r="E1211" i="7" s="1"/>
  <c r="E1212" i="7" s="1"/>
  <c r="E1213" i="7" s="1"/>
  <c r="E1214" i="7" s="1"/>
  <c r="E1215" i="7" s="1"/>
  <c r="E1216" i="7" s="1"/>
  <c r="E1217" i="7" s="1"/>
  <c r="E1218" i="7" s="1"/>
  <c r="E1219" i="7" s="1"/>
  <c r="E1220" i="7" s="1"/>
  <c r="E1221" i="7" s="1"/>
  <c r="E1222" i="7" s="1"/>
  <c r="E1223" i="7" s="1"/>
  <c r="E1224" i="7" s="1"/>
  <c r="E1225" i="7" s="1"/>
  <c r="E1226" i="7" s="1"/>
  <c r="E1227" i="7" s="1"/>
  <c r="E1228" i="7" s="1"/>
  <c r="E1229" i="7" s="1"/>
  <c r="E1230" i="7" s="1"/>
  <c r="E1231" i="7" s="1"/>
  <c r="E1232" i="7" s="1"/>
  <c r="E1233" i="7" s="1"/>
  <c r="E1234" i="7" s="1"/>
  <c r="E1235" i="7" s="1"/>
  <c r="E1236" i="7" s="1"/>
  <c r="E1237" i="7" s="1"/>
  <c r="E1238" i="7" s="1"/>
  <c r="E1239" i="7" s="1"/>
  <c r="E1240" i="7" s="1"/>
  <c r="E1241" i="7" s="1"/>
  <c r="E1242" i="7" s="1"/>
  <c r="E1243" i="7" s="1"/>
  <c r="E1244" i="7" s="1"/>
  <c r="E1245" i="7" s="1"/>
  <c r="E1246" i="7" s="1"/>
  <c r="E1247" i="7" s="1"/>
  <c r="E1248" i="7" s="1"/>
  <c r="E1249" i="7" s="1"/>
  <c r="E1250" i="7" s="1"/>
  <c r="E1251" i="7" s="1"/>
  <c r="E1252" i="7" s="1"/>
  <c r="E1253" i="7" s="1"/>
  <c r="E1254" i="7" s="1"/>
  <c r="E1255" i="7" s="1"/>
  <c r="E1256" i="7" s="1"/>
  <c r="E1257" i="7" s="1"/>
  <c r="E1258" i="7" s="1"/>
  <c r="E1259" i="7" s="1"/>
  <c r="E1260" i="7" s="1"/>
  <c r="E1261" i="7" s="1"/>
  <c r="E1262" i="7" s="1"/>
  <c r="E1263" i="7" s="1"/>
  <c r="E1264" i="7" s="1"/>
  <c r="E1265" i="7" s="1"/>
  <c r="E1266" i="7" s="1"/>
  <c r="E1267" i="7" s="1"/>
  <c r="E1268" i="7" s="1"/>
  <c r="E1269" i="7" s="1"/>
  <c r="E1270" i="7" s="1"/>
  <c r="E1271" i="7" s="1"/>
  <c r="E1272" i="7" s="1"/>
  <c r="E1273" i="7" s="1"/>
  <c r="E1274" i="7" s="1"/>
  <c r="E1275" i="7" s="1"/>
  <c r="E1276" i="7" s="1"/>
  <c r="E1277" i="7" s="1"/>
  <c r="E1278" i="7" s="1"/>
  <c r="E1279" i="7" s="1"/>
  <c r="E1280" i="7" s="1"/>
  <c r="E1281" i="7" s="1"/>
  <c r="E1282" i="7" s="1"/>
  <c r="E1283" i="7" s="1"/>
  <c r="E1284" i="7" s="1"/>
  <c r="E1285" i="7" s="1"/>
  <c r="E1286" i="7" s="1"/>
  <c r="E1287" i="7" s="1"/>
  <c r="E1288" i="7" s="1"/>
  <c r="E1289" i="7" s="1"/>
  <c r="E1290" i="7" s="1"/>
  <c r="E1291" i="7" s="1"/>
  <c r="E1292" i="7" s="1"/>
  <c r="E1293" i="7" s="1"/>
  <c r="E1294" i="7" s="1"/>
  <c r="E1295" i="7" s="1"/>
  <c r="E1296" i="7" s="1"/>
  <c r="E1297" i="7" s="1"/>
  <c r="E1298" i="7" s="1"/>
  <c r="E1299" i="7" s="1"/>
  <c r="E1300" i="7" s="1"/>
  <c r="E1301" i="7" s="1"/>
  <c r="E1302" i="7" s="1"/>
  <c r="E1303" i="7" s="1"/>
  <c r="E1304" i="7" s="1"/>
  <c r="E1305" i="7" s="1"/>
  <c r="E1306" i="7" s="1"/>
  <c r="E1307" i="7" s="1"/>
  <c r="E1308" i="7" s="1"/>
  <c r="E1309" i="7" s="1"/>
  <c r="E1310" i="7" s="1"/>
  <c r="E1311" i="7" s="1"/>
  <c r="E1312" i="7" s="1"/>
  <c r="E1313" i="7" s="1"/>
  <c r="E1314" i="7" s="1"/>
  <c r="E1315" i="7" s="1"/>
  <c r="E1316" i="7" s="1"/>
  <c r="E1317" i="7" s="1"/>
  <c r="E1318" i="7" s="1"/>
  <c r="E1319" i="7" s="1"/>
  <c r="E1320" i="7" s="1"/>
  <c r="E1321" i="7" s="1"/>
  <c r="E1322" i="7" s="1"/>
  <c r="E1323" i="7" s="1"/>
  <c r="E1324" i="7" s="1"/>
  <c r="E1325" i="7" s="1"/>
  <c r="E1326" i="7" s="1"/>
  <c r="E1327" i="7" s="1"/>
  <c r="E1328" i="7" s="1"/>
  <c r="E1329" i="7" s="1"/>
  <c r="E1330" i="7" s="1"/>
  <c r="E1331" i="7" s="1"/>
  <c r="E1332" i="7" s="1"/>
  <c r="E1333" i="7" s="1"/>
  <c r="E1334" i="7" s="1"/>
  <c r="E1335" i="7" s="1"/>
  <c r="E1336" i="7" s="1"/>
  <c r="E1337" i="7" s="1"/>
  <c r="E1338" i="7" s="1"/>
  <c r="E1339" i="7" s="1"/>
  <c r="E1340" i="7" s="1"/>
  <c r="E1341" i="7" s="1"/>
  <c r="E1342" i="7" s="1"/>
  <c r="E1343" i="7" s="1"/>
  <c r="E1344" i="7" s="1"/>
  <c r="E1345" i="7" s="1"/>
  <c r="E1346" i="7" s="1"/>
  <c r="E1347" i="7" s="1"/>
  <c r="E1348" i="7" s="1"/>
  <c r="E1349" i="7" s="1"/>
  <c r="E1350" i="7" s="1"/>
  <c r="E1351" i="7" s="1"/>
  <c r="E1352" i="7" s="1"/>
  <c r="E1353" i="7" s="1"/>
  <c r="E1354" i="7" s="1"/>
  <c r="E1355" i="7" s="1"/>
  <c r="E1356" i="7" s="1"/>
  <c r="E1357" i="7" s="1"/>
  <c r="E1358" i="7" s="1"/>
  <c r="E1359" i="7" s="1"/>
  <c r="E1360" i="7" s="1"/>
  <c r="E1361" i="7" s="1"/>
  <c r="E1362" i="7" s="1"/>
  <c r="E1363" i="7" s="1"/>
  <c r="E1364" i="7" s="1"/>
  <c r="E1365" i="7" s="1"/>
  <c r="E1366" i="7" s="1"/>
  <c r="E1367" i="7" s="1"/>
  <c r="E1368" i="7" s="1"/>
  <c r="E1369" i="7" s="1"/>
  <c r="E1370" i="7" s="1"/>
  <c r="E1371" i="7" s="1"/>
  <c r="E1372" i="7" s="1"/>
  <c r="E1373" i="7" s="1"/>
  <c r="E1374" i="7" s="1"/>
  <c r="E1375" i="7" s="1"/>
  <c r="E1376" i="7" s="1"/>
  <c r="E1377" i="7" s="1"/>
  <c r="E1378" i="7" s="1"/>
  <c r="E1379" i="7" s="1"/>
  <c r="E1380" i="7" s="1"/>
  <c r="E1381" i="7" s="1"/>
  <c r="E1382" i="7" s="1"/>
  <c r="E1383" i="7" s="1"/>
  <c r="E1384" i="7" s="1"/>
  <c r="E1385" i="7" s="1"/>
  <c r="E1386" i="7" s="1"/>
  <c r="E1387" i="7" s="1"/>
  <c r="E1388" i="7" s="1"/>
  <c r="E1389" i="7" s="1"/>
  <c r="E1390" i="7" s="1"/>
  <c r="E1391" i="7" s="1"/>
  <c r="E1392" i="7" s="1"/>
  <c r="E1393" i="7" s="1"/>
  <c r="E1394" i="7" s="1"/>
  <c r="E1395" i="7" s="1"/>
  <c r="E1396" i="7" s="1"/>
  <c r="E1397" i="7" s="1"/>
  <c r="E1398" i="7" s="1"/>
  <c r="E1399" i="7" s="1"/>
  <c r="E1400" i="7" s="1"/>
  <c r="E1401" i="7" s="1"/>
  <c r="E1402" i="7" s="1"/>
  <c r="E1403" i="7" s="1"/>
  <c r="E1404" i="7" s="1"/>
  <c r="E1405" i="7" s="1"/>
  <c r="E1406" i="7" s="1"/>
  <c r="E1407" i="7" s="1"/>
  <c r="E1408" i="7" s="1"/>
  <c r="E1409" i="7" s="1"/>
  <c r="E1410" i="7" s="1"/>
  <c r="E1411" i="7" s="1"/>
  <c r="E1412" i="7" s="1"/>
  <c r="E1413" i="7" s="1"/>
  <c r="E1414" i="7" s="1"/>
  <c r="E1415" i="7" s="1"/>
  <c r="E1416" i="7" s="1"/>
  <c r="E1417" i="7" s="1"/>
  <c r="E1418" i="7" s="1"/>
  <c r="E1419" i="7" s="1"/>
  <c r="E1420" i="7" s="1"/>
  <c r="E1421" i="7" s="1"/>
  <c r="E1422" i="7" s="1"/>
  <c r="E1423" i="7" s="1"/>
  <c r="E1424" i="7" s="1"/>
  <c r="E1425" i="7" s="1"/>
  <c r="E1426" i="7" s="1"/>
  <c r="E1427" i="7" s="1"/>
  <c r="E1428" i="7" s="1"/>
  <c r="E1429" i="7" s="1"/>
  <c r="E1430" i="7" s="1"/>
  <c r="E1431" i="7" s="1"/>
  <c r="E1432" i="7" s="1"/>
  <c r="E1433" i="7" s="1"/>
  <c r="E1434" i="7" s="1"/>
  <c r="E1435" i="7" s="1"/>
  <c r="E1436" i="7" s="1"/>
  <c r="E1437" i="7" s="1"/>
  <c r="E1438" i="7" s="1"/>
  <c r="E1439" i="7" s="1"/>
  <c r="E1440" i="7" s="1"/>
  <c r="E1441" i="7" s="1"/>
  <c r="E1442" i="7" s="1"/>
  <c r="E1443" i="7" s="1"/>
  <c r="E1444" i="7" s="1"/>
  <c r="E1445" i="7" s="1"/>
  <c r="E1446" i="7" s="1"/>
  <c r="E1447" i="7" s="1"/>
  <c r="E1448" i="7" s="1"/>
  <c r="E1449" i="7" s="1"/>
  <c r="E1450" i="7" s="1"/>
  <c r="E1451" i="7" s="1"/>
  <c r="E1452" i="7" s="1"/>
  <c r="E1453" i="7" s="1"/>
  <c r="E1454" i="7" s="1"/>
  <c r="E1455" i="7" s="1"/>
  <c r="E1456" i="7" s="1"/>
  <c r="E1457" i="7" s="1"/>
  <c r="E1458" i="7" s="1"/>
  <c r="E1459" i="7" s="1"/>
  <c r="E1460" i="7" s="1"/>
  <c r="E1461" i="7" s="1"/>
  <c r="E1462" i="7" s="1"/>
  <c r="E1463" i="7" s="1"/>
  <c r="E1464" i="7" s="1"/>
  <c r="E1465" i="7" s="1"/>
  <c r="E1466" i="7" s="1"/>
  <c r="E1467" i="7" s="1"/>
  <c r="E1468" i="7" s="1"/>
  <c r="E1469" i="7" s="1"/>
  <c r="E1470" i="7" s="1"/>
  <c r="E1471" i="7" s="1"/>
  <c r="E1472" i="7" s="1"/>
  <c r="E1473" i="7" s="1"/>
  <c r="E1474" i="7" s="1"/>
  <c r="E1475" i="7" s="1"/>
  <c r="E1476" i="7" s="1"/>
  <c r="E1477" i="7" s="1"/>
  <c r="E1478" i="7" s="1"/>
  <c r="E1479" i="7" s="1"/>
  <c r="E1480" i="7" s="1"/>
  <c r="E1481" i="7" s="1"/>
  <c r="E1482" i="7" s="1"/>
  <c r="E1483" i="7" s="1"/>
  <c r="E1484" i="7" s="1"/>
  <c r="E1485" i="7" s="1"/>
  <c r="E1486" i="7" s="1"/>
  <c r="E1487" i="7" s="1"/>
  <c r="E1488" i="7" s="1"/>
  <c r="E1489" i="7" s="1"/>
  <c r="E1490" i="7" s="1"/>
  <c r="E1491" i="7" s="1"/>
  <c r="E1492" i="7" s="1"/>
  <c r="E1493" i="7" s="1"/>
  <c r="E1494" i="7" s="1"/>
  <c r="E1495" i="7" s="1"/>
  <c r="E1496" i="7" s="1"/>
  <c r="E1497" i="7" s="1"/>
  <c r="E1498" i="7" s="1"/>
  <c r="E1499" i="7" s="1"/>
  <c r="E1500" i="7" s="1"/>
  <c r="E1501" i="7" s="1"/>
  <c r="E1502" i="7" s="1"/>
  <c r="E1503" i="7" s="1"/>
  <c r="E1504" i="7" s="1"/>
  <c r="E1505" i="7" s="1"/>
  <c r="E1506" i="7" s="1"/>
  <c r="E1507" i="7" s="1"/>
  <c r="E1508" i="7" s="1"/>
  <c r="E1509" i="7" s="1"/>
  <c r="E1510" i="7" s="1"/>
  <c r="E1511" i="7" s="1"/>
  <c r="E1512" i="7" s="1"/>
  <c r="E1513" i="7" s="1"/>
  <c r="E1514" i="7" s="1"/>
  <c r="E1515" i="7" s="1"/>
  <c r="E1516" i="7" s="1"/>
  <c r="E1517" i="7" s="1"/>
  <c r="E1518" i="7" s="1"/>
  <c r="E1519" i="7" s="1"/>
  <c r="E1520" i="7" s="1"/>
  <c r="E1521" i="7" s="1"/>
  <c r="E1522" i="7" s="1"/>
  <c r="E1523" i="7" s="1"/>
  <c r="E1524" i="7" s="1"/>
  <c r="E1525" i="7" s="1"/>
  <c r="E1526" i="7" s="1"/>
  <c r="E1527" i="7" s="1"/>
  <c r="E1528" i="7" s="1"/>
  <c r="E1529" i="7" s="1"/>
  <c r="E1530" i="7" s="1"/>
  <c r="E1531" i="7" s="1"/>
  <c r="E1532" i="7" s="1"/>
  <c r="E1533" i="7" s="1"/>
  <c r="E1534" i="7" s="1"/>
  <c r="E1535" i="7" s="1"/>
  <c r="E1536" i="7" s="1"/>
  <c r="E1537" i="7" s="1"/>
  <c r="E1538" i="7" s="1"/>
  <c r="E1539" i="7" s="1"/>
  <c r="E1540" i="7" s="1"/>
  <c r="E1541" i="7" s="1"/>
  <c r="E1542" i="7" s="1"/>
  <c r="E1543" i="7" s="1"/>
  <c r="E1544" i="7" s="1"/>
  <c r="E1545" i="7" s="1"/>
  <c r="E1546" i="7" s="1"/>
  <c r="E1547" i="7" s="1"/>
  <c r="E1548" i="7" s="1"/>
  <c r="E1549" i="7" s="1"/>
  <c r="E1550" i="7" s="1"/>
  <c r="E1551" i="7" s="1"/>
  <c r="E1552" i="7" s="1"/>
  <c r="E1553" i="7" s="1"/>
  <c r="E1554" i="7" s="1"/>
  <c r="E1555" i="7" s="1"/>
  <c r="E1556" i="7" s="1"/>
  <c r="E1557" i="7" s="1"/>
  <c r="E1558" i="7" s="1"/>
  <c r="E1559" i="7" s="1"/>
  <c r="E1560" i="7" s="1"/>
  <c r="E1561" i="7" s="1"/>
  <c r="E1562" i="7" s="1"/>
  <c r="E1563" i="7" s="1"/>
  <c r="E1564" i="7" s="1"/>
  <c r="E1565" i="7" s="1"/>
  <c r="E1566" i="7" s="1"/>
  <c r="E1567" i="7" s="1"/>
  <c r="E1568" i="7" s="1"/>
  <c r="E1569" i="7" s="1"/>
  <c r="E1570" i="7" s="1"/>
  <c r="E1571" i="7" s="1"/>
  <c r="E1572" i="7" s="1"/>
  <c r="E1573" i="7" s="1"/>
  <c r="E1574" i="7" s="1"/>
  <c r="E1575" i="7" s="1"/>
  <c r="E1576" i="7" s="1"/>
  <c r="E1577" i="7" s="1"/>
  <c r="E1578" i="7" s="1"/>
  <c r="E1579" i="7" s="1"/>
  <c r="E1580" i="7" s="1"/>
  <c r="E1581" i="7" s="1"/>
  <c r="E1582" i="7" s="1"/>
  <c r="E1583" i="7" s="1"/>
  <c r="E1584" i="7" s="1"/>
  <c r="E1585" i="7" s="1"/>
  <c r="E1586" i="7" s="1"/>
  <c r="E1587" i="7" s="1"/>
  <c r="E1588" i="7" s="1"/>
  <c r="E1589" i="7" s="1"/>
  <c r="E1590" i="7" s="1"/>
  <c r="E1591" i="7" s="1"/>
  <c r="E1592" i="7" s="1"/>
  <c r="E1593" i="7" s="1"/>
  <c r="E1594" i="7" s="1"/>
  <c r="E1595" i="7" s="1"/>
  <c r="E1596" i="7" s="1"/>
  <c r="E1597" i="7" s="1"/>
  <c r="E1598" i="7" s="1"/>
  <c r="E1599" i="7" s="1"/>
  <c r="E1600" i="7" s="1"/>
  <c r="E1601" i="7" s="1"/>
  <c r="E1602" i="7" s="1"/>
  <c r="E1603" i="7" s="1"/>
  <c r="E1604" i="7" s="1"/>
  <c r="E1605" i="7" s="1"/>
  <c r="E1606" i="7" s="1"/>
  <c r="E1607" i="7" s="1"/>
  <c r="E1608" i="7" s="1"/>
  <c r="E1609" i="7" s="1"/>
  <c r="E1610" i="7" s="1"/>
  <c r="E1611" i="7" s="1"/>
  <c r="E1612" i="7" s="1"/>
  <c r="E1613" i="7" s="1"/>
  <c r="E1614" i="7" s="1"/>
  <c r="E1615" i="7" s="1"/>
  <c r="E1616" i="7" s="1"/>
  <c r="E1617" i="7" s="1"/>
  <c r="E1618" i="7" s="1"/>
  <c r="E1619" i="7" s="1"/>
  <c r="E1620" i="7" s="1"/>
  <c r="E1621" i="7" s="1"/>
  <c r="E1622" i="7" s="1"/>
  <c r="E1623" i="7" s="1"/>
  <c r="E1624" i="7" s="1"/>
  <c r="E1625" i="7" s="1"/>
  <c r="E1626" i="7" s="1"/>
  <c r="E1627" i="7" s="1"/>
  <c r="E1628" i="7" s="1"/>
  <c r="E1629" i="7" s="1"/>
  <c r="E1630" i="7" s="1"/>
  <c r="E1631" i="7" s="1"/>
  <c r="E1632" i="7" s="1"/>
  <c r="E1633" i="7" s="1"/>
  <c r="E1634" i="7" s="1"/>
  <c r="E1635" i="7" s="1"/>
  <c r="E1636" i="7" s="1"/>
  <c r="E1637" i="7" s="1"/>
  <c r="E1638" i="7" s="1"/>
  <c r="E1639" i="7" s="1"/>
  <c r="E1640" i="7" s="1"/>
  <c r="E1641" i="7" s="1"/>
  <c r="E1642" i="7" s="1"/>
  <c r="E1643" i="7" s="1"/>
  <c r="E1644" i="7" s="1"/>
  <c r="E1645" i="7" s="1"/>
  <c r="E1646" i="7" s="1"/>
  <c r="E1647" i="7" s="1"/>
  <c r="E1648" i="7" s="1"/>
  <c r="E1649" i="7" s="1"/>
  <c r="E1650" i="7" s="1"/>
  <c r="E1651" i="7" s="1"/>
  <c r="E1652" i="7" s="1"/>
  <c r="E1653" i="7" s="1"/>
  <c r="E1654" i="7" s="1"/>
  <c r="E1655" i="7" s="1"/>
  <c r="E1656" i="7" s="1"/>
  <c r="E1657" i="7" s="1"/>
  <c r="E1658" i="7" s="1"/>
  <c r="E1659" i="7" s="1"/>
  <c r="E1660" i="7" s="1"/>
  <c r="E1661" i="7" s="1"/>
  <c r="E1662" i="7" s="1"/>
  <c r="E1663" i="7" s="1"/>
  <c r="E1664" i="7" s="1"/>
  <c r="E1665" i="7" s="1"/>
  <c r="E1666" i="7" s="1"/>
  <c r="E1667" i="7" s="1"/>
  <c r="E1668" i="7" s="1"/>
  <c r="E1669" i="7" s="1"/>
  <c r="E1670" i="7" s="1"/>
  <c r="E1671" i="7" s="1"/>
  <c r="E1672" i="7" s="1"/>
  <c r="E1673" i="7" s="1"/>
  <c r="E1674" i="7" s="1"/>
  <c r="E1675" i="7" s="1"/>
  <c r="E1676" i="7" s="1"/>
  <c r="E1677" i="7" s="1"/>
  <c r="E1678" i="7" s="1"/>
  <c r="E1679" i="7" s="1"/>
  <c r="E1680" i="7" s="1"/>
  <c r="E1681" i="7" s="1"/>
  <c r="E1682" i="7" s="1"/>
  <c r="E1683" i="7" s="1"/>
  <c r="E1684" i="7" s="1"/>
  <c r="E1685" i="7" s="1"/>
  <c r="E1686" i="7" s="1"/>
  <c r="E1687" i="7" s="1"/>
  <c r="E1688" i="7" s="1"/>
  <c r="E1689" i="7" s="1"/>
  <c r="E1690" i="7" s="1"/>
  <c r="E1691" i="7" s="1"/>
  <c r="E1692" i="7" s="1"/>
  <c r="E1693" i="7" s="1"/>
  <c r="E1694" i="7" s="1"/>
  <c r="E1695" i="7" s="1"/>
  <c r="E1696" i="7" s="1"/>
  <c r="E1697" i="7" s="1"/>
  <c r="E1698" i="7" s="1"/>
  <c r="E1699" i="7" s="1"/>
  <c r="E1700" i="7" s="1"/>
  <c r="E1701" i="7" s="1"/>
  <c r="E1702" i="7" s="1"/>
  <c r="E1703" i="7" s="1"/>
  <c r="E1704" i="7" s="1"/>
  <c r="E1705" i="7" s="1"/>
  <c r="E1706" i="7" s="1"/>
  <c r="E1707" i="7" s="1"/>
  <c r="E1708" i="7" s="1"/>
  <c r="E1709" i="7" s="1"/>
  <c r="E1710" i="7" s="1"/>
  <c r="E1711" i="7" s="1"/>
  <c r="E1712" i="7" s="1"/>
  <c r="E1713" i="7" s="1"/>
  <c r="E1714" i="7" s="1"/>
  <c r="E1715" i="7" s="1"/>
  <c r="E1716" i="7" s="1"/>
  <c r="E1717" i="7" s="1"/>
  <c r="E1718" i="7" s="1"/>
  <c r="E1719" i="7" s="1"/>
  <c r="E1720" i="7" s="1"/>
  <c r="E1721" i="7" s="1"/>
  <c r="E1722" i="7" s="1"/>
  <c r="E1723" i="7" s="1"/>
  <c r="E1724" i="7" s="1"/>
  <c r="E1725" i="7" s="1"/>
  <c r="E1726" i="7" s="1"/>
  <c r="E1727" i="7" s="1"/>
  <c r="E1728" i="7" s="1"/>
  <c r="E1729" i="7" s="1"/>
  <c r="E1730" i="7" s="1"/>
  <c r="E1731" i="7" s="1"/>
  <c r="E1732" i="7" s="1"/>
  <c r="E1733" i="7" s="1"/>
  <c r="E1734" i="7" s="1"/>
  <c r="E1735" i="7" s="1"/>
  <c r="E1736" i="7" s="1"/>
  <c r="E1737" i="7" s="1"/>
  <c r="E1738" i="7" s="1"/>
  <c r="E1739" i="7" s="1"/>
  <c r="E1740" i="7" s="1"/>
  <c r="E1741" i="7" s="1"/>
  <c r="E1742" i="7" s="1"/>
  <c r="E1743" i="7" s="1"/>
  <c r="E1744" i="7" s="1"/>
  <c r="E1745" i="7" s="1"/>
  <c r="E1746" i="7" s="1"/>
  <c r="E1747" i="7" s="1"/>
  <c r="E1748" i="7" s="1"/>
  <c r="E1749" i="7" s="1"/>
  <c r="E1750" i="7" s="1"/>
  <c r="E1751" i="7" s="1"/>
  <c r="E1752" i="7" s="1"/>
  <c r="E1753" i="7" s="1"/>
  <c r="E1754" i="7" s="1"/>
  <c r="E1755" i="7" s="1"/>
  <c r="E1756" i="7" s="1"/>
  <c r="E1757" i="7" s="1"/>
  <c r="E1758" i="7" s="1"/>
  <c r="E1759" i="7" s="1"/>
  <c r="E1760" i="7" s="1"/>
  <c r="E1761" i="7" s="1"/>
  <c r="E1762" i="7" s="1"/>
  <c r="E1763" i="7" s="1"/>
  <c r="E1764" i="7" s="1"/>
  <c r="E1765" i="7" s="1"/>
  <c r="E1766" i="7" s="1"/>
  <c r="E1767" i="7" s="1"/>
  <c r="E1768" i="7" s="1"/>
  <c r="E1769" i="7" s="1"/>
  <c r="E1770" i="7" s="1"/>
  <c r="E1771" i="7" s="1"/>
  <c r="E1772" i="7" s="1"/>
  <c r="E1773" i="7" s="1"/>
  <c r="E1774" i="7" s="1"/>
  <c r="E1775" i="7" s="1"/>
  <c r="E1776" i="7" s="1"/>
  <c r="E1777" i="7" s="1"/>
  <c r="E1778" i="7" s="1"/>
  <c r="E1779" i="7" s="1"/>
  <c r="E1780" i="7" s="1"/>
  <c r="E1781" i="7" s="1"/>
  <c r="E1782" i="7" s="1"/>
  <c r="E1783" i="7" s="1"/>
  <c r="E1784" i="7" s="1"/>
  <c r="E1785" i="7" s="1"/>
  <c r="E1786" i="7" s="1"/>
  <c r="E1787" i="7" s="1"/>
  <c r="E1788" i="7" s="1"/>
  <c r="E1789" i="7" s="1"/>
  <c r="E1790" i="7" s="1"/>
  <c r="E1791" i="7" s="1"/>
  <c r="E1792" i="7" s="1"/>
  <c r="E1793" i="7" s="1"/>
  <c r="E1794" i="7" s="1"/>
  <c r="E1795" i="7" s="1"/>
  <c r="E1796" i="7" s="1"/>
  <c r="E1797" i="7" s="1"/>
  <c r="E1798" i="7" s="1"/>
  <c r="E1799" i="7" s="1"/>
  <c r="E1800" i="7" s="1"/>
  <c r="E1801" i="7" s="1"/>
  <c r="E1802" i="7" s="1"/>
  <c r="E1803" i="7" s="1"/>
  <c r="E1804" i="7" s="1"/>
  <c r="E1805" i="7" s="1"/>
  <c r="E1806" i="7" s="1"/>
  <c r="E1807" i="7" s="1"/>
  <c r="E1808" i="7" s="1"/>
  <c r="E1809" i="7" s="1"/>
  <c r="E1810" i="7" s="1"/>
  <c r="E1811" i="7" s="1"/>
  <c r="E1812" i="7" s="1"/>
  <c r="E1813" i="7" s="1"/>
  <c r="E1814" i="7" s="1"/>
  <c r="E1815" i="7" s="1"/>
  <c r="E1816" i="7" s="1"/>
  <c r="E1817" i="7" s="1"/>
  <c r="E1818" i="7" s="1"/>
  <c r="E1819" i="7" s="1"/>
  <c r="E1820" i="7" s="1"/>
  <c r="E1821" i="7" s="1"/>
  <c r="E1822" i="7" s="1"/>
  <c r="E1823" i="7" s="1"/>
  <c r="E1824" i="7" s="1"/>
  <c r="E1825" i="7" s="1"/>
  <c r="E1826" i="7" s="1"/>
  <c r="E1827" i="7" s="1"/>
  <c r="E1828" i="7" s="1"/>
  <c r="E1829" i="7" s="1"/>
  <c r="E1830" i="7" s="1"/>
  <c r="E1831" i="7" s="1"/>
  <c r="E1832" i="7" s="1"/>
  <c r="E1833" i="7" s="1"/>
  <c r="E1834" i="7" s="1"/>
  <c r="E1835" i="7" s="1"/>
  <c r="E1836" i="7" s="1"/>
  <c r="E1837" i="7" s="1"/>
  <c r="E1838" i="7" s="1"/>
  <c r="E1839" i="7" s="1"/>
  <c r="E1840" i="7" s="1"/>
  <c r="E1841" i="7" s="1"/>
  <c r="E1842" i="7" s="1"/>
  <c r="E1843" i="7" s="1"/>
  <c r="E1844" i="7" s="1"/>
  <c r="E1845" i="7" s="1"/>
  <c r="E1846" i="7" s="1"/>
  <c r="E1847" i="7" s="1"/>
  <c r="E1848" i="7" s="1"/>
  <c r="E1849" i="7" s="1"/>
  <c r="E1850" i="7" s="1"/>
  <c r="E1851" i="7" s="1"/>
  <c r="E1852" i="7" s="1"/>
  <c r="E1853" i="7" s="1"/>
  <c r="E1854" i="7" s="1"/>
  <c r="E1855" i="7" s="1"/>
  <c r="E1856" i="7" s="1"/>
  <c r="E1857" i="7" s="1"/>
  <c r="E1858" i="7" s="1"/>
  <c r="E1859" i="7" s="1"/>
  <c r="E1860" i="7" s="1"/>
  <c r="E1861" i="7" s="1"/>
  <c r="E1862" i="7" s="1"/>
  <c r="E1863" i="7" s="1"/>
  <c r="E1864" i="7" s="1"/>
  <c r="E1865" i="7" s="1"/>
  <c r="E1866" i="7" s="1"/>
  <c r="E1867" i="7" s="1"/>
  <c r="E1868" i="7" s="1"/>
  <c r="E1869" i="7" s="1"/>
  <c r="E1870" i="7" s="1"/>
  <c r="E1871" i="7" s="1"/>
  <c r="E1872" i="7" s="1"/>
  <c r="E1873" i="7" s="1"/>
  <c r="E1874" i="7" s="1"/>
  <c r="E1875" i="7" s="1"/>
  <c r="E1876" i="7" s="1"/>
  <c r="E1877" i="7" s="1"/>
  <c r="E1878" i="7" s="1"/>
  <c r="E1879" i="7" s="1"/>
  <c r="E1880" i="7" s="1"/>
  <c r="E1881" i="7" s="1"/>
  <c r="E1882" i="7" s="1"/>
  <c r="E1883" i="7" s="1"/>
  <c r="E1884" i="7" s="1"/>
  <c r="E1885" i="7" s="1"/>
  <c r="E1886" i="7" s="1"/>
  <c r="E1887" i="7" s="1"/>
  <c r="E1888" i="7" s="1"/>
  <c r="E1889" i="7" s="1"/>
  <c r="E1890" i="7" s="1"/>
  <c r="E1891" i="7" s="1"/>
  <c r="E1892" i="7" s="1"/>
  <c r="E1893" i="7" s="1"/>
  <c r="E1894" i="7" s="1"/>
  <c r="E1895" i="7" s="1"/>
  <c r="E1896" i="7" s="1"/>
  <c r="E1897" i="7" s="1"/>
  <c r="E1898" i="7" s="1"/>
  <c r="E1899" i="7" s="1"/>
  <c r="E1900" i="7" s="1"/>
  <c r="E1901" i="7" s="1"/>
  <c r="E1902" i="7" s="1"/>
  <c r="E1903" i="7" s="1"/>
  <c r="E1904" i="7" s="1"/>
  <c r="E1905" i="7" s="1"/>
  <c r="E1906" i="7" s="1"/>
  <c r="E1907" i="7" s="1"/>
  <c r="E1908" i="7" s="1"/>
  <c r="E1909" i="7" s="1"/>
  <c r="E1910" i="7" s="1"/>
  <c r="E1911" i="7" s="1"/>
  <c r="E1912" i="7" s="1"/>
  <c r="E1913" i="7" s="1"/>
  <c r="E1914" i="7" s="1"/>
  <c r="E1915" i="7" s="1"/>
  <c r="E1916" i="7" s="1"/>
  <c r="E1917" i="7" s="1"/>
  <c r="E1918" i="7" s="1"/>
  <c r="E1919" i="7" s="1"/>
  <c r="E1920" i="7" s="1"/>
  <c r="E1921" i="7" s="1"/>
  <c r="E1922" i="7" s="1"/>
  <c r="E1923" i="7" s="1"/>
  <c r="E1924" i="7" s="1"/>
  <c r="E1925" i="7" s="1"/>
  <c r="E1926" i="7" s="1"/>
  <c r="E1927" i="7" s="1"/>
  <c r="E1928" i="7" s="1"/>
  <c r="E1929" i="7" s="1"/>
  <c r="E1930" i="7" s="1"/>
  <c r="E1931" i="7" s="1"/>
  <c r="E1932" i="7" s="1"/>
  <c r="E1933" i="7" s="1"/>
  <c r="E1934" i="7" s="1"/>
  <c r="E1935" i="7" s="1"/>
  <c r="E1936" i="7" s="1"/>
  <c r="E1937" i="7" s="1"/>
  <c r="E1938" i="7" s="1"/>
  <c r="E1939" i="7" s="1"/>
  <c r="E1940" i="7" s="1"/>
  <c r="E1941" i="7" s="1"/>
  <c r="E1942" i="7" s="1"/>
  <c r="E1943" i="7" s="1"/>
  <c r="E1944" i="7" s="1"/>
  <c r="E1945" i="7" s="1"/>
  <c r="E1946" i="7" s="1"/>
  <c r="E1947" i="7" s="1"/>
  <c r="E1948" i="7" s="1"/>
  <c r="E1949" i="7" s="1"/>
  <c r="E1950" i="7" s="1"/>
  <c r="E1951" i="7" s="1"/>
  <c r="E1952" i="7" s="1"/>
  <c r="E1953" i="7" s="1"/>
  <c r="E1954" i="7" s="1"/>
  <c r="E1955" i="7" s="1"/>
  <c r="E1956" i="7" s="1"/>
  <c r="E1957" i="7" s="1"/>
  <c r="E1958" i="7" s="1"/>
  <c r="E1959" i="7" s="1"/>
  <c r="E1960" i="7" s="1"/>
  <c r="E1961" i="7" s="1"/>
  <c r="E1962" i="7" s="1"/>
  <c r="E1963" i="7" s="1"/>
  <c r="E1964" i="7" s="1"/>
  <c r="E1965" i="7" s="1"/>
  <c r="E1966" i="7" s="1"/>
  <c r="E1967" i="7" s="1"/>
  <c r="E1968" i="7" s="1"/>
  <c r="E1969" i="7" s="1"/>
  <c r="E1970" i="7" s="1"/>
  <c r="E1971" i="7" s="1"/>
  <c r="E1972" i="7" s="1"/>
  <c r="E1973" i="7" s="1"/>
  <c r="E1974" i="7" s="1"/>
  <c r="E1975" i="7" s="1"/>
  <c r="E1976" i="7" s="1"/>
  <c r="E1977" i="7" s="1"/>
  <c r="E1978" i="7" s="1"/>
  <c r="E1979" i="7" s="1"/>
  <c r="E1980" i="7" s="1"/>
  <c r="E1981" i="7" s="1"/>
  <c r="E1982" i="7" s="1"/>
  <c r="E1983" i="7" s="1"/>
  <c r="E1984" i="7" s="1"/>
  <c r="E1985" i="7" s="1"/>
  <c r="E1986" i="7" s="1"/>
  <c r="E1987" i="7" s="1"/>
  <c r="E1988" i="7" s="1"/>
  <c r="E1989" i="7" s="1"/>
  <c r="E1990" i="7" s="1"/>
  <c r="E1991" i="7" s="1"/>
  <c r="E1992" i="7" s="1"/>
  <c r="E1993" i="7" s="1"/>
  <c r="E1994" i="7" s="1"/>
  <c r="E1995" i="7" s="1"/>
  <c r="E1996" i="7" s="1"/>
  <c r="E1997" i="7" s="1"/>
  <c r="E1998" i="7" s="1"/>
  <c r="E1999" i="7" s="1"/>
  <c r="E2000" i="7" s="1"/>
  <c r="E2001" i="7" s="1"/>
  <c r="E2002" i="7" s="1"/>
  <c r="E2003" i="7" s="1"/>
  <c r="E2004" i="7" s="1"/>
  <c r="E2005" i="7" s="1"/>
  <c r="E2006" i="7" s="1"/>
  <c r="E2007" i="7" s="1"/>
  <c r="E2008" i="7" s="1"/>
  <c r="E2009" i="7" s="1"/>
  <c r="E2010" i="7" s="1"/>
  <c r="E2011" i="7" s="1"/>
  <c r="E2012" i="7" s="1"/>
  <c r="E2013" i="7" s="1"/>
  <c r="E2014" i="7" s="1"/>
  <c r="E2015" i="7" s="1"/>
  <c r="E2016" i="7" s="1"/>
  <c r="E2017" i="7" s="1"/>
  <c r="E2018" i="7" s="1"/>
  <c r="E2019" i="7" s="1"/>
  <c r="E2020" i="7" s="1"/>
  <c r="E2021" i="7" s="1"/>
  <c r="E2022" i="7" s="1"/>
  <c r="E2023" i="7" s="1"/>
  <c r="E2024" i="7" s="1"/>
  <c r="E2025" i="7" s="1"/>
  <c r="E2026" i="7" s="1"/>
  <c r="E2027" i="7" s="1"/>
  <c r="E2028" i="7" s="1"/>
  <c r="E2029" i="7" s="1"/>
  <c r="E2030" i="7" s="1"/>
  <c r="E2031" i="7" s="1"/>
  <c r="E2032" i="7" s="1"/>
  <c r="E2033" i="7" s="1"/>
  <c r="E2034" i="7" s="1"/>
  <c r="E2035" i="7" s="1"/>
  <c r="E2036" i="7" s="1"/>
  <c r="E2037" i="7" s="1"/>
  <c r="E2038" i="7" s="1"/>
  <c r="E2039" i="7" s="1"/>
  <c r="E2040" i="7" s="1"/>
  <c r="E2041" i="7" s="1"/>
  <c r="E2042" i="7" s="1"/>
  <c r="E2043" i="7" s="1"/>
  <c r="E2044" i="7" s="1"/>
  <c r="E2045" i="7" s="1"/>
  <c r="E2046" i="7" s="1"/>
  <c r="E2047" i="7" s="1"/>
  <c r="E2048" i="7" s="1"/>
  <c r="E2049" i="7" s="1"/>
  <c r="E2050" i="7" s="1"/>
  <c r="E2051" i="7" s="1"/>
  <c r="E2052" i="7" s="1"/>
  <c r="E2053" i="7" s="1"/>
  <c r="E2054" i="7" s="1"/>
  <c r="E2055" i="7" s="1"/>
  <c r="E2056" i="7" s="1"/>
  <c r="E2057" i="7" s="1"/>
  <c r="E2058" i="7" s="1"/>
  <c r="E2059" i="7" s="1"/>
  <c r="E2060" i="7" s="1"/>
  <c r="E2061" i="7" s="1"/>
  <c r="E2062" i="7" s="1"/>
  <c r="E2063" i="7" s="1"/>
  <c r="E2064" i="7" s="1"/>
  <c r="E2065" i="7" s="1"/>
  <c r="E2066" i="7" s="1"/>
  <c r="E2067" i="7" s="1"/>
  <c r="E2068" i="7" s="1"/>
  <c r="E2069" i="7" s="1"/>
  <c r="E2070" i="7" s="1"/>
  <c r="E2071" i="7" s="1"/>
  <c r="E2072" i="7" s="1"/>
  <c r="E2073" i="7" s="1"/>
  <c r="E2074" i="7" s="1"/>
  <c r="E2075" i="7" s="1"/>
  <c r="E2076" i="7" s="1"/>
  <c r="E2077" i="7" s="1"/>
  <c r="E2078" i="7" s="1"/>
  <c r="E2079" i="7" s="1"/>
  <c r="E2080" i="7" s="1"/>
  <c r="E2081" i="7" s="1"/>
  <c r="E2082" i="7" s="1"/>
  <c r="E2083" i="7" s="1"/>
  <c r="E2084" i="7" s="1"/>
  <c r="E2085" i="7" s="1"/>
  <c r="E2086" i="7" s="1"/>
  <c r="E2087" i="7" s="1"/>
  <c r="E2088" i="7" s="1"/>
  <c r="E2089" i="7" s="1"/>
  <c r="E2090" i="7" s="1"/>
  <c r="E2091" i="7" s="1"/>
  <c r="E2092" i="7" s="1"/>
  <c r="E2093" i="7" s="1"/>
  <c r="E2094" i="7" s="1"/>
  <c r="E2095" i="7" s="1"/>
  <c r="E2096" i="7" s="1"/>
  <c r="E2097" i="7" s="1"/>
  <c r="E2098" i="7" s="1"/>
  <c r="E2099" i="7" s="1"/>
  <c r="E2100" i="7" s="1"/>
  <c r="E2101" i="7" s="1"/>
  <c r="E2102" i="7" s="1"/>
  <c r="E2103" i="7" s="1"/>
  <c r="E2104" i="7" s="1"/>
  <c r="E2105" i="7" s="1"/>
  <c r="E2106" i="7" s="1"/>
  <c r="E2107" i="7" s="1"/>
  <c r="E2108" i="7" s="1"/>
  <c r="E2109" i="7" s="1"/>
  <c r="E2110" i="7" s="1"/>
  <c r="E2111" i="7" s="1"/>
  <c r="E2112" i="7" s="1"/>
  <c r="E2113" i="7" s="1"/>
  <c r="E2114" i="7" s="1"/>
  <c r="E2115" i="7" s="1"/>
  <c r="E2116" i="7" s="1"/>
  <c r="E2117" i="7" s="1"/>
  <c r="E2118" i="7" s="1"/>
  <c r="E2119" i="7" s="1"/>
  <c r="E2120" i="7" s="1"/>
  <c r="E2121" i="7" s="1"/>
  <c r="E2122" i="7" s="1"/>
  <c r="E2123" i="7" s="1"/>
  <c r="E2124" i="7" s="1"/>
  <c r="E2125" i="7" s="1"/>
  <c r="E2126" i="7" s="1"/>
  <c r="E2127" i="7" s="1"/>
  <c r="E2128" i="7" s="1"/>
  <c r="E2129" i="7" s="1"/>
  <c r="E2130" i="7" s="1"/>
  <c r="E2131" i="7" s="1"/>
  <c r="E2132" i="7" s="1"/>
  <c r="E2133" i="7" s="1"/>
  <c r="E2134" i="7" s="1"/>
  <c r="E2135" i="7" s="1"/>
  <c r="E2136" i="7" s="1"/>
  <c r="E2137" i="7" s="1"/>
  <c r="E2138" i="7" s="1"/>
  <c r="E2139" i="7" s="1"/>
  <c r="E2140" i="7" s="1"/>
  <c r="E2141" i="7" s="1"/>
  <c r="E2142" i="7" s="1"/>
  <c r="E2143" i="7" s="1"/>
  <c r="E2144" i="7" s="1"/>
  <c r="E2145" i="7" s="1"/>
  <c r="E2146" i="7" s="1"/>
  <c r="E2147" i="7" s="1"/>
  <c r="E2148" i="7" s="1"/>
  <c r="E2149" i="7" s="1"/>
  <c r="E2150" i="7" s="1"/>
  <c r="E2151" i="7" s="1"/>
  <c r="E2152" i="7" s="1"/>
  <c r="E2153" i="7" s="1"/>
  <c r="E2154" i="7" s="1"/>
  <c r="E2155" i="7" s="1"/>
  <c r="E2156" i="7" s="1"/>
  <c r="E2157" i="7" s="1"/>
  <c r="E2158" i="7" s="1"/>
  <c r="E2159" i="7" s="1"/>
  <c r="E2160" i="7" s="1"/>
  <c r="E2161" i="7" s="1"/>
  <c r="E2162" i="7" s="1"/>
  <c r="E2163" i="7" s="1"/>
  <c r="E2164" i="7" s="1"/>
  <c r="E2165" i="7" s="1"/>
  <c r="E2166" i="7" s="1"/>
  <c r="E2167" i="7" s="1"/>
  <c r="E2168" i="7" s="1"/>
  <c r="E2169" i="7" s="1"/>
  <c r="E2170" i="7" s="1"/>
  <c r="E2171" i="7" s="1"/>
  <c r="E2172" i="7" s="1"/>
  <c r="E2173" i="7" s="1"/>
  <c r="E2174" i="7" s="1"/>
  <c r="E2175" i="7" s="1"/>
  <c r="E2176" i="7" s="1"/>
  <c r="E2177" i="7" s="1"/>
  <c r="E2178" i="7" s="1"/>
  <c r="E2179" i="7" s="1"/>
  <c r="E2180" i="7" s="1"/>
  <c r="E2181" i="7" s="1"/>
  <c r="E2182" i="7" s="1"/>
  <c r="E2183" i="7" s="1"/>
  <c r="E2184" i="7" s="1"/>
  <c r="E2185" i="7" s="1"/>
  <c r="E2186" i="7" s="1"/>
  <c r="E2187" i="7" s="1"/>
  <c r="E2188" i="7" s="1"/>
  <c r="E2189" i="7" s="1"/>
  <c r="E2190" i="7" s="1"/>
  <c r="E2191" i="7" s="1"/>
  <c r="E2192" i="7" s="1"/>
  <c r="E2193" i="7" s="1"/>
  <c r="E2194" i="7" s="1"/>
  <c r="E2195" i="7" s="1"/>
  <c r="E2196" i="7" s="1"/>
  <c r="E2197" i="7" s="1"/>
  <c r="E2198" i="7" s="1"/>
  <c r="E2199" i="7" s="1"/>
  <c r="E2200" i="7" s="1"/>
  <c r="E2201" i="7" s="1"/>
  <c r="E2202" i="7" s="1"/>
  <c r="E2203" i="7" s="1"/>
  <c r="E2204" i="7" s="1"/>
  <c r="E2205" i="7" s="1"/>
  <c r="E2206" i="7" s="1"/>
  <c r="E2207" i="7" s="1"/>
  <c r="E2208" i="7" s="1"/>
  <c r="E2209" i="7" s="1"/>
  <c r="E2210" i="7" s="1"/>
  <c r="E2211" i="7" s="1"/>
  <c r="E2212" i="7" s="1"/>
  <c r="E2213" i="7" s="1"/>
  <c r="E2214" i="7" s="1"/>
  <c r="E2215" i="7" s="1"/>
  <c r="E2216" i="7" s="1"/>
  <c r="E2217" i="7" s="1"/>
  <c r="E2218" i="7" s="1"/>
  <c r="E2219" i="7" s="1"/>
  <c r="E2220" i="7" s="1"/>
  <c r="E2221" i="7" s="1"/>
  <c r="E2222" i="7" s="1"/>
  <c r="E2223" i="7" s="1"/>
  <c r="E2224" i="7" s="1"/>
  <c r="E2225" i="7" s="1"/>
  <c r="E2226" i="7" s="1"/>
  <c r="E2227" i="7" s="1"/>
  <c r="E2228" i="7" s="1"/>
  <c r="E2229" i="7" s="1"/>
  <c r="E2230" i="7" s="1"/>
  <c r="E2231" i="7" s="1"/>
  <c r="E2232" i="7" s="1"/>
  <c r="E2233" i="7" s="1"/>
  <c r="E2234" i="7" s="1"/>
  <c r="E2235" i="7" s="1"/>
  <c r="E2236" i="7" s="1"/>
  <c r="E2237" i="7" s="1"/>
  <c r="E2238" i="7" s="1"/>
  <c r="E2239" i="7" s="1"/>
  <c r="E2240" i="7" s="1"/>
  <c r="E2241" i="7" s="1"/>
  <c r="E2242" i="7" s="1"/>
  <c r="E2243" i="7" s="1"/>
  <c r="E2244" i="7" s="1"/>
  <c r="E2245" i="7" s="1"/>
  <c r="E2246" i="7" s="1"/>
  <c r="E2247" i="7" s="1"/>
  <c r="E2248" i="7" s="1"/>
  <c r="E2249" i="7" s="1"/>
  <c r="E2250" i="7" s="1"/>
  <c r="E2251" i="7" s="1"/>
  <c r="E2252" i="7" s="1"/>
  <c r="E2253" i="7" s="1"/>
  <c r="E2254" i="7" s="1"/>
  <c r="E2255" i="7" s="1"/>
  <c r="E2256" i="7" s="1"/>
  <c r="E2257" i="7" s="1"/>
  <c r="E2258" i="7" s="1"/>
  <c r="E2259" i="7" s="1"/>
  <c r="E2260" i="7" s="1"/>
  <c r="E2261" i="7" s="1"/>
  <c r="E2262" i="7" s="1"/>
  <c r="E2263" i="7" s="1"/>
  <c r="E2264" i="7" s="1"/>
  <c r="E2265" i="7" s="1"/>
  <c r="E2266" i="7" s="1"/>
  <c r="E2267" i="7" s="1"/>
  <c r="E2268" i="7" s="1"/>
  <c r="E2269" i="7" s="1"/>
  <c r="E2270" i="7" s="1"/>
  <c r="E2271" i="7" s="1"/>
  <c r="E2272" i="7" s="1"/>
  <c r="E2273" i="7" s="1"/>
  <c r="E2274" i="7" s="1"/>
  <c r="E2275" i="7" s="1"/>
  <c r="E2276" i="7" s="1"/>
  <c r="E2277" i="7" s="1"/>
  <c r="E2278" i="7" s="1"/>
  <c r="E2279" i="7" s="1"/>
  <c r="E2280" i="7" s="1"/>
  <c r="E2281" i="7" s="1"/>
  <c r="E2282" i="7" s="1"/>
  <c r="E2283" i="7" s="1"/>
  <c r="E2284" i="7" s="1"/>
  <c r="E2285" i="7" s="1"/>
  <c r="E2286" i="7" s="1"/>
  <c r="E2287" i="7" s="1"/>
  <c r="E2288" i="7" s="1"/>
  <c r="E2289" i="7" s="1"/>
  <c r="E2290" i="7" s="1"/>
  <c r="E2291" i="7" s="1"/>
  <c r="E2292" i="7" s="1"/>
  <c r="E2293" i="7" s="1"/>
  <c r="E2294" i="7" s="1"/>
  <c r="E2295" i="7" s="1"/>
  <c r="E2296" i="7" s="1"/>
  <c r="E2297" i="7" s="1"/>
  <c r="E2298" i="7" s="1"/>
  <c r="E2299" i="7" s="1"/>
  <c r="E2300" i="7" s="1"/>
  <c r="E2301" i="7" s="1"/>
  <c r="E2302" i="7" s="1"/>
  <c r="E2303" i="7" s="1"/>
  <c r="E2304" i="7" s="1"/>
  <c r="E2305" i="7" s="1"/>
  <c r="E2306" i="7" s="1"/>
  <c r="E2307" i="7" s="1"/>
  <c r="E2308" i="7" s="1"/>
  <c r="E2309" i="7" s="1"/>
  <c r="E2310" i="7" s="1"/>
  <c r="E2311" i="7" s="1"/>
  <c r="E2312" i="7" s="1"/>
  <c r="E2313" i="7" s="1"/>
  <c r="E2314" i="7" s="1"/>
  <c r="E2315" i="7" s="1"/>
  <c r="E2316" i="7" s="1"/>
  <c r="E2317" i="7" s="1"/>
  <c r="E2318" i="7" s="1"/>
  <c r="E2319" i="7" s="1"/>
  <c r="E2320" i="7" s="1"/>
  <c r="E2321" i="7" s="1"/>
  <c r="E2322" i="7" s="1"/>
  <c r="E2323" i="7" s="1"/>
  <c r="E2324" i="7" s="1"/>
  <c r="E2325" i="7" s="1"/>
  <c r="E2326" i="7" s="1"/>
  <c r="E2327" i="7" s="1"/>
  <c r="E2328" i="7" s="1"/>
  <c r="E2329" i="7" s="1"/>
  <c r="E2330" i="7" s="1"/>
  <c r="E2331" i="7" s="1"/>
  <c r="E2332" i="7" s="1"/>
  <c r="E2333" i="7" s="1"/>
  <c r="E2334" i="7" s="1"/>
  <c r="E2335" i="7" s="1"/>
  <c r="E2336" i="7" s="1"/>
  <c r="E2337" i="7" s="1"/>
  <c r="E2338" i="7" s="1"/>
  <c r="E2339" i="7" s="1"/>
  <c r="E2340" i="7" s="1"/>
  <c r="E2341" i="7" s="1"/>
  <c r="E2342" i="7" s="1"/>
  <c r="E2343" i="7" s="1"/>
  <c r="E2344" i="7" s="1"/>
  <c r="E2345" i="7" s="1"/>
  <c r="E2346" i="7" s="1"/>
  <c r="E2347" i="7" s="1"/>
  <c r="E2348" i="7" s="1"/>
  <c r="E2349" i="7" s="1"/>
  <c r="E2350" i="7" s="1"/>
  <c r="E2351" i="7" s="1"/>
  <c r="E2352" i="7" s="1"/>
  <c r="E2353" i="7" s="1"/>
  <c r="E2354" i="7" s="1"/>
  <c r="E2355" i="7" s="1"/>
  <c r="E2356" i="7" s="1"/>
  <c r="E2357" i="7" s="1"/>
  <c r="E2358" i="7" s="1"/>
  <c r="E2359" i="7" s="1"/>
  <c r="E2360" i="7" s="1"/>
  <c r="E2361" i="7" s="1"/>
  <c r="E2362" i="7" s="1"/>
  <c r="E2363" i="7" s="1"/>
  <c r="E2364" i="7" s="1"/>
  <c r="E2365" i="7" s="1"/>
  <c r="E2366" i="7" s="1"/>
  <c r="E2367" i="7" s="1"/>
  <c r="E2368" i="7" s="1"/>
  <c r="E2369" i="7" s="1"/>
  <c r="E2370" i="7" s="1"/>
  <c r="E2371" i="7" s="1"/>
  <c r="E2372" i="7" s="1"/>
  <c r="E2373" i="7" s="1"/>
  <c r="E2374" i="7" s="1"/>
  <c r="E2375" i="7" s="1"/>
  <c r="E2376" i="7" s="1"/>
  <c r="E2377" i="7" s="1"/>
  <c r="E2378" i="7" s="1"/>
  <c r="E2379" i="7" s="1"/>
  <c r="E2380" i="7" s="1"/>
  <c r="E2381" i="7" s="1"/>
  <c r="E2382" i="7" s="1"/>
  <c r="E2383" i="7" s="1"/>
  <c r="E2384" i="7" s="1"/>
  <c r="E2385" i="7" s="1"/>
  <c r="E2386" i="7" s="1"/>
  <c r="E2387" i="7" s="1"/>
  <c r="E2388" i="7" s="1"/>
  <c r="E2389" i="7" s="1"/>
  <c r="E2390" i="7" s="1"/>
  <c r="E2391" i="7" s="1"/>
  <c r="E2392" i="7" s="1"/>
  <c r="E2393" i="7" s="1"/>
  <c r="E2394" i="7" s="1"/>
  <c r="E2395" i="7" s="1"/>
  <c r="E2396" i="7" s="1"/>
  <c r="E2397" i="7" s="1"/>
  <c r="E2398" i="7" s="1"/>
  <c r="E2399" i="7" s="1"/>
  <c r="E2400" i="7" s="1"/>
  <c r="E2401" i="7" s="1"/>
  <c r="E2402" i="7" s="1"/>
  <c r="E2403" i="7" s="1"/>
  <c r="E2404" i="7" s="1"/>
  <c r="E2405" i="7" s="1"/>
  <c r="E2406" i="7" s="1"/>
  <c r="E2407" i="7" s="1"/>
  <c r="E2408" i="7" s="1"/>
  <c r="E2409" i="7" s="1"/>
  <c r="E2410" i="7" s="1"/>
  <c r="E2411" i="7" s="1"/>
  <c r="E2412" i="7" s="1"/>
  <c r="E2413" i="7" s="1"/>
  <c r="E2414" i="7" s="1"/>
  <c r="E2415" i="7" s="1"/>
  <c r="E2416" i="7" s="1"/>
  <c r="E2417" i="7" s="1"/>
  <c r="E2418" i="7" s="1"/>
  <c r="E2419" i="7" s="1"/>
  <c r="E2420" i="7" s="1"/>
  <c r="E2421" i="7" s="1"/>
  <c r="E2422" i="7" s="1"/>
  <c r="E2423" i="7" s="1"/>
  <c r="E2424" i="7" s="1"/>
  <c r="E2425" i="7" s="1"/>
  <c r="E2426" i="7" s="1"/>
  <c r="E2427" i="7" s="1"/>
  <c r="E2428" i="7" s="1"/>
  <c r="E2429" i="7" s="1"/>
  <c r="E2430" i="7" s="1"/>
  <c r="E2431" i="7" s="1"/>
  <c r="E2432" i="7" s="1"/>
  <c r="E2433" i="7" s="1"/>
  <c r="E2434" i="7" s="1"/>
  <c r="E2435" i="7" s="1"/>
  <c r="E2436" i="7" s="1"/>
  <c r="E2437" i="7" s="1"/>
  <c r="E2438" i="7" s="1"/>
  <c r="E2439" i="7" s="1"/>
  <c r="E2440" i="7" s="1"/>
  <c r="E2441" i="7" s="1"/>
  <c r="E2442" i="7" s="1"/>
  <c r="E2443" i="7" s="1"/>
  <c r="E2444" i="7" s="1"/>
  <c r="E2445" i="7" s="1"/>
  <c r="E2446" i="7" s="1"/>
  <c r="E2447" i="7" s="1"/>
  <c r="E2448" i="7" s="1"/>
  <c r="E2449" i="7" s="1"/>
  <c r="E2450" i="7" s="1"/>
  <c r="E2451" i="7" s="1"/>
  <c r="E2452" i="7" s="1"/>
  <c r="E2453" i="7" s="1"/>
  <c r="E2454" i="7" s="1"/>
  <c r="E2455" i="7" s="1"/>
  <c r="E2456" i="7" s="1"/>
  <c r="E2457" i="7" s="1"/>
  <c r="E2458" i="7" s="1"/>
  <c r="E2459" i="7" s="1"/>
  <c r="E2460" i="7" s="1"/>
  <c r="E2461" i="7" s="1"/>
  <c r="E2462" i="7" s="1"/>
  <c r="E2463" i="7" s="1"/>
  <c r="E2464" i="7" s="1"/>
  <c r="E2465" i="7" s="1"/>
  <c r="E2466" i="7" s="1"/>
  <c r="E2467" i="7" s="1"/>
  <c r="E2468" i="7" s="1"/>
  <c r="E2469" i="7" s="1"/>
  <c r="E2470" i="7" s="1"/>
  <c r="E2471" i="7" s="1"/>
  <c r="E2472" i="7" s="1"/>
  <c r="E2473" i="7" s="1"/>
  <c r="E2474" i="7" s="1"/>
  <c r="E2475" i="7" s="1"/>
  <c r="E2476" i="7" s="1"/>
  <c r="E2477" i="7" s="1"/>
  <c r="E2478" i="7" s="1"/>
  <c r="E2479" i="7" s="1"/>
  <c r="E2480" i="7" s="1"/>
  <c r="E2481" i="7" s="1"/>
  <c r="E2482" i="7" s="1"/>
  <c r="E2483" i="7" s="1"/>
  <c r="E2484" i="7" s="1"/>
  <c r="E2485" i="7" s="1"/>
  <c r="E2486" i="7" s="1"/>
  <c r="E2487" i="7" s="1"/>
  <c r="E2488" i="7" s="1"/>
  <c r="E2489" i="7" s="1"/>
  <c r="E2490" i="7" s="1"/>
  <c r="E2491" i="7" s="1"/>
  <c r="E2492" i="7" s="1"/>
  <c r="E2493" i="7" s="1"/>
  <c r="E2494" i="7" s="1"/>
  <c r="E2495" i="7" s="1"/>
  <c r="E2496" i="7" s="1"/>
  <c r="E2497" i="7" s="1"/>
  <c r="E2498" i="7" s="1"/>
  <c r="E2499" i="7" s="1"/>
  <c r="E2500" i="7" s="1"/>
  <c r="E2501" i="7" s="1"/>
  <c r="E2502" i="7" s="1"/>
  <c r="E2503" i="7" s="1"/>
  <c r="E2504" i="7" s="1"/>
  <c r="E2505" i="7" s="1"/>
  <c r="E2506" i="7" s="1"/>
  <c r="E2507" i="7" s="1"/>
  <c r="E2508" i="7" s="1"/>
  <c r="E2509" i="7" s="1"/>
  <c r="E2510" i="7" s="1"/>
  <c r="E2511" i="7" s="1"/>
  <c r="E2512" i="7" s="1"/>
  <c r="E2513" i="7" s="1"/>
  <c r="E2514" i="7" s="1"/>
  <c r="E2515" i="7" s="1"/>
  <c r="E2516" i="7" s="1"/>
  <c r="E2517" i="7" s="1"/>
  <c r="E2518" i="7" s="1"/>
  <c r="E2519" i="7" s="1"/>
  <c r="E2520" i="7" s="1"/>
  <c r="E2521" i="7" s="1"/>
  <c r="E2522" i="7" s="1"/>
  <c r="E2523" i="7" s="1"/>
  <c r="E2524" i="7" s="1"/>
  <c r="E2525" i="7" s="1"/>
  <c r="E2526" i="7" s="1"/>
  <c r="E2527" i="7" s="1"/>
  <c r="E2528" i="7" s="1"/>
  <c r="E2529" i="7" s="1"/>
  <c r="E2530" i="7" s="1"/>
  <c r="E2531" i="7" s="1"/>
  <c r="E2532" i="7" s="1"/>
  <c r="E2533" i="7" s="1"/>
  <c r="E2534" i="7" s="1"/>
  <c r="E2535" i="7" s="1"/>
  <c r="E2536" i="7" s="1"/>
  <c r="E2537" i="7" s="1"/>
  <c r="E2538" i="7" s="1"/>
  <c r="E2539" i="7" s="1"/>
  <c r="E2540" i="7" s="1"/>
  <c r="E2541" i="7" s="1"/>
  <c r="E2542" i="7" s="1"/>
  <c r="E2543" i="7" s="1"/>
  <c r="E2544" i="7" s="1"/>
  <c r="E2545" i="7" s="1"/>
  <c r="E2546" i="7" s="1"/>
  <c r="E2547" i="7" s="1"/>
  <c r="E2548" i="7" s="1"/>
  <c r="E2549" i="7" s="1"/>
  <c r="E2550" i="7" s="1"/>
  <c r="E2551" i="7" s="1"/>
  <c r="E2552" i="7" s="1"/>
  <c r="E2553" i="7" s="1"/>
  <c r="E2554" i="7" s="1"/>
  <c r="E2555" i="7" s="1"/>
  <c r="E2556" i="7" s="1"/>
  <c r="E2557" i="7" s="1"/>
  <c r="E2558" i="7" s="1"/>
  <c r="E2559" i="7" s="1"/>
  <c r="E2560" i="7" s="1"/>
  <c r="E2561" i="7" s="1"/>
  <c r="E2562" i="7" s="1"/>
  <c r="E2563" i="7" s="1"/>
  <c r="E2564" i="7" s="1"/>
  <c r="E2565" i="7" s="1"/>
  <c r="E2566" i="7" s="1"/>
  <c r="E2567" i="7" s="1"/>
  <c r="E2568" i="7" s="1"/>
  <c r="E2569" i="7" s="1"/>
  <c r="E2570" i="7" s="1"/>
  <c r="E2571" i="7" s="1"/>
  <c r="E2572" i="7" s="1"/>
  <c r="E2573" i="7" s="1"/>
  <c r="E2574" i="7" s="1"/>
  <c r="E2575" i="7" s="1"/>
  <c r="E2576" i="7" s="1"/>
  <c r="E2577" i="7" s="1"/>
  <c r="E2578" i="7" s="1"/>
  <c r="E2579" i="7" s="1"/>
  <c r="E2580" i="7" s="1"/>
  <c r="E2581" i="7" s="1"/>
  <c r="E2582" i="7" s="1"/>
  <c r="E2583" i="7" s="1"/>
  <c r="E2584" i="7" s="1"/>
  <c r="E2585" i="7" s="1"/>
  <c r="E2586" i="7" s="1"/>
  <c r="E2587" i="7" s="1"/>
  <c r="E2588" i="7" s="1"/>
  <c r="E2589" i="7" s="1"/>
  <c r="E2590" i="7" s="1"/>
  <c r="E2591" i="7" s="1"/>
  <c r="E2592" i="7" s="1"/>
  <c r="E2593" i="7" s="1"/>
  <c r="E2594" i="7" s="1"/>
  <c r="E2595" i="7" s="1"/>
  <c r="E2596" i="7" s="1"/>
  <c r="E2597" i="7" s="1"/>
  <c r="E2598" i="7" s="1"/>
  <c r="E2599" i="7" s="1"/>
  <c r="E2600" i="7" s="1"/>
  <c r="E2601" i="7" s="1"/>
  <c r="E2602" i="7" s="1"/>
  <c r="E2603" i="7" s="1"/>
  <c r="E2604" i="7" s="1"/>
  <c r="E2605" i="7" s="1"/>
  <c r="E2606" i="7" s="1"/>
  <c r="E2607" i="7" s="1"/>
  <c r="E2608" i="7" s="1"/>
  <c r="E2609" i="7" s="1"/>
  <c r="E2610" i="7" s="1"/>
  <c r="E2611" i="7" s="1"/>
  <c r="E2612" i="7" s="1"/>
  <c r="E2613" i="7" s="1"/>
  <c r="E2614" i="7" s="1"/>
  <c r="E2615" i="7" s="1"/>
  <c r="E2616" i="7" s="1"/>
  <c r="E2617" i="7" s="1"/>
  <c r="E2618" i="7" s="1"/>
  <c r="E2619" i="7" s="1"/>
  <c r="E2620" i="7" s="1"/>
  <c r="E2621" i="7" s="1"/>
  <c r="E2622" i="7" s="1"/>
  <c r="E2623" i="7" s="1"/>
  <c r="E2624" i="7" s="1"/>
  <c r="E2625" i="7" s="1"/>
  <c r="E2626" i="7" s="1"/>
  <c r="E2627" i="7" s="1"/>
  <c r="E2628" i="7" s="1"/>
  <c r="E2629" i="7" s="1"/>
  <c r="E2630" i="7" s="1"/>
  <c r="E2631" i="7" s="1"/>
  <c r="E2632" i="7" s="1"/>
  <c r="E2633" i="7" s="1"/>
  <c r="E2634" i="7" s="1"/>
  <c r="E2635" i="7" s="1"/>
  <c r="E2636" i="7" s="1"/>
  <c r="E2637" i="7" s="1"/>
  <c r="E2638" i="7" s="1"/>
  <c r="E2639" i="7" s="1"/>
  <c r="E2640" i="7" s="1"/>
  <c r="E2641" i="7" s="1"/>
  <c r="E2642" i="7" s="1"/>
  <c r="E2643" i="7" s="1"/>
  <c r="E2644" i="7" s="1"/>
  <c r="E2645" i="7" s="1"/>
  <c r="E2646" i="7" s="1"/>
  <c r="E2647" i="7" s="1"/>
  <c r="E2648" i="7" s="1"/>
  <c r="E2649" i="7" s="1"/>
  <c r="E2650" i="7" s="1"/>
  <c r="E2651" i="7" s="1"/>
  <c r="E2652" i="7" s="1"/>
  <c r="E2653" i="7" s="1"/>
  <c r="E2654" i="7" s="1"/>
  <c r="E2655" i="7" s="1"/>
  <c r="E2656" i="7" s="1"/>
  <c r="E2657" i="7" s="1"/>
  <c r="E2658" i="7" s="1"/>
  <c r="E2659" i="7" s="1"/>
  <c r="E2660" i="7" s="1"/>
  <c r="E2661" i="7" s="1"/>
  <c r="E2662" i="7" s="1"/>
  <c r="E2663" i="7" s="1"/>
  <c r="E2664" i="7" s="1"/>
  <c r="E2665" i="7" s="1"/>
  <c r="E2666" i="7" s="1"/>
  <c r="E2667" i="7" s="1"/>
  <c r="E2668" i="7" s="1"/>
  <c r="E2669" i="7" s="1"/>
  <c r="E2670" i="7" s="1"/>
  <c r="E2671" i="7" s="1"/>
  <c r="E2672" i="7" s="1"/>
  <c r="E2673" i="7" s="1"/>
  <c r="E2674" i="7" s="1"/>
  <c r="E2675" i="7" s="1"/>
  <c r="E2676" i="7" s="1"/>
  <c r="E2677" i="7" s="1"/>
  <c r="E2678" i="7" s="1"/>
  <c r="E2679" i="7" s="1"/>
  <c r="E2680" i="7" s="1"/>
  <c r="E2681" i="7" s="1"/>
  <c r="E2682" i="7" s="1"/>
  <c r="E2683" i="7" s="1"/>
  <c r="E2684" i="7" s="1"/>
  <c r="E2685" i="7" s="1"/>
  <c r="E2686" i="7" s="1"/>
  <c r="E2687" i="7" s="1"/>
  <c r="E2688" i="7" s="1"/>
  <c r="E2689" i="7" s="1"/>
  <c r="E2690" i="7" s="1"/>
  <c r="E2691" i="7" s="1"/>
  <c r="E2692" i="7" s="1"/>
  <c r="E2693" i="7" s="1"/>
  <c r="E2694" i="7" s="1"/>
  <c r="E2695" i="7" s="1"/>
  <c r="E2696" i="7" s="1"/>
  <c r="E2697" i="7" s="1"/>
  <c r="E2698" i="7" s="1"/>
  <c r="E2699" i="7" s="1"/>
  <c r="E2700" i="7" s="1"/>
  <c r="E2701" i="7" s="1"/>
  <c r="E2702" i="7" s="1"/>
  <c r="E2703" i="7" s="1"/>
  <c r="E2704" i="7" s="1"/>
  <c r="E2705" i="7" s="1"/>
  <c r="E2706" i="7" s="1"/>
  <c r="E2707" i="7" s="1"/>
  <c r="E2708" i="7" s="1"/>
  <c r="E2709" i="7" s="1"/>
  <c r="E2710" i="7" s="1"/>
  <c r="E2711" i="7" s="1"/>
  <c r="E2712" i="7" s="1"/>
  <c r="E2713" i="7" s="1"/>
  <c r="E2714" i="7" s="1"/>
  <c r="E2715" i="7" s="1"/>
  <c r="E2716" i="7" s="1"/>
  <c r="E2717" i="7" s="1"/>
  <c r="E2718" i="7" s="1"/>
  <c r="E2719" i="7" s="1"/>
  <c r="E2720" i="7" s="1"/>
  <c r="E2721" i="7" s="1"/>
  <c r="E2722" i="7" s="1"/>
  <c r="E2723" i="7" s="1"/>
  <c r="E2724" i="7" s="1"/>
  <c r="E2725" i="7" s="1"/>
  <c r="E2726" i="7" s="1"/>
  <c r="E2727" i="7" s="1"/>
  <c r="E2728" i="7" s="1"/>
  <c r="E2729" i="7" s="1"/>
  <c r="E2730" i="7" s="1"/>
  <c r="E2731" i="7" s="1"/>
  <c r="E2732" i="7" s="1"/>
  <c r="E2733" i="7" s="1"/>
  <c r="E2734" i="7" s="1"/>
  <c r="E2735" i="7" s="1"/>
  <c r="E2736" i="7" s="1"/>
  <c r="E2737" i="7" s="1"/>
  <c r="E2738" i="7" s="1"/>
  <c r="E2739" i="7" s="1"/>
  <c r="E2740" i="7" s="1"/>
  <c r="E2741" i="7" s="1"/>
  <c r="E2742" i="7" s="1"/>
  <c r="E2743" i="7" s="1"/>
  <c r="E2744" i="7" s="1"/>
  <c r="E2745" i="7" s="1"/>
  <c r="E2746" i="7" s="1"/>
  <c r="E2747" i="7" s="1"/>
  <c r="E2748" i="7" s="1"/>
  <c r="E2749" i="7" s="1"/>
  <c r="E2750" i="7" s="1"/>
  <c r="E2751" i="7" s="1"/>
  <c r="E2752" i="7" s="1"/>
  <c r="E2753" i="7" s="1"/>
  <c r="E2754" i="7" s="1"/>
  <c r="E2755" i="7" s="1"/>
  <c r="E2756" i="7" s="1"/>
  <c r="E2757" i="7" s="1"/>
  <c r="E2758" i="7" s="1"/>
  <c r="E2759" i="7" s="1"/>
  <c r="E2760" i="7" s="1"/>
  <c r="E2761" i="7" s="1"/>
  <c r="E2762" i="7" s="1"/>
  <c r="E2763" i="7" s="1"/>
  <c r="E2764" i="7" s="1"/>
  <c r="E2765" i="7" s="1"/>
  <c r="E2766" i="7" s="1"/>
  <c r="E2767" i="7" s="1"/>
  <c r="E2768" i="7" s="1"/>
  <c r="E2769" i="7" s="1"/>
  <c r="E2770" i="7" s="1"/>
  <c r="E2771" i="7" s="1"/>
  <c r="E2772" i="7" s="1"/>
  <c r="E2773" i="7" s="1"/>
  <c r="E2774" i="7" s="1"/>
  <c r="E2775" i="7" s="1"/>
  <c r="E2776" i="7" s="1"/>
  <c r="E2777" i="7" s="1"/>
  <c r="E2778" i="7" s="1"/>
  <c r="E2779" i="7" s="1"/>
  <c r="E2780" i="7" s="1"/>
  <c r="E2781" i="7" s="1"/>
  <c r="E2782" i="7" s="1"/>
  <c r="E2783" i="7" s="1"/>
  <c r="E2784" i="7" s="1"/>
  <c r="E2785" i="7" s="1"/>
  <c r="E2786" i="7" s="1"/>
  <c r="E2787" i="7" s="1"/>
  <c r="E2788" i="7" s="1"/>
  <c r="E2789" i="7" s="1"/>
  <c r="E2790" i="7" s="1"/>
  <c r="E2791" i="7" s="1"/>
  <c r="E2792" i="7" s="1"/>
  <c r="E2793" i="7" s="1"/>
  <c r="E2794" i="7" s="1"/>
  <c r="E2795" i="7" s="1"/>
  <c r="E2796" i="7" s="1"/>
  <c r="E2797" i="7" s="1"/>
  <c r="E2798" i="7" s="1"/>
  <c r="E2799" i="7" s="1"/>
  <c r="E2800" i="7" s="1"/>
  <c r="E2801" i="7" s="1"/>
  <c r="E2802" i="7" s="1"/>
  <c r="E2803" i="7" s="1"/>
  <c r="E2804" i="7" s="1"/>
  <c r="E2805" i="7" s="1"/>
  <c r="E2806" i="7" s="1"/>
  <c r="E2807" i="7" s="1"/>
  <c r="E2808" i="7" s="1"/>
  <c r="E2809" i="7" s="1"/>
  <c r="E2810" i="7" s="1"/>
  <c r="E2811" i="7" s="1"/>
  <c r="E2812" i="7" s="1"/>
  <c r="E2813" i="7" s="1"/>
  <c r="E2814" i="7" s="1"/>
  <c r="E2815" i="7" s="1"/>
  <c r="E2816" i="7" s="1"/>
  <c r="E2817" i="7" s="1"/>
  <c r="E2818" i="7" s="1"/>
  <c r="E2819" i="7" s="1"/>
  <c r="E2820" i="7" s="1"/>
  <c r="E2821" i="7" s="1"/>
  <c r="E2822" i="7" s="1"/>
  <c r="E2823" i="7" s="1"/>
  <c r="E2824" i="7" s="1"/>
  <c r="E2825" i="7" s="1"/>
  <c r="E2826" i="7" s="1"/>
  <c r="E2827" i="7" s="1"/>
  <c r="E2828" i="7" s="1"/>
  <c r="E2829" i="7" s="1"/>
  <c r="E2830" i="7" s="1"/>
  <c r="E2831" i="7" s="1"/>
  <c r="E2832" i="7" s="1"/>
  <c r="E2833" i="7" s="1"/>
  <c r="E2834" i="7" s="1"/>
  <c r="E2835" i="7" s="1"/>
  <c r="E2836" i="7" s="1"/>
  <c r="E2837" i="7" s="1"/>
  <c r="E2838" i="7" s="1"/>
  <c r="E2839" i="7" s="1"/>
  <c r="E2840" i="7" s="1"/>
  <c r="E2841" i="7" s="1"/>
  <c r="E2842" i="7" s="1"/>
  <c r="E2843" i="7" s="1"/>
  <c r="E2844" i="7" s="1"/>
  <c r="E2845" i="7" s="1"/>
  <c r="E2846" i="7" s="1"/>
  <c r="E2847" i="7" s="1"/>
  <c r="E2848" i="7" s="1"/>
  <c r="E2849" i="7" s="1"/>
  <c r="E2850" i="7" s="1"/>
  <c r="E2851" i="7" s="1"/>
  <c r="E2852" i="7" s="1"/>
  <c r="E2853" i="7" s="1"/>
  <c r="E2854" i="7" s="1"/>
  <c r="E2855" i="7" s="1"/>
  <c r="E2856" i="7" s="1"/>
  <c r="E2857" i="7" s="1"/>
  <c r="E2858" i="7" s="1"/>
  <c r="E2859" i="7" s="1"/>
  <c r="E2860" i="7" s="1"/>
  <c r="E2861" i="7" s="1"/>
  <c r="E2862" i="7" s="1"/>
  <c r="E2863" i="7" s="1"/>
  <c r="E2864" i="7" s="1"/>
  <c r="E2865" i="7" s="1"/>
  <c r="E2866" i="7" s="1"/>
  <c r="E2867" i="7" s="1"/>
  <c r="E2868" i="7" s="1"/>
  <c r="E2869" i="7" s="1"/>
  <c r="E2870" i="7" s="1"/>
  <c r="E2871" i="7" s="1"/>
  <c r="E2872" i="7" s="1"/>
  <c r="E2873" i="7" s="1"/>
  <c r="E2874" i="7" s="1"/>
  <c r="E2875" i="7" s="1"/>
  <c r="E2876" i="7" s="1"/>
  <c r="E2877" i="7" s="1"/>
  <c r="E2878" i="7" s="1"/>
  <c r="E2879" i="7" s="1"/>
  <c r="E2880" i="7" s="1"/>
  <c r="E2881" i="7" s="1"/>
  <c r="E2882" i="7" s="1"/>
  <c r="E2883" i="7" s="1"/>
  <c r="E2884" i="7" s="1"/>
  <c r="E2885" i="7" s="1"/>
  <c r="E2886" i="7" s="1"/>
  <c r="E2887" i="7" s="1"/>
  <c r="E2888" i="7" s="1"/>
  <c r="E2889" i="7" s="1"/>
  <c r="E2890" i="7" s="1"/>
  <c r="E2891" i="7" s="1"/>
  <c r="E2892" i="7" s="1"/>
  <c r="E2893" i="7" s="1"/>
  <c r="E2894" i="7" s="1"/>
  <c r="E2895" i="7" s="1"/>
  <c r="E2896" i="7" s="1"/>
  <c r="E2897" i="7" s="1"/>
  <c r="E2898" i="7" s="1"/>
  <c r="E2899" i="7" s="1"/>
  <c r="E2900" i="7" s="1"/>
  <c r="E2901" i="7" s="1"/>
  <c r="E2902" i="7" s="1"/>
  <c r="E2903" i="7" s="1"/>
  <c r="E2904" i="7" s="1"/>
  <c r="E2905" i="7" s="1"/>
  <c r="E2906" i="7" s="1"/>
  <c r="E2907" i="7" s="1"/>
  <c r="E2908" i="7" s="1"/>
  <c r="E2909" i="7" s="1"/>
  <c r="E2910" i="7" s="1"/>
  <c r="E2911" i="7" s="1"/>
  <c r="E2912" i="7" s="1"/>
  <c r="E2913" i="7" s="1"/>
  <c r="E2914" i="7" s="1"/>
  <c r="E2915" i="7" s="1"/>
  <c r="E2916" i="7" s="1"/>
  <c r="E2917" i="7" s="1"/>
  <c r="E2918" i="7" s="1"/>
  <c r="E2919" i="7" s="1"/>
  <c r="E2920" i="7" s="1"/>
  <c r="E2921" i="7" s="1"/>
  <c r="E2922" i="7" s="1"/>
  <c r="E2923" i="7" s="1"/>
  <c r="E2924" i="7" s="1"/>
  <c r="E2925" i="7" s="1"/>
  <c r="E2926" i="7" s="1"/>
  <c r="E2927" i="7" s="1"/>
  <c r="E2928" i="7" s="1"/>
  <c r="E2929" i="7" s="1"/>
  <c r="E2930" i="7" s="1"/>
  <c r="E2931" i="7" s="1"/>
  <c r="E2932" i="7" s="1"/>
  <c r="E2933" i="7" s="1"/>
  <c r="E2934" i="7" s="1"/>
  <c r="E2935" i="7" s="1"/>
  <c r="E2936" i="7" s="1"/>
  <c r="E2937" i="7" s="1"/>
  <c r="E2938" i="7" s="1"/>
  <c r="E2939" i="7" s="1"/>
  <c r="E2940" i="7" s="1"/>
  <c r="E2941" i="7" s="1"/>
  <c r="E2942" i="7" s="1"/>
  <c r="E2943" i="7" s="1"/>
  <c r="E2944" i="7" s="1"/>
  <c r="E2945" i="7" s="1"/>
  <c r="E2946" i="7" s="1"/>
  <c r="E2947" i="7" s="1"/>
  <c r="E2948" i="7" s="1"/>
  <c r="E2949" i="7" s="1"/>
  <c r="E2950" i="7" s="1"/>
  <c r="E2951" i="7" s="1"/>
  <c r="E2952" i="7" s="1"/>
  <c r="E2953" i="7" s="1"/>
  <c r="E2954" i="7" s="1"/>
  <c r="E2955" i="7" s="1"/>
  <c r="E2956" i="7" s="1"/>
  <c r="E2957" i="7" s="1"/>
  <c r="E2958" i="7" s="1"/>
  <c r="E2959" i="7" s="1"/>
  <c r="E2960" i="7" s="1"/>
  <c r="E2961" i="7" s="1"/>
  <c r="E2962" i="7" s="1"/>
  <c r="E2963" i="7" s="1"/>
  <c r="E2964" i="7" s="1"/>
  <c r="E2965" i="7" s="1"/>
  <c r="E2966" i="7" s="1"/>
  <c r="E2967" i="7" s="1"/>
  <c r="E2968" i="7" s="1"/>
  <c r="E2969" i="7" s="1"/>
  <c r="E2970" i="7" s="1"/>
  <c r="E2971" i="7" s="1"/>
  <c r="E2972" i="7" s="1"/>
  <c r="E2973" i="7" s="1"/>
  <c r="E2974" i="7" s="1"/>
  <c r="E2975" i="7" s="1"/>
  <c r="E2976" i="7" s="1"/>
  <c r="E2977" i="7" s="1"/>
  <c r="E2978" i="7" s="1"/>
  <c r="E2979" i="7" s="1"/>
  <c r="E2980" i="7" s="1"/>
  <c r="E2981" i="7" s="1"/>
  <c r="E2982" i="7" s="1"/>
  <c r="E2983" i="7" s="1"/>
  <c r="E2984" i="7" s="1"/>
  <c r="E2985" i="7" s="1"/>
  <c r="E2986" i="7" s="1"/>
  <c r="E2987" i="7" s="1"/>
  <c r="E2988" i="7" s="1"/>
  <c r="E2989" i="7" s="1"/>
  <c r="E2990" i="7" s="1"/>
  <c r="E2991" i="7" s="1"/>
  <c r="E2992" i="7" s="1"/>
  <c r="E2993" i="7" s="1"/>
  <c r="E2994" i="7" s="1"/>
  <c r="E2995" i="7" s="1"/>
  <c r="E2996" i="7" s="1"/>
  <c r="E2997" i="7" s="1"/>
  <c r="E2998" i="7" s="1"/>
  <c r="E2999" i="7" s="1"/>
  <c r="E3000" i="7" s="1"/>
  <c r="E3001" i="7" s="1"/>
  <c r="E3002" i="7" s="1"/>
  <c r="E3003" i="7" s="1"/>
  <c r="E3004" i="7" s="1"/>
  <c r="E3005" i="7" s="1"/>
  <c r="E3006" i="7" s="1"/>
  <c r="E3007" i="7" s="1"/>
  <c r="E3008" i="7" s="1"/>
  <c r="E3009" i="7" s="1"/>
  <c r="E3010" i="7" s="1"/>
  <c r="E3011" i="7" s="1"/>
  <c r="E3012" i="7" s="1"/>
  <c r="E3013" i="7" s="1"/>
  <c r="E3014" i="7" s="1"/>
  <c r="E3015" i="7" s="1"/>
  <c r="E3016" i="7" s="1"/>
  <c r="E3017" i="7" s="1"/>
  <c r="E3018" i="7" s="1"/>
  <c r="E3019" i="7" s="1"/>
  <c r="E3020" i="7" s="1"/>
  <c r="E3021" i="7" s="1"/>
  <c r="E3022" i="7" s="1"/>
  <c r="E3023" i="7" s="1"/>
  <c r="E3024" i="7" s="1"/>
  <c r="E3025" i="7" s="1"/>
  <c r="E3026" i="7" s="1"/>
  <c r="E3027" i="7" s="1"/>
  <c r="E3028" i="7" s="1"/>
  <c r="E3029" i="7" s="1"/>
  <c r="E3030" i="7" s="1"/>
  <c r="E3031" i="7" s="1"/>
  <c r="E3032" i="7" s="1"/>
  <c r="E3033" i="7" s="1"/>
  <c r="E3034" i="7" s="1"/>
  <c r="E3035" i="7" s="1"/>
  <c r="E3036" i="7" s="1"/>
  <c r="E3037" i="7" s="1"/>
  <c r="E3038" i="7" s="1"/>
  <c r="E3039" i="7" s="1"/>
  <c r="E3040" i="7" s="1"/>
  <c r="E3041" i="7" s="1"/>
  <c r="E3042" i="7" s="1"/>
  <c r="E3043" i="7" s="1"/>
  <c r="E3044" i="7" s="1"/>
  <c r="E3045" i="7" s="1"/>
  <c r="E3046" i="7" s="1"/>
  <c r="E3047" i="7" s="1"/>
  <c r="E3048" i="7" s="1"/>
  <c r="E3049" i="7" s="1"/>
  <c r="E3050" i="7" s="1"/>
  <c r="E3051" i="7" s="1"/>
  <c r="E3052" i="7" s="1"/>
  <c r="E3053" i="7" s="1"/>
  <c r="E3054" i="7" s="1"/>
  <c r="E3055" i="7" s="1"/>
  <c r="E3056" i="7" s="1"/>
  <c r="E3057" i="7" s="1"/>
  <c r="E3058" i="7" s="1"/>
  <c r="E3059" i="7" s="1"/>
  <c r="E3060" i="7" s="1"/>
  <c r="E3061" i="7" s="1"/>
  <c r="E3062" i="7" s="1"/>
  <c r="E3063" i="7" s="1"/>
  <c r="E3064" i="7" s="1"/>
  <c r="E3065" i="7" s="1"/>
  <c r="E3066" i="7" s="1"/>
  <c r="E3067" i="7" s="1"/>
  <c r="E3068" i="7" s="1"/>
  <c r="E3069" i="7" s="1"/>
  <c r="E3070" i="7" s="1"/>
  <c r="E3071" i="7" s="1"/>
  <c r="E3072" i="7" s="1"/>
  <c r="E3073" i="7" s="1"/>
  <c r="E3074" i="7" s="1"/>
  <c r="E3075" i="7" s="1"/>
  <c r="E3076" i="7" s="1"/>
  <c r="E3077" i="7" s="1"/>
  <c r="E3078" i="7" s="1"/>
  <c r="E3079" i="7" s="1"/>
  <c r="E3080" i="7" s="1"/>
  <c r="E3081" i="7" s="1"/>
  <c r="E3082" i="7" s="1"/>
  <c r="E3083" i="7" s="1"/>
  <c r="E3084" i="7" s="1"/>
  <c r="E3085" i="7" s="1"/>
  <c r="E3086" i="7" s="1"/>
  <c r="E3087" i="7" s="1"/>
  <c r="E3088" i="7" s="1"/>
  <c r="E3089" i="7" s="1"/>
  <c r="E3090" i="7" s="1"/>
  <c r="E3091" i="7" s="1"/>
  <c r="E3092" i="7" s="1"/>
  <c r="E3093" i="7" s="1"/>
  <c r="E3094" i="7" s="1"/>
  <c r="E3095" i="7" s="1"/>
  <c r="E3096" i="7" s="1"/>
  <c r="E3097" i="7" s="1"/>
  <c r="E3098" i="7" s="1"/>
  <c r="E3099" i="7" s="1"/>
  <c r="E3100" i="7" s="1"/>
  <c r="E3101" i="7" s="1"/>
  <c r="E3102" i="7" s="1"/>
  <c r="E3103" i="7" s="1"/>
  <c r="E3104" i="7" s="1"/>
  <c r="E3105" i="7" s="1"/>
  <c r="E3106" i="7" s="1"/>
  <c r="E3107" i="7" s="1"/>
  <c r="E3108" i="7" s="1"/>
  <c r="E3109" i="7" s="1"/>
  <c r="E3110" i="7" s="1"/>
  <c r="E3111" i="7" s="1"/>
  <c r="E3112" i="7" s="1"/>
  <c r="E3113" i="7" s="1"/>
  <c r="E3114" i="7" s="1"/>
  <c r="E3115" i="7" s="1"/>
  <c r="E3116" i="7" s="1"/>
  <c r="E3117" i="7" s="1"/>
  <c r="E3118" i="7" s="1"/>
  <c r="E3119" i="7" s="1"/>
  <c r="E3120" i="7" s="1"/>
  <c r="E3121" i="7" s="1"/>
  <c r="E3122" i="7" s="1"/>
  <c r="E3123" i="7" s="1"/>
  <c r="E3124" i="7" s="1"/>
  <c r="E3125" i="7" s="1"/>
  <c r="E3126" i="7" s="1"/>
  <c r="E3127" i="7" s="1"/>
  <c r="E3128" i="7" s="1"/>
  <c r="E3129" i="7" s="1"/>
  <c r="E3130" i="7" s="1"/>
  <c r="E3131" i="7" s="1"/>
  <c r="E3132" i="7" s="1"/>
  <c r="E3133" i="7" s="1"/>
  <c r="E3134" i="7" s="1"/>
  <c r="E3135" i="7" s="1"/>
  <c r="E3136" i="7" s="1"/>
  <c r="E3137" i="7" s="1"/>
  <c r="E3138" i="7" s="1"/>
  <c r="E3139" i="7" s="1"/>
  <c r="E3140" i="7" s="1"/>
  <c r="E3141" i="7" s="1"/>
  <c r="E3142" i="7" s="1"/>
  <c r="E3143" i="7" s="1"/>
  <c r="E3144" i="7" s="1"/>
  <c r="E3145" i="7" s="1"/>
  <c r="E3146" i="7" s="1"/>
  <c r="E3147" i="7" s="1"/>
  <c r="E3148" i="7" s="1"/>
  <c r="E3149" i="7" s="1"/>
  <c r="E3150" i="7" s="1"/>
  <c r="E3151" i="7" s="1"/>
  <c r="E3152" i="7" s="1"/>
  <c r="E3153" i="7" s="1"/>
  <c r="E3154" i="7" s="1"/>
  <c r="E3155" i="7" s="1"/>
  <c r="E3156" i="7" s="1"/>
  <c r="E3157" i="7" s="1"/>
  <c r="E3158" i="7" s="1"/>
  <c r="E3159" i="7" s="1"/>
  <c r="E3160" i="7" s="1"/>
  <c r="E3161" i="7" s="1"/>
  <c r="E3162" i="7" s="1"/>
  <c r="E3163" i="7" s="1"/>
  <c r="E3164" i="7" s="1"/>
  <c r="E3165" i="7" s="1"/>
  <c r="E3166" i="7" s="1"/>
  <c r="E3167" i="7" s="1"/>
  <c r="E3168" i="7" s="1"/>
  <c r="E3169" i="7" s="1"/>
  <c r="E3170" i="7" s="1"/>
  <c r="E3171" i="7" s="1"/>
  <c r="E3172" i="7" s="1"/>
  <c r="E3173" i="7" s="1"/>
  <c r="E3174" i="7" s="1"/>
  <c r="E3175" i="7" s="1"/>
  <c r="E3176" i="7" s="1"/>
  <c r="E3177" i="7" s="1"/>
  <c r="E3178" i="7" s="1"/>
  <c r="E3179" i="7" s="1"/>
  <c r="E3180" i="7" s="1"/>
  <c r="E3181" i="7" s="1"/>
  <c r="E3182" i="7" s="1"/>
  <c r="E3183" i="7" s="1"/>
  <c r="E3184" i="7" s="1"/>
  <c r="E3185" i="7" s="1"/>
  <c r="E3186" i="7" s="1"/>
  <c r="E3187" i="7" s="1"/>
  <c r="E3188" i="7" s="1"/>
  <c r="E3189" i="7" s="1"/>
  <c r="E3190" i="7" s="1"/>
  <c r="E3191" i="7" s="1"/>
  <c r="E3192" i="7" s="1"/>
  <c r="E3193" i="7" s="1"/>
  <c r="E3194" i="7" s="1"/>
  <c r="E3195" i="7" s="1"/>
  <c r="E3196" i="7" s="1"/>
  <c r="E3197" i="7" s="1"/>
  <c r="E3198" i="7" s="1"/>
  <c r="E3199" i="7" s="1"/>
  <c r="E3200" i="7" s="1"/>
  <c r="E3201" i="7" s="1"/>
  <c r="E3202" i="7" s="1"/>
  <c r="E3203" i="7" s="1"/>
  <c r="E3204" i="7" s="1"/>
  <c r="E3205" i="7" s="1"/>
  <c r="E3206" i="7" s="1"/>
  <c r="E3207" i="7" s="1"/>
  <c r="E3208" i="7" s="1"/>
  <c r="E3209" i="7" s="1"/>
  <c r="E3210" i="7" s="1"/>
  <c r="E3211" i="7" s="1"/>
  <c r="E3212" i="7" s="1"/>
  <c r="E3213" i="7" s="1"/>
  <c r="E3214" i="7" s="1"/>
  <c r="E3215" i="7" s="1"/>
  <c r="E3216" i="7" s="1"/>
  <c r="E3217" i="7" s="1"/>
  <c r="E3218" i="7" s="1"/>
  <c r="E3219" i="7" s="1"/>
  <c r="E3220" i="7" s="1"/>
  <c r="E3221" i="7" s="1"/>
  <c r="E3222" i="7" s="1"/>
  <c r="E3223" i="7" s="1"/>
  <c r="E3224" i="7" s="1"/>
  <c r="E3225" i="7" s="1"/>
  <c r="E3226" i="7" s="1"/>
  <c r="E3227" i="7" s="1"/>
  <c r="E3228" i="7" s="1"/>
  <c r="E3229" i="7" s="1"/>
  <c r="E3230" i="7" s="1"/>
  <c r="E3231" i="7" s="1"/>
  <c r="E3232" i="7" s="1"/>
  <c r="E3233" i="7" s="1"/>
  <c r="E3234" i="7" s="1"/>
  <c r="E3235" i="7" s="1"/>
  <c r="E3236" i="7" s="1"/>
  <c r="E3237" i="7" s="1"/>
  <c r="E3238" i="7" s="1"/>
  <c r="E3239" i="7" s="1"/>
  <c r="E3240" i="7" s="1"/>
  <c r="E3241" i="7" s="1"/>
  <c r="E3242" i="7" s="1"/>
  <c r="E3243" i="7" s="1"/>
  <c r="E3244" i="7" s="1"/>
  <c r="E3245" i="7" s="1"/>
  <c r="E3246" i="7" s="1"/>
  <c r="E3247" i="7" s="1"/>
  <c r="E3248" i="7" s="1"/>
  <c r="E3249" i="7" s="1"/>
  <c r="E3250" i="7" s="1"/>
  <c r="E3251" i="7" s="1"/>
  <c r="E3252" i="7" s="1"/>
  <c r="E3253" i="7" s="1"/>
  <c r="E3254" i="7" s="1"/>
  <c r="E3255" i="7" s="1"/>
  <c r="E3256" i="7" s="1"/>
  <c r="E3257" i="7" s="1"/>
  <c r="E3258" i="7" s="1"/>
  <c r="E3259" i="7" s="1"/>
  <c r="E3260" i="7" s="1"/>
  <c r="E3261" i="7" s="1"/>
  <c r="E3262" i="7" s="1"/>
  <c r="E3263" i="7" s="1"/>
  <c r="E3264" i="7" s="1"/>
  <c r="E3265" i="7" s="1"/>
  <c r="E3266" i="7" s="1"/>
  <c r="E3267" i="7" s="1"/>
  <c r="E3268" i="7" s="1"/>
  <c r="E3269" i="7" s="1"/>
  <c r="E3270" i="7" s="1"/>
  <c r="E3271" i="7" s="1"/>
  <c r="E3272" i="7" s="1"/>
  <c r="E3273" i="7" s="1"/>
  <c r="E3274" i="7" s="1"/>
  <c r="E3275" i="7" s="1"/>
  <c r="E3276" i="7" s="1"/>
  <c r="E3277" i="7" s="1"/>
  <c r="E3278" i="7" s="1"/>
  <c r="E3279" i="7" s="1"/>
  <c r="E3280" i="7" s="1"/>
  <c r="E3281" i="7" s="1"/>
  <c r="E3282" i="7" s="1"/>
  <c r="E3283" i="7" s="1"/>
  <c r="E3284" i="7" s="1"/>
  <c r="E3285" i="7" s="1"/>
  <c r="E3286" i="7" s="1"/>
  <c r="E3287" i="7" s="1"/>
  <c r="E3288" i="7" s="1"/>
  <c r="E3289" i="7" s="1"/>
  <c r="E3290" i="7" s="1"/>
  <c r="E3291" i="7" s="1"/>
  <c r="E3292" i="7" s="1"/>
  <c r="E3293" i="7" s="1"/>
  <c r="E3294" i="7" s="1"/>
  <c r="E3295" i="7" s="1"/>
  <c r="E3296" i="7" s="1"/>
  <c r="E3297" i="7" s="1"/>
  <c r="E3298" i="7" s="1"/>
  <c r="E3299" i="7" s="1"/>
  <c r="E3300" i="7" s="1"/>
  <c r="E3301" i="7" s="1"/>
  <c r="E3302" i="7" s="1"/>
  <c r="E3303" i="7" s="1"/>
  <c r="E3304" i="7" s="1"/>
  <c r="E3305" i="7" s="1"/>
  <c r="E3306" i="7" s="1"/>
  <c r="E3307" i="7" s="1"/>
  <c r="E3308" i="7" s="1"/>
  <c r="E3309" i="7" s="1"/>
  <c r="E3310" i="7" s="1"/>
  <c r="E3311" i="7" s="1"/>
  <c r="E3312" i="7" s="1"/>
  <c r="E3313" i="7" s="1"/>
  <c r="E3314" i="7" s="1"/>
  <c r="E3315" i="7" s="1"/>
  <c r="E3316" i="7" s="1"/>
  <c r="E3317" i="7" s="1"/>
  <c r="E3318" i="7" s="1"/>
  <c r="E3319" i="7" s="1"/>
  <c r="E3320" i="7" s="1"/>
  <c r="E3321" i="7" s="1"/>
  <c r="E3322" i="7" s="1"/>
  <c r="E3323" i="7" s="1"/>
  <c r="E3324" i="7" s="1"/>
  <c r="E3325" i="7" s="1"/>
  <c r="E3326" i="7" s="1"/>
  <c r="E3327" i="7" s="1"/>
  <c r="E3328" i="7" s="1"/>
  <c r="E3329" i="7" s="1"/>
  <c r="E3330" i="7" s="1"/>
  <c r="E3331" i="7" s="1"/>
  <c r="E3332" i="7" s="1"/>
  <c r="E3333" i="7" s="1"/>
  <c r="E3334" i="7" s="1"/>
  <c r="E3335" i="7" s="1"/>
  <c r="E3336" i="7" s="1"/>
  <c r="E3337" i="7" s="1"/>
  <c r="E3338" i="7" s="1"/>
  <c r="E3339" i="7" s="1"/>
  <c r="E3340" i="7" s="1"/>
  <c r="E3341" i="7" s="1"/>
  <c r="E3342" i="7" s="1"/>
  <c r="E3343" i="7" s="1"/>
  <c r="E3344" i="7" s="1"/>
  <c r="E3345" i="7" s="1"/>
  <c r="E3346" i="7" s="1"/>
  <c r="E3347" i="7" s="1"/>
  <c r="E3348" i="7" s="1"/>
  <c r="E3349" i="7" s="1"/>
  <c r="E3350" i="7" s="1"/>
  <c r="E3351" i="7" s="1"/>
  <c r="E3352" i="7" s="1"/>
  <c r="E3353" i="7" s="1"/>
  <c r="E3354" i="7" s="1"/>
  <c r="E3355" i="7" s="1"/>
  <c r="E3356" i="7" s="1"/>
  <c r="E3357" i="7" s="1"/>
  <c r="E3358" i="7" s="1"/>
  <c r="E3359" i="7" s="1"/>
  <c r="E3360" i="7" s="1"/>
  <c r="E3361" i="7" s="1"/>
  <c r="E3362" i="7" s="1"/>
  <c r="E3363" i="7" s="1"/>
  <c r="E3364" i="7" s="1"/>
  <c r="E3365" i="7" s="1"/>
  <c r="E3366" i="7" s="1"/>
  <c r="E3367" i="7" s="1"/>
  <c r="E3368" i="7" s="1"/>
  <c r="E3369" i="7" s="1"/>
  <c r="E3370" i="7" s="1"/>
  <c r="E3371" i="7" s="1"/>
  <c r="E3372" i="7" s="1"/>
  <c r="E3373" i="7" s="1"/>
  <c r="E3374" i="7" s="1"/>
  <c r="E3375" i="7" s="1"/>
  <c r="E3376" i="7" s="1"/>
  <c r="E3377" i="7" s="1"/>
  <c r="E3378" i="7" s="1"/>
  <c r="E3379" i="7" s="1"/>
  <c r="E3380" i="7" s="1"/>
  <c r="E3381" i="7" s="1"/>
  <c r="E3382" i="7" s="1"/>
  <c r="E3383" i="7" s="1"/>
  <c r="E3384" i="7" s="1"/>
  <c r="E3385" i="7" s="1"/>
  <c r="E3386" i="7" s="1"/>
  <c r="E3387" i="7" s="1"/>
  <c r="E3388" i="7" s="1"/>
  <c r="E3389" i="7" s="1"/>
  <c r="E3390" i="7" s="1"/>
  <c r="E3391" i="7" s="1"/>
  <c r="E3392" i="7" s="1"/>
  <c r="E3393" i="7" s="1"/>
  <c r="E3394" i="7" s="1"/>
  <c r="E3395" i="7" s="1"/>
  <c r="E3396" i="7" s="1"/>
  <c r="E3397" i="7" s="1"/>
  <c r="E3398" i="7" s="1"/>
  <c r="E3399" i="7" s="1"/>
  <c r="E3400" i="7" s="1"/>
  <c r="E3401" i="7" s="1"/>
  <c r="E3402" i="7" s="1"/>
  <c r="E3403" i="7" s="1"/>
  <c r="E3404" i="7" s="1"/>
  <c r="E3405" i="7" s="1"/>
  <c r="E3406" i="7" s="1"/>
  <c r="E3407" i="7" s="1"/>
  <c r="E3408" i="7" s="1"/>
  <c r="E3409" i="7" s="1"/>
  <c r="E3410" i="7" s="1"/>
  <c r="E3411" i="7" s="1"/>
  <c r="E3412" i="7" s="1"/>
  <c r="E3413" i="7" s="1"/>
  <c r="E3414" i="7" s="1"/>
  <c r="E3415" i="7" s="1"/>
  <c r="E3416" i="7" s="1"/>
  <c r="E3417" i="7" s="1"/>
  <c r="E3418" i="7" s="1"/>
  <c r="E3419" i="7" s="1"/>
  <c r="E3420" i="7" s="1"/>
  <c r="E3421" i="7" s="1"/>
  <c r="E3422" i="7" s="1"/>
  <c r="E3423" i="7" s="1"/>
  <c r="E3424" i="7" s="1"/>
  <c r="E3425" i="7" s="1"/>
  <c r="E3426" i="7" s="1"/>
  <c r="E3427" i="7" s="1"/>
  <c r="E3428" i="7" s="1"/>
  <c r="E3429" i="7" s="1"/>
  <c r="E3430" i="7" s="1"/>
  <c r="E3431" i="7" s="1"/>
  <c r="E3432" i="7" s="1"/>
  <c r="E3433" i="7" s="1"/>
  <c r="E3434" i="7" s="1"/>
  <c r="E3435" i="7" s="1"/>
  <c r="E3436" i="7" s="1"/>
  <c r="E3437" i="7" s="1"/>
  <c r="E3438" i="7" s="1"/>
  <c r="E3439" i="7" s="1"/>
  <c r="E3440" i="7" s="1"/>
  <c r="E3441" i="7" s="1"/>
  <c r="E3442" i="7" s="1"/>
  <c r="E3443" i="7" s="1"/>
  <c r="E3444" i="7" s="1"/>
  <c r="E3445" i="7" s="1"/>
  <c r="E3446" i="7" s="1"/>
  <c r="E3447" i="7" s="1"/>
  <c r="E3448" i="7" s="1"/>
  <c r="E3449" i="7" s="1"/>
  <c r="E3450" i="7" s="1"/>
  <c r="E3451" i="7" s="1"/>
  <c r="E3452" i="7" s="1"/>
  <c r="E3453" i="7" s="1"/>
  <c r="E3454" i="7" s="1"/>
  <c r="E3455" i="7" s="1"/>
  <c r="E3456" i="7" s="1"/>
  <c r="E3457" i="7" s="1"/>
  <c r="E3458" i="7" s="1"/>
  <c r="E3459" i="7" s="1"/>
  <c r="E3460" i="7" s="1"/>
  <c r="E3461" i="7" s="1"/>
  <c r="E3462" i="7" s="1"/>
  <c r="E3463" i="7" s="1"/>
  <c r="E3464" i="7" s="1"/>
  <c r="E3465" i="7" s="1"/>
  <c r="E3466" i="7" s="1"/>
  <c r="E3467" i="7" s="1"/>
  <c r="E3468" i="7" s="1"/>
  <c r="E3469" i="7" s="1"/>
  <c r="E3470" i="7" s="1"/>
  <c r="E3471" i="7" s="1"/>
  <c r="E3472" i="7" s="1"/>
  <c r="E3473" i="7" s="1"/>
  <c r="E3474" i="7" s="1"/>
  <c r="E3475" i="7" s="1"/>
  <c r="E3476" i="7" s="1"/>
  <c r="E3477" i="7" s="1"/>
  <c r="E3478" i="7" s="1"/>
  <c r="E3479" i="7" s="1"/>
  <c r="E3480" i="7" s="1"/>
  <c r="E3481" i="7" s="1"/>
  <c r="E3482" i="7" s="1"/>
  <c r="E3483" i="7" s="1"/>
  <c r="E3484" i="7" s="1"/>
  <c r="E3485" i="7" s="1"/>
  <c r="E3486" i="7" s="1"/>
  <c r="E3487" i="7" s="1"/>
  <c r="E3488" i="7" s="1"/>
  <c r="E3489" i="7" s="1"/>
  <c r="E3490" i="7" s="1"/>
  <c r="E3491" i="7" s="1"/>
  <c r="E3492" i="7" s="1"/>
  <c r="E3493" i="7" s="1"/>
  <c r="E3494" i="7" s="1"/>
  <c r="E3495" i="7" s="1"/>
  <c r="E3496" i="7" s="1"/>
  <c r="E3497" i="7" s="1"/>
  <c r="E3498" i="7" s="1"/>
  <c r="E3499" i="7" s="1"/>
  <c r="E3500" i="7" s="1"/>
  <c r="E3501" i="7" s="1"/>
  <c r="E3502" i="7" s="1"/>
  <c r="E3503" i="7" s="1"/>
  <c r="E3504" i="7" s="1"/>
  <c r="E3505" i="7" s="1"/>
  <c r="E3506" i="7" s="1"/>
  <c r="E3507" i="7" s="1"/>
  <c r="E3508" i="7" s="1"/>
  <c r="E3509" i="7" s="1"/>
  <c r="E3510" i="7" s="1"/>
  <c r="E3511" i="7" s="1"/>
  <c r="E3512" i="7" s="1"/>
  <c r="E3513" i="7" s="1"/>
  <c r="E3514" i="7" s="1"/>
  <c r="E3515" i="7" s="1"/>
  <c r="E3516" i="7" s="1"/>
  <c r="E3517" i="7" s="1"/>
  <c r="E3518" i="7" s="1"/>
  <c r="E3519" i="7" s="1"/>
  <c r="E3520" i="7" s="1"/>
  <c r="E3521" i="7" s="1"/>
  <c r="E3522" i="7" s="1"/>
  <c r="E3523" i="7" s="1"/>
  <c r="E3524" i="7" s="1"/>
  <c r="E3525" i="7" s="1"/>
  <c r="E3526" i="7" s="1"/>
  <c r="E3527" i="7" s="1"/>
  <c r="E3528" i="7" s="1"/>
  <c r="E3529" i="7" s="1"/>
  <c r="E3530" i="7" s="1"/>
  <c r="E3531" i="7" s="1"/>
  <c r="E3532" i="7" s="1"/>
  <c r="E3533" i="7" s="1"/>
  <c r="E3534" i="7" s="1"/>
  <c r="E3535" i="7" s="1"/>
  <c r="E3536" i="7" s="1"/>
  <c r="E3537" i="7" s="1"/>
  <c r="E3538" i="7" s="1"/>
  <c r="E3539" i="7" s="1"/>
  <c r="E3540" i="7" s="1"/>
  <c r="E3541" i="7" s="1"/>
  <c r="E3542" i="7" s="1"/>
  <c r="E3543" i="7" s="1"/>
  <c r="E3544" i="7" s="1"/>
  <c r="E3545" i="7" s="1"/>
  <c r="E3546" i="7" s="1"/>
  <c r="E3547" i="7" s="1"/>
  <c r="E3548" i="7" s="1"/>
  <c r="E3549" i="7" s="1"/>
  <c r="E3550" i="7" s="1"/>
  <c r="E3551" i="7" s="1"/>
  <c r="E3552" i="7" s="1"/>
  <c r="E3553" i="7" s="1"/>
  <c r="E3554" i="7" s="1"/>
  <c r="E3555" i="7" s="1"/>
  <c r="E3556" i="7" s="1"/>
  <c r="E3557" i="7" s="1"/>
  <c r="E3558" i="7" s="1"/>
  <c r="E3559" i="7" s="1"/>
  <c r="E3560" i="7" s="1"/>
  <c r="E3561" i="7" s="1"/>
  <c r="E3562" i="7" s="1"/>
  <c r="E3563" i="7" s="1"/>
  <c r="E3564" i="7" s="1"/>
  <c r="E3565" i="7" s="1"/>
  <c r="E3566" i="7" s="1"/>
  <c r="E3567" i="7" s="1"/>
  <c r="E3568" i="7" s="1"/>
  <c r="E3569" i="7" s="1"/>
  <c r="E3570" i="7" s="1"/>
  <c r="E3571" i="7" s="1"/>
  <c r="E3572" i="7" s="1"/>
  <c r="E3573" i="7" s="1"/>
  <c r="E3574" i="7" s="1"/>
  <c r="E3575" i="7" s="1"/>
  <c r="E3576" i="7" s="1"/>
  <c r="E3577" i="7" s="1"/>
  <c r="E3578" i="7" s="1"/>
  <c r="E3579" i="7" s="1"/>
  <c r="E3580" i="7" s="1"/>
  <c r="E3581" i="7" s="1"/>
  <c r="E3582" i="7" s="1"/>
  <c r="E3583" i="7" s="1"/>
  <c r="E3584" i="7" s="1"/>
  <c r="E3585" i="7" s="1"/>
  <c r="E3586" i="7" s="1"/>
  <c r="E3587" i="7" s="1"/>
  <c r="E3588" i="7" s="1"/>
  <c r="E3589" i="7" s="1"/>
  <c r="E3590" i="7" s="1"/>
  <c r="E3591" i="7" s="1"/>
  <c r="E3592" i="7" s="1"/>
  <c r="E3593" i="7" s="1"/>
  <c r="E3594" i="7" s="1"/>
  <c r="E3595" i="7" s="1"/>
  <c r="E3596" i="7" s="1"/>
  <c r="E3597" i="7" s="1"/>
  <c r="E3598" i="7" s="1"/>
  <c r="E3599" i="7" s="1"/>
  <c r="E3600" i="7" s="1"/>
  <c r="E3601" i="7" s="1"/>
  <c r="E3602" i="7" s="1"/>
  <c r="E3603" i="7" s="1"/>
  <c r="E3604" i="7" s="1"/>
  <c r="E3605" i="7" s="1"/>
  <c r="E3606" i="7" s="1"/>
  <c r="E3607" i="7" s="1"/>
  <c r="E3608" i="7" s="1"/>
  <c r="E3609" i="7" s="1"/>
  <c r="E3610" i="7" s="1"/>
  <c r="E3611" i="7" s="1"/>
  <c r="E3612" i="7" s="1"/>
  <c r="E3613" i="7" s="1"/>
  <c r="E3614" i="7" s="1"/>
  <c r="E3615" i="7" s="1"/>
  <c r="E3616" i="7" s="1"/>
  <c r="E3617" i="7" s="1"/>
  <c r="E3618" i="7" s="1"/>
  <c r="E3619" i="7" s="1"/>
  <c r="E3620" i="7" s="1"/>
  <c r="E3621" i="7" s="1"/>
  <c r="E3622" i="7" s="1"/>
  <c r="E3623" i="7" s="1"/>
  <c r="E3624" i="7" s="1"/>
  <c r="E3625" i="7" s="1"/>
  <c r="E3626" i="7" s="1"/>
  <c r="E3627" i="7" s="1"/>
  <c r="E3628" i="7" s="1"/>
  <c r="E3629" i="7" s="1"/>
  <c r="E3630" i="7" s="1"/>
  <c r="E3631" i="7" s="1"/>
  <c r="E3632" i="7" s="1"/>
  <c r="E3633" i="7" s="1"/>
  <c r="E3634" i="7" s="1"/>
  <c r="E3635" i="7" s="1"/>
  <c r="E3636" i="7" s="1"/>
  <c r="E3637" i="7" s="1"/>
  <c r="E3638" i="7" s="1"/>
  <c r="E3639" i="7" s="1"/>
  <c r="E3640" i="7" s="1"/>
  <c r="E3641" i="7" s="1"/>
  <c r="E3642" i="7" s="1"/>
  <c r="E3643" i="7" s="1"/>
  <c r="E3644" i="7" s="1"/>
  <c r="E3645" i="7" s="1"/>
  <c r="E3646" i="7" s="1"/>
  <c r="E3647" i="7" s="1"/>
  <c r="E3648" i="7" s="1"/>
  <c r="E3649" i="7" s="1"/>
  <c r="E3650" i="7" s="1"/>
  <c r="E3651" i="7" s="1"/>
  <c r="E3652" i="7" s="1"/>
  <c r="E3653" i="7" s="1"/>
  <c r="E3654" i="7" s="1"/>
  <c r="E3655" i="7" s="1"/>
  <c r="E3656" i="7" s="1"/>
  <c r="E3657" i="7" s="1"/>
  <c r="E3658" i="7" s="1"/>
  <c r="E3659" i="7" s="1"/>
  <c r="E3660" i="7" s="1"/>
  <c r="E3661" i="7" s="1"/>
  <c r="E3662" i="7" s="1"/>
  <c r="E3663" i="7" s="1"/>
  <c r="E3664" i="7" s="1"/>
  <c r="E3665" i="7" s="1"/>
  <c r="E3666" i="7" s="1"/>
  <c r="E3667" i="7" s="1"/>
  <c r="E3668" i="7" s="1"/>
  <c r="E3669" i="7" s="1"/>
  <c r="E3670" i="7" s="1"/>
  <c r="E3671" i="7" s="1"/>
  <c r="E3672" i="7" s="1"/>
  <c r="E3673" i="7" s="1"/>
  <c r="E3674" i="7" s="1"/>
  <c r="E3675" i="7" s="1"/>
  <c r="E3676" i="7" s="1"/>
  <c r="E3677" i="7" s="1"/>
  <c r="E3678" i="7" s="1"/>
  <c r="E3679" i="7" s="1"/>
  <c r="E3680" i="7" s="1"/>
  <c r="E3681" i="7" s="1"/>
  <c r="E3682" i="7" s="1"/>
  <c r="E3683" i="7" s="1"/>
  <c r="E3684" i="7" s="1"/>
  <c r="E3685" i="7" s="1"/>
  <c r="E3686" i="7" s="1"/>
  <c r="E3687" i="7" s="1"/>
  <c r="E3688" i="7" s="1"/>
  <c r="E3689" i="7" s="1"/>
  <c r="E3690" i="7" s="1"/>
  <c r="E3691" i="7" s="1"/>
  <c r="E3692" i="7" s="1"/>
  <c r="E3693" i="7" s="1"/>
  <c r="E3694" i="7" s="1"/>
  <c r="E3695" i="7" s="1"/>
  <c r="E3696" i="7" s="1"/>
  <c r="E3697" i="7" s="1"/>
  <c r="E3698" i="7" s="1"/>
  <c r="E3699" i="7" s="1"/>
  <c r="E3700" i="7" s="1"/>
  <c r="E3701" i="7" s="1"/>
  <c r="E3702" i="7" s="1"/>
  <c r="E3703" i="7" s="1"/>
  <c r="E3704" i="7" s="1"/>
  <c r="E3705" i="7" s="1"/>
  <c r="E3706" i="7" s="1"/>
  <c r="E3707" i="7" s="1"/>
  <c r="E3708" i="7" s="1"/>
  <c r="E3709" i="7" s="1"/>
  <c r="E3710" i="7" s="1"/>
  <c r="E3711" i="7" s="1"/>
  <c r="E3712" i="7" s="1"/>
  <c r="E3713" i="7" s="1"/>
  <c r="E3714" i="7" s="1"/>
  <c r="E3715" i="7" s="1"/>
  <c r="E3716" i="7" s="1"/>
  <c r="E3717" i="7" s="1"/>
  <c r="E3718" i="7" s="1"/>
  <c r="E3719" i="7" s="1"/>
  <c r="E3720" i="7" s="1"/>
  <c r="E3721" i="7" s="1"/>
  <c r="E3722" i="7" s="1"/>
  <c r="E3723" i="7" s="1"/>
  <c r="E3724" i="7" s="1"/>
  <c r="E3725" i="7" s="1"/>
  <c r="E3726" i="7" s="1"/>
  <c r="E3727" i="7" s="1"/>
  <c r="E3728" i="7" s="1"/>
  <c r="E3729" i="7" s="1"/>
  <c r="E3730" i="7" s="1"/>
  <c r="E3731" i="7" s="1"/>
  <c r="E3732" i="7" s="1"/>
  <c r="E3733" i="7" s="1"/>
  <c r="E3734" i="7" s="1"/>
  <c r="E3735" i="7" s="1"/>
  <c r="E3736" i="7" s="1"/>
  <c r="E3737" i="7" s="1"/>
  <c r="E3738" i="7" s="1"/>
  <c r="E3739" i="7" s="1"/>
  <c r="E3740" i="7" s="1"/>
  <c r="E3741" i="7" s="1"/>
  <c r="E3742" i="7" s="1"/>
  <c r="E3743" i="7" s="1"/>
  <c r="E3744" i="7" s="1"/>
  <c r="E3745" i="7" s="1"/>
  <c r="E3746" i="7" s="1"/>
  <c r="E3747" i="7" s="1"/>
  <c r="E3748" i="7" s="1"/>
  <c r="E3749" i="7" s="1"/>
  <c r="E3750" i="7" s="1"/>
  <c r="E3751" i="7" s="1"/>
  <c r="E3752" i="7" s="1"/>
  <c r="E3753" i="7" s="1"/>
  <c r="E3754" i="7" s="1"/>
  <c r="E3755" i="7" s="1"/>
  <c r="E3756" i="7" s="1"/>
  <c r="E3757" i="7" s="1"/>
  <c r="E3758" i="7" s="1"/>
  <c r="E3759" i="7" s="1"/>
  <c r="E3760" i="7" s="1"/>
  <c r="E3761" i="7" s="1"/>
  <c r="E3762" i="7" s="1"/>
  <c r="E3763" i="7" s="1"/>
  <c r="E3764" i="7" s="1"/>
  <c r="E3765" i="7" s="1"/>
  <c r="E3766" i="7" s="1"/>
  <c r="E3767" i="7" s="1"/>
  <c r="E3768" i="7" s="1"/>
  <c r="E3769" i="7" s="1"/>
  <c r="E3770" i="7" s="1"/>
  <c r="E3771" i="7" s="1"/>
  <c r="E3772" i="7" s="1"/>
  <c r="E3773" i="7" s="1"/>
  <c r="E3774" i="7" s="1"/>
  <c r="E3775" i="7" s="1"/>
  <c r="E3776" i="7" s="1"/>
  <c r="E3777" i="7" s="1"/>
  <c r="E3778" i="7" s="1"/>
  <c r="E3779" i="7" s="1"/>
  <c r="E3780" i="7" s="1"/>
  <c r="E3781" i="7" s="1"/>
  <c r="E3782" i="7" s="1"/>
  <c r="E3783" i="7" s="1"/>
  <c r="E3784" i="7" s="1"/>
  <c r="E3785" i="7" s="1"/>
  <c r="E3786" i="7" s="1"/>
  <c r="E3787" i="7" s="1"/>
  <c r="E3788" i="7" s="1"/>
  <c r="E3789" i="7" s="1"/>
  <c r="E3790" i="7" s="1"/>
  <c r="E3791" i="7" s="1"/>
  <c r="E3792" i="7" s="1"/>
  <c r="E3793" i="7" s="1"/>
  <c r="E3794" i="7" s="1"/>
  <c r="E3795" i="7" s="1"/>
  <c r="E3796" i="7" s="1"/>
  <c r="E3797" i="7" s="1"/>
  <c r="E3798" i="7" s="1"/>
  <c r="E3799" i="7" s="1"/>
  <c r="E3800" i="7" s="1"/>
  <c r="E3801" i="7" s="1"/>
  <c r="E3802" i="7" s="1"/>
  <c r="E3803" i="7" s="1"/>
  <c r="E3804" i="7" s="1"/>
  <c r="E3805" i="7" s="1"/>
  <c r="E3806" i="7" s="1"/>
  <c r="E3807" i="7" s="1"/>
  <c r="E3808" i="7" s="1"/>
  <c r="E3809" i="7" s="1"/>
  <c r="E3810" i="7" s="1"/>
  <c r="E3811" i="7" s="1"/>
  <c r="E3812" i="7" s="1"/>
  <c r="E3813" i="7" s="1"/>
  <c r="E3814" i="7" s="1"/>
  <c r="E3815" i="7" s="1"/>
  <c r="E3816" i="7" s="1"/>
  <c r="E3817" i="7" s="1"/>
  <c r="E3818" i="7" s="1"/>
  <c r="E3819" i="7" s="1"/>
  <c r="E3820" i="7" s="1"/>
  <c r="E3821" i="7" s="1"/>
  <c r="E3822" i="7" s="1"/>
  <c r="E3823" i="7" s="1"/>
  <c r="E3824" i="7" s="1"/>
  <c r="E3825" i="7" s="1"/>
  <c r="E3826" i="7" s="1"/>
  <c r="E3827" i="7" s="1"/>
  <c r="E3828" i="7" s="1"/>
  <c r="E3829" i="7" s="1"/>
  <c r="E3830" i="7" s="1"/>
  <c r="E3831" i="7" s="1"/>
  <c r="E3832" i="7" s="1"/>
  <c r="E3833" i="7" s="1"/>
  <c r="E3834" i="7" s="1"/>
  <c r="E3835" i="7" s="1"/>
  <c r="E3836" i="7" s="1"/>
  <c r="E3837" i="7" s="1"/>
  <c r="E3838" i="7" s="1"/>
  <c r="E3839" i="7" s="1"/>
  <c r="E3840" i="7" s="1"/>
  <c r="E3841" i="7" s="1"/>
  <c r="E3842" i="7" s="1"/>
  <c r="E3843" i="7" s="1"/>
  <c r="E3844" i="7" s="1"/>
  <c r="E3845" i="7" s="1"/>
  <c r="E3846" i="7" s="1"/>
  <c r="E3847" i="7" s="1"/>
  <c r="E3848" i="7" s="1"/>
  <c r="E3849" i="7" s="1"/>
  <c r="E3850" i="7" s="1"/>
  <c r="E3851" i="7" s="1"/>
  <c r="E3852" i="7" s="1"/>
  <c r="E3853" i="7" s="1"/>
  <c r="E3854" i="7" s="1"/>
  <c r="E3855" i="7" s="1"/>
  <c r="E3856" i="7" s="1"/>
  <c r="E3857" i="7" s="1"/>
  <c r="E3858" i="7" s="1"/>
  <c r="E3859" i="7" s="1"/>
  <c r="E3860" i="7" s="1"/>
  <c r="E3861" i="7" s="1"/>
  <c r="E3862" i="7" s="1"/>
  <c r="E3863" i="7" s="1"/>
  <c r="E3864" i="7" s="1"/>
  <c r="E3865" i="7" s="1"/>
  <c r="E3866" i="7" s="1"/>
  <c r="E3867" i="7" s="1"/>
  <c r="E3868" i="7" s="1"/>
  <c r="E3869" i="7" s="1"/>
  <c r="E3870" i="7" s="1"/>
  <c r="E3871" i="7" s="1"/>
  <c r="E3872" i="7" s="1"/>
  <c r="E3873" i="7" s="1"/>
  <c r="E3874" i="7" s="1"/>
  <c r="E3875" i="7" s="1"/>
  <c r="E3876" i="7" s="1"/>
  <c r="E3877" i="7" s="1"/>
  <c r="E3878" i="7" s="1"/>
  <c r="E3879" i="7" s="1"/>
  <c r="E3880" i="7" s="1"/>
  <c r="E3881" i="7" s="1"/>
  <c r="E3882" i="7" s="1"/>
  <c r="E3883" i="7" s="1"/>
  <c r="E3884" i="7" s="1"/>
  <c r="E3885" i="7" s="1"/>
  <c r="E3886" i="7" s="1"/>
  <c r="E3887" i="7" s="1"/>
  <c r="E3888" i="7" s="1"/>
  <c r="E3889" i="7" s="1"/>
  <c r="E3890" i="7" s="1"/>
  <c r="E3891" i="7" s="1"/>
  <c r="E3892" i="7" s="1"/>
  <c r="E3893" i="7" s="1"/>
  <c r="E3894" i="7" s="1"/>
  <c r="E3895" i="7" s="1"/>
  <c r="E3896" i="7" s="1"/>
  <c r="E3897" i="7" s="1"/>
  <c r="E3898" i="7" s="1"/>
  <c r="E3899" i="7" s="1"/>
  <c r="E3900" i="7" s="1"/>
  <c r="E3901" i="7" s="1"/>
  <c r="E3902" i="7" s="1"/>
  <c r="E3903" i="7" s="1"/>
  <c r="E3904" i="7" s="1"/>
  <c r="E3905" i="7" s="1"/>
  <c r="E3906" i="7" s="1"/>
  <c r="E3907" i="7" s="1"/>
  <c r="E3908" i="7" s="1"/>
  <c r="E3909" i="7" s="1"/>
  <c r="E3910" i="7" s="1"/>
  <c r="E3911" i="7" s="1"/>
  <c r="E3912" i="7" s="1"/>
  <c r="E3913" i="7" s="1"/>
  <c r="E3914" i="7" s="1"/>
  <c r="E3915" i="7" s="1"/>
  <c r="E3916" i="7" s="1"/>
  <c r="E3917" i="7" s="1"/>
  <c r="E3918" i="7" s="1"/>
  <c r="E3919" i="7" s="1"/>
  <c r="E3920" i="7" s="1"/>
  <c r="E3921" i="7" s="1"/>
  <c r="E3922" i="7" s="1"/>
  <c r="E3923" i="7" s="1"/>
  <c r="E3924" i="7" s="1"/>
  <c r="E3925" i="7" s="1"/>
  <c r="E3926" i="7" s="1"/>
  <c r="E3927" i="7" s="1"/>
  <c r="E3928" i="7" s="1"/>
  <c r="E3929" i="7" s="1"/>
  <c r="E3930" i="7" s="1"/>
  <c r="E3931" i="7" s="1"/>
  <c r="E3932" i="7" s="1"/>
  <c r="E3933" i="7" s="1"/>
  <c r="E3934" i="7" s="1"/>
  <c r="E3935" i="7" s="1"/>
  <c r="E3936" i="7" s="1"/>
  <c r="E3937" i="7" s="1"/>
  <c r="E3938" i="7" s="1"/>
  <c r="E3939" i="7" s="1"/>
  <c r="E3940" i="7" s="1"/>
  <c r="E3941" i="7" s="1"/>
  <c r="E3942" i="7" s="1"/>
  <c r="E3943" i="7" s="1"/>
  <c r="E3944" i="7" s="1"/>
  <c r="E3945" i="7" s="1"/>
  <c r="E3946" i="7" s="1"/>
  <c r="E3947" i="7" s="1"/>
  <c r="E3948" i="7" s="1"/>
  <c r="E3949" i="7" s="1"/>
  <c r="E3950" i="7" s="1"/>
  <c r="E3951" i="7" s="1"/>
  <c r="E3952" i="7" s="1"/>
  <c r="E3953" i="7" s="1"/>
  <c r="E3954" i="7" s="1"/>
  <c r="E3955" i="7" s="1"/>
  <c r="E3956" i="7" s="1"/>
  <c r="E3957" i="7" s="1"/>
  <c r="E3958" i="7" s="1"/>
  <c r="E3959" i="7" s="1"/>
  <c r="E3960" i="7" s="1"/>
  <c r="E3961" i="7" s="1"/>
  <c r="E3962" i="7" s="1"/>
  <c r="E3963" i="7" s="1"/>
  <c r="E3964" i="7" s="1"/>
  <c r="E3965" i="7" s="1"/>
  <c r="E3966" i="7" s="1"/>
  <c r="E3967" i="7" s="1"/>
  <c r="E3968" i="7" s="1"/>
  <c r="E3969" i="7" s="1"/>
  <c r="E3970" i="7" s="1"/>
  <c r="E3971" i="7" s="1"/>
  <c r="E3972" i="7" s="1"/>
  <c r="E3973" i="7" s="1"/>
  <c r="E3974" i="7" s="1"/>
  <c r="E3975" i="7" s="1"/>
  <c r="E3976" i="7" s="1"/>
  <c r="E3977" i="7" s="1"/>
  <c r="E3978" i="7" s="1"/>
  <c r="E3979" i="7" s="1"/>
  <c r="E3980" i="7" s="1"/>
  <c r="E3981" i="7" s="1"/>
  <c r="E3982" i="7" s="1"/>
  <c r="E3983" i="7" s="1"/>
  <c r="E3984" i="7" s="1"/>
  <c r="E3985" i="7" s="1"/>
  <c r="E3986" i="7" s="1"/>
  <c r="E3987" i="7" s="1"/>
  <c r="E3988" i="7" s="1"/>
  <c r="E3989" i="7" s="1"/>
  <c r="E3990" i="7" s="1"/>
  <c r="E3991" i="7" s="1"/>
  <c r="E3992" i="7" s="1"/>
  <c r="E3993" i="7" s="1"/>
  <c r="E3994" i="7" s="1"/>
  <c r="E3995" i="7" s="1"/>
  <c r="E3996" i="7" s="1"/>
  <c r="E3997" i="7" s="1"/>
  <c r="E3998" i="7" s="1"/>
  <c r="E3999" i="7" s="1"/>
  <c r="E4000" i="7" s="1"/>
  <c r="E4001" i="7" s="1"/>
  <c r="E4002" i="7" s="1"/>
  <c r="E4003" i="7" s="1"/>
  <c r="E4004" i="7" s="1"/>
  <c r="E4005" i="7" s="1"/>
  <c r="E4006" i="7" s="1"/>
  <c r="E4007" i="7" s="1"/>
  <c r="E4008" i="7" s="1"/>
  <c r="E4009" i="7" s="1"/>
  <c r="E4010" i="7" s="1"/>
  <c r="E4011" i="7" s="1"/>
  <c r="E4012" i="7" s="1"/>
  <c r="E4013" i="7" s="1"/>
  <c r="E4014" i="7" s="1"/>
  <c r="E4015" i="7" s="1"/>
  <c r="E4016" i="7" s="1"/>
  <c r="E4017" i="7" s="1"/>
  <c r="E4018" i="7" s="1"/>
  <c r="E4019" i="7" s="1"/>
  <c r="E4020" i="7" s="1"/>
  <c r="E4021" i="7" s="1"/>
  <c r="E4022" i="7" s="1"/>
  <c r="E4023" i="7" s="1"/>
  <c r="E4024" i="7" s="1"/>
  <c r="E4025" i="7" s="1"/>
  <c r="E4026" i="7" s="1"/>
  <c r="E4027" i="7" s="1"/>
  <c r="E4028" i="7" s="1"/>
  <c r="E4029" i="7" s="1"/>
  <c r="E4030" i="7" s="1"/>
  <c r="E4031" i="7" s="1"/>
  <c r="E4032" i="7" s="1"/>
  <c r="E4033" i="7" s="1"/>
  <c r="E4034" i="7" s="1"/>
  <c r="E4035" i="7" s="1"/>
  <c r="E4036" i="7" s="1"/>
  <c r="E4037" i="7" s="1"/>
  <c r="E4038" i="7" s="1"/>
  <c r="E4039" i="7" s="1"/>
  <c r="E4040" i="7" s="1"/>
  <c r="E4041" i="7" s="1"/>
  <c r="E4042" i="7" s="1"/>
  <c r="E4043" i="7" s="1"/>
  <c r="E4044" i="7" s="1"/>
  <c r="E4045" i="7" s="1"/>
  <c r="E4046" i="7" s="1"/>
  <c r="E4047" i="7" s="1"/>
  <c r="E4048" i="7" s="1"/>
  <c r="E4049" i="7" s="1"/>
  <c r="E4050" i="7" s="1"/>
  <c r="E4051" i="7" s="1"/>
  <c r="E4052" i="7" s="1"/>
  <c r="E4053" i="7" s="1"/>
  <c r="E4054" i="7" s="1"/>
  <c r="E4055" i="7" s="1"/>
  <c r="E4056" i="7" s="1"/>
  <c r="E4057" i="7" s="1"/>
  <c r="E4058" i="7" s="1"/>
  <c r="E4059" i="7" s="1"/>
  <c r="E4060" i="7" s="1"/>
  <c r="E4061" i="7" s="1"/>
  <c r="E4062" i="7" s="1"/>
  <c r="E4063" i="7" s="1"/>
  <c r="E4064" i="7" s="1"/>
  <c r="E4065" i="7" s="1"/>
  <c r="E4066" i="7" s="1"/>
  <c r="E4067" i="7" s="1"/>
  <c r="E4068" i="7" s="1"/>
  <c r="E4069" i="7" s="1"/>
  <c r="E4070" i="7" s="1"/>
  <c r="E4071" i="7" s="1"/>
  <c r="E4072" i="7" s="1"/>
  <c r="E4073" i="7" s="1"/>
  <c r="E4074" i="7" s="1"/>
  <c r="E4075" i="7" s="1"/>
  <c r="E4076" i="7" s="1"/>
  <c r="E4077" i="7" s="1"/>
  <c r="E4078" i="7" s="1"/>
  <c r="E4079" i="7" s="1"/>
  <c r="E4080" i="7" s="1"/>
  <c r="E4081" i="7" s="1"/>
  <c r="E4082" i="7" s="1"/>
  <c r="E4083" i="7" s="1"/>
  <c r="E4084" i="7" s="1"/>
  <c r="E4085" i="7" s="1"/>
  <c r="E4086" i="7" s="1"/>
  <c r="E4087" i="7" s="1"/>
  <c r="E4088" i="7" s="1"/>
  <c r="E4089" i="7" s="1"/>
  <c r="E4090" i="7" s="1"/>
  <c r="E4091" i="7" s="1"/>
  <c r="E4092" i="7" s="1"/>
  <c r="E4093" i="7" s="1"/>
  <c r="E4094" i="7" s="1"/>
  <c r="E4095" i="7" s="1"/>
  <c r="E4096" i="7" s="1"/>
  <c r="E4097" i="7" s="1"/>
  <c r="E4098" i="7" s="1"/>
  <c r="E4099" i="7" s="1"/>
  <c r="E4100" i="7" s="1"/>
  <c r="E4101" i="7" s="1"/>
  <c r="E4102" i="7" s="1"/>
  <c r="E4103" i="7" s="1"/>
  <c r="E4104" i="7" s="1"/>
  <c r="E4105" i="7" s="1"/>
  <c r="E4106" i="7" s="1"/>
  <c r="E4107" i="7" s="1"/>
  <c r="E4108" i="7" s="1"/>
  <c r="E4109" i="7" s="1"/>
  <c r="E4110" i="7" s="1"/>
  <c r="E4111" i="7" s="1"/>
  <c r="E4112" i="7" s="1"/>
  <c r="E4113" i="7" s="1"/>
  <c r="E4114" i="7" s="1"/>
  <c r="E4115" i="7" s="1"/>
  <c r="E4116" i="7" s="1"/>
  <c r="E4117" i="7" s="1"/>
  <c r="E4118" i="7" s="1"/>
  <c r="E4119" i="7" s="1"/>
  <c r="E4120" i="7" s="1"/>
  <c r="E4121" i="7" s="1"/>
  <c r="E4122" i="7" s="1"/>
  <c r="E4123" i="7" s="1"/>
  <c r="E4124" i="7" s="1"/>
  <c r="E4125" i="7" s="1"/>
  <c r="E4126" i="7" s="1"/>
  <c r="E4127" i="7" s="1"/>
  <c r="E4128" i="7" s="1"/>
  <c r="E4129" i="7" s="1"/>
  <c r="E4130" i="7" s="1"/>
  <c r="E4131" i="7" s="1"/>
  <c r="E4132" i="7" s="1"/>
  <c r="E4133" i="7" s="1"/>
  <c r="E4134" i="7" s="1"/>
  <c r="E4135" i="7" s="1"/>
  <c r="E4136" i="7" s="1"/>
  <c r="E4137" i="7" s="1"/>
  <c r="E4138" i="7" s="1"/>
  <c r="E4139" i="7" s="1"/>
  <c r="E4140" i="7" s="1"/>
  <c r="E4141" i="7" s="1"/>
  <c r="E4142" i="7" s="1"/>
  <c r="E4143" i="7" s="1"/>
  <c r="E4144" i="7" s="1"/>
  <c r="E4145" i="7" s="1"/>
  <c r="E4146" i="7" s="1"/>
  <c r="E4147" i="7" s="1"/>
  <c r="E4148" i="7" s="1"/>
  <c r="E4149" i="7" s="1"/>
  <c r="E4150" i="7" s="1"/>
  <c r="E4151" i="7" s="1"/>
  <c r="E4152" i="7" s="1"/>
  <c r="E4153" i="7" s="1"/>
  <c r="E4154" i="7" s="1"/>
  <c r="E4155" i="7" s="1"/>
  <c r="E4156" i="7" s="1"/>
  <c r="E4157" i="7" s="1"/>
  <c r="E4158" i="7" s="1"/>
  <c r="E4159" i="7" s="1"/>
  <c r="E4160" i="7" s="1"/>
  <c r="E4161" i="7" s="1"/>
  <c r="E4162" i="7" s="1"/>
  <c r="E4163" i="7" s="1"/>
  <c r="E4164" i="7" s="1"/>
  <c r="E4165" i="7" s="1"/>
  <c r="E4166" i="7" s="1"/>
  <c r="E4167" i="7" s="1"/>
  <c r="E4168" i="7" s="1"/>
  <c r="E4169" i="7" s="1"/>
  <c r="E4170" i="7" s="1"/>
  <c r="E4171" i="7" s="1"/>
  <c r="E4172" i="7" s="1"/>
  <c r="E4173" i="7" s="1"/>
  <c r="E4174" i="7" s="1"/>
  <c r="E4175" i="7" s="1"/>
  <c r="E4176" i="7" s="1"/>
  <c r="E4177" i="7" s="1"/>
  <c r="E4178" i="7" s="1"/>
  <c r="E4179" i="7" s="1"/>
  <c r="E4180" i="7" s="1"/>
  <c r="E4181" i="7" s="1"/>
  <c r="E4182" i="7" s="1"/>
  <c r="E4183" i="7" s="1"/>
  <c r="E4184" i="7" s="1"/>
  <c r="E4185" i="7" s="1"/>
  <c r="E4186" i="7" s="1"/>
  <c r="E4187" i="7" s="1"/>
  <c r="E4188" i="7" s="1"/>
  <c r="E4189" i="7" s="1"/>
  <c r="E4190" i="7" s="1"/>
  <c r="E4191" i="7" s="1"/>
  <c r="E4192" i="7" s="1"/>
  <c r="E4193" i="7" s="1"/>
  <c r="E4194" i="7" s="1"/>
  <c r="E4195" i="7" s="1"/>
  <c r="E4196" i="7" s="1"/>
  <c r="E4197" i="7" s="1"/>
  <c r="E4198" i="7" s="1"/>
  <c r="E4199" i="7" s="1"/>
  <c r="E4200" i="7" s="1"/>
  <c r="E4201" i="7" s="1"/>
  <c r="E4202" i="7" s="1"/>
  <c r="E4203" i="7" s="1"/>
  <c r="E4204" i="7" s="1"/>
  <c r="E4205" i="7" s="1"/>
  <c r="E4206" i="7" s="1"/>
  <c r="E4207" i="7" s="1"/>
  <c r="E4208" i="7" s="1"/>
  <c r="E4209" i="7" s="1"/>
  <c r="E4210" i="7" s="1"/>
  <c r="E4211" i="7" s="1"/>
  <c r="E4212" i="7" s="1"/>
  <c r="E4213" i="7" s="1"/>
  <c r="E4214" i="7" s="1"/>
  <c r="E4215" i="7" s="1"/>
  <c r="E4216" i="7" s="1"/>
  <c r="E4217" i="7" s="1"/>
  <c r="E4218" i="7" s="1"/>
  <c r="E4219" i="7" s="1"/>
  <c r="E4220" i="7" s="1"/>
  <c r="E4221" i="7" s="1"/>
  <c r="E4222" i="7" s="1"/>
  <c r="E4223" i="7" s="1"/>
  <c r="E4224" i="7" s="1"/>
  <c r="E4225" i="7" s="1"/>
  <c r="E4226" i="7" s="1"/>
  <c r="E4227" i="7" s="1"/>
  <c r="E4228" i="7" s="1"/>
  <c r="E4229" i="7" s="1"/>
  <c r="E4230" i="7" s="1"/>
  <c r="E4231" i="7" s="1"/>
  <c r="E4232" i="7" s="1"/>
  <c r="E4233" i="7" s="1"/>
  <c r="E4234" i="7" s="1"/>
  <c r="E4235" i="7" s="1"/>
  <c r="E4236" i="7" s="1"/>
  <c r="E4237" i="7" s="1"/>
  <c r="E4238" i="7" s="1"/>
  <c r="E4239" i="7" s="1"/>
  <c r="E4240" i="7" s="1"/>
  <c r="E4241" i="7" s="1"/>
  <c r="E4242" i="7" s="1"/>
  <c r="E4243" i="7" s="1"/>
  <c r="E4244" i="7" s="1"/>
  <c r="E4245" i="7" s="1"/>
  <c r="E4246" i="7" s="1"/>
  <c r="E4247" i="7" s="1"/>
  <c r="E4248" i="7" s="1"/>
  <c r="E4249" i="7" s="1"/>
  <c r="E4250" i="7" s="1"/>
  <c r="E4251" i="7" s="1"/>
  <c r="E4252" i="7" s="1"/>
  <c r="E4253" i="7" s="1"/>
  <c r="E4254" i="7" s="1"/>
  <c r="E4255" i="7" s="1"/>
  <c r="E4256" i="7" s="1"/>
  <c r="E4257" i="7" s="1"/>
  <c r="E4258" i="7" s="1"/>
  <c r="E4259" i="7" s="1"/>
  <c r="E4260" i="7" s="1"/>
  <c r="E4261" i="7" s="1"/>
  <c r="E4262" i="7" s="1"/>
  <c r="E4263" i="7" s="1"/>
  <c r="E4264" i="7" s="1"/>
  <c r="E4265" i="7" s="1"/>
  <c r="E4266" i="7" s="1"/>
  <c r="E4267" i="7" s="1"/>
  <c r="E4268" i="7" s="1"/>
  <c r="E4269" i="7" s="1"/>
  <c r="E4270" i="7" s="1"/>
  <c r="E4271" i="7" s="1"/>
  <c r="E4272" i="7" s="1"/>
  <c r="E4273" i="7" s="1"/>
  <c r="E4274" i="7" s="1"/>
  <c r="E4275" i="7" s="1"/>
  <c r="E4276" i="7" s="1"/>
  <c r="E4277" i="7" s="1"/>
  <c r="E4278" i="7" s="1"/>
  <c r="E4279" i="7" s="1"/>
  <c r="E4280" i="7" s="1"/>
  <c r="E4281" i="7" s="1"/>
  <c r="E4282" i="7" s="1"/>
  <c r="E4283" i="7" s="1"/>
  <c r="E4284" i="7" s="1"/>
  <c r="E4285" i="7" s="1"/>
  <c r="E4286" i="7" s="1"/>
  <c r="E4287" i="7" s="1"/>
  <c r="E4288" i="7" s="1"/>
  <c r="E4289" i="7" s="1"/>
  <c r="E4290" i="7" s="1"/>
  <c r="E4291" i="7" s="1"/>
  <c r="E4292" i="7" s="1"/>
  <c r="E4293" i="7" s="1"/>
  <c r="E4294" i="7" s="1"/>
  <c r="E4295" i="7" s="1"/>
  <c r="E4296" i="7" s="1"/>
  <c r="E4297" i="7" s="1"/>
  <c r="E4298" i="7" s="1"/>
  <c r="E4299" i="7" s="1"/>
  <c r="E4300" i="7" s="1"/>
  <c r="E4301" i="7" s="1"/>
  <c r="E4302" i="7" s="1"/>
  <c r="E4303" i="7" s="1"/>
  <c r="E4304" i="7" s="1"/>
  <c r="E4305" i="7" s="1"/>
  <c r="E4306" i="7" s="1"/>
  <c r="E4307" i="7" s="1"/>
  <c r="E4308" i="7" s="1"/>
  <c r="E4309" i="7" s="1"/>
  <c r="E4310" i="7" s="1"/>
  <c r="E4311" i="7" s="1"/>
  <c r="E4312" i="7" s="1"/>
  <c r="E4313" i="7" s="1"/>
  <c r="E4314" i="7" s="1"/>
  <c r="E4315" i="7" s="1"/>
  <c r="E4316" i="7" s="1"/>
  <c r="E4317" i="7" s="1"/>
  <c r="E4318" i="7" s="1"/>
  <c r="E4319" i="7" s="1"/>
  <c r="E4320" i="7" s="1"/>
  <c r="E4321" i="7" s="1"/>
  <c r="E4322" i="7" s="1"/>
  <c r="E4323" i="7" s="1"/>
  <c r="E4324" i="7" s="1"/>
  <c r="E4325" i="7" s="1"/>
  <c r="E4326" i="7" s="1"/>
  <c r="E4327" i="7" s="1"/>
  <c r="E4328" i="7" s="1"/>
  <c r="E4329" i="7" s="1"/>
  <c r="E4330" i="7" s="1"/>
  <c r="E4331" i="7" s="1"/>
  <c r="E4332" i="7" s="1"/>
  <c r="E4333" i="7" s="1"/>
  <c r="E4334" i="7" s="1"/>
  <c r="E4335" i="7" s="1"/>
  <c r="E4336" i="7" s="1"/>
  <c r="E4337" i="7" s="1"/>
  <c r="E4338" i="7" s="1"/>
  <c r="E4339" i="7" s="1"/>
  <c r="E4340" i="7" s="1"/>
  <c r="E4341" i="7" s="1"/>
  <c r="E4342" i="7" s="1"/>
  <c r="E4343" i="7" s="1"/>
  <c r="E4344" i="7" s="1"/>
  <c r="E4345" i="7" s="1"/>
  <c r="E4346" i="7" s="1"/>
  <c r="E4347" i="7" s="1"/>
  <c r="E4348" i="7" s="1"/>
  <c r="E4349" i="7" s="1"/>
  <c r="E4350" i="7" s="1"/>
  <c r="E4351" i="7" s="1"/>
  <c r="E4352" i="7" s="1"/>
  <c r="E4353" i="7" s="1"/>
  <c r="E4354" i="7" s="1"/>
  <c r="E4355" i="7" s="1"/>
  <c r="E4356" i="7" s="1"/>
  <c r="E4357" i="7" s="1"/>
  <c r="E4358" i="7" s="1"/>
  <c r="E4359" i="7" s="1"/>
  <c r="E4360" i="7" s="1"/>
  <c r="E4361" i="7" s="1"/>
  <c r="E4362" i="7" s="1"/>
  <c r="E4363" i="7" s="1"/>
  <c r="E4364" i="7" s="1"/>
  <c r="E4365" i="7" s="1"/>
  <c r="E4366" i="7" s="1"/>
  <c r="E4367" i="7" s="1"/>
  <c r="E4368" i="7" s="1"/>
  <c r="E4369" i="7" s="1"/>
  <c r="E4370" i="7" s="1"/>
  <c r="E4371" i="7" s="1"/>
  <c r="E4372" i="7" s="1"/>
  <c r="E4373" i="7" s="1"/>
  <c r="E4374" i="7" s="1"/>
  <c r="E4375" i="7" s="1"/>
  <c r="E4376" i="7" s="1"/>
  <c r="E4377" i="7" s="1"/>
  <c r="E4378" i="7" s="1"/>
  <c r="E4379" i="7" s="1"/>
  <c r="E4380" i="7" s="1"/>
  <c r="E4381" i="7" s="1"/>
  <c r="E4382" i="7" s="1"/>
  <c r="E4383" i="7" s="1"/>
  <c r="E4384" i="7" s="1"/>
  <c r="E4385" i="7" s="1"/>
  <c r="E4386" i="7" s="1"/>
  <c r="E4387" i="7" s="1"/>
  <c r="E4388" i="7" s="1"/>
  <c r="E4389" i="7" s="1"/>
  <c r="E4390" i="7" s="1"/>
  <c r="E4391" i="7" s="1"/>
  <c r="E4392" i="7" s="1"/>
  <c r="E4393" i="7" s="1"/>
  <c r="E4394" i="7" s="1"/>
  <c r="E4395" i="7" s="1"/>
  <c r="E4396" i="7" s="1"/>
  <c r="E4397" i="7" s="1"/>
  <c r="E4398" i="7" s="1"/>
  <c r="E4399" i="7" s="1"/>
  <c r="E4400" i="7" s="1"/>
  <c r="E4401" i="7" s="1"/>
  <c r="E4402" i="7" s="1"/>
  <c r="E4403" i="7" s="1"/>
  <c r="E4404" i="7" s="1"/>
  <c r="E4405" i="7" s="1"/>
  <c r="E4406" i="7" s="1"/>
  <c r="E4407" i="7" s="1"/>
  <c r="E4408" i="7" s="1"/>
  <c r="E4409" i="7" s="1"/>
  <c r="E4410" i="7" s="1"/>
  <c r="E4411" i="7" s="1"/>
  <c r="E4412" i="7" s="1"/>
  <c r="E4413" i="7" s="1"/>
  <c r="E4414" i="7" s="1"/>
  <c r="E4415" i="7" s="1"/>
  <c r="E4416" i="7" s="1"/>
  <c r="E4417" i="7" s="1"/>
  <c r="E4418" i="7" s="1"/>
  <c r="E4419" i="7" s="1"/>
  <c r="E4420" i="7" s="1"/>
  <c r="E4421" i="7" s="1"/>
  <c r="E4422" i="7" s="1"/>
  <c r="E4423" i="7" s="1"/>
  <c r="E4424" i="7" s="1"/>
  <c r="E4425" i="7" s="1"/>
  <c r="E4426" i="7" s="1"/>
  <c r="E4427" i="7" s="1"/>
  <c r="E4428" i="7" s="1"/>
  <c r="E4429" i="7" s="1"/>
  <c r="E4430" i="7" s="1"/>
  <c r="E4431" i="7" s="1"/>
  <c r="E4432" i="7" s="1"/>
  <c r="E4433" i="7" s="1"/>
  <c r="E4434" i="7" s="1"/>
  <c r="E4435" i="7" s="1"/>
  <c r="E4436" i="7" s="1"/>
  <c r="E4437" i="7" s="1"/>
  <c r="E4438" i="7" s="1"/>
  <c r="E4439" i="7" s="1"/>
  <c r="E4440" i="7" s="1"/>
  <c r="E4441" i="7" s="1"/>
  <c r="E4442" i="7" s="1"/>
  <c r="E4443" i="7" s="1"/>
  <c r="E4444" i="7" s="1"/>
  <c r="E4445" i="7" s="1"/>
  <c r="E4446" i="7" s="1"/>
  <c r="E4447" i="7" s="1"/>
  <c r="E4448" i="7" s="1"/>
  <c r="E4449" i="7" s="1"/>
  <c r="E4450" i="7" s="1"/>
  <c r="E4451" i="7" s="1"/>
  <c r="E4452" i="7" s="1"/>
  <c r="E4453" i="7" s="1"/>
  <c r="E4454" i="7" s="1"/>
  <c r="E4455" i="7" s="1"/>
  <c r="E4456" i="7" s="1"/>
  <c r="E4457" i="7" s="1"/>
  <c r="E4458" i="7" s="1"/>
  <c r="E4459" i="7" s="1"/>
  <c r="E4460" i="7" s="1"/>
  <c r="E4461" i="7" s="1"/>
  <c r="E4462" i="7" s="1"/>
  <c r="E4463" i="7" s="1"/>
  <c r="E4464" i="7" s="1"/>
  <c r="E4465" i="7" s="1"/>
  <c r="E4466" i="7" s="1"/>
  <c r="E4467" i="7" s="1"/>
  <c r="E4468" i="7" s="1"/>
  <c r="E4469" i="7" s="1"/>
  <c r="E4470" i="7" s="1"/>
  <c r="E4471" i="7" s="1"/>
  <c r="E4472" i="7" s="1"/>
  <c r="E4473" i="7" s="1"/>
  <c r="E4474" i="7" s="1"/>
  <c r="E4475" i="7" s="1"/>
  <c r="E4476" i="7" s="1"/>
  <c r="E4477" i="7" s="1"/>
  <c r="E4478" i="7" s="1"/>
  <c r="E4479" i="7" s="1"/>
  <c r="E4480" i="7" s="1"/>
  <c r="E4481" i="7" s="1"/>
  <c r="E4482" i="7" s="1"/>
  <c r="E4483" i="7" s="1"/>
  <c r="E4484" i="7" s="1"/>
  <c r="E4485" i="7" s="1"/>
  <c r="E4486" i="7" s="1"/>
  <c r="E4487" i="7" s="1"/>
  <c r="E4488" i="7" s="1"/>
  <c r="E4489" i="7" s="1"/>
  <c r="E4490" i="7" s="1"/>
  <c r="E4491" i="7" s="1"/>
  <c r="E4492" i="7" s="1"/>
  <c r="E4493" i="7" s="1"/>
  <c r="E4494" i="7" s="1"/>
  <c r="E4495" i="7" s="1"/>
  <c r="E4496" i="7" s="1"/>
  <c r="E4497" i="7" s="1"/>
  <c r="E4498" i="7" s="1"/>
  <c r="E4499" i="7" s="1"/>
  <c r="E4500" i="7" s="1"/>
  <c r="E4501" i="7" s="1"/>
  <c r="E4502" i="7" s="1"/>
  <c r="E4503" i="7" s="1"/>
  <c r="E4504" i="7" s="1"/>
  <c r="E4505" i="7" s="1"/>
  <c r="E4506" i="7" s="1"/>
  <c r="E4507" i="7" s="1"/>
  <c r="E4508" i="7" s="1"/>
  <c r="E4509" i="7" s="1"/>
  <c r="E4510" i="7" s="1"/>
  <c r="E4511" i="7" s="1"/>
  <c r="E4512" i="7" s="1"/>
  <c r="E4513" i="7" s="1"/>
  <c r="E4514" i="7" s="1"/>
  <c r="E4515" i="7" s="1"/>
  <c r="E4516" i="7" s="1"/>
  <c r="E4517" i="7" s="1"/>
  <c r="E4518" i="7" s="1"/>
  <c r="E4519" i="7" s="1"/>
  <c r="E4520" i="7" s="1"/>
  <c r="E4521" i="7" s="1"/>
  <c r="E4522" i="7" s="1"/>
  <c r="E4523" i="7" s="1"/>
  <c r="E4524" i="7" s="1"/>
  <c r="E4525" i="7" s="1"/>
  <c r="E4526" i="7" s="1"/>
  <c r="E4527" i="7" s="1"/>
  <c r="E4528" i="7" s="1"/>
  <c r="E4529" i="7" s="1"/>
  <c r="E4530" i="7" s="1"/>
  <c r="E4531" i="7" s="1"/>
  <c r="E4532" i="7" s="1"/>
  <c r="E4533" i="7" s="1"/>
  <c r="E4534" i="7" s="1"/>
  <c r="E4535" i="7" s="1"/>
  <c r="E4536" i="7" s="1"/>
  <c r="E4537" i="7" s="1"/>
  <c r="E4538" i="7" s="1"/>
  <c r="E4539" i="7" s="1"/>
  <c r="E4540" i="7" s="1"/>
  <c r="E4541" i="7" s="1"/>
  <c r="E4542" i="7" s="1"/>
  <c r="E4543" i="7" s="1"/>
  <c r="E4544" i="7" s="1"/>
  <c r="E4545" i="7" s="1"/>
  <c r="E4546" i="7" s="1"/>
  <c r="E4547" i="7" s="1"/>
  <c r="E4548" i="7" s="1"/>
  <c r="E4549" i="7" s="1"/>
  <c r="E4550" i="7" s="1"/>
  <c r="E4551" i="7" s="1"/>
  <c r="E4552" i="7" s="1"/>
  <c r="E4553" i="7" s="1"/>
  <c r="E4554" i="7" s="1"/>
  <c r="E4555" i="7" s="1"/>
  <c r="E4556" i="7" s="1"/>
  <c r="E4557" i="7" s="1"/>
  <c r="E4558" i="7" s="1"/>
  <c r="E4559" i="7" s="1"/>
  <c r="E4560" i="7" s="1"/>
  <c r="E4561" i="7" s="1"/>
  <c r="E4562" i="7" s="1"/>
  <c r="E4563" i="7" s="1"/>
  <c r="E4564" i="7" s="1"/>
  <c r="E4565" i="7" s="1"/>
  <c r="E4566" i="7" s="1"/>
  <c r="E4567" i="7" s="1"/>
  <c r="E4568" i="7" s="1"/>
  <c r="E4569" i="7" s="1"/>
  <c r="E4570" i="7" s="1"/>
  <c r="E4571" i="7" s="1"/>
  <c r="E4572" i="7" s="1"/>
  <c r="E4573" i="7" s="1"/>
  <c r="E4574" i="7" s="1"/>
  <c r="E4575" i="7" s="1"/>
  <c r="E4576" i="7" s="1"/>
  <c r="E4577" i="7" s="1"/>
  <c r="E4578" i="7" s="1"/>
  <c r="E4579" i="7" s="1"/>
  <c r="E4580" i="7" s="1"/>
  <c r="E4581" i="7" s="1"/>
  <c r="E4582" i="7" s="1"/>
  <c r="E4583" i="7" s="1"/>
  <c r="E4584" i="7" s="1"/>
  <c r="E4585" i="7" s="1"/>
  <c r="E4586" i="7" s="1"/>
  <c r="E4587" i="7" s="1"/>
  <c r="E4588" i="7" s="1"/>
  <c r="E4589" i="7" s="1"/>
  <c r="E4590" i="7" s="1"/>
  <c r="E4591" i="7" s="1"/>
  <c r="E4592" i="7" s="1"/>
  <c r="E4593" i="7" s="1"/>
  <c r="E4594" i="7" s="1"/>
  <c r="E4595" i="7" s="1"/>
  <c r="E4596" i="7" s="1"/>
  <c r="E4597" i="7" s="1"/>
  <c r="E4598" i="7" s="1"/>
  <c r="E4599" i="7" s="1"/>
  <c r="E4600" i="7" s="1"/>
  <c r="E4601" i="7" s="1"/>
  <c r="E4602" i="7" s="1"/>
  <c r="E4603" i="7" s="1"/>
  <c r="E4604" i="7" s="1"/>
  <c r="E4605" i="7" s="1"/>
  <c r="E4606" i="7" s="1"/>
  <c r="E4607" i="7" s="1"/>
  <c r="E4608" i="7" s="1"/>
  <c r="E4609" i="7" s="1"/>
  <c r="E4610" i="7" s="1"/>
  <c r="E4611" i="7" s="1"/>
  <c r="E4612" i="7" s="1"/>
  <c r="E4613" i="7" s="1"/>
  <c r="E4614" i="7" s="1"/>
  <c r="E4615" i="7" s="1"/>
  <c r="E4616" i="7" s="1"/>
  <c r="E4617" i="7" s="1"/>
  <c r="E4618" i="7" s="1"/>
  <c r="E4619" i="7" s="1"/>
  <c r="E4620" i="7" s="1"/>
  <c r="E4621" i="7" s="1"/>
  <c r="E4622" i="7" s="1"/>
  <c r="E4623" i="7" s="1"/>
  <c r="E4624" i="7" s="1"/>
  <c r="E4625" i="7" s="1"/>
  <c r="E4626" i="7" s="1"/>
  <c r="E4627" i="7" s="1"/>
  <c r="E4628" i="7" s="1"/>
  <c r="E4629" i="7" s="1"/>
  <c r="E4630" i="7" s="1"/>
  <c r="E4631" i="7" s="1"/>
  <c r="E4632" i="7" s="1"/>
  <c r="E4633" i="7" s="1"/>
  <c r="E4634" i="7" s="1"/>
  <c r="E4635" i="7" s="1"/>
  <c r="E4636" i="7" s="1"/>
  <c r="E4637" i="7" s="1"/>
  <c r="E4638" i="7" s="1"/>
  <c r="E4639" i="7" s="1"/>
  <c r="E4640" i="7" s="1"/>
  <c r="E4641" i="7" s="1"/>
  <c r="E4642" i="7" s="1"/>
  <c r="E4643" i="7" s="1"/>
  <c r="E4644" i="7" s="1"/>
  <c r="E4645" i="7" s="1"/>
  <c r="E4646" i="7" s="1"/>
  <c r="E4647" i="7" s="1"/>
  <c r="E4648" i="7" s="1"/>
  <c r="E4649" i="7" s="1"/>
  <c r="E4650" i="7" s="1"/>
  <c r="E4651" i="7" s="1"/>
  <c r="E4652" i="7" s="1"/>
  <c r="E4653" i="7" s="1"/>
  <c r="E4654" i="7" s="1"/>
  <c r="E4655" i="7" s="1"/>
  <c r="E4656" i="7" s="1"/>
  <c r="E4657" i="7" s="1"/>
  <c r="E4658" i="7" s="1"/>
  <c r="E4659" i="7" s="1"/>
  <c r="E4660" i="7" s="1"/>
  <c r="E4661" i="7" s="1"/>
  <c r="E4662" i="7" s="1"/>
  <c r="E4663" i="7" s="1"/>
  <c r="E4664" i="7" s="1"/>
  <c r="E4665" i="7" s="1"/>
  <c r="E4666" i="7" s="1"/>
  <c r="E4667" i="7" s="1"/>
  <c r="E4668" i="7" s="1"/>
  <c r="E4669" i="7" s="1"/>
  <c r="E4670" i="7" s="1"/>
  <c r="E4671" i="7" s="1"/>
  <c r="E4672" i="7" s="1"/>
  <c r="E4673" i="7" s="1"/>
  <c r="E4674" i="7" s="1"/>
  <c r="E4675" i="7" s="1"/>
  <c r="E4676" i="7" s="1"/>
  <c r="E4677" i="7" s="1"/>
  <c r="E4678" i="7" s="1"/>
  <c r="E4679" i="7" s="1"/>
  <c r="E4680" i="7" s="1"/>
  <c r="E4681" i="7" s="1"/>
  <c r="E4682" i="7" s="1"/>
  <c r="E4683" i="7" s="1"/>
  <c r="E4684" i="7" s="1"/>
  <c r="E4685" i="7" s="1"/>
  <c r="E4686" i="7" s="1"/>
  <c r="E4687" i="7" s="1"/>
  <c r="E4688" i="7" s="1"/>
  <c r="E4689" i="7" s="1"/>
  <c r="E4690" i="7" s="1"/>
  <c r="E4691" i="7" s="1"/>
  <c r="E4692" i="7" s="1"/>
  <c r="E4693" i="7" s="1"/>
  <c r="E4694" i="7" s="1"/>
  <c r="E4695" i="7" s="1"/>
  <c r="E4696" i="7" s="1"/>
  <c r="E4697" i="7" s="1"/>
  <c r="E4698" i="7" s="1"/>
  <c r="E4699" i="7" s="1"/>
  <c r="E4700" i="7" s="1"/>
  <c r="E4701" i="7" s="1"/>
  <c r="E4702" i="7" s="1"/>
  <c r="E4703" i="7" s="1"/>
  <c r="E4704" i="7" s="1"/>
  <c r="E4705" i="7" s="1"/>
  <c r="E4706" i="7" s="1"/>
  <c r="E4707" i="7" s="1"/>
  <c r="E4708" i="7" s="1"/>
  <c r="E4709" i="7" s="1"/>
  <c r="E4710" i="7" s="1"/>
  <c r="E4711" i="7" s="1"/>
  <c r="E4712" i="7" s="1"/>
  <c r="E4713" i="7" s="1"/>
  <c r="E4714" i="7" s="1"/>
  <c r="E4715" i="7" s="1"/>
  <c r="E4716" i="7" s="1"/>
  <c r="E4717" i="7" s="1"/>
  <c r="E4718" i="7" s="1"/>
  <c r="E4719" i="7" s="1"/>
  <c r="E4720" i="7" s="1"/>
  <c r="E4721" i="7" s="1"/>
  <c r="E4722" i="7" s="1"/>
  <c r="E4723" i="7" s="1"/>
  <c r="E4724" i="7" s="1"/>
  <c r="E4725" i="7" s="1"/>
  <c r="E4726" i="7" s="1"/>
  <c r="E4727" i="7" s="1"/>
  <c r="E4728" i="7" s="1"/>
  <c r="E4729" i="7" s="1"/>
  <c r="E4730" i="7" s="1"/>
  <c r="E4731" i="7" s="1"/>
  <c r="E4732" i="7" s="1"/>
  <c r="E4733" i="7" s="1"/>
  <c r="E4734" i="7" s="1"/>
  <c r="E4735" i="7" s="1"/>
  <c r="E4736" i="7" s="1"/>
  <c r="E4737" i="7" s="1"/>
  <c r="E4738" i="7" s="1"/>
  <c r="E4739" i="7" s="1"/>
  <c r="E4740" i="7" s="1"/>
  <c r="E4741" i="7" s="1"/>
  <c r="E4742" i="7" s="1"/>
  <c r="E4743" i="7" s="1"/>
  <c r="E4744" i="7" s="1"/>
  <c r="E4745" i="7" s="1"/>
  <c r="E4746" i="7" s="1"/>
  <c r="E4747" i="7" s="1"/>
  <c r="E4748" i="7" s="1"/>
  <c r="E4749" i="7" s="1"/>
  <c r="E4750" i="7" s="1"/>
  <c r="E4751" i="7" s="1"/>
  <c r="E4752" i="7" s="1"/>
  <c r="E4753" i="7" s="1"/>
  <c r="E4754" i="7" s="1"/>
  <c r="E4755" i="7" s="1"/>
  <c r="E4756" i="7" s="1"/>
  <c r="E4757" i="7" s="1"/>
  <c r="E4758" i="7" s="1"/>
  <c r="E4759" i="7" s="1"/>
  <c r="E4760" i="7" s="1"/>
  <c r="E4761" i="7" s="1"/>
  <c r="E4762" i="7" s="1"/>
  <c r="E4763" i="7" s="1"/>
  <c r="E4764" i="7" s="1"/>
  <c r="E4765" i="7" s="1"/>
  <c r="E4766" i="7" s="1"/>
  <c r="E4767" i="7" s="1"/>
  <c r="E4768" i="7" s="1"/>
  <c r="E4769" i="7" s="1"/>
  <c r="E4770" i="7" s="1"/>
  <c r="E4771" i="7" s="1"/>
  <c r="E4772" i="7" s="1"/>
  <c r="E4773" i="7" s="1"/>
  <c r="E4774" i="7" s="1"/>
  <c r="E4775" i="7" s="1"/>
  <c r="E4776" i="7" s="1"/>
  <c r="E4777" i="7" s="1"/>
  <c r="E4778" i="7" s="1"/>
  <c r="E4779" i="7" s="1"/>
  <c r="E4780" i="7" s="1"/>
  <c r="E4781" i="7" s="1"/>
  <c r="E4782" i="7" s="1"/>
  <c r="E4783" i="7" s="1"/>
  <c r="E4784" i="7" s="1"/>
  <c r="E4785" i="7" s="1"/>
  <c r="E4786" i="7" s="1"/>
  <c r="E4787" i="7" s="1"/>
  <c r="E4788" i="7" s="1"/>
  <c r="E4789" i="7" s="1"/>
  <c r="E4790" i="7" s="1"/>
  <c r="E4791" i="7" s="1"/>
  <c r="E4792" i="7" s="1"/>
  <c r="E4793" i="7" s="1"/>
  <c r="E4794" i="7" s="1"/>
  <c r="E4795" i="7" s="1"/>
  <c r="E4796" i="7" s="1"/>
  <c r="E4797" i="7" s="1"/>
  <c r="E4798" i="7" s="1"/>
  <c r="E4799" i="7" s="1"/>
  <c r="E4800" i="7" s="1"/>
  <c r="E4801" i="7" s="1"/>
  <c r="E4802" i="7" s="1"/>
  <c r="E4803" i="7" s="1"/>
  <c r="E4804" i="7" s="1"/>
  <c r="E4805" i="7" s="1"/>
  <c r="E4806" i="7" s="1"/>
  <c r="E4807" i="7" s="1"/>
  <c r="E4808" i="7" s="1"/>
  <c r="E4809" i="7" s="1"/>
  <c r="E4810" i="7" s="1"/>
  <c r="E4811" i="7" s="1"/>
  <c r="E4812" i="7" s="1"/>
  <c r="E4813" i="7" s="1"/>
  <c r="E4814" i="7" s="1"/>
  <c r="E4815" i="7" s="1"/>
  <c r="E4816" i="7" s="1"/>
  <c r="E4817" i="7" s="1"/>
  <c r="E4818" i="7" s="1"/>
  <c r="E4819" i="7" s="1"/>
  <c r="E4820" i="7" s="1"/>
  <c r="E4821" i="7" s="1"/>
  <c r="E4822" i="7" s="1"/>
  <c r="E4823" i="7" s="1"/>
  <c r="E4824" i="7" s="1"/>
  <c r="E4825" i="7" s="1"/>
  <c r="E4826" i="7" s="1"/>
  <c r="E4827" i="7" s="1"/>
  <c r="E4828" i="7" s="1"/>
  <c r="E4829" i="7" s="1"/>
  <c r="E4830" i="7" s="1"/>
  <c r="E4831" i="7" s="1"/>
  <c r="E4832" i="7" s="1"/>
  <c r="E4833" i="7" s="1"/>
  <c r="E4834" i="7" s="1"/>
  <c r="E4835" i="7" s="1"/>
  <c r="E4836" i="7" s="1"/>
  <c r="E4837" i="7" s="1"/>
  <c r="E4838" i="7" s="1"/>
  <c r="E4839" i="7" s="1"/>
  <c r="E4840" i="7" s="1"/>
  <c r="E4841" i="7" s="1"/>
  <c r="E4842" i="7" s="1"/>
  <c r="E4843" i="7" s="1"/>
  <c r="E4844" i="7" s="1"/>
  <c r="E4845" i="7" s="1"/>
  <c r="E4846" i="7" s="1"/>
  <c r="E4847" i="7" s="1"/>
  <c r="E4848" i="7" s="1"/>
  <c r="E4849" i="7" s="1"/>
  <c r="E4850" i="7" s="1"/>
  <c r="E4851" i="7" s="1"/>
  <c r="E4852" i="7" s="1"/>
  <c r="E4853" i="7" s="1"/>
  <c r="E4854" i="7" s="1"/>
  <c r="E4855" i="7" s="1"/>
  <c r="E4856" i="7" s="1"/>
  <c r="E4857" i="7" s="1"/>
  <c r="E4858" i="7" s="1"/>
  <c r="E4859" i="7" s="1"/>
  <c r="E4860" i="7" s="1"/>
  <c r="E4861" i="7" s="1"/>
  <c r="E4862" i="7" s="1"/>
  <c r="E4863" i="7" s="1"/>
  <c r="E4864" i="7" s="1"/>
  <c r="E4865" i="7" s="1"/>
  <c r="E4866" i="7" s="1"/>
  <c r="E4867" i="7" s="1"/>
  <c r="E4868" i="7" s="1"/>
  <c r="E4869" i="7" s="1"/>
  <c r="E4870" i="7" s="1"/>
  <c r="E4871" i="7" s="1"/>
  <c r="E4872" i="7" s="1"/>
  <c r="E4873" i="7" s="1"/>
  <c r="E4874" i="7" s="1"/>
  <c r="E4875" i="7" s="1"/>
  <c r="E4876" i="7" s="1"/>
  <c r="E4877" i="7" s="1"/>
  <c r="E4878" i="7" s="1"/>
  <c r="E4879" i="7" s="1"/>
  <c r="E4880" i="7" s="1"/>
  <c r="E4881" i="7" s="1"/>
  <c r="E4882" i="7" s="1"/>
  <c r="E4883" i="7" s="1"/>
  <c r="E4884" i="7" s="1"/>
  <c r="E4885" i="7" s="1"/>
  <c r="E4886" i="7" s="1"/>
  <c r="E4887" i="7" s="1"/>
  <c r="E4888" i="7" s="1"/>
  <c r="E4889" i="7" s="1"/>
  <c r="E4890" i="7" s="1"/>
  <c r="E4891" i="7" s="1"/>
  <c r="E4892" i="7" s="1"/>
  <c r="E4893" i="7" s="1"/>
  <c r="E4894" i="7" s="1"/>
  <c r="E4895" i="7" s="1"/>
  <c r="E4896" i="7" s="1"/>
  <c r="E4897" i="7" s="1"/>
  <c r="E4898" i="7" s="1"/>
  <c r="E4899" i="7" s="1"/>
  <c r="E4900" i="7" s="1"/>
  <c r="E4901" i="7" s="1"/>
  <c r="E4902" i="7" s="1"/>
  <c r="E4903" i="7" s="1"/>
  <c r="E4904" i="7" s="1"/>
  <c r="E4905" i="7" s="1"/>
  <c r="E4906" i="7" s="1"/>
  <c r="E4907" i="7" s="1"/>
  <c r="E4908" i="7" s="1"/>
  <c r="E4909" i="7" s="1"/>
  <c r="E4910" i="7" s="1"/>
  <c r="E4911" i="7" s="1"/>
  <c r="E4912" i="7" s="1"/>
  <c r="E4913" i="7" s="1"/>
  <c r="E4914" i="7" s="1"/>
  <c r="E4915" i="7" s="1"/>
  <c r="E4916" i="7" s="1"/>
  <c r="E4917" i="7" s="1"/>
  <c r="E4918" i="7" s="1"/>
  <c r="E4919" i="7" s="1"/>
  <c r="E4920" i="7" s="1"/>
  <c r="E4921" i="7" s="1"/>
  <c r="E4922" i="7" s="1"/>
  <c r="E4923" i="7" s="1"/>
  <c r="E4924" i="7" s="1"/>
  <c r="E4925" i="7" s="1"/>
  <c r="E4926" i="7" s="1"/>
  <c r="E4927" i="7" s="1"/>
  <c r="E4928" i="7" s="1"/>
  <c r="E4929" i="7" s="1"/>
  <c r="E4930" i="7" s="1"/>
  <c r="E4931" i="7" s="1"/>
  <c r="E4932" i="7" s="1"/>
  <c r="E4933" i="7" s="1"/>
  <c r="E4934" i="7" s="1"/>
  <c r="E4935" i="7" s="1"/>
  <c r="E4936" i="7" s="1"/>
  <c r="E4937" i="7" s="1"/>
  <c r="E4938" i="7" s="1"/>
  <c r="E4939" i="7" s="1"/>
  <c r="E4940" i="7" s="1"/>
  <c r="E4941" i="7" s="1"/>
  <c r="E4942" i="7" s="1"/>
  <c r="E4943" i="7" s="1"/>
  <c r="E4944" i="7" s="1"/>
  <c r="E4945" i="7" s="1"/>
  <c r="E4946" i="7" s="1"/>
  <c r="E4947" i="7" s="1"/>
  <c r="E4948" i="7" s="1"/>
  <c r="E4949" i="7" s="1"/>
  <c r="E4950" i="7" s="1"/>
  <c r="E4951" i="7" s="1"/>
  <c r="E4952" i="7" s="1"/>
  <c r="E4953" i="7" s="1"/>
  <c r="E4954" i="7" s="1"/>
  <c r="E4955" i="7" s="1"/>
  <c r="E4956" i="7" s="1"/>
  <c r="E4957" i="7" s="1"/>
  <c r="E4958" i="7" s="1"/>
  <c r="E4959" i="7" s="1"/>
  <c r="E4960" i="7" s="1"/>
  <c r="E4961" i="7" s="1"/>
  <c r="E4962" i="7" s="1"/>
  <c r="E4963" i="7" s="1"/>
  <c r="E4964" i="7" s="1"/>
  <c r="E4965" i="7" s="1"/>
  <c r="E4966" i="7" s="1"/>
  <c r="E4967" i="7" s="1"/>
  <c r="E4968" i="7" s="1"/>
  <c r="E4969" i="7" s="1"/>
  <c r="E4970" i="7" s="1"/>
  <c r="E4971" i="7" s="1"/>
  <c r="E4972" i="7" s="1"/>
  <c r="E4973" i="7" s="1"/>
  <c r="E4974" i="7" s="1"/>
  <c r="E4975" i="7" s="1"/>
  <c r="E4976" i="7" s="1"/>
  <c r="E4977" i="7" s="1"/>
  <c r="E4978" i="7" s="1"/>
  <c r="E4979" i="7" s="1"/>
  <c r="E4980" i="7" s="1"/>
  <c r="E4981" i="7" s="1"/>
  <c r="E4982" i="7" s="1"/>
  <c r="E4983" i="7" s="1"/>
  <c r="E4984" i="7" s="1"/>
  <c r="E4985" i="7" s="1"/>
  <c r="E4986" i="7" s="1"/>
  <c r="E4987" i="7" s="1"/>
  <c r="E4988" i="7" s="1"/>
  <c r="E4989" i="7" s="1"/>
  <c r="E4990" i="7" s="1"/>
  <c r="E4991" i="7" s="1"/>
  <c r="E4992" i="7" s="1"/>
  <c r="E4993" i="7" s="1"/>
  <c r="E4994" i="7" s="1"/>
  <c r="E4995" i="7" s="1"/>
  <c r="E4996" i="7" s="1"/>
  <c r="E4997" i="7" s="1"/>
  <c r="E4998" i="7" s="1"/>
  <c r="E4999" i="7" s="1"/>
  <c r="E5000" i="7" s="1"/>
  <c r="E5001" i="7" s="1"/>
  <c r="E5002" i="7" s="1"/>
  <c r="E5003" i="7" s="1"/>
  <c r="E5004" i="7" s="1"/>
  <c r="E5005" i="7" s="1"/>
  <c r="E5006" i="7" s="1"/>
  <c r="E5007" i="7" s="1"/>
  <c r="E5008" i="7" s="1"/>
  <c r="E5009" i="7" s="1"/>
  <c r="E5010" i="7" s="1"/>
  <c r="E5011" i="7" s="1"/>
  <c r="E5012" i="7" s="1"/>
  <c r="E5013" i="7" s="1"/>
  <c r="E5014" i="7" s="1"/>
  <c r="E5015" i="7" s="1"/>
  <c r="E5016" i="7" s="1"/>
  <c r="E5017" i="7" s="1"/>
  <c r="E5018" i="7" s="1"/>
  <c r="E5019" i="7" s="1"/>
  <c r="E5020" i="7" s="1"/>
  <c r="E5021" i="7" s="1"/>
  <c r="E5022" i="7" s="1"/>
  <c r="E5023" i="7" s="1"/>
  <c r="E5024" i="7" s="1"/>
  <c r="E5025" i="7" s="1"/>
  <c r="E5026" i="7" s="1"/>
  <c r="E5027" i="7" s="1"/>
  <c r="E5028" i="7" s="1"/>
  <c r="E5029" i="7" s="1"/>
  <c r="E5030" i="7" s="1"/>
  <c r="E5031" i="7" s="1"/>
  <c r="E5032" i="7" s="1"/>
  <c r="E5033" i="7" s="1"/>
  <c r="E5034" i="7" s="1"/>
  <c r="E5035" i="7" s="1"/>
  <c r="E5036" i="7" s="1"/>
  <c r="E5037" i="7" s="1"/>
  <c r="E5038" i="7" s="1"/>
  <c r="E5039" i="7" s="1"/>
  <c r="E5040" i="7" s="1"/>
  <c r="E5041" i="7" s="1"/>
  <c r="E5042" i="7" s="1"/>
  <c r="E5043" i="7" s="1"/>
  <c r="E5044" i="7" s="1"/>
  <c r="E5045" i="7" s="1"/>
  <c r="E5046" i="7" s="1"/>
  <c r="E5047" i="7" s="1"/>
  <c r="E5048" i="7" s="1"/>
  <c r="E5049" i="7" s="1"/>
  <c r="E5050" i="7" s="1"/>
  <c r="E5051" i="7" s="1"/>
  <c r="E5052" i="7" s="1"/>
  <c r="E5053" i="7" s="1"/>
  <c r="E5054" i="7" s="1"/>
  <c r="E5055" i="7" s="1"/>
  <c r="E5056" i="7" s="1"/>
  <c r="E5057" i="7" s="1"/>
  <c r="E5058" i="7" s="1"/>
  <c r="E5059" i="7" s="1"/>
  <c r="E5060" i="7" s="1"/>
  <c r="E5061" i="7" s="1"/>
  <c r="E5062" i="7" s="1"/>
  <c r="E5063" i="7" s="1"/>
  <c r="E5064" i="7" s="1"/>
  <c r="E5065" i="7" s="1"/>
  <c r="E5066" i="7" s="1"/>
  <c r="E5067" i="7" s="1"/>
  <c r="E5068" i="7" s="1"/>
  <c r="E5069" i="7" s="1"/>
  <c r="E5070" i="7" s="1"/>
  <c r="E5071" i="7" s="1"/>
  <c r="E5072" i="7" s="1"/>
  <c r="E5073" i="7" s="1"/>
  <c r="E5074" i="7" s="1"/>
  <c r="E5075" i="7" s="1"/>
  <c r="E5076" i="7" s="1"/>
  <c r="E5077" i="7" s="1"/>
  <c r="E5078" i="7" s="1"/>
  <c r="E5079" i="7" s="1"/>
  <c r="E5080" i="7" s="1"/>
  <c r="E5081" i="7" s="1"/>
  <c r="E5082" i="7" s="1"/>
  <c r="E5083" i="7" s="1"/>
  <c r="E5084" i="7" s="1"/>
  <c r="E5085" i="7" s="1"/>
  <c r="E5086" i="7" s="1"/>
  <c r="E5087" i="7" s="1"/>
  <c r="E5088" i="7" s="1"/>
  <c r="E5089" i="7" s="1"/>
  <c r="E5090" i="7" s="1"/>
  <c r="E5091" i="7" s="1"/>
  <c r="E5092" i="7" s="1"/>
  <c r="E5093" i="7" s="1"/>
  <c r="E5094" i="7" s="1"/>
  <c r="E5095" i="7" s="1"/>
  <c r="E5096" i="7" s="1"/>
  <c r="E5097" i="7" s="1"/>
  <c r="E5098" i="7" s="1"/>
  <c r="E5099" i="7" s="1"/>
  <c r="E5100" i="7" s="1"/>
  <c r="E5101" i="7" s="1"/>
  <c r="E5102" i="7" s="1"/>
  <c r="E5103" i="7" s="1"/>
  <c r="E5104" i="7" s="1"/>
  <c r="E5105" i="7" s="1"/>
  <c r="E5106" i="7" s="1"/>
  <c r="E5107" i="7" s="1"/>
  <c r="E5108" i="7" s="1"/>
  <c r="E5109" i="7" s="1"/>
  <c r="E5110" i="7" s="1"/>
  <c r="E5111" i="7" s="1"/>
  <c r="E5112" i="7" s="1"/>
  <c r="E5113" i="7" s="1"/>
  <c r="E5114" i="7" s="1"/>
  <c r="E5115" i="7" s="1"/>
  <c r="E5116" i="7" s="1"/>
  <c r="E5117" i="7" s="1"/>
  <c r="E5118" i="7" s="1"/>
  <c r="E5119" i="7" s="1"/>
  <c r="E5120" i="7" s="1"/>
  <c r="E5121" i="7" s="1"/>
  <c r="E5122" i="7" s="1"/>
  <c r="E5123" i="7" s="1"/>
  <c r="E5124" i="7" s="1"/>
  <c r="E5125" i="7" s="1"/>
  <c r="E5126" i="7" s="1"/>
  <c r="E5127" i="7" s="1"/>
  <c r="E5128" i="7" s="1"/>
  <c r="E5129" i="7" s="1"/>
  <c r="E5130" i="7" s="1"/>
  <c r="E5131" i="7" s="1"/>
  <c r="E5132" i="7" s="1"/>
  <c r="E5133" i="7" s="1"/>
  <c r="E5134" i="7" s="1"/>
  <c r="E5135" i="7" s="1"/>
  <c r="E5136" i="7" s="1"/>
  <c r="E5137" i="7" s="1"/>
  <c r="E5138" i="7" s="1"/>
  <c r="E5139" i="7" s="1"/>
  <c r="E5140" i="7" s="1"/>
  <c r="E5141" i="7" s="1"/>
  <c r="E5142" i="7" s="1"/>
  <c r="E5143" i="7" s="1"/>
  <c r="E5144" i="7" s="1"/>
  <c r="E5145" i="7" s="1"/>
  <c r="E5146" i="7" s="1"/>
  <c r="E5147" i="7" s="1"/>
  <c r="E5148" i="7" s="1"/>
  <c r="E5149" i="7" s="1"/>
  <c r="E5150" i="7" s="1"/>
  <c r="E5151" i="7" s="1"/>
  <c r="E5152" i="7" s="1"/>
  <c r="E5153" i="7" s="1"/>
  <c r="E5154" i="7" s="1"/>
  <c r="E5155" i="7" s="1"/>
  <c r="E5156" i="7" s="1"/>
  <c r="E5157" i="7" s="1"/>
  <c r="E5158" i="7" s="1"/>
  <c r="E5159" i="7" s="1"/>
  <c r="E5160" i="7" s="1"/>
  <c r="E5161" i="7" s="1"/>
  <c r="E5162" i="7" s="1"/>
  <c r="E5163" i="7" s="1"/>
  <c r="E5164" i="7" s="1"/>
  <c r="E5165" i="7" s="1"/>
  <c r="E5166" i="7" s="1"/>
  <c r="E5167" i="7" s="1"/>
  <c r="E5168" i="7" s="1"/>
  <c r="E5169" i="7" s="1"/>
  <c r="E5170" i="7" s="1"/>
  <c r="E5171" i="7" s="1"/>
  <c r="E5172" i="7" s="1"/>
  <c r="E5173" i="7" s="1"/>
  <c r="E5174" i="7" s="1"/>
  <c r="E5175" i="7" s="1"/>
  <c r="E5176" i="7" s="1"/>
  <c r="E5177" i="7" s="1"/>
  <c r="E5178" i="7" s="1"/>
  <c r="E5179" i="7" s="1"/>
  <c r="E5180" i="7" s="1"/>
  <c r="E5181" i="7" s="1"/>
  <c r="E5182" i="7" s="1"/>
  <c r="E5183" i="7" s="1"/>
  <c r="E5184" i="7" s="1"/>
  <c r="E5185" i="7" s="1"/>
  <c r="E5186" i="7" s="1"/>
  <c r="E5187" i="7" s="1"/>
  <c r="E5188" i="7" s="1"/>
  <c r="E5189" i="7" s="1"/>
  <c r="E5190" i="7" s="1"/>
  <c r="E5191" i="7" s="1"/>
  <c r="E5192" i="7" s="1"/>
  <c r="E5193" i="7" s="1"/>
  <c r="E5194" i="7" s="1"/>
  <c r="E5195" i="7" s="1"/>
  <c r="E5196" i="7" s="1"/>
  <c r="E5197" i="7" s="1"/>
  <c r="E5198" i="7" s="1"/>
  <c r="E5199" i="7" s="1"/>
  <c r="E5200" i="7" s="1"/>
  <c r="E5201" i="7" s="1"/>
  <c r="E5202" i="7" s="1"/>
  <c r="E5203" i="7" s="1"/>
  <c r="E5204" i="7" s="1"/>
  <c r="E5205" i="7" s="1"/>
  <c r="E5206" i="7" s="1"/>
  <c r="E5207" i="7" s="1"/>
  <c r="E5208" i="7" s="1"/>
  <c r="E5209" i="7" s="1"/>
  <c r="E5210" i="7" s="1"/>
  <c r="E5211" i="7" s="1"/>
  <c r="E5212" i="7" s="1"/>
  <c r="E5213" i="7" s="1"/>
  <c r="E5214" i="7" s="1"/>
  <c r="E5215" i="7" s="1"/>
  <c r="E5216" i="7" s="1"/>
  <c r="E5217" i="7" s="1"/>
  <c r="E5218" i="7" s="1"/>
  <c r="E5219" i="7" s="1"/>
  <c r="E5220" i="7" s="1"/>
  <c r="E5221" i="7" s="1"/>
  <c r="E5222" i="7" s="1"/>
  <c r="E5223" i="7" s="1"/>
  <c r="E5224" i="7" s="1"/>
  <c r="E5225" i="7" s="1"/>
  <c r="E5226" i="7" s="1"/>
  <c r="E5227" i="7" s="1"/>
  <c r="E5228" i="7" s="1"/>
  <c r="E5229" i="7" s="1"/>
  <c r="E5230" i="7" s="1"/>
  <c r="E5231" i="7" s="1"/>
  <c r="E5232" i="7" s="1"/>
  <c r="E5233" i="7" s="1"/>
  <c r="E5234" i="7" s="1"/>
  <c r="E5235" i="7" s="1"/>
  <c r="E5236" i="7" s="1"/>
  <c r="E5237" i="7" s="1"/>
  <c r="E5238" i="7" s="1"/>
  <c r="E5239" i="7" s="1"/>
  <c r="E5240" i="7" s="1"/>
  <c r="E5241" i="7" s="1"/>
  <c r="E5242" i="7" s="1"/>
  <c r="E5243" i="7" s="1"/>
  <c r="E5244" i="7" s="1"/>
  <c r="E5245" i="7" s="1"/>
  <c r="E5246" i="7" s="1"/>
  <c r="E5247" i="7" s="1"/>
  <c r="E5248" i="7" s="1"/>
  <c r="E5249" i="7" s="1"/>
  <c r="E5250" i="7" s="1"/>
  <c r="E5251" i="7" s="1"/>
  <c r="E5252" i="7" s="1"/>
  <c r="E5253" i="7" s="1"/>
  <c r="E5254" i="7" s="1"/>
  <c r="E5255" i="7" s="1"/>
  <c r="E5256" i="7" s="1"/>
  <c r="E5257" i="7" s="1"/>
  <c r="E5258" i="7" s="1"/>
  <c r="E5259" i="7" s="1"/>
  <c r="E5260" i="7" s="1"/>
  <c r="E5261" i="7" s="1"/>
  <c r="E5262" i="7" s="1"/>
  <c r="E5263" i="7" s="1"/>
  <c r="E5264" i="7" s="1"/>
  <c r="E5265" i="7" s="1"/>
  <c r="E5266" i="7" s="1"/>
  <c r="E5267" i="7" s="1"/>
  <c r="E5268" i="7" s="1"/>
  <c r="E5269" i="7" s="1"/>
  <c r="E5270" i="7" s="1"/>
  <c r="E5271" i="7" s="1"/>
  <c r="E5272" i="7" s="1"/>
  <c r="E5273" i="7" s="1"/>
  <c r="E5274" i="7" s="1"/>
  <c r="E5275" i="7" s="1"/>
  <c r="E5276" i="7" s="1"/>
  <c r="E5277" i="7" s="1"/>
  <c r="E5278" i="7" s="1"/>
  <c r="E5279" i="7" s="1"/>
  <c r="E5280" i="7" s="1"/>
  <c r="E5281" i="7" s="1"/>
  <c r="E5282" i="7" s="1"/>
  <c r="E5283" i="7" s="1"/>
  <c r="E5284" i="7" s="1"/>
  <c r="E5285" i="7" s="1"/>
  <c r="E5286" i="7" s="1"/>
  <c r="E5287" i="7" s="1"/>
  <c r="E5288" i="7" s="1"/>
  <c r="E5289" i="7" s="1"/>
  <c r="E5290" i="7" s="1"/>
  <c r="E5291" i="7" s="1"/>
  <c r="E5292" i="7" s="1"/>
  <c r="E5293" i="7" s="1"/>
  <c r="E5294" i="7" s="1"/>
  <c r="E5295" i="7" s="1"/>
  <c r="E5296" i="7" s="1"/>
  <c r="E5297" i="7" s="1"/>
  <c r="E5298" i="7" s="1"/>
  <c r="E5299" i="7" s="1"/>
  <c r="E5300" i="7" s="1"/>
  <c r="E5301" i="7" s="1"/>
  <c r="E5302" i="7" s="1"/>
  <c r="E5303" i="7" s="1"/>
  <c r="E5304" i="7" s="1"/>
  <c r="E5305" i="7" s="1"/>
  <c r="E5306" i="7" s="1"/>
  <c r="E5307" i="7" s="1"/>
  <c r="E5308" i="7" s="1"/>
  <c r="E5309" i="7" s="1"/>
  <c r="E5310" i="7" s="1"/>
  <c r="E5311" i="7" s="1"/>
  <c r="E5312" i="7" s="1"/>
  <c r="E5313" i="7" s="1"/>
  <c r="E5314" i="7" s="1"/>
  <c r="E5315" i="7" s="1"/>
  <c r="E5316" i="7" s="1"/>
  <c r="E5317" i="7" s="1"/>
  <c r="E5318" i="7" s="1"/>
  <c r="E5319" i="7" s="1"/>
  <c r="E5320" i="7" s="1"/>
  <c r="E5321" i="7" s="1"/>
  <c r="E5322" i="7" s="1"/>
  <c r="E5323" i="7" s="1"/>
  <c r="E5324" i="7" s="1"/>
  <c r="E5325" i="7" s="1"/>
  <c r="E5326" i="7" s="1"/>
  <c r="E5327" i="7" s="1"/>
  <c r="E5328" i="7" s="1"/>
  <c r="E5329" i="7" s="1"/>
  <c r="E5330" i="7" s="1"/>
  <c r="E5331" i="7" s="1"/>
  <c r="E5332" i="7" s="1"/>
  <c r="E5333" i="7" s="1"/>
  <c r="E5334" i="7" s="1"/>
  <c r="E5335" i="7" s="1"/>
  <c r="E5336" i="7" s="1"/>
  <c r="E5337" i="7" s="1"/>
  <c r="E5338" i="7" s="1"/>
  <c r="E5339" i="7" s="1"/>
  <c r="E5340" i="7" s="1"/>
  <c r="E5341" i="7" s="1"/>
  <c r="E5342" i="7" s="1"/>
  <c r="E5343" i="7" s="1"/>
  <c r="E5344" i="7" s="1"/>
  <c r="E5345" i="7" s="1"/>
  <c r="E5346" i="7" s="1"/>
  <c r="E5347" i="7" s="1"/>
  <c r="E5348" i="7" s="1"/>
  <c r="E5349" i="7" s="1"/>
  <c r="E5350" i="7" s="1"/>
  <c r="E5351" i="7" s="1"/>
  <c r="E5352" i="7" s="1"/>
  <c r="E5353" i="7" s="1"/>
  <c r="E5354" i="7" s="1"/>
  <c r="E5355" i="7" s="1"/>
  <c r="E5356" i="7" s="1"/>
  <c r="E5357" i="7" s="1"/>
  <c r="E5358" i="7" s="1"/>
  <c r="E5359" i="7" s="1"/>
  <c r="E5360" i="7" s="1"/>
  <c r="E5361" i="7" s="1"/>
  <c r="E5362" i="7" s="1"/>
  <c r="E5363" i="7" s="1"/>
  <c r="E5364" i="7" s="1"/>
  <c r="E5365" i="7" s="1"/>
  <c r="E5366" i="7" s="1"/>
  <c r="E5367" i="7" s="1"/>
  <c r="E5368" i="7" s="1"/>
  <c r="E5369" i="7" s="1"/>
  <c r="E5370" i="7" s="1"/>
  <c r="E5371" i="7" s="1"/>
  <c r="E5372" i="7" s="1"/>
  <c r="E5373" i="7" s="1"/>
  <c r="E5374" i="7" s="1"/>
  <c r="E5375" i="7" s="1"/>
  <c r="E5376" i="7" s="1"/>
  <c r="E5377" i="7" s="1"/>
  <c r="E5378" i="7" s="1"/>
  <c r="E5379" i="7" s="1"/>
  <c r="E5380" i="7" s="1"/>
  <c r="E5381" i="7" s="1"/>
  <c r="E5382" i="7" s="1"/>
  <c r="E5383" i="7" s="1"/>
  <c r="E5384" i="7" s="1"/>
  <c r="E5385" i="7" s="1"/>
  <c r="E5386" i="7" s="1"/>
  <c r="E5387" i="7" s="1"/>
  <c r="E5388" i="7" s="1"/>
  <c r="E5389" i="7" s="1"/>
  <c r="E5390" i="7" s="1"/>
  <c r="E5391" i="7" s="1"/>
  <c r="E5392" i="7" s="1"/>
  <c r="E5393" i="7" s="1"/>
  <c r="E5394" i="7" s="1"/>
  <c r="E5395" i="7" s="1"/>
  <c r="E5396" i="7" s="1"/>
  <c r="E5397" i="7" s="1"/>
  <c r="E5398" i="7" s="1"/>
  <c r="E5399" i="7" s="1"/>
  <c r="E5400" i="7" s="1"/>
  <c r="E5401" i="7" s="1"/>
  <c r="E5402" i="7" s="1"/>
  <c r="E5403" i="7" s="1"/>
  <c r="E5404" i="7" s="1"/>
  <c r="E5405" i="7" s="1"/>
  <c r="E5406" i="7" s="1"/>
  <c r="E5407" i="7" s="1"/>
  <c r="E5408" i="7" s="1"/>
  <c r="E5409" i="7" s="1"/>
  <c r="E5410" i="7" s="1"/>
  <c r="E5411" i="7" s="1"/>
  <c r="E5412" i="7" s="1"/>
  <c r="E5413" i="7" s="1"/>
  <c r="E5414" i="7" s="1"/>
  <c r="E5415" i="7" s="1"/>
  <c r="E5416" i="7" s="1"/>
  <c r="E5417" i="7" s="1"/>
  <c r="E5418" i="7" s="1"/>
  <c r="E5419" i="7" s="1"/>
  <c r="E5420" i="7" s="1"/>
  <c r="E5421" i="7" s="1"/>
  <c r="E5422" i="7" s="1"/>
  <c r="E5423" i="7" s="1"/>
  <c r="E5424" i="7" s="1"/>
  <c r="E5425" i="7" s="1"/>
  <c r="E5426" i="7" s="1"/>
  <c r="E5427" i="7" s="1"/>
  <c r="E5428" i="7" s="1"/>
  <c r="E5429" i="7" s="1"/>
  <c r="E5430" i="7" s="1"/>
  <c r="E5431" i="7" s="1"/>
  <c r="E5432" i="7" s="1"/>
  <c r="E5433" i="7" s="1"/>
  <c r="E5434" i="7" s="1"/>
  <c r="E5435" i="7" s="1"/>
  <c r="E5436" i="7" s="1"/>
  <c r="E5437" i="7" s="1"/>
  <c r="E5438" i="7" s="1"/>
  <c r="E5439" i="7" s="1"/>
  <c r="E5440" i="7" s="1"/>
  <c r="E5441" i="7" s="1"/>
  <c r="E5442" i="7" s="1"/>
  <c r="E5443" i="7" s="1"/>
  <c r="E5444" i="7" s="1"/>
  <c r="E5445" i="7" s="1"/>
  <c r="E5446" i="7" s="1"/>
  <c r="E5447" i="7" s="1"/>
  <c r="E5448" i="7" s="1"/>
  <c r="E5449" i="7" s="1"/>
  <c r="E5450" i="7" s="1"/>
  <c r="E5451" i="7" s="1"/>
  <c r="E5452" i="7" s="1"/>
  <c r="E5453" i="7" s="1"/>
  <c r="E5454" i="7" s="1"/>
  <c r="E5455" i="7" s="1"/>
  <c r="E5456" i="7" s="1"/>
  <c r="E5457" i="7" s="1"/>
  <c r="E5458" i="7" s="1"/>
  <c r="E5459" i="7" s="1"/>
  <c r="E5460" i="7" s="1"/>
  <c r="E5461" i="7" s="1"/>
  <c r="E5462" i="7" s="1"/>
  <c r="E5463" i="7" s="1"/>
  <c r="E5464" i="7" s="1"/>
  <c r="E5465" i="7" s="1"/>
  <c r="E5466" i="7" s="1"/>
  <c r="E5467" i="7" s="1"/>
  <c r="E5468" i="7" s="1"/>
  <c r="E5469" i="7" s="1"/>
  <c r="E5470" i="7" s="1"/>
  <c r="E5471" i="7" s="1"/>
  <c r="E5472" i="7" s="1"/>
  <c r="E5473" i="7" s="1"/>
  <c r="E5474" i="7" s="1"/>
  <c r="E5475" i="7" s="1"/>
  <c r="E5476" i="7" s="1"/>
  <c r="E5477" i="7" s="1"/>
  <c r="E5478" i="7" s="1"/>
  <c r="E5479" i="7" s="1"/>
  <c r="E5480" i="7" s="1"/>
  <c r="E5481" i="7" s="1"/>
  <c r="E5482" i="7" s="1"/>
  <c r="E5483" i="7" s="1"/>
  <c r="E5484" i="7" s="1"/>
  <c r="E5485" i="7" s="1"/>
  <c r="E5486" i="7" s="1"/>
  <c r="E5487" i="7" s="1"/>
  <c r="E5488" i="7" s="1"/>
  <c r="E5489" i="7" s="1"/>
  <c r="E5490" i="7" s="1"/>
  <c r="E5491" i="7" s="1"/>
  <c r="E5492" i="7" s="1"/>
  <c r="E5493" i="7" s="1"/>
  <c r="E5494" i="7" s="1"/>
  <c r="E5495" i="7" s="1"/>
  <c r="E5496" i="7" s="1"/>
  <c r="E5497" i="7" s="1"/>
  <c r="E5498" i="7" s="1"/>
  <c r="E5499" i="7" s="1"/>
  <c r="E5500" i="7" s="1"/>
  <c r="E5501" i="7" s="1"/>
  <c r="E5502" i="7" s="1"/>
  <c r="E5503" i="7" s="1"/>
  <c r="E5504" i="7" s="1"/>
  <c r="E5505" i="7" s="1"/>
  <c r="E5506" i="7" s="1"/>
  <c r="E5507" i="7" s="1"/>
  <c r="E5508" i="7" s="1"/>
  <c r="E5509" i="7" s="1"/>
  <c r="E5510" i="7" s="1"/>
  <c r="E5511" i="7" s="1"/>
  <c r="E5512" i="7" s="1"/>
  <c r="E5513" i="7" s="1"/>
  <c r="E5514" i="7" s="1"/>
  <c r="E5515" i="7" s="1"/>
  <c r="E5516" i="7" s="1"/>
  <c r="E5517" i="7" s="1"/>
  <c r="E5518" i="7" s="1"/>
  <c r="E5519" i="7" s="1"/>
  <c r="E5520" i="7" s="1"/>
  <c r="E5521" i="7" s="1"/>
  <c r="E5522" i="7" s="1"/>
  <c r="E5523" i="7" s="1"/>
  <c r="E5524" i="7" s="1"/>
  <c r="E5525" i="7" s="1"/>
  <c r="E5526" i="7" s="1"/>
  <c r="E5527" i="7" s="1"/>
  <c r="E5528" i="7" s="1"/>
  <c r="E5529" i="7" s="1"/>
  <c r="E5530" i="7" s="1"/>
  <c r="E5531" i="7" s="1"/>
  <c r="E5532" i="7" s="1"/>
  <c r="E5533" i="7" s="1"/>
  <c r="E5534" i="7" s="1"/>
  <c r="E5535" i="7" s="1"/>
  <c r="E5536" i="7" s="1"/>
  <c r="E5537" i="7" s="1"/>
  <c r="E5538" i="7" s="1"/>
  <c r="E5539" i="7" s="1"/>
  <c r="E5540" i="7" s="1"/>
  <c r="E5541" i="7" s="1"/>
  <c r="E5542" i="7" s="1"/>
  <c r="E5543" i="7" s="1"/>
  <c r="E5544" i="7" s="1"/>
  <c r="E5545" i="7" s="1"/>
  <c r="E5546" i="7" s="1"/>
  <c r="E5547" i="7" s="1"/>
  <c r="E5548" i="7" s="1"/>
  <c r="E5549" i="7" s="1"/>
  <c r="E5550" i="7" s="1"/>
  <c r="E5551" i="7" s="1"/>
  <c r="E5552" i="7" s="1"/>
  <c r="E5553" i="7" s="1"/>
  <c r="E5554" i="7" s="1"/>
  <c r="E5555" i="7" s="1"/>
  <c r="E5556" i="7" s="1"/>
  <c r="E5557" i="7" s="1"/>
  <c r="E5558" i="7" s="1"/>
  <c r="E5559" i="7" s="1"/>
  <c r="E5560" i="7" s="1"/>
  <c r="E5561" i="7" s="1"/>
  <c r="E5562" i="7" s="1"/>
  <c r="E5563" i="7" s="1"/>
  <c r="E5564" i="7" s="1"/>
  <c r="E5565" i="7" s="1"/>
  <c r="E5566" i="7" s="1"/>
  <c r="E5567" i="7" s="1"/>
  <c r="E5568" i="7" s="1"/>
  <c r="E5569" i="7" s="1"/>
  <c r="E5570" i="7" s="1"/>
  <c r="E5571" i="7" s="1"/>
  <c r="E5572" i="7" s="1"/>
  <c r="E5573" i="7" s="1"/>
  <c r="E5574" i="7" s="1"/>
  <c r="E5575" i="7" s="1"/>
  <c r="E5576" i="7" s="1"/>
  <c r="E5577" i="7" s="1"/>
  <c r="E5578" i="7" s="1"/>
  <c r="E5579" i="7" s="1"/>
  <c r="E5580" i="7" s="1"/>
  <c r="E5581" i="7" s="1"/>
  <c r="E5582" i="7" s="1"/>
  <c r="E5583" i="7" s="1"/>
  <c r="E5584" i="7" s="1"/>
  <c r="E5585" i="7" s="1"/>
  <c r="E5586" i="7" s="1"/>
  <c r="E5587" i="7" s="1"/>
  <c r="E5588" i="7" s="1"/>
  <c r="E5589" i="7" s="1"/>
  <c r="E5590" i="7" s="1"/>
  <c r="E5591" i="7" s="1"/>
  <c r="E5592" i="7" s="1"/>
  <c r="E5593" i="7" s="1"/>
  <c r="E5594" i="7" s="1"/>
  <c r="E5595" i="7" s="1"/>
  <c r="E5596" i="7" s="1"/>
  <c r="E5597" i="7" s="1"/>
  <c r="E5598" i="7" s="1"/>
  <c r="E5599" i="7" s="1"/>
  <c r="E5600" i="7" s="1"/>
  <c r="E5601" i="7" s="1"/>
  <c r="E5602" i="7" s="1"/>
  <c r="E5603" i="7" s="1"/>
  <c r="E5604" i="7" s="1"/>
  <c r="E5605" i="7" s="1"/>
  <c r="E5606" i="7" s="1"/>
  <c r="E5607" i="7" s="1"/>
  <c r="E5608" i="7" s="1"/>
  <c r="E5609" i="7" s="1"/>
  <c r="E5610" i="7" s="1"/>
  <c r="E5611" i="7" s="1"/>
  <c r="E5612" i="7" s="1"/>
  <c r="E5613" i="7" s="1"/>
  <c r="E5614" i="7" s="1"/>
  <c r="E5615" i="7" s="1"/>
  <c r="E5616" i="7" s="1"/>
  <c r="E5617" i="7" s="1"/>
  <c r="E5618" i="7" s="1"/>
  <c r="E5619" i="7" s="1"/>
  <c r="E5620" i="7" s="1"/>
  <c r="E5621" i="7" s="1"/>
  <c r="E5622" i="7" s="1"/>
  <c r="E5623" i="7" s="1"/>
  <c r="E5624" i="7" s="1"/>
  <c r="E5625" i="7" s="1"/>
  <c r="E5626" i="7" s="1"/>
  <c r="E5627" i="7" s="1"/>
  <c r="E5628" i="7" s="1"/>
  <c r="E5629" i="7" s="1"/>
  <c r="E5630" i="7" s="1"/>
  <c r="E5631" i="7" s="1"/>
  <c r="E5632" i="7" s="1"/>
  <c r="E5633" i="7" s="1"/>
  <c r="E5634" i="7" s="1"/>
  <c r="E5635" i="7" s="1"/>
  <c r="E5636" i="7" s="1"/>
  <c r="E5637" i="7" s="1"/>
  <c r="E5638" i="7" s="1"/>
  <c r="E5639" i="7" s="1"/>
  <c r="E5640" i="7" s="1"/>
  <c r="E5641" i="7" s="1"/>
  <c r="E5642" i="7" s="1"/>
  <c r="E5643" i="7" s="1"/>
  <c r="E5644" i="7" s="1"/>
  <c r="E5645" i="7" s="1"/>
  <c r="E5646" i="7" s="1"/>
  <c r="E5647" i="7" s="1"/>
  <c r="E5648" i="7" s="1"/>
  <c r="E5649" i="7" s="1"/>
  <c r="E5650" i="7" s="1"/>
  <c r="E5651" i="7" s="1"/>
  <c r="E5652" i="7" s="1"/>
  <c r="E5653" i="7" s="1"/>
  <c r="E5654" i="7" s="1"/>
  <c r="E5655" i="7" s="1"/>
  <c r="E5656" i="7" s="1"/>
  <c r="E5657" i="7" s="1"/>
  <c r="E5658" i="7" s="1"/>
  <c r="E5659" i="7" s="1"/>
  <c r="E5660" i="7" s="1"/>
  <c r="E5661" i="7" s="1"/>
  <c r="E5662" i="7" s="1"/>
  <c r="E5663" i="7" s="1"/>
  <c r="E5664" i="7" s="1"/>
  <c r="E5665" i="7" s="1"/>
  <c r="E5666" i="7" s="1"/>
  <c r="E5667" i="7" s="1"/>
  <c r="E5668" i="7" s="1"/>
  <c r="E5669" i="7" s="1"/>
  <c r="E5670" i="7" s="1"/>
  <c r="E5671" i="7" s="1"/>
  <c r="E5672" i="7" s="1"/>
  <c r="E5673" i="7" s="1"/>
  <c r="E5674" i="7" s="1"/>
  <c r="E5675" i="7" s="1"/>
  <c r="E5676" i="7" s="1"/>
  <c r="E5677" i="7" s="1"/>
  <c r="E5678" i="7" s="1"/>
  <c r="E5679" i="7" s="1"/>
  <c r="E5680" i="7" s="1"/>
  <c r="E5681" i="7" s="1"/>
  <c r="E5682" i="7" s="1"/>
  <c r="E5683" i="7" s="1"/>
  <c r="E5684" i="7" s="1"/>
  <c r="E5685" i="7" s="1"/>
  <c r="E5686" i="7" s="1"/>
  <c r="E5687" i="7" s="1"/>
  <c r="E5688" i="7" s="1"/>
  <c r="E5689" i="7" s="1"/>
  <c r="E5690" i="7" s="1"/>
  <c r="E5691" i="7" s="1"/>
  <c r="E5692" i="7" s="1"/>
  <c r="E5693" i="7" s="1"/>
  <c r="E5694" i="7" s="1"/>
  <c r="E5695" i="7" s="1"/>
  <c r="E5696" i="7" s="1"/>
  <c r="E5697" i="7" s="1"/>
  <c r="E5698" i="7" s="1"/>
  <c r="E5699" i="7" s="1"/>
  <c r="E5700" i="7" s="1"/>
  <c r="E5701" i="7" s="1"/>
  <c r="E5702" i="7" s="1"/>
  <c r="E5703" i="7" s="1"/>
  <c r="E5704" i="7" s="1"/>
  <c r="E5705" i="7" s="1"/>
  <c r="E5706" i="7" s="1"/>
  <c r="E5707" i="7" s="1"/>
  <c r="E5708" i="7" s="1"/>
  <c r="E5709" i="7" s="1"/>
  <c r="E5710" i="7" s="1"/>
  <c r="E5711" i="7" s="1"/>
  <c r="E5712" i="7" s="1"/>
  <c r="E5713" i="7" s="1"/>
  <c r="E5714" i="7" s="1"/>
  <c r="E5715" i="7" s="1"/>
  <c r="E5716" i="7" s="1"/>
  <c r="E5717" i="7" s="1"/>
  <c r="E5718" i="7" s="1"/>
  <c r="E5719" i="7" s="1"/>
  <c r="E5720" i="7" s="1"/>
  <c r="E5721" i="7" s="1"/>
  <c r="E5722" i="7" s="1"/>
  <c r="E5723" i="7" s="1"/>
  <c r="E5724" i="7" s="1"/>
  <c r="E5725" i="7" s="1"/>
  <c r="E5726" i="7" s="1"/>
  <c r="E5727" i="7" s="1"/>
  <c r="E5728" i="7" s="1"/>
  <c r="E5729" i="7" s="1"/>
  <c r="E5730" i="7" s="1"/>
  <c r="E5731" i="7" s="1"/>
  <c r="E5732" i="7" s="1"/>
  <c r="E5733" i="7" s="1"/>
  <c r="E5734" i="7" s="1"/>
  <c r="E5735" i="7" s="1"/>
  <c r="E5736" i="7" s="1"/>
  <c r="E5737" i="7" s="1"/>
  <c r="E5738" i="7" s="1"/>
  <c r="E5739" i="7" s="1"/>
  <c r="E5740" i="7" s="1"/>
  <c r="E5741" i="7" s="1"/>
  <c r="E5742" i="7" s="1"/>
  <c r="E5743" i="7" s="1"/>
  <c r="E5744" i="7" s="1"/>
  <c r="E5745" i="7" s="1"/>
  <c r="E5746" i="7" s="1"/>
  <c r="E5747" i="7" s="1"/>
  <c r="E5748" i="7" s="1"/>
  <c r="E5749" i="7" s="1"/>
  <c r="E5750" i="7" s="1"/>
  <c r="E5751" i="7" s="1"/>
  <c r="E5752" i="7" s="1"/>
  <c r="E5753" i="7" s="1"/>
  <c r="E5754" i="7" s="1"/>
  <c r="E5755" i="7" s="1"/>
  <c r="E5756" i="7" s="1"/>
  <c r="E5757" i="7" s="1"/>
  <c r="E5758" i="7" s="1"/>
  <c r="E5759" i="7" s="1"/>
  <c r="E5760" i="7" s="1"/>
  <c r="E5761" i="7" s="1"/>
  <c r="E5762" i="7" s="1"/>
  <c r="E5763" i="7" s="1"/>
  <c r="E5764" i="7" s="1"/>
  <c r="E5765" i="7" s="1"/>
  <c r="E5766" i="7" s="1"/>
  <c r="E5767" i="7" s="1"/>
  <c r="E5768" i="7" s="1"/>
  <c r="E5769" i="7" s="1"/>
  <c r="E5770" i="7" s="1"/>
  <c r="E5771" i="7" s="1"/>
  <c r="E5772" i="7" s="1"/>
  <c r="E5773" i="7" s="1"/>
  <c r="E5774" i="7" s="1"/>
  <c r="E5775" i="7" s="1"/>
  <c r="E5776" i="7" s="1"/>
  <c r="E5777" i="7" s="1"/>
  <c r="E5778" i="7" s="1"/>
  <c r="E5779" i="7" s="1"/>
  <c r="E5780" i="7" s="1"/>
  <c r="E5781" i="7" s="1"/>
  <c r="E5782" i="7" s="1"/>
  <c r="E5783" i="7" s="1"/>
  <c r="E5784" i="7" s="1"/>
  <c r="E5785" i="7" s="1"/>
  <c r="E5786" i="7" s="1"/>
  <c r="E5787" i="7" s="1"/>
  <c r="E5788" i="7" s="1"/>
  <c r="E5789" i="7" s="1"/>
  <c r="E5790" i="7" s="1"/>
  <c r="E5791" i="7" s="1"/>
  <c r="E5792" i="7" s="1"/>
  <c r="E5793" i="7" s="1"/>
  <c r="E5794" i="7" s="1"/>
  <c r="E5795" i="7" s="1"/>
  <c r="E5796" i="7" s="1"/>
  <c r="E5797" i="7" s="1"/>
  <c r="E5798" i="7" s="1"/>
  <c r="E5799" i="7" s="1"/>
  <c r="E5800" i="7" s="1"/>
  <c r="E5801" i="7" s="1"/>
  <c r="E5802" i="7" s="1"/>
  <c r="E5803" i="7" s="1"/>
  <c r="E5804" i="7" s="1"/>
  <c r="E5805" i="7" s="1"/>
  <c r="E5806" i="7" s="1"/>
  <c r="E5807" i="7" s="1"/>
  <c r="E5808" i="7" s="1"/>
  <c r="E5809" i="7" s="1"/>
  <c r="E5810" i="7" s="1"/>
  <c r="E5811" i="7" s="1"/>
  <c r="E5812" i="7" s="1"/>
  <c r="E5813" i="7" s="1"/>
  <c r="E5814" i="7" s="1"/>
  <c r="E5815" i="7" s="1"/>
  <c r="E5816" i="7" s="1"/>
  <c r="E5817" i="7" s="1"/>
  <c r="E5818" i="7" s="1"/>
  <c r="E5819" i="7" s="1"/>
  <c r="E5820" i="7" s="1"/>
  <c r="E5821" i="7" s="1"/>
  <c r="E5822" i="7" s="1"/>
  <c r="E5823" i="7" s="1"/>
  <c r="E5824" i="7" s="1"/>
  <c r="E5825" i="7" s="1"/>
  <c r="E5826" i="7" s="1"/>
  <c r="E5827" i="7" s="1"/>
  <c r="E5828" i="7" s="1"/>
  <c r="E5829" i="7" s="1"/>
  <c r="E5830" i="7" s="1"/>
  <c r="E5831" i="7" s="1"/>
  <c r="E5832" i="7" s="1"/>
  <c r="E5833" i="7" s="1"/>
  <c r="E5834" i="7" s="1"/>
  <c r="E5835" i="7" s="1"/>
  <c r="E5836" i="7" s="1"/>
  <c r="E5837" i="7" s="1"/>
  <c r="E5838" i="7" s="1"/>
  <c r="E5839" i="7" s="1"/>
  <c r="E5840" i="7" s="1"/>
  <c r="E5841" i="7" s="1"/>
  <c r="E5842" i="7" s="1"/>
  <c r="E5843" i="7" s="1"/>
  <c r="E5844" i="7" s="1"/>
  <c r="E5845" i="7" s="1"/>
  <c r="E5846" i="7" s="1"/>
  <c r="E5847" i="7" s="1"/>
  <c r="E5848" i="7" s="1"/>
  <c r="E5849" i="7" s="1"/>
  <c r="E5850" i="7" s="1"/>
  <c r="E5851" i="7" s="1"/>
  <c r="E5852" i="7" s="1"/>
  <c r="E5853" i="7" s="1"/>
  <c r="E5854" i="7" s="1"/>
  <c r="E5855" i="7" s="1"/>
  <c r="E5856" i="7" s="1"/>
  <c r="E5857" i="7" s="1"/>
  <c r="E5858" i="7" s="1"/>
  <c r="E5859" i="7" s="1"/>
  <c r="E5860" i="7" s="1"/>
  <c r="E5861" i="7" s="1"/>
  <c r="E5862" i="7" s="1"/>
  <c r="E5863" i="7" s="1"/>
  <c r="E5864" i="7" s="1"/>
  <c r="E5865" i="7" s="1"/>
  <c r="E5866" i="7" s="1"/>
  <c r="E5867" i="7" s="1"/>
  <c r="E5868" i="7" s="1"/>
  <c r="E5869" i="7" s="1"/>
  <c r="E5870" i="7" s="1"/>
  <c r="E5871" i="7" s="1"/>
  <c r="E5872" i="7" s="1"/>
  <c r="E5873" i="7" s="1"/>
  <c r="E5874" i="7" s="1"/>
  <c r="E5875" i="7" s="1"/>
  <c r="E5876" i="7" s="1"/>
  <c r="E5877" i="7" s="1"/>
  <c r="E5878" i="7" s="1"/>
  <c r="E5879" i="7" s="1"/>
  <c r="E5880" i="7" s="1"/>
  <c r="E5881" i="7" s="1"/>
  <c r="E5882" i="7" s="1"/>
  <c r="E5883" i="7" s="1"/>
  <c r="E5884" i="7" s="1"/>
  <c r="E5885" i="7" s="1"/>
  <c r="E5886" i="7" s="1"/>
  <c r="E5887" i="7" s="1"/>
  <c r="E5888" i="7" s="1"/>
  <c r="E5889" i="7" s="1"/>
  <c r="E5890" i="7" s="1"/>
  <c r="E5891" i="7" s="1"/>
  <c r="E5892" i="7" s="1"/>
  <c r="E5893" i="7" s="1"/>
  <c r="E5894" i="7" s="1"/>
  <c r="E5895" i="7" s="1"/>
  <c r="E5896" i="7" s="1"/>
  <c r="E5897" i="7" s="1"/>
  <c r="E5898" i="7" s="1"/>
  <c r="E5899" i="7" s="1"/>
  <c r="E5900" i="7" s="1"/>
  <c r="E5901" i="7" s="1"/>
  <c r="E5902" i="7" s="1"/>
  <c r="E5903" i="7" s="1"/>
  <c r="E5904" i="7" s="1"/>
  <c r="E5905" i="7" s="1"/>
  <c r="E5906" i="7" s="1"/>
  <c r="E5907" i="7" s="1"/>
  <c r="E5908" i="7" s="1"/>
  <c r="E5909" i="7" s="1"/>
  <c r="E5910" i="7" s="1"/>
  <c r="E5911" i="7" s="1"/>
  <c r="E5912" i="7" s="1"/>
  <c r="E5913" i="7" s="1"/>
  <c r="E5914" i="7" s="1"/>
  <c r="E5915" i="7" s="1"/>
  <c r="E5916" i="7" s="1"/>
  <c r="E5917" i="7" s="1"/>
  <c r="E5918" i="7" s="1"/>
  <c r="E5919" i="7" s="1"/>
  <c r="E5920" i="7" s="1"/>
  <c r="E5921" i="7" s="1"/>
  <c r="E5922" i="7" s="1"/>
  <c r="E5923" i="7" s="1"/>
  <c r="E5924" i="7" s="1"/>
  <c r="E5925" i="7" s="1"/>
  <c r="E5926" i="7" s="1"/>
  <c r="E5927" i="7" s="1"/>
  <c r="E5928" i="7" s="1"/>
  <c r="E5929" i="7" s="1"/>
  <c r="E5930" i="7" s="1"/>
  <c r="E5931" i="7" s="1"/>
  <c r="E5932" i="7" s="1"/>
  <c r="E5933" i="7" s="1"/>
  <c r="E5934" i="7" s="1"/>
  <c r="E5935" i="7" s="1"/>
  <c r="E5936" i="7" s="1"/>
  <c r="E5937" i="7" s="1"/>
  <c r="E5938" i="7" s="1"/>
  <c r="E5939" i="7" s="1"/>
  <c r="E5940" i="7" s="1"/>
  <c r="E5941" i="7" s="1"/>
  <c r="E5942" i="7" s="1"/>
  <c r="E5943" i="7" s="1"/>
  <c r="E5944" i="7" s="1"/>
  <c r="E5945" i="7" s="1"/>
  <c r="E5946" i="7" s="1"/>
  <c r="E5947" i="7" s="1"/>
  <c r="E5948" i="7" s="1"/>
  <c r="E5949" i="7" s="1"/>
  <c r="E5950" i="7" s="1"/>
  <c r="E5951" i="7" s="1"/>
  <c r="E5952" i="7" s="1"/>
  <c r="E5953" i="7" s="1"/>
  <c r="E5954" i="7" s="1"/>
  <c r="E5955" i="7" s="1"/>
  <c r="E5956" i="7" s="1"/>
  <c r="E5957" i="7" s="1"/>
  <c r="E5958" i="7" s="1"/>
  <c r="E5959" i="7" s="1"/>
  <c r="E5960" i="7" s="1"/>
  <c r="E5961" i="7" s="1"/>
  <c r="E5962" i="7" s="1"/>
  <c r="E5963" i="7" s="1"/>
  <c r="E5964" i="7" s="1"/>
  <c r="E5965" i="7" s="1"/>
  <c r="E5966" i="7" s="1"/>
  <c r="E5967" i="7" s="1"/>
  <c r="E5968" i="7" s="1"/>
  <c r="E5969" i="7" s="1"/>
  <c r="E5970" i="7" s="1"/>
  <c r="E5971" i="7" s="1"/>
  <c r="E5972" i="7" s="1"/>
  <c r="E5973" i="7" s="1"/>
  <c r="E5974" i="7" s="1"/>
  <c r="E5975" i="7" s="1"/>
  <c r="E5976" i="7" s="1"/>
  <c r="E5977" i="7" s="1"/>
  <c r="E5978" i="7" s="1"/>
  <c r="E5979" i="7" s="1"/>
  <c r="E5980" i="7" s="1"/>
  <c r="E5981" i="7" s="1"/>
  <c r="E5982" i="7" s="1"/>
  <c r="E5983" i="7" s="1"/>
  <c r="E5984" i="7" s="1"/>
  <c r="E5985" i="7" s="1"/>
  <c r="E5986" i="7" s="1"/>
  <c r="E5987" i="7" s="1"/>
  <c r="E5988" i="7" s="1"/>
  <c r="E5989" i="7" s="1"/>
  <c r="E5990" i="7" s="1"/>
  <c r="E5991" i="7" s="1"/>
  <c r="E5992" i="7" s="1"/>
  <c r="E5993" i="7" s="1"/>
  <c r="E5994" i="7" s="1"/>
  <c r="E5995" i="7" s="1"/>
  <c r="E5996" i="7" s="1"/>
  <c r="E5997" i="7" s="1"/>
  <c r="E5998" i="7" s="1"/>
  <c r="E5999" i="7" s="1"/>
  <c r="E6000" i="7" s="1"/>
  <c r="E6001" i="7" s="1"/>
  <c r="E6002" i="7" s="1"/>
  <c r="E6003" i="7" s="1"/>
  <c r="E6004" i="7" s="1"/>
  <c r="E6005" i="7" s="1"/>
  <c r="E6006" i="7" s="1"/>
  <c r="E6007" i="7" s="1"/>
  <c r="E6008" i="7" s="1"/>
  <c r="E6009" i="7" s="1"/>
  <c r="E6010" i="7" s="1"/>
  <c r="E6011" i="7" s="1"/>
  <c r="E6012" i="7" s="1"/>
  <c r="E6013" i="7" s="1"/>
  <c r="E6014" i="7" s="1"/>
  <c r="E6015" i="7" s="1"/>
  <c r="E6016" i="7" s="1"/>
  <c r="E6017" i="7" s="1"/>
  <c r="E6018" i="7" s="1"/>
  <c r="E6019" i="7" s="1"/>
  <c r="E6020" i="7" s="1"/>
  <c r="E6021" i="7" s="1"/>
  <c r="E6022" i="7" s="1"/>
  <c r="E6023" i="7" s="1"/>
  <c r="E6024" i="7" s="1"/>
  <c r="E6025" i="7" s="1"/>
  <c r="E6026" i="7" s="1"/>
  <c r="E6027" i="7" s="1"/>
  <c r="E6028" i="7" s="1"/>
  <c r="E6029" i="7" s="1"/>
  <c r="E6030" i="7" s="1"/>
  <c r="E6031" i="7" s="1"/>
  <c r="E6032" i="7" s="1"/>
  <c r="E6033" i="7" s="1"/>
  <c r="E6034" i="7" s="1"/>
  <c r="E6035" i="7" s="1"/>
  <c r="E6036" i="7" s="1"/>
  <c r="E6037" i="7" s="1"/>
  <c r="E6038" i="7" s="1"/>
  <c r="E6039" i="7" s="1"/>
  <c r="E6040" i="7" s="1"/>
  <c r="E6041" i="7" s="1"/>
  <c r="E6042" i="7" s="1"/>
  <c r="E6043" i="7" s="1"/>
  <c r="E6044" i="7" s="1"/>
  <c r="E6045" i="7" s="1"/>
  <c r="E6046" i="7" s="1"/>
  <c r="E6047" i="7" s="1"/>
  <c r="E6048" i="7" s="1"/>
  <c r="E6049" i="7" s="1"/>
  <c r="E6050" i="7" s="1"/>
  <c r="E6051" i="7" s="1"/>
  <c r="E6052" i="7" s="1"/>
  <c r="E6053" i="7" s="1"/>
  <c r="E6054" i="7" s="1"/>
  <c r="E6055" i="7" s="1"/>
  <c r="E6056" i="7" s="1"/>
  <c r="E6057" i="7" s="1"/>
  <c r="E6058" i="7" s="1"/>
  <c r="E6059" i="7" s="1"/>
  <c r="E6060" i="7" s="1"/>
  <c r="E6061" i="7" s="1"/>
  <c r="E6062" i="7" s="1"/>
  <c r="E6063" i="7" s="1"/>
  <c r="E6064" i="7" s="1"/>
  <c r="E6065" i="7" s="1"/>
  <c r="E6066" i="7" s="1"/>
  <c r="E6067" i="7" s="1"/>
  <c r="E6068" i="7" s="1"/>
  <c r="E6069" i="7" s="1"/>
  <c r="E6070" i="7" s="1"/>
  <c r="E6071" i="7" s="1"/>
  <c r="E6072" i="7" s="1"/>
  <c r="E6073" i="7" s="1"/>
  <c r="E6074" i="7" s="1"/>
  <c r="E6075" i="7" s="1"/>
  <c r="E6076" i="7" s="1"/>
  <c r="E6077" i="7" s="1"/>
  <c r="E6078" i="7" s="1"/>
  <c r="E6079" i="7" s="1"/>
  <c r="E6080" i="7" s="1"/>
  <c r="E6081" i="7" s="1"/>
  <c r="E6082" i="7" s="1"/>
  <c r="E6083" i="7" s="1"/>
  <c r="E6084" i="7" s="1"/>
  <c r="E6085" i="7" s="1"/>
  <c r="E6086" i="7" s="1"/>
  <c r="E6087" i="7" s="1"/>
  <c r="E6088" i="7" s="1"/>
  <c r="E6089" i="7" s="1"/>
  <c r="E6090" i="7" s="1"/>
  <c r="E6091" i="7" s="1"/>
  <c r="E6092" i="7" s="1"/>
  <c r="E6093" i="7" s="1"/>
  <c r="E6094" i="7" s="1"/>
  <c r="E6095" i="7" s="1"/>
  <c r="E6096" i="7" s="1"/>
  <c r="E6097" i="7" s="1"/>
  <c r="E6098" i="7" s="1"/>
  <c r="E6099" i="7" s="1"/>
  <c r="E6100" i="7" s="1"/>
  <c r="E6101" i="7" s="1"/>
  <c r="E6102" i="7" s="1"/>
  <c r="E6103" i="7" s="1"/>
  <c r="E6104" i="7" s="1"/>
  <c r="E6105" i="7" s="1"/>
  <c r="E6106" i="7" s="1"/>
  <c r="E6107" i="7" s="1"/>
  <c r="E6108" i="7" s="1"/>
  <c r="E6109" i="7" s="1"/>
  <c r="E6110" i="7" s="1"/>
  <c r="E6111" i="7" s="1"/>
  <c r="E6112" i="7" s="1"/>
  <c r="E6113" i="7" s="1"/>
  <c r="E6114" i="7" s="1"/>
  <c r="E6115" i="7" s="1"/>
  <c r="E6116" i="7" s="1"/>
  <c r="E6117" i="7" s="1"/>
  <c r="E6118" i="7" s="1"/>
  <c r="E6119" i="7" s="1"/>
  <c r="E6120" i="7" s="1"/>
  <c r="E6121" i="7" s="1"/>
  <c r="E6122" i="7" s="1"/>
  <c r="E6123" i="7" s="1"/>
  <c r="E6124" i="7" s="1"/>
  <c r="E6125" i="7" s="1"/>
  <c r="E6126" i="7" s="1"/>
  <c r="E6127" i="7" s="1"/>
  <c r="E6128" i="7" s="1"/>
  <c r="E6129" i="7" s="1"/>
  <c r="E6130" i="7" s="1"/>
  <c r="E6131" i="7" s="1"/>
  <c r="E6132" i="7" s="1"/>
  <c r="E6133" i="7" s="1"/>
  <c r="E6134" i="7" s="1"/>
  <c r="E6135" i="7" s="1"/>
  <c r="E6136" i="7" s="1"/>
  <c r="E6137" i="7" s="1"/>
  <c r="E6138" i="7" s="1"/>
  <c r="E6139" i="7" s="1"/>
  <c r="E6140" i="7" s="1"/>
  <c r="E6141" i="7" s="1"/>
  <c r="E6142" i="7" s="1"/>
  <c r="E6143" i="7" s="1"/>
  <c r="E6144" i="7" s="1"/>
  <c r="E6145" i="7" s="1"/>
  <c r="E6146" i="7" s="1"/>
  <c r="E6147" i="7" s="1"/>
  <c r="E6148" i="7" s="1"/>
  <c r="E6149" i="7" s="1"/>
  <c r="E6150" i="7" s="1"/>
  <c r="E6151" i="7" s="1"/>
  <c r="E6152" i="7" s="1"/>
  <c r="E6153" i="7" s="1"/>
  <c r="E6154" i="7" s="1"/>
  <c r="E6155" i="7" s="1"/>
  <c r="E6156" i="7" s="1"/>
  <c r="E6157" i="7" s="1"/>
  <c r="E6158" i="7" s="1"/>
  <c r="E6159" i="7" s="1"/>
  <c r="E6160" i="7" s="1"/>
  <c r="E6161" i="7" s="1"/>
  <c r="E6162" i="7" s="1"/>
  <c r="E6163" i="7" s="1"/>
  <c r="E6164" i="7" s="1"/>
  <c r="E6165" i="7" s="1"/>
  <c r="E6166" i="7" s="1"/>
  <c r="E6167" i="7" s="1"/>
  <c r="E6168" i="7" s="1"/>
  <c r="E6169" i="7" s="1"/>
  <c r="E6170" i="7" s="1"/>
  <c r="E6171" i="7" s="1"/>
  <c r="E6172" i="7" s="1"/>
  <c r="E6173" i="7" s="1"/>
  <c r="E6174" i="7" s="1"/>
  <c r="E6175" i="7" s="1"/>
  <c r="E6176" i="7" s="1"/>
  <c r="E6177" i="7" s="1"/>
  <c r="E6178" i="7" s="1"/>
  <c r="E6179" i="7" s="1"/>
  <c r="E6180" i="7" s="1"/>
  <c r="E6181" i="7" s="1"/>
  <c r="E6182" i="7" s="1"/>
  <c r="E6183" i="7" s="1"/>
  <c r="E6184" i="7" s="1"/>
  <c r="E6185" i="7" s="1"/>
  <c r="E6186" i="7" s="1"/>
  <c r="E6187" i="7" s="1"/>
  <c r="E6188" i="7" s="1"/>
  <c r="E6189" i="7" s="1"/>
  <c r="E6190" i="7" s="1"/>
  <c r="E6191" i="7" s="1"/>
  <c r="E6192" i="7" s="1"/>
  <c r="E6193" i="7" s="1"/>
  <c r="E6194" i="7" s="1"/>
  <c r="E6195" i="7" s="1"/>
  <c r="E6196" i="7" s="1"/>
  <c r="E6197" i="7" s="1"/>
  <c r="E6198" i="7" s="1"/>
  <c r="E6199" i="7" s="1"/>
  <c r="E6200" i="7" s="1"/>
  <c r="E6201" i="7" s="1"/>
  <c r="E6202" i="7" s="1"/>
  <c r="E6203" i="7" s="1"/>
  <c r="E6204" i="7" s="1"/>
  <c r="E6205" i="7" s="1"/>
  <c r="E6206" i="7" s="1"/>
  <c r="E6207" i="7" s="1"/>
  <c r="E6208" i="7" s="1"/>
  <c r="E6209" i="7" s="1"/>
  <c r="E6210" i="7" s="1"/>
  <c r="E6211" i="7" s="1"/>
  <c r="E6212" i="7" s="1"/>
  <c r="E6213" i="7" s="1"/>
  <c r="E6214" i="7" s="1"/>
  <c r="E6215" i="7" s="1"/>
  <c r="E6216" i="7" s="1"/>
  <c r="E6217" i="7" s="1"/>
  <c r="E6218" i="7" s="1"/>
  <c r="E6219" i="7" s="1"/>
  <c r="E6220" i="7" s="1"/>
  <c r="E6221" i="7" s="1"/>
  <c r="E6222" i="7" s="1"/>
  <c r="E6223" i="7" s="1"/>
  <c r="E6224" i="7" s="1"/>
  <c r="E6225" i="7" s="1"/>
  <c r="E6226" i="7" s="1"/>
  <c r="E6227" i="7" s="1"/>
  <c r="E6228" i="7" s="1"/>
  <c r="E6229" i="7" s="1"/>
  <c r="E6230" i="7" s="1"/>
  <c r="E6231" i="7" s="1"/>
  <c r="E6232" i="7" s="1"/>
  <c r="E6233" i="7" s="1"/>
  <c r="E6234" i="7" s="1"/>
  <c r="E6235" i="7" s="1"/>
  <c r="E6236" i="7" s="1"/>
  <c r="E6237" i="7" s="1"/>
  <c r="E6238" i="7" s="1"/>
  <c r="E6239" i="7" s="1"/>
  <c r="E6240" i="7" s="1"/>
  <c r="E6241" i="7" s="1"/>
  <c r="E6242" i="7" s="1"/>
  <c r="E6243" i="7" s="1"/>
  <c r="E6244" i="7" s="1"/>
  <c r="E6245" i="7" s="1"/>
  <c r="E6246" i="7" s="1"/>
  <c r="E6247" i="7" s="1"/>
  <c r="E6248" i="7" s="1"/>
  <c r="E6249" i="7" s="1"/>
  <c r="E6250" i="7" s="1"/>
  <c r="E6251" i="7" s="1"/>
  <c r="E6252" i="7" s="1"/>
  <c r="E6253" i="7" s="1"/>
  <c r="E6254" i="7" s="1"/>
  <c r="E6255" i="7" s="1"/>
  <c r="E6256" i="7" s="1"/>
  <c r="E6257" i="7" s="1"/>
  <c r="E6258" i="7" s="1"/>
  <c r="E6259" i="7" s="1"/>
  <c r="E6260" i="7" s="1"/>
  <c r="E6261" i="7" s="1"/>
  <c r="E6262" i="7" s="1"/>
  <c r="E6263" i="7" s="1"/>
  <c r="E6264" i="7" s="1"/>
  <c r="E6265" i="7" s="1"/>
  <c r="E6266" i="7" s="1"/>
  <c r="E6267" i="7" s="1"/>
  <c r="E6268" i="7" s="1"/>
  <c r="E6269" i="7" s="1"/>
  <c r="E6270" i="7" s="1"/>
  <c r="E6271" i="7" s="1"/>
  <c r="E6272" i="7" s="1"/>
  <c r="E6273" i="7" s="1"/>
  <c r="E6274" i="7" s="1"/>
  <c r="E6275" i="7" s="1"/>
  <c r="E6276" i="7" s="1"/>
  <c r="E6277" i="7" s="1"/>
  <c r="E6278" i="7" s="1"/>
  <c r="E6279" i="7" s="1"/>
  <c r="E6280" i="7" s="1"/>
  <c r="E6281" i="7" s="1"/>
  <c r="E6282" i="7" s="1"/>
  <c r="E6283" i="7" s="1"/>
  <c r="E6284" i="7" s="1"/>
  <c r="E6285" i="7" s="1"/>
  <c r="E6286" i="7" s="1"/>
  <c r="E6287" i="7" s="1"/>
  <c r="E6288" i="7" s="1"/>
  <c r="E6289" i="7" s="1"/>
  <c r="E6290" i="7" s="1"/>
  <c r="E6291" i="7" s="1"/>
  <c r="E6292" i="7" s="1"/>
  <c r="E6293" i="7" s="1"/>
  <c r="E6294" i="7" s="1"/>
  <c r="E6295" i="7" s="1"/>
  <c r="E6296" i="7" s="1"/>
  <c r="E6297" i="7" s="1"/>
  <c r="E6298" i="7" s="1"/>
  <c r="E6299" i="7" s="1"/>
  <c r="E6300" i="7" s="1"/>
  <c r="E6301" i="7" s="1"/>
  <c r="E6302" i="7" s="1"/>
  <c r="E6303" i="7" s="1"/>
  <c r="E6304" i="7" s="1"/>
  <c r="E6305" i="7" s="1"/>
  <c r="E6306" i="7" s="1"/>
  <c r="E6307" i="7" s="1"/>
  <c r="E6308" i="7" s="1"/>
  <c r="E6309" i="7" s="1"/>
  <c r="E6310" i="7" s="1"/>
  <c r="E6311" i="7" s="1"/>
  <c r="E6312" i="7" s="1"/>
  <c r="E6313" i="7" s="1"/>
  <c r="E6314" i="7" s="1"/>
  <c r="E6315" i="7" s="1"/>
  <c r="E6316" i="7" s="1"/>
  <c r="E6317" i="7" s="1"/>
  <c r="E6318" i="7" s="1"/>
  <c r="E6319" i="7" s="1"/>
  <c r="E6320" i="7" s="1"/>
  <c r="E6321" i="7" s="1"/>
  <c r="E6322" i="7" s="1"/>
  <c r="E6323" i="7" s="1"/>
  <c r="E6324" i="7" s="1"/>
  <c r="E6325" i="7" s="1"/>
  <c r="E6326" i="7" s="1"/>
  <c r="E6327" i="7" s="1"/>
  <c r="E6328" i="7" s="1"/>
  <c r="E6329" i="7" s="1"/>
  <c r="E6330" i="7" s="1"/>
  <c r="E6331" i="7" s="1"/>
  <c r="E6332" i="7" s="1"/>
  <c r="E6333" i="7" s="1"/>
  <c r="E6334" i="7" s="1"/>
  <c r="E6335" i="7" s="1"/>
  <c r="E6336" i="7" s="1"/>
  <c r="E6337" i="7" s="1"/>
  <c r="E6338" i="7" s="1"/>
  <c r="E6339" i="7" s="1"/>
  <c r="E6340" i="7" s="1"/>
  <c r="E6341" i="7" s="1"/>
  <c r="E6342" i="7" s="1"/>
  <c r="E6343" i="7" s="1"/>
  <c r="E6344" i="7" s="1"/>
  <c r="E6345" i="7" s="1"/>
  <c r="E6346" i="7" s="1"/>
  <c r="E6347" i="7" s="1"/>
  <c r="E6348" i="7" s="1"/>
  <c r="E6349" i="7" s="1"/>
  <c r="E6350" i="7" s="1"/>
  <c r="E6351" i="7" s="1"/>
  <c r="E6352" i="7" s="1"/>
  <c r="E6353" i="7" s="1"/>
  <c r="E6354" i="7" s="1"/>
  <c r="E6355" i="7" s="1"/>
  <c r="E6356" i="7" s="1"/>
  <c r="E6357" i="7" s="1"/>
  <c r="E6358" i="7" s="1"/>
  <c r="E6359" i="7" s="1"/>
  <c r="E6360" i="7" s="1"/>
  <c r="E6361" i="7" s="1"/>
  <c r="E6362" i="7" s="1"/>
  <c r="E6363" i="7" s="1"/>
  <c r="E6364" i="7" s="1"/>
  <c r="E6365" i="7" s="1"/>
  <c r="E6366" i="7" s="1"/>
  <c r="E6367" i="7" s="1"/>
  <c r="E6368" i="7" s="1"/>
  <c r="E6369" i="7" s="1"/>
  <c r="E6370" i="7" s="1"/>
  <c r="E6371" i="7" s="1"/>
  <c r="E6372" i="7" s="1"/>
  <c r="E6373" i="7" s="1"/>
  <c r="E6374" i="7" s="1"/>
  <c r="E6375" i="7" s="1"/>
  <c r="E6376" i="7" s="1"/>
  <c r="E6377" i="7" s="1"/>
  <c r="E6378" i="7" s="1"/>
  <c r="E6379" i="7" s="1"/>
  <c r="E6380" i="7" s="1"/>
  <c r="E6381" i="7" s="1"/>
  <c r="E6382" i="7" s="1"/>
  <c r="E6383" i="7" s="1"/>
  <c r="E6384" i="7" s="1"/>
  <c r="E6385" i="7" s="1"/>
  <c r="E6386" i="7" s="1"/>
  <c r="E6387" i="7" s="1"/>
  <c r="E6388" i="7" s="1"/>
  <c r="E6389" i="7" s="1"/>
  <c r="E6390" i="7" s="1"/>
  <c r="E6391" i="7" s="1"/>
  <c r="E6392" i="7" s="1"/>
  <c r="E6393" i="7" s="1"/>
  <c r="E6394" i="7" s="1"/>
  <c r="E6395" i="7" s="1"/>
  <c r="E6396" i="7" s="1"/>
  <c r="E6397" i="7" s="1"/>
  <c r="E6398" i="7" s="1"/>
  <c r="E6399" i="7" s="1"/>
  <c r="E6400" i="7" s="1"/>
  <c r="E6401" i="7" s="1"/>
  <c r="E6402" i="7" s="1"/>
  <c r="E6403" i="7" s="1"/>
  <c r="E6404" i="7" s="1"/>
  <c r="E6405" i="7" s="1"/>
  <c r="E6406" i="7" s="1"/>
  <c r="E6407" i="7" s="1"/>
  <c r="E6408" i="7" s="1"/>
  <c r="E6409" i="7" s="1"/>
  <c r="E6410" i="7" s="1"/>
  <c r="E6411" i="7" s="1"/>
  <c r="E6412" i="7" s="1"/>
  <c r="E6413" i="7" s="1"/>
  <c r="E6414" i="7" s="1"/>
  <c r="E6415" i="7" s="1"/>
  <c r="E6416" i="7" s="1"/>
  <c r="E6417" i="7" s="1"/>
  <c r="E6418" i="7" s="1"/>
  <c r="E6419" i="7" s="1"/>
  <c r="E6420" i="7" s="1"/>
  <c r="E6421" i="7" s="1"/>
  <c r="E6422" i="7" s="1"/>
  <c r="E6423" i="7" s="1"/>
  <c r="E6424" i="7" s="1"/>
  <c r="E6425" i="7" s="1"/>
  <c r="E6426" i="7" s="1"/>
  <c r="E6427" i="7" s="1"/>
  <c r="E6428" i="7" s="1"/>
  <c r="E6429" i="7" s="1"/>
  <c r="E6430" i="7" s="1"/>
  <c r="E6431" i="7" s="1"/>
  <c r="E6432" i="7" s="1"/>
  <c r="E6433" i="7" s="1"/>
  <c r="E6434" i="7" s="1"/>
  <c r="E6435" i="7" s="1"/>
  <c r="E6436" i="7" s="1"/>
  <c r="E6437" i="7" s="1"/>
  <c r="E6438" i="7" s="1"/>
  <c r="E6439" i="7" s="1"/>
  <c r="E6440" i="7" s="1"/>
  <c r="E6441" i="7" s="1"/>
  <c r="E6442" i="7" s="1"/>
  <c r="E6443" i="7" s="1"/>
  <c r="E6444" i="7" s="1"/>
  <c r="E6445" i="7" s="1"/>
  <c r="E6446" i="7" s="1"/>
  <c r="E6447" i="7" s="1"/>
  <c r="E6448" i="7" s="1"/>
  <c r="E6449" i="7" s="1"/>
  <c r="E6450" i="7" s="1"/>
  <c r="E6451" i="7" s="1"/>
  <c r="E6452" i="7" s="1"/>
  <c r="E6453" i="7" s="1"/>
  <c r="E6454" i="7" s="1"/>
  <c r="E6455" i="7" s="1"/>
  <c r="E6456" i="7" s="1"/>
  <c r="E6457" i="7" s="1"/>
  <c r="E6458" i="7" s="1"/>
  <c r="E6459" i="7" s="1"/>
  <c r="E6460" i="7" s="1"/>
  <c r="E6461" i="7" s="1"/>
  <c r="E6462" i="7" s="1"/>
  <c r="E6463" i="7" s="1"/>
  <c r="E6464" i="7" s="1"/>
  <c r="E6465" i="7" s="1"/>
  <c r="E6466" i="7" s="1"/>
  <c r="E6467" i="7" s="1"/>
  <c r="E6468" i="7" s="1"/>
  <c r="E6469" i="7" s="1"/>
  <c r="E6470" i="7" s="1"/>
  <c r="E6471" i="7" s="1"/>
  <c r="E6472" i="7" s="1"/>
  <c r="E6473" i="7" s="1"/>
  <c r="E6474" i="7" s="1"/>
  <c r="E6475" i="7" s="1"/>
  <c r="E6476" i="7" s="1"/>
  <c r="E6477" i="7" s="1"/>
  <c r="E6478" i="7" s="1"/>
  <c r="E6479" i="7" s="1"/>
  <c r="E6480" i="7" s="1"/>
  <c r="E6481" i="7" s="1"/>
  <c r="E6482" i="7" s="1"/>
  <c r="E6483" i="7" s="1"/>
  <c r="E6484" i="7" s="1"/>
  <c r="E6485" i="7" s="1"/>
  <c r="E6486" i="7" s="1"/>
  <c r="E6487" i="7" s="1"/>
  <c r="E6488" i="7" s="1"/>
  <c r="E6489" i="7" s="1"/>
  <c r="E6490" i="7" s="1"/>
  <c r="E6491" i="7" s="1"/>
  <c r="E6492" i="7" s="1"/>
  <c r="E6493" i="7" s="1"/>
  <c r="E6494" i="7" s="1"/>
  <c r="E6495" i="7" s="1"/>
  <c r="E6496" i="7" s="1"/>
  <c r="E6497" i="7" s="1"/>
  <c r="E6498" i="7" s="1"/>
  <c r="E6499" i="7" s="1"/>
  <c r="E6500" i="7" s="1"/>
  <c r="E6501" i="7" s="1"/>
  <c r="E6502" i="7" s="1"/>
  <c r="E6503" i="7" s="1"/>
  <c r="E6504" i="7" s="1"/>
  <c r="E6505" i="7" s="1"/>
  <c r="E6506" i="7" s="1"/>
  <c r="E6507" i="7" s="1"/>
  <c r="E6508" i="7" s="1"/>
  <c r="E6509" i="7" s="1"/>
  <c r="E6510" i="7" s="1"/>
  <c r="E6511" i="7" s="1"/>
  <c r="E6512" i="7" s="1"/>
  <c r="E6513" i="7" s="1"/>
  <c r="E6514" i="7" s="1"/>
  <c r="E6515" i="7" s="1"/>
  <c r="E6516" i="7" s="1"/>
  <c r="E6517" i="7" s="1"/>
  <c r="E6518" i="7" s="1"/>
  <c r="E6519" i="7" s="1"/>
  <c r="E6520" i="7" s="1"/>
  <c r="E6521" i="7" s="1"/>
  <c r="E6522" i="7" s="1"/>
  <c r="E6523" i="7" s="1"/>
  <c r="E6524" i="7" s="1"/>
  <c r="E6525" i="7" s="1"/>
  <c r="E6526" i="7" s="1"/>
  <c r="E6527" i="7" s="1"/>
  <c r="E6528" i="7" s="1"/>
  <c r="E6529" i="7" s="1"/>
  <c r="E6530" i="7" s="1"/>
  <c r="E6531" i="7" s="1"/>
  <c r="E6532" i="7" s="1"/>
  <c r="E6533" i="7" s="1"/>
  <c r="E6534" i="7" s="1"/>
  <c r="E6535" i="7" s="1"/>
  <c r="E6536" i="7" s="1"/>
  <c r="E6537" i="7" s="1"/>
  <c r="E6538" i="7" s="1"/>
  <c r="E6539" i="7" s="1"/>
  <c r="E6540" i="7" s="1"/>
  <c r="E6541" i="7" s="1"/>
  <c r="E6542" i="7" s="1"/>
  <c r="E6543" i="7" s="1"/>
  <c r="E6544" i="7" s="1"/>
  <c r="E6545" i="7" s="1"/>
  <c r="E6546" i="7" s="1"/>
  <c r="E6547" i="7" s="1"/>
  <c r="E6548" i="7" s="1"/>
  <c r="E6549" i="7" s="1"/>
  <c r="E6550" i="7" s="1"/>
  <c r="E6551" i="7" s="1"/>
  <c r="E6552" i="7" s="1"/>
  <c r="E6553" i="7" s="1"/>
  <c r="E6554" i="7" s="1"/>
  <c r="E6555" i="7" s="1"/>
  <c r="E6556" i="7" s="1"/>
  <c r="E6557" i="7" s="1"/>
  <c r="E6558" i="7" s="1"/>
  <c r="E6559" i="7" s="1"/>
  <c r="E6560" i="7" s="1"/>
  <c r="E6561" i="7" s="1"/>
  <c r="E6562" i="7" s="1"/>
  <c r="E6563" i="7" s="1"/>
  <c r="E6564" i="7" s="1"/>
  <c r="E6565" i="7" s="1"/>
  <c r="E6566" i="7" s="1"/>
  <c r="E6567" i="7" s="1"/>
  <c r="E6568" i="7" s="1"/>
  <c r="E6569" i="7" s="1"/>
  <c r="E6570" i="7" s="1"/>
  <c r="E6571" i="7" s="1"/>
  <c r="E6572" i="7" s="1"/>
  <c r="E6573" i="7" s="1"/>
  <c r="E6574" i="7" s="1"/>
  <c r="E6575" i="7" s="1"/>
  <c r="E6576" i="7" s="1"/>
  <c r="E6577" i="7" s="1"/>
  <c r="E6578" i="7" s="1"/>
  <c r="E6579" i="7" s="1"/>
  <c r="E6580" i="7" s="1"/>
  <c r="E6581" i="7" s="1"/>
  <c r="E6582" i="7" s="1"/>
  <c r="E6583" i="7" s="1"/>
  <c r="E6584" i="7" s="1"/>
  <c r="E6585" i="7" s="1"/>
  <c r="E6586" i="7" s="1"/>
  <c r="E6587" i="7" s="1"/>
  <c r="E6588" i="7" s="1"/>
  <c r="E6589" i="7" s="1"/>
  <c r="E6590" i="7" s="1"/>
  <c r="E6591" i="7" s="1"/>
  <c r="E6592" i="7" s="1"/>
  <c r="E6593" i="7" s="1"/>
  <c r="E6594" i="7" s="1"/>
  <c r="E6595" i="7" s="1"/>
  <c r="E6596" i="7" s="1"/>
  <c r="E6597" i="7" s="1"/>
  <c r="E6598" i="7" s="1"/>
  <c r="E6599" i="7" s="1"/>
  <c r="E6600" i="7" s="1"/>
  <c r="E6601" i="7" s="1"/>
  <c r="E6602" i="7" s="1"/>
  <c r="E6603" i="7" s="1"/>
  <c r="E6604" i="7" s="1"/>
  <c r="E6605" i="7" s="1"/>
  <c r="E6606" i="7" s="1"/>
  <c r="E6607" i="7" s="1"/>
  <c r="E6608" i="7" s="1"/>
  <c r="E6609" i="7" s="1"/>
  <c r="E6610" i="7" s="1"/>
  <c r="E6611" i="7" s="1"/>
  <c r="E6612" i="7" s="1"/>
  <c r="E6613" i="7" s="1"/>
  <c r="E6614" i="7" s="1"/>
  <c r="E6615" i="7" s="1"/>
  <c r="E6616" i="7" s="1"/>
  <c r="E6617" i="7" s="1"/>
  <c r="E6618" i="7" s="1"/>
  <c r="E6619" i="7" s="1"/>
  <c r="E6620" i="7" s="1"/>
  <c r="E6621" i="7" s="1"/>
  <c r="E6622" i="7" s="1"/>
  <c r="E6623" i="7" s="1"/>
  <c r="E6624" i="7" s="1"/>
  <c r="E6625" i="7" s="1"/>
  <c r="E6626" i="7" s="1"/>
  <c r="E6627" i="7" s="1"/>
  <c r="E6628" i="7" s="1"/>
  <c r="E6629" i="7" s="1"/>
  <c r="E6630" i="7" s="1"/>
  <c r="E6631" i="7" s="1"/>
  <c r="E6632" i="7" s="1"/>
  <c r="E6633" i="7" s="1"/>
  <c r="E6634" i="7" s="1"/>
  <c r="E6635" i="7" s="1"/>
  <c r="E6636" i="7" s="1"/>
  <c r="E6637" i="7" s="1"/>
  <c r="E6638" i="7" s="1"/>
  <c r="E6639" i="7" s="1"/>
  <c r="E6640" i="7" s="1"/>
  <c r="E6641" i="7" s="1"/>
  <c r="E6642" i="7" s="1"/>
  <c r="E6643" i="7" s="1"/>
  <c r="E6644" i="7" s="1"/>
  <c r="E6645" i="7" s="1"/>
  <c r="E6646" i="7" s="1"/>
  <c r="E6647" i="7" s="1"/>
  <c r="E6648" i="7" s="1"/>
  <c r="E6649" i="7" s="1"/>
  <c r="E6650" i="7" s="1"/>
  <c r="E6651" i="7" s="1"/>
  <c r="E6652" i="7" s="1"/>
  <c r="E6653" i="7" s="1"/>
  <c r="E6654" i="7" s="1"/>
  <c r="E6655" i="7" s="1"/>
  <c r="E6656" i="7" s="1"/>
  <c r="E6657" i="7" s="1"/>
  <c r="E6658" i="7" s="1"/>
  <c r="E6659" i="7" s="1"/>
  <c r="E6660" i="7" s="1"/>
  <c r="E6661" i="7" s="1"/>
  <c r="E6662" i="7" s="1"/>
  <c r="E6663" i="7" s="1"/>
  <c r="E6664" i="7" s="1"/>
  <c r="E6665" i="7" s="1"/>
  <c r="E6666" i="7" s="1"/>
  <c r="E6667" i="7" s="1"/>
  <c r="E6668" i="7" s="1"/>
  <c r="E6669" i="7" s="1"/>
  <c r="E6670" i="7" s="1"/>
  <c r="E6671" i="7" s="1"/>
  <c r="E6672" i="7" s="1"/>
  <c r="E6673" i="7" s="1"/>
  <c r="E6674" i="7" s="1"/>
  <c r="E6675" i="7" s="1"/>
  <c r="E6676" i="7" s="1"/>
  <c r="E6677" i="7" s="1"/>
  <c r="E6678" i="7" s="1"/>
  <c r="E6679" i="7" s="1"/>
  <c r="E6680" i="7" s="1"/>
  <c r="E6681" i="7" s="1"/>
  <c r="E6682" i="7" s="1"/>
  <c r="E6683" i="7" s="1"/>
  <c r="E6684" i="7" s="1"/>
  <c r="E6685" i="7" s="1"/>
  <c r="E6686" i="7" s="1"/>
  <c r="E6687" i="7" s="1"/>
  <c r="E6688" i="7" s="1"/>
  <c r="E6689" i="7" s="1"/>
  <c r="E6690" i="7" s="1"/>
  <c r="E6691" i="7" s="1"/>
  <c r="E6692" i="7" s="1"/>
  <c r="E6693" i="7" s="1"/>
  <c r="E6694" i="7" s="1"/>
  <c r="E6695" i="7" s="1"/>
  <c r="E6696" i="7" s="1"/>
  <c r="E6697" i="7" s="1"/>
  <c r="E6698" i="7" s="1"/>
  <c r="E6699" i="7" s="1"/>
  <c r="E6700" i="7" s="1"/>
  <c r="E6701" i="7" s="1"/>
  <c r="E6702" i="7" s="1"/>
  <c r="E6703" i="7" s="1"/>
  <c r="E6704" i="7" s="1"/>
  <c r="E6705" i="7" s="1"/>
  <c r="E6706" i="7" s="1"/>
  <c r="E6707" i="7" s="1"/>
  <c r="E6708" i="7" s="1"/>
  <c r="E6709" i="7" s="1"/>
  <c r="E6710" i="7" s="1"/>
  <c r="E6711" i="7" s="1"/>
  <c r="E6712" i="7" s="1"/>
  <c r="E6713" i="7" s="1"/>
  <c r="E6714" i="7" s="1"/>
  <c r="E6715" i="7" s="1"/>
  <c r="E6716" i="7" s="1"/>
  <c r="E6717" i="7" s="1"/>
  <c r="E6718" i="7" s="1"/>
  <c r="E6719" i="7" s="1"/>
  <c r="E6720" i="7" s="1"/>
  <c r="E6721" i="7" s="1"/>
  <c r="E6722" i="7" s="1"/>
  <c r="E6723" i="7" s="1"/>
  <c r="E6724" i="7" s="1"/>
  <c r="E6725" i="7" s="1"/>
  <c r="E6726" i="7" s="1"/>
  <c r="E6727" i="7" s="1"/>
  <c r="E6728" i="7" s="1"/>
  <c r="E6729" i="7" s="1"/>
  <c r="E6730" i="7" s="1"/>
  <c r="E6731" i="7" s="1"/>
  <c r="E6732" i="7" s="1"/>
  <c r="E6733" i="7" s="1"/>
  <c r="E6734" i="7" s="1"/>
  <c r="E6735" i="7" s="1"/>
  <c r="E6736" i="7" s="1"/>
  <c r="E6737" i="7" s="1"/>
  <c r="E6738" i="7" s="1"/>
  <c r="E6739" i="7" s="1"/>
  <c r="E6740" i="7" s="1"/>
  <c r="E6741" i="7" s="1"/>
  <c r="E6742" i="7" s="1"/>
  <c r="E6743" i="7" s="1"/>
  <c r="E6744" i="7" s="1"/>
  <c r="E6745" i="7" s="1"/>
  <c r="E6746" i="7" s="1"/>
  <c r="E6747" i="7" s="1"/>
  <c r="E6748" i="7" s="1"/>
  <c r="E6749" i="7" s="1"/>
  <c r="E6750" i="7" s="1"/>
  <c r="E6751" i="7" s="1"/>
  <c r="E6752" i="7" s="1"/>
  <c r="E6753" i="7" s="1"/>
  <c r="E6754" i="7" s="1"/>
  <c r="E6755" i="7" s="1"/>
  <c r="E6756" i="7" s="1"/>
  <c r="E6757" i="7" s="1"/>
  <c r="E6758" i="7" s="1"/>
  <c r="E6759" i="7" s="1"/>
  <c r="E6760" i="7" s="1"/>
  <c r="E6761" i="7" s="1"/>
  <c r="E6762" i="7" s="1"/>
  <c r="E6763" i="7" s="1"/>
  <c r="E6764" i="7" s="1"/>
  <c r="E6765" i="7" s="1"/>
  <c r="E6766" i="7" s="1"/>
  <c r="E6767" i="7" s="1"/>
  <c r="E6768" i="7" s="1"/>
  <c r="E6769" i="7" s="1"/>
  <c r="E6770" i="7" s="1"/>
  <c r="E6771" i="7" s="1"/>
  <c r="E6772" i="7" s="1"/>
  <c r="E6773" i="7" s="1"/>
  <c r="E6774" i="7" s="1"/>
  <c r="E6775" i="7" s="1"/>
  <c r="E6776" i="7" s="1"/>
  <c r="E6777" i="7" s="1"/>
  <c r="E6778" i="7" s="1"/>
  <c r="E6779" i="7" s="1"/>
  <c r="E6780" i="7" s="1"/>
  <c r="E6781" i="7" s="1"/>
  <c r="E6782" i="7" s="1"/>
  <c r="E6783" i="7" s="1"/>
  <c r="E6784" i="7" s="1"/>
  <c r="E6785" i="7" s="1"/>
  <c r="E6786" i="7" s="1"/>
  <c r="E6787" i="7" s="1"/>
  <c r="E6788" i="7" s="1"/>
  <c r="E6789" i="7" s="1"/>
  <c r="E6790" i="7" s="1"/>
  <c r="E6791" i="7" s="1"/>
  <c r="E6792" i="7" s="1"/>
  <c r="E6793" i="7" s="1"/>
  <c r="E6794" i="7" s="1"/>
  <c r="E6795" i="7" s="1"/>
  <c r="E6796" i="7" s="1"/>
  <c r="E6797" i="7" s="1"/>
  <c r="E6798" i="7" s="1"/>
  <c r="E6799" i="7" s="1"/>
  <c r="E6800" i="7" s="1"/>
  <c r="E6801" i="7" s="1"/>
  <c r="E6802" i="7" s="1"/>
  <c r="E6803" i="7" s="1"/>
  <c r="E6804" i="7" s="1"/>
  <c r="E6805" i="7" s="1"/>
  <c r="E6806" i="7" s="1"/>
  <c r="E6807" i="7" s="1"/>
  <c r="E6808" i="7" s="1"/>
  <c r="E6809" i="7" s="1"/>
  <c r="E6810" i="7" s="1"/>
  <c r="E6811" i="7" s="1"/>
  <c r="E6812" i="7" s="1"/>
  <c r="E6813" i="7" s="1"/>
  <c r="E6814" i="7" s="1"/>
  <c r="E6815" i="7" s="1"/>
  <c r="E6816" i="7" s="1"/>
  <c r="E6817" i="7" s="1"/>
  <c r="E6818" i="7" s="1"/>
  <c r="E6819" i="7" s="1"/>
  <c r="E6820" i="7" s="1"/>
  <c r="E6821" i="7" s="1"/>
  <c r="E6822" i="7" s="1"/>
  <c r="E6823" i="7" s="1"/>
  <c r="E6824" i="7" s="1"/>
  <c r="E6825" i="7" s="1"/>
  <c r="E6826" i="7" s="1"/>
  <c r="E6827" i="7" s="1"/>
  <c r="E6828" i="7" s="1"/>
  <c r="E6829" i="7" s="1"/>
  <c r="E6830" i="7" s="1"/>
  <c r="E6831" i="7" s="1"/>
  <c r="E6832" i="7" s="1"/>
  <c r="E6833" i="7" s="1"/>
  <c r="E6834" i="7" s="1"/>
  <c r="E6835" i="7" s="1"/>
  <c r="E6836" i="7" s="1"/>
  <c r="E6837" i="7" s="1"/>
  <c r="E6838" i="7" s="1"/>
  <c r="E6839" i="7" s="1"/>
  <c r="E6840" i="7" s="1"/>
  <c r="E6841" i="7" s="1"/>
  <c r="E6842" i="7" s="1"/>
  <c r="E6843" i="7" s="1"/>
  <c r="E6844" i="7" s="1"/>
  <c r="E6845" i="7" s="1"/>
  <c r="E6846" i="7" s="1"/>
  <c r="E6847" i="7" s="1"/>
  <c r="E6848" i="7" s="1"/>
  <c r="E6849" i="7" s="1"/>
  <c r="E6850" i="7" s="1"/>
  <c r="E6851" i="7" s="1"/>
  <c r="E6852" i="7" s="1"/>
  <c r="E6853" i="7" s="1"/>
  <c r="E6854" i="7" s="1"/>
  <c r="E6855" i="7" s="1"/>
  <c r="E6856" i="7" s="1"/>
  <c r="E6857" i="7" s="1"/>
  <c r="E6858" i="7" s="1"/>
  <c r="E6859" i="7" s="1"/>
  <c r="E6860" i="7" s="1"/>
  <c r="E6861" i="7" s="1"/>
  <c r="E6862" i="7" s="1"/>
  <c r="E6863" i="7" s="1"/>
  <c r="E6864" i="7" s="1"/>
  <c r="E6865" i="7" s="1"/>
  <c r="E6866" i="7" s="1"/>
  <c r="E6867" i="7" s="1"/>
  <c r="E6868" i="7" s="1"/>
  <c r="E6869" i="7" s="1"/>
  <c r="E6870" i="7" s="1"/>
  <c r="E6871" i="7" s="1"/>
  <c r="E6872" i="7" s="1"/>
  <c r="E6873" i="7" s="1"/>
  <c r="E6874" i="7" s="1"/>
  <c r="E6875" i="7" s="1"/>
  <c r="E6876" i="7" s="1"/>
  <c r="E6877" i="7" s="1"/>
  <c r="E6878" i="7" s="1"/>
  <c r="E6879" i="7" s="1"/>
  <c r="E6880" i="7" s="1"/>
  <c r="E6881" i="7" s="1"/>
  <c r="E6882" i="7" s="1"/>
  <c r="E6883" i="7" s="1"/>
  <c r="E6884" i="7" s="1"/>
  <c r="E6885" i="7" s="1"/>
  <c r="E6886" i="7" s="1"/>
  <c r="E6887" i="7" s="1"/>
  <c r="E6888" i="7" s="1"/>
  <c r="E6889" i="7" s="1"/>
  <c r="E6890" i="7" s="1"/>
  <c r="E6891" i="7" s="1"/>
  <c r="E6892" i="7" s="1"/>
  <c r="E6893" i="7" s="1"/>
  <c r="E6894" i="7" s="1"/>
  <c r="E6895" i="7" s="1"/>
  <c r="E6896" i="7" s="1"/>
  <c r="E6897" i="7" s="1"/>
  <c r="E6898" i="7" s="1"/>
  <c r="E6899" i="7" s="1"/>
  <c r="E6900" i="7" s="1"/>
  <c r="E6901" i="7" s="1"/>
  <c r="E6902" i="7" s="1"/>
  <c r="E6903" i="7" s="1"/>
  <c r="E6904" i="7" s="1"/>
  <c r="E6905" i="7" s="1"/>
  <c r="E6906" i="7" s="1"/>
  <c r="E6907" i="7" s="1"/>
  <c r="E6908" i="7" s="1"/>
  <c r="E6909" i="7" s="1"/>
  <c r="E6910" i="7" s="1"/>
  <c r="E6911" i="7" s="1"/>
  <c r="E6912" i="7" s="1"/>
  <c r="E6913" i="7" s="1"/>
  <c r="E6914" i="7" s="1"/>
  <c r="E6915" i="7" s="1"/>
  <c r="E6916" i="7" s="1"/>
  <c r="E6917" i="7" s="1"/>
  <c r="E6918" i="7" s="1"/>
  <c r="E6919" i="7" s="1"/>
  <c r="E6920" i="7" s="1"/>
  <c r="E6921" i="7" s="1"/>
  <c r="E6922" i="7" s="1"/>
  <c r="E6923" i="7" s="1"/>
  <c r="E6924" i="7" s="1"/>
  <c r="E6925" i="7" s="1"/>
  <c r="E6926" i="7" s="1"/>
  <c r="E6927" i="7" s="1"/>
  <c r="E6928" i="7" s="1"/>
  <c r="E6929" i="7" s="1"/>
  <c r="E6930" i="7" s="1"/>
  <c r="E6931" i="7" s="1"/>
  <c r="E6932" i="7" s="1"/>
  <c r="E6933" i="7" s="1"/>
  <c r="E6934" i="7" s="1"/>
  <c r="E6935" i="7" s="1"/>
  <c r="E6936" i="7" s="1"/>
  <c r="E6937" i="7" s="1"/>
  <c r="E6938" i="7" s="1"/>
  <c r="E6939" i="7" s="1"/>
  <c r="E6940" i="7" s="1"/>
  <c r="E6941" i="7" s="1"/>
  <c r="E6942" i="7" s="1"/>
  <c r="E6943" i="7" s="1"/>
  <c r="E6944" i="7" s="1"/>
  <c r="E6945" i="7" s="1"/>
  <c r="E6946" i="7" s="1"/>
  <c r="E6947" i="7" s="1"/>
  <c r="E6948" i="7" s="1"/>
  <c r="E6949" i="7" s="1"/>
  <c r="E6950" i="7" s="1"/>
  <c r="E6951" i="7" s="1"/>
  <c r="E6952" i="7" s="1"/>
  <c r="E6953" i="7" s="1"/>
  <c r="E6954" i="7" s="1"/>
  <c r="E6955" i="7" s="1"/>
  <c r="E6956" i="7" s="1"/>
  <c r="E6957" i="7" s="1"/>
  <c r="E6958" i="7" s="1"/>
  <c r="E6959" i="7" s="1"/>
  <c r="E6960" i="7" s="1"/>
  <c r="E6961" i="7" s="1"/>
  <c r="E6962" i="7" s="1"/>
  <c r="E6963" i="7" s="1"/>
  <c r="E6964" i="7" s="1"/>
  <c r="E6965" i="7" s="1"/>
  <c r="E6966" i="7" s="1"/>
  <c r="E6967" i="7" s="1"/>
  <c r="E6968" i="7" s="1"/>
  <c r="E6969" i="7" s="1"/>
  <c r="E6970" i="7" s="1"/>
  <c r="E6971" i="7" s="1"/>
  <c r="E6972" i="7" s="1"/>
  <c r="E6973" i="7" s="1"/>
  <c r="E6974" i="7" s="1"/>
  <c r="E6975" i="7" s="1"/>
  <c r="E6976" i="7" s="1"/>
  <c r="E6977" i="7" s="1"/>
  <c r="E6978" i="7" s="1"/>
  <c r="E6979" i="7" s="1"/>
  <c r="E6980" i="7" s="1"/>
  <c r="E6981" i="7" s="1"/>
  <c r="E6982" i="7" s="1"/>
  <c r="E6983" i="7" s="1"/>
  <c r="E6984" i="7" s="1"/>
  <c r="E6985" i="7" s="1"/>
  <c r="E6986" i="7" s="1"/>
  <c r="E6987" i="7" s="1"/>
  <c r="E6988" i="7" s="1"/>
  <c r="E6989" i="7" s="1"/>
  <c r="E6990" i="7" s="1"/>
  <c r="E6991" i="7" s="1"/>
  <c r="E6992" i="7" s="1"/>
  <c r="E6993" i="7" s="1"/>
  <c r="E6994" i="7" s="1"/>
  <c r="E6995" i="7" s="1"/>
  <c r="E6996" i="7" s="1"/>
  <c r="E6997" i="7" s="1"/>
  <c r="E6998" i="7" s="1"/>
  <c r="E6999" i="7" s="1"/>
  <c r="E7000" i="7" s="1"/>
  <c r="E7001" i="7" s="1"/>
  <c r="E7002" i="7" s="1"/>
  <c r="E7003" i="7" s="1"/>
  <c r="E7004" i="7" s="1"/>
  <c r="E7005" i="7" s="1"/>
  <c r="E7006" i="7" s="1"/>
  <c r="E7007" i="7" s="1"/>
  <c r="E7008" i="7" s="1"/>
  <c r="E7009" i="7" s="1"/>
  <c r="E7010" i="7" s="1"/>
  <c r="E7011" i="7" s="1"/>
  <c r="E7012" i="7" s="1"/>
  <c r="E7013" i="7" s="1"/>
  <c r="E7014" i="7" s="1"/>
  <c r="E7015" i="7" s="1"/>
  <c r="E7016" i="7" s="1"/>
  <c r="E7017" i="7" s="1"/>
  <c r="E7018" i="7" s="1"/>
  <c r="E7019" i="7" s="1"/>
  <c r="E7020" i="7" s="1"/>
  <c r="E7021" i="7" s="1"/>
  <c r="E7022" i="7" s="1"/>
  <c r="E7023" i="7" s="1"/>
  <c r="E7024" i="7" s="1"/>
  <c r="E7025" i="7" s="1"/>
  <c r="E7026" i="7" s="1"/>
  <c r="E7027" i="7" s="1"/>
  <c r="E7028" i="7" s="1"/>
  <c r="E7029" i="7" s="1"/>
  <c r="E7030" i="7" s="1"/>
  <c r="E7031" i="7" s="1"/>
  <c r="E7032" i="7" s="1"/>
  <c r="E7033" i="7" s="1"/>
  <c r="E7034" i="7" s="1"/>
  <c r="E7035" i="7" s="1"/>
  <c r="E7036" i="7" s="1"/>
  <c r="E7037" i="7" s="1"/>
  <c r="E7038" i="7" s="1"/>
  <c r="E7039" i="7" s="1"/>
  <c r="E7040" i="7" s="1"/>
  <c r="E7041" i="7" s="1"/>
  <c r="E7042" i="7" s="1"/>
  <c r="E7043" i="7" s="1"/>
  <c r="E7044" i="7" s="1"/>
  <c r="E7045" i="7" s="1"/>
  <c r="E7046" i="7" s="1"/>
  <c r="E7047" i="7" s="1"/>
  <c r="E7048" i="7" s="1"/>
  <c r="E7049" i="7" s="1"/>
  <c r="E7050" i="7" s="1"/>
  <c r="E7051" i="7" s="1"/>
  <c r="E7052" i="7" s="1"/>
  <c r="E7053" i="7" s="1"/>
  <c r="E7054" i="7" s="1"/>
  <c r="E7055" i="7" s="1"/>
  <c r="E7056" i="7" s="1"/>
  <c r="E7057" i="7" s="1"/>
  <c r="E7058" i="7" s="1"/>
  <c r="E7059" i="7" s="1"/>
  <c r="E7060" i="7" s="1"/>
  <c r="E7061" i="7" s="1"/>
  <c r="E7062" i="7" s="1"/>
  <c r="E7063" i="7" s="1"/>
  <c r="E7064" i="7" s="1"/>
  <c r="E7065" i="7" s="1"/>
  <c r="E7066" i="7" s="1"/>
  <c r="E7067" i="7" s="1"/>
  <c r="E7068" i="7" s="1"/>
  <c r="E7069" i="7" s="1"/>
  <c r="E7070" i="7" s="1"/>
  <c r="E7071" i="7" s="1"/>
  <c r="E7072" i="7" s="1"/>
  <c r="E7073" i="7" s="1"/>
  <c r="E7074" i="7" s="1"/>
  <c r="E7075" i="7" s="1"/>
  <c r="E7076" i="7" s="1"/>
  <c r="E7077" i="7" s="1"/>
  <c r="E7078" i="7" s="1"/>
  <c r="E7079" i="7" s="1"/>
  <c r="E7080" i="7" s="1"/>
  <c r="E7081" i="7" s="1"/>
  <c r="E7082" i="7" s="1"/>
  <c r="E7083" i="7" s="1"/>
  <c r="E7084" i="7" s="1"/>
  <c r="E7085" i="7" s="1"/>
  <c r="E7086" i="7" s="1"/>
  <c r="E7087" i="7" s="1"/>
  <c r="E7088" i="7" s="1"/>
  <c r="E7089" i="7" s="1"/>
  <c r="E7090" i="7" s="1"/>
  <c r="E7091" i="7" s="1"/>
  <c r="E7092" i="7" s="1"/>
  <c r="E7093" i="7" s="1"/>
  <c r="E7094" i="7" s="1"/>
  <c r="E7095" i="7" s="1"/>
  <c r="E7096" i="7" s="1"/>
  <c r="E7097" i="7" s="1"/>
  <c r="E7098" i="7" s="1"/>
  <c r="E7099" i="7" s="1"/>
  <c r="E7100" i="7" s="1"/>
  <c r="E7101" i="7" s="1"/>
  <c r="E7102" i="7" s="1"/>
  <c r="E7103" i="7" s="1"/>
  <c r="E7104" i="7" s="1"/>
  <c r="E7105" i="7" s="1"/>
  <c r="E7106" i="7" s="1"/>
  <c r="E7107" i="7" s="1"/>
  <c r="E7108" i="7" s="1"/>
  <c r="E7109" i="7" s="1"/>
  <c r="E7110" i="7" s="1"/>
  <c r="E7111" i="7" s="1"/>
  <c r="E7112" i="7" s="1"/>
  <c r="E7113" i="7" s="1"/>
  <c r="E7114" i="7" s="1"/>
  <c r="E7115" i="7" s="1"/>
  <c r="E7116" i="7" s="1"/>
  <c r="E7117" i="7" s="1"/>
  <c r="E7118" i="7" s="1"/>
  <c r="E7119" i="7" s="1"/>
  <c r="E7120" i="7" s="1"/>
  <c r="E7121" i="7" s="1"/>
  <c r="E7122" i="7" s="1"/>
  <c r="E7123" i="7" s="1"/>
  <c r="E7124" i="7" s="1"/>
  <c r="E7125" i="7" s="1"/>
  <c r="E7126" i="7" s="1"/>
  <c r="E7127" i="7" s="1"/>
  <c r="E7128" i="7" s="1"/>
  <c r="E7129" i="7" s="1"/>
  <c r="E7130" i="7" s="1"/>
  <c r="E7131" i="7" s="1"/>
  <c r="E7132" i="7" s="1"/>
  <c r="E7133" i="7" s="1"/>
  <c r="E7134" i="7" s="1"/>
  <c r="E7135" i="7" s="1"/>
  <c r="E7136" i="7" s="1"/>
  <c r="E7137" i="7" s="1"/>
  <c r="E7138" i="7" s="1"/>
  <c r="E7139" i="7" s="1"/>
  <c r="E7140" i="7" s="1"/>
  <c r="E7141" i="7" s="1"/>
  <c r="E7142" i="7" s="1"/>
  <c r="E7143" i="7" s="1"/>
  <c r="E7144" i="7" s="1"/>
  <c r="E7145" i="7" s="1"/>
  <c r="E7146" i="7" s="1"/>
  <c r="E7147" i="7" s="1"/>
  <c r="E7148" i="7" s="1"/>
  <c r="E7149" i="7" s="1"/>
  <c r="E7150" i="7" s="1"/>
  <c r="E7151" i="7" s="1"/>
  <c r="E7152" i="7" s="1"/>
  <c r="E7153" i="7" s="1"/>
  <c r="E7154" i="7" s="1"/>
  <c r="E7155" i="7" s="1"/>
  <c r="E7156" i="7" s="1"/>
  <c r="E7157" i="7" s="1"/>
  <c r="E7158" i="7" s="1"/>
  <c r="E7159" i="7" s="1"/>
  <c r="E7160" i="7" s="1"/>
  <c r="E7161" i="7" s="1"/>
  <c r="E7162" i="7" s="1"/>
  <c r="E7163" i="7" s="1"/>
  <c r="E7164" i="7" s="1"/>
  <c r="E7165" i="7" s="1"/>
  <c r="E7166" i="7" s="1"/>
  <c r="E7167" i="7" s="1"/>
  <c r="E7168" i="7" s="1"/>
  <c r="E7169" i="7" s="1"/>
  <c r="E7170" i="7" s="1"/>
  <c r="E7171" i="7" s="1"/>
  <c r="E7172" i="7" s="1"/>
  <c r="E7173" i="7" s="1"/>
  <c r="E7174" i="7" s="1"/>
  <c r="E7175" i="7" s="1"/>
  <c r="E7176" i="7" s="1"/>
  <c r="E7177" i="7" s="1"/>
  <c r="E7178" i="7" s="1"/>
  <c r="E7179" i="7" s="1"/>
  <c r="E7180" i="7" s="1"/>
  <c r="E7181" i="7" s="1"/>
  <c r="E7182" i="7" s="1"/>
  <c r="E7183" i="7" s="1"/>
  <c r="E7184" i="7" s="1"/>
  <c r="E7185" i="7" s="1"/>
  <c r="E7186" i="7" s="1"/>
  <c r="E7187" i="7" s="1"/>
  <c r="E7188" i="7" s="1"/>
  <c r="E7189" i="7" s="1"/>
  <c r="E7190" i="7" s="1"/>
  <c r="E7191" i="7" s="1"/>
  <c r="E7192" i="7" s="1"/>
  <c r="E7193" i="7" s="1"/>
  <c r="E7194" i="7" s="1"/>
  <c r="E7195" i="7" s="1"/>
  <c r="E7196" i="7" s="1"/>
  <c r="E7197" i="7" s="1"/>
  <c r="E7198" i="7" s="1"/>
  <c r="E7199" i="7" s="1"/>
  <c r="E7200" i="7" s="1"/>
  <c r="E7201" i="7" s="1"/>
  <c r="E7202" i="7" s="1"/>
  <c r="E7203" i="7" s="1"/>
  <c r="E7204" i="7" s="1"/>
  <c r="E7205" i="7" s="1"/>
  <c r="E7206" i="7" s="1"/>
  <c r="E7207" i="7" s="1"/>
  <c r="E7208" i="7" s="1"/>
  <c r="E7209" i="7" s="1"/>
  <c r="E7210" i="7" s="1"/>
  <c r="E7211" i="7" s="1"/>
  <c r="E7212" i="7" s="1"/>
  <c r="E7213" i="7" s="1"/>
  <c r="E7214" i="7" s="1"/>
  <c r="E7215" i="7" s="1"/>
  <c r="E7216" i="7" s="1"/>
  <c r="E7217" i="7" s="1"/>
  <c r="E7218" i="7" s="1"/>
  <c r="E7219" i="7" s="1"/>
  <c r="E7220" i="7" s="1"/>
  <c r="E7221" i="7" s="1"/>
  <c r="E7222" i="7" s="1"/>
  <c r="E7223" i="7" s="1"/>
  <c r="E7224" i="7" s="1"/>
  <c r="E7225" i="7" s="1"/>
  <c r="E7226" i="7" s="1"/>
  <c r="E7227" i="7" s="1"/>
  <c r="E7228" i="7" s="1"/>
  <c r="E7229" i="7" s="1"/>
  <c r="E7230" i="7" s="1"/>
  <c r="E7231" i="7" s="1"/>
  <c r="E7232" i="7" s="1"/>
  <c r="E7233" i="7" s="1"/>
  <c r="E7234" i="7" s="1"/>
  <c r="E7235" i="7" s="1"/>
  <c r="E7236" i="7" s="1"/>
  <c r="E7237" i="7" s="1"/>
  <c r="E7238" i="7" s="1"/>
  <c r="E7239" i="7" s="1"/>
  <c r="E7240" i="7" s="1"/>
  <c r="E7241" i="7" s="1"/>
  <c r="E7242" i="7" s="1"/>
  <c r="E7243" i="7" s="1"/>
  <c r="E7244" i="7" s="1"/>
  <c r="E7245" i="7" s="1"/>
  <c r="E7246" i="7" s="1"/>
  <c r="E7247" i="7" s="1"/>
  <c r="E7248" i="7" s="1"/>
  <c r="E7249" i="7" s="1"/>
  <c r="E7250" i="7" s="1"/>
  <c r="E7251" i="7" s="1"/>
  <c r="E7252" i="7" s="1"/>
  <c r="E7253" i="7" s="1"/>
  <c r="E7254" i="7" s="1"/>
  <c r="E7255" i="7" s="1"/>
  <c r="E7256" i="7" s="1"/>
  <c r="E7257" i="7" s="1"/>
  <c r="E7258" i="7" s="1"/>
  <c r="E7259" i="7" s="1"/>
  <c r="E7260" i="7" s="1"/>
  <c r="E7261" i="7" s="1"/>
  <c r="E7262" i="7" s="1"/>
  <c r="E7263" i="7" s="1"/>
  <c r="E7264" i="7" s="1"/>
  <c r="E7265" i="7" s="1"/>
  <c r="E7266" i="7" s="1"/>
  <c r="E7267" i="7" s="1"/>
  <c r="E7268" i="7" s="1"/>
  <c r="E7269" i="7" s="1"/>
  <c r="E7270" i="7" s="1"/>
  <c r="E7271" i="7" s="1"/>
  <c r="E7272" i="7" s="1"/>
  <c r="E7273" i="7" s="1"/>
  <c r="E7274" i="7" s="1"/>
  <c r="E7275" i="7" s="1"/>
  <c r="E7276" i="7" s="1"/>
  <c r="E7277" i="7" s="1"/>
  <c r="E7278" i="7" s="1"/>
  <c r="E7279" i="7" s="1"/>
  <c r="E7280" i="7" s="1"/>
  <c r="E7281" i="7" s="1"/>
  <c r="E7282" i="7" s="1"/>
  <c r="E7283" i="7" s="1"/>
  <c r="E7284" i="7" s="1"/>
  <c r="E7285" i="7" s="1"/>
  <c r="E7286" i="7" s="1"/>
  <c r="E7287" i="7" s="1"/>
  <c r="E7288" i="7" s="1"/>
  <c r="E7289" i="7" s="1"/>
  <c r="E7290" i="7" s="1"/>
  <c r="E7291" i="7" s="1"/>
  <c r="E7292" i="7" s="1"/>
  <c r="E7293" i="7" s="1"/>
  <c r="E7294" i="7" s="1"/>
  <c r="E7295" i="7" s="1"/>
  <c r="E7296" i="7" s="1"/>
  <c r="E7297" i="7" s="1"/>
  <c r="E7298" i="7" s="1"/>
  <c r="E7299" i="7" s="1"/>
  <c r="E7300" i="7" s="1"/>
  <c r="E7301" i="7" s="1"/>
  <c r="E7302" i="7" s="1"/>
  <c r="E7303" i="7" s="1"/>
  <c r="E7304" i="7" s="1"/>
  <c r="E7305" i="7" s="1"/>
  <c r="E7306" i="7" s="1"/>
  <c r="E7307" i="7" s="1"/>
  <c r="E7308" i="7" s="1"/>
  <c r="E7309" i="7" s="1"/>
  <c r="E7310" i="7" s="1"/>
  <c r="E7311" i="7" s="1"/>
  <c r="E7312" i="7" s="1"/>
  <c r="E7313" i="7" s="1"/>
  <c r="E7314" i="7" s="1"/>
  <c r="E7315" i="7" s="1"/>
  <c r="E7316" i="7" s="1"/>
  <c r="E7317" i="7" s="1"/>
  <c r="E7318" i="7" s="1"/>
  <c r="E7319" i="7" s="1"/>
  <c r="E7320" i="7" s="1"/>
  <c r="E7321" i="7" s="1"/>
  <c r="E7322" i="7" s="1"/>
  <c r="E7323" i="7" s="1"/>
  <c r="E7324" i="7" s="1"/>
  <c r="E7325" i="7" s="1"/>
  <c r="E7326" i="7" s="1"/>
  <c r="E7327" i="7" s="1"/>
  <c r="E7328" i="7" s="1"/>
  <c r="E7329" i="7" s="1"/>
  <c r="E7330" i="7" s="1"/>
  <c r="E7331" i="7" s="1"/>
  <c r="E7332" i="7" s="1"/>
  <c r="E7333" i="7" s="1"/>
  <c r="E7334" i="7" s="1"/>
  <c r="E7335" i="7" s="1"/>
  <c r="E7336" i="7" s="1"/>
  <c r="E7337" i="7" s="1"/>
  <c r="E7338" i="7" s="1"/>
  <c r="E7339" i="7" s="1"/>
  <c r="E7340" i="7" s="1"/>
  <c r="E7341" i="7" s="1"/>
  <c r="E7342" i="7" s="1"/>
  <c r="E7343" i="7" s="1"/>
  <c r="E7344" i="7" s="1"/>
  <c r="E7345" i="7" s="1"/>
  <c r="E7346" i="7" s="1"/>
  <c r="E7347" i="7" s="1"/>
  <c r="E7348" i="7" s="1"/>
  <c r="E7349" i="7" s="1"/>
  <c r="E7350" i="7" s="1"/>
  <c r="E7351" i="7" s="1"/>
  <c r="E7352" i="7" s="1"/>
  <c r="E7353" i="7" s="1"/>
  <c r="E7354" i="7" s="1"/>
  <c r="E7355" i="7" s="1"/>
  <c r="E7356" i="7" s="1"/>
  <c r="E7357" i="7" s="1"/>
  <c r="E7358" i="7" s="1"/>
  <c r="E7359" i="7" s="1"/>
  <c r="E7360" i="7" s="1"/>
  <c r="E7361" i="7" s="1"/>
  <c r="E7362" i="7" s="1"/>
  <c r="E7363" i="7" s="1"/>
  <c r="E7364" i="7" s="1"/>
  <c r="E7365" i="7" s="1"/>
  <c r="E7366" i="7" s="1"/>
  <c r="E7367" i="7" s="1"/>
  <c r="E7368" i="7" s="1"/>
  <c r="E7369" i="7" s="1"/>
  <c r="E7370" i="7" s="1"/>
  <c r="E7371" i="7" s="1"/>
  <c r="E7372" i="7" s="1"/>
  <c r="E7373" i="7" s="1"/>
  <c r="E7374" i="7" s="1"/>
  <c r="E7375" i="7" s="1"/>
  <c r="E7376" i="7" s="1"/>
  <c r="E7377" i="7" s="1"/>
  <c r="E7378" i="7" s="1"/>
  <c r="E7379" i="7" s="1"/>
  <c r="E7380" i="7" s="1"/>
  <c r="E7381" i="7" s="1"/>
  <c r="E7382" i="7" s="1"/>
  <c r="E7383" i="7" s="1"/>
  <c r="E7384" i="7" s="1"/>
  <c r="E7385" i="7" s="1"/>
  <c r="E7386" i="7" s="1"/>
  <c r="E7387" i="7" s="1"/>
  <c r="E7388" i="7" s="1"/>
  <c r="E7389" i="7" s="1"/>
  <c r="E7390" i="7" s="1"/>
  <c r="E7391" i="7" s="1"/>
  <c r="E7392" i="7" s="1"/>
  <c r="E7393" i="7" s="1"/>
  <c r="E7394" i="7" s="1"/>
  <c r="E7395" i="7" s="1"/>
  <c r="E7396" i="7" s="1"/>
  <c r="E7397" i="7" s="1"/>
  <c r="E7398" i="7" s="1"/>
  <c r="E7399" i="7" s="1"/>
  <c r="E7400" i="7" s="1"/>
  <c r="E7401" i="7" s="1"/>
  <c r="E7402" i="7" s="1"/>
  <c r="E7403" i="7" s="1"/>
  <c r="E7404" i="7" s="1"/>
  <c r="E7405" i="7" s="1"/>
  <c r="E7406" i="7" s="1"/>
  <c r="E7407" i="7" s="1"/>
  <c r="E7408" i="7" s="1"/>
  <c r="E7409" i="7" s="1"/>
  <c r="E7410" i="7" s="1"/>
  <c r="E7411" i="7" s="1"/>
  <c r="E7412" i="7" s="1"/>
  <c r="E7413" i="7" s="1"/>
  <c r="E7414" i="7" s="1"/>
  <c r="E7415" i="7" s="1"/>
  <c r="E7416" i="7" s="1"/>
  <c r="E7417" i="7" s="1"/>
  <c r="E7418" i="7" s="1"/>
  <c r="E7419" i="7" s="1"/>
  <c r="E7420" i="7" s="1"/>
  <c r="E7421" i="7" s="1"/>
  <c r="E7422" i="7" s="1"/>
  <c r="E7423" i="7" s="1"/>
  <c r="E7424" i="7" s="1"/>
  <c r="E7425" i="7" s="1"/>
  <c r="E7426" i="7" s="1"/>
  <c r="E7427" i="7" s="1"/>
  <c r="E7428" i="7" s="1"/>
  <c r="E7429" i="7" s="1"/>
  <c r="E7430" i="7" s="1"/>
  <c r="E7431" i="7" s="1"/>
  <c r="E7432" i="7" s="1"/>
  <c r="E7433" i="7" s="1"/>
  <c r="E7434" i="7" s="1"/>
  <c r="E7435" i="7" s="1"/>
  <c r="E7436" i="7" s="1"/>
  <c r="E7437" i="7" s="1"/>
  <c r="E7438" i="7" s="1"/>
  <c r="E7439" i="7" s="1"/>
  <c r="E7440" i="7" s="1"/>
  <c r="E7441" i="7" s="1"/>
  <c r="E7442" i="7" s="1"/>
  <c r="E7443" i="7" s="1"/>
  <c r="E7444" i="7" s="1"/>
  <c r="E7445" i="7" s="1"/>
  <c r="E7446" i="7" s="1"/>
  <c r="E7447" i="7" s="1"/>
  <c r="E7448" i="7" s="1"/>
  <c r="E7449" i="7" s="1"/>
  <c r="E7450" i="7" s="1"/>
  <c r="E7451" i="7" s="1"/>
  <c r="E7452" i="7" s="1"/>
  <c r="E7453" i="7" s="1"/>
  <c r="E7454" i="7" s="1"/>
  <c r="E7455" i="7" s="1"/>
  <c r="E7456" i="7" s="1"/>
  <c r="E7457" i="7" s="1"/>
  <c r="E7458" i="7" s="1"/>
  <c r="E7459" i="7" s="1"/>
  <c r="E7460" i="7" s="1"/>
  <c r="E7461" i="7" s="1"/>
  <c r="E7462" i="7" s="1"/>
  <c r="E7463" i="7" s="1"/>
  <c r="E7464" i="7" s="1"/>
  <c r="E7465" i="7" s="1"/>
  <c r="E7466" i="7" s="1"/>
  <c r="E7467" i="7" s="1"/>
  <c r="E7468" i="7" s="1"/>
  <c r="E7469" i="7" s="1"/>
  <c r="E7470" i="7" s="1"/>
  <c r="E7471" i="7" s="1"/>
  <c r="E7472" i="7" s="1"/>
  <c r="E7473" i="7" s="1"/>
  <c r="E7474" i="7" s="1"/>
  <c r="E7475" i="7" s="1"/>
  <c r="E7476" i="7" s="1"/>
  <c r="E7477" i="7" s="1"/>
  <c r="E7478" i="7" s="1"/>
  <c r="E7479" i="7" s="1"/>
  <c r="E7480" i="7" s="1"/>
  <c r="E7481" i="7" s="1"/>
  <c r="E7482" i="7" s="1"/>
  <c r="E7483" i="7" s="1"/>
  <c r="E7484" i="7" s="1"/>
  <c r="E7485" i="7" s="1"/>
  <c r="E7486" i="7" s="1"/>
  <c r="E7487" i="7" s="1"/>
  <c r="E7488" i="7" s="1"/>
  <c r="E7489" i="7" s="1"/>
  <c r="E7490" i="7" s="1"/>
  <c r="E7491" i="7" s="1"/>
  <c r="E7492" i="7" s="1"/>
  <c r="E7493" i="7" s="1"/>
  <c r="E7494" i="7" s="1"/>
  <c r="E7495" i="7" s="1"/>
  <c r="E7496" i="7" s="1"/>
  <c r="E7497" i="7" s="1"/>
  <c r="E7498" i="7" s="1"/>
  <c r="E7499" i="7" s="1"/>
  <c r="E7500" i="7" s="1"/>
  <c r="E7501" i="7" s="1"/>
  <c r="E7502" i="7" s="1"/>
  <c r="E7503" i="7" s="1"/>
  <c r="E7504" i="7" s="1"/>
  <c r="E7505" i="7" s="1"/>
  <c r="E7506" i="7" s="1"/>
  <c r="E7507" i="7" s="1"/>
  <c r="E7508" i="7" s="1"/>
  <c r="E7509" i="7" s="1"/>
  <c r="E7510" i="7" s="1"/>
  <c r="E7511" i="7" s="1"/>
  <c r="E7512" i="7" s="1"/>
  <c r="E7513" i="7" s="1"/>
  <c r="E7514" i="7" s="1"/>
  <c r="E7515" i="7" s="1"/>
  <c r="E7516" i="7" s="1"/>
  <c r="E7517" i="7" s="1"/>
  <c r="E7518" i="7" s="1"/>
  <c r="E7519" i="7" s="1"/>
  <c r="E7520" i="7" s="1"/>
  <c r="E7521" i="7" s="1"/>
  <c r="E7522" i="7" s="1"/>
  <c r="E7523" i="7" s="1"/>
  <c r="E7524" i="7" s="1"/>
  <c r="E7525" i="7" s="1"/>
  <c r="E7526" i="7" s="1"/>
  <c r="E7527" i="7" s="1"/>
  <c r="E7528" i="7" s="1"/>
  <c r="E7529" i="7" s="1"/>
  <c r="E7530" i="7" s="1"/>
  <c r="E7531" i="7" s="1"/>
  <c r="E7532" i="7" s="1"/>
  <c r="E7533" i="7" s="1"/>
  <c r="E7534" i="7" s="1"/>
  <c r="E7535" i="7" s="1"/>
  <c r="E7536" i="7" s="1"/>
  <c r="E7537" i="7" s="1"/>
  <c r="E7538" i="7" s="1"/>
  <c r="E7539" i="7" s="1"/>
  <c r="E7540" i="7" s="1"/>
  <c r="E7541" i="7" s="1"/>
  <c r="E7542" i="7" s="1"/>
  <c r="E7543" i="7" s="1"/>
  <c r="E7544" i="7" s="1"/>
  <c r="E7545" i="7" s="1"/>
  <c r="E7546" i="7" s="1"/>
  <c r="E7547" i="7" s="1"/>
  <c r="E7548" i="7" s="1"/>
  <c r="E7549" i="7" s="1"/>
  <c r="E7550" i="7" s="1"/>
  <c r="E7551" i="7" s="1"/>
  <c r="E7552" i="7" s="1"/>
  <c r="E7553" i="7" s="1"/>
  <c r="E7554" i="7" s="1"/>
  <c r="E7555" i="7" s="1"/>
  <c r="E7556" i="7" s="1"/>
  <c r="E7557" i="7" s="1"/>
  <c r="E7558" i="7" s="1"/>
  <c r="E7559" i="7" s="1"/>
  <c r="E7560" i="7" s="1"/>
  <c r="E7561" i="7" s="1"/>
  <c r="E7562" i="7" s="1"/>
  <c r="E7563" i="7" s="1"/>
  <c r="E7564" i="7" s="1"/>
  <c r="E7565" i="7" s="1"/>
  <c r="E7566" i="7" s="1"/>
  <c r="E7567" i="7" s="1"/>
  <c r="E7568" i="7" s="1"/>
  <c r="E7569" i="7" s="1"/>
  <c r="E7570" i="7" s="1"/>
  <c r="E7571" i="7" s="1"/>
  <c r="E7572" i="7" s="1"/>
  <c r="E7573" i="7" s="1"/>
  <c r="E7574" i="7" s="1"/>
  <c r="E7575" i="7" s="1"/>
  <c r="E7576" i="7" s="1"/>
  <c r="E7577" i="7" s="1"/>
  <c r="E7578" i="7" s="1"/>
  <c r="E7579" i="7" s="1"/>
  <c r="E7580" i="7" s="1"/>
  <c r="E7581" i="7" s="1"/>
  <c r="E7582" i="7" s="1"/>
  <c r="E7583" i="7" s="1"/>
  <c r="E7584" i="7" s="1"/>
  <c r="E7585" i="7" s="1"/>
  <c r="E7586" i="7" s="1"/>
  <c r="E7587" i="7" s="1"/>
  <c r="E7588" i="7" s="1"/>
  <c r="E7589" i="7" s="1"/>
  <c r="E7590" i="7" s="1"/>
  <c r="E7591" i="7" s="1"/>
  <c r="E7592" i="7" s="1"/>
  <c r="E7593" i="7" s="1"/>
  <c r="E7594" i="7" s="1"/>
  <c r="E7595" i="7" s="1"/>
  <c r="E7596" i="7" s="1"/>
  <c r="E7597" i="7" s="1"/>
  <c r="E7598" i="7" s="1"/>
  <c r="E7599" i="7" s="1"/>
  <c r="E7600" i="7" s="1"/>
  <c r="E7601" i="7" s="1"/>
  <c r="E7602" i="7" s="1"/>
  <c r="E7603" i="7" s="1"/>
  <c r="E7604" i="7" s="1"/>
  <c r="E7605" i="7" s="1"/>
  <c r="E7606" i="7" s="1"/>
  <c r="E7607" i="7" s="1"/>
  <c r="E7608" i="7" s="1"/>
  <c r="E7609" i="7" s="1"/>
  <c r="E7610" i="7" s="1"/>
  <c r="E7611" i="7" s="1"/>
  <c r="E7612" i="7" s="1"/>
  <c r="E7613" i="7" s="1"/>
  <c r="E7614" i="7" s="1"/>
  <c r="E7615" i="7" s="1"/>
  <c r="E7616" i="7" s="1"/>
  <c r="E7617" i="7" s="1"/>
  <c r="E7618" i="7" s="1"/>
  <c r="E7619" i="7" s="1"/>
  <c r="E7620" i="7" s="1"/>
  <c r="E7621" i="7" s="1"/>
  <c r="E7622" i="7" s="1"/>
  <c r="E7623" i="7" s="1"/>
  <c r="E7624" i="7" s="1"/>
  <c r="E7625" i="7" s="1"/>
  <c r="E7626" i="7" s="1"/>
  <c r="E7627" i="7" s="1"/>
  <c r="E7628" i="7" s="1"/>
  <c r="E7629" i="7" s="1"/>
  <c r="E7630" i="7" s="1"/>
  <c r="E7631" i="7" s="1"/>
  <c r="E7632" i="7" s="1"/>
  <c r="E7633" i="7" s="1"/>
  <c r="E7634" i="7" s="1"/>
  <c r="E7635" i="7" s="1"/>
  <c r="E7636" i="7" s="1"/>
  <c r="E7637" i="7" s="1"/>
  <c r="E7638" i="7" s="1"/>
  <c r="E7639" i="7" s="1"/>
  <c r="E7640" i="7" s="1"/>
  <c r="E7641" i="7" s="1"/>
  <c r="E7642" i="7" s="1"/>
  <c r="E7643" i="7" s="1"/>
  <c r="E7644" i="7" s="1"/>
  <c r="E7645" i="7" s="1"/>
  <c r="E7646" i="7" s="1"/>
  <c r="E7647" i="7" s="1"/>
  <c r="E7648" i="7" s="1"/>
  <c r="E7649" i="7" s="1"/>
  <c r="E7650" i="7" s="1"/>
  <c r="E7651" i="7" s="1"/>
  <c r="E7652" i="7" s="1"/>
  <c r="E7653" i="7" s="1"/>
  <c r="E7654" i="7" s="1"/>
  <c r="E7655" i="7" s="1"/>
  <c r="E7656" i="7" s="1"/>
  <c r="E7657" i="7" s="1"/>
  <c r="E7658" i="7" s="1"/>
  <c r="E7659" i="7" s="1"/>
  <c r="E7660" i="7" s="1"/>
  <c r="E7661" i="7" s="1"/>
  <c r="E7662" i="7" s="1"/>
  <c r="E7663" i="7" s="1"/>
  <c r="E7664" i="7" s="1"/>
  <c r="E7665" i="7" s="1"/>
  <c r="E7666" i="7" s="1"/>
  <c r="E7667" i="7" s="1"/>
  <c r="E7668" i="7" s="1"/>
  <c r="E7669" i="7" s="1"/>
  <c r="E7670" i="7" s="1"/>
  <c r="E7671" i="7" s="1"/>
  <c r="E7672" i="7" s="1"/>
  <c r="E7673" i="7" s="1"/>
  <c r="E7674" i="7" s="1"/>
  <c r="E7675" i="7" s="1"/>
  <c r="E7676" i="7" s="1"/>
  <c r="E7677" i="7" s="1"/>
  <c r="E7678" i="7" s="1"/>
  <c r="E7679" i="7" s="1"/>
  <c r="E7680" i="7" s="1"/>
  <c r="E7681" i="7" s="1"/>
  <c r="E7682" i="7" s="1"/>
  <c r="E7683" i="7" s="1"/>
  <c r="E7684" i="7" s="1"/>
  <c r="E7685" i="7" s="1"/>
  <c r="E7686" i="7" s="1"/>
  <c r="E7687" i="7" s="1"/>
  <c r="E7688" i="7" s="1"/>
  <c r="E7689" i="7" s="1"/>
  <c r="E7690" i="7" s="1"/>
  <c r="E7691" i="7" s="1"/>
  <c r="E7692" i="7" s="1"/>
  <c r="E7693" i="7" s="1"/>
  <c r="E7694" i="7" s="1"/>
  <c r="E7695" i="7" s="1"/>
  <c r="E7696" i="7" s="1"/>
  <c r="E7697" i="7" s="1"/>
  <c r="E7698" i="7" s="1"/>
  <c r="E7699" i="7" s="1"/>
  <c r="E7700" i="7" s="1"/>
  <c r="E7701" i="7" s="1"/>
  <c r="E7702" i="7" s="1"/>
  <c r="E7703" i="7" s="1"/>
  <c r="E7704" i="7" s="1"/>
  <c r="E7705" i="7" s="1"/>
  <c r="E7706" i="7" s="1"/>
  <c r="E7707" i="7" s="1"/>
  <c r="E7708" i="7" s="1"/>
  <c r="E7709" i="7" s="1"/>
  <c r="E7710" i="7" s="1"/>
  <c r="E7711" i="7" s="1"/>
  <c r="E7712" i="7" s="1"/>
  <c r="E7713" i="7" s="1"/>
  <c r="E7714" i="7" s="1"/>
  <c r="E7715" i="7" s="1"/>
  <c r="E7716" i="7" s="1"/>
  <c r="E7717" i="7" s="1"/>
  <c r="E7718" i="7" s="1"/>
  <c r="E7719" i="7" s="1"/>
  <c r="E7720" i="7" s="1"/>
  <c r="E7721" i="7" s="1"/>
  <c r="E7722" i="7" s="1"/>
  <c r="E7723" i="7" s="1"/>
  <c r="E7724" i="7" s="1"/>
  <c r="E7725" i="7" s="1"/>
  <c r="E7726" i="7" s="1"/>
  <c r="E7727" i="7" s="1"/>
  <c r="E7728" i="7" s="1"/>
  <c r="E7729" i="7" s="1"/>
  <c r="E7730" i="7" s="1"/>
  <c r="E7731" i="7" s="1"/>
  <c r="E7732" i="7" s="1"/>
  <c r="E7733" i="7" s="1"/>
  <c r="E7734" i="7" s="1"/>
  <c r="E7735" i="7" s="1"/>
  <c r="E7736" i="7" s="1"/>
  <c r="E7737" i="7" s="1"/>
  <c r="E7738" i="7" s="1"/>
  <c r="E7739" i="7" s="1"/>
  <c r="E7740" i="7" s="1"/>
  <c r="E7741" i="7" s="1"/>
  <c r="E7742" i="7" s="1"/>
  <c r="E7743" i="7" s="1"/>
  <c r="E7744" i="7" s="1"/>
  <c r="E7745" i="7" s="1"/>
  <c r="E7746" i="7" s="1"/>
  <c r="E7747" i="7" s="1"/>
  <c r="E7748" i="7" s="1"/>
  <c r="E7749" i="7" s="1"/>
  <c r="E7750" i="7" s="1"/>
  <c r="E7751" i="7" s="1"/>
  <c r="E7752" i="7" s="1"/>
  <c r="E7753" i="7" s="1"/>
  <c r="E7754" i="7" s="1"/>
  <c r="E7755" i="7" s="1"/>
  <c r="E7756" i="7" s="1"/>
  <c r="E7757" i="7" s="1"/>
  <c r="E7758" i="7" s="1"/>
  <c r="E7759" i="7" s="1"/>
  <c r="E7760" i="7" s="1"/>
  <c r="E7761" i="7" s="1"/>
  <c r="E7762" i="7" s="1"/>
  <c r="E7763" i="7" s="1"/>
  <c r="E7764" i="7" s="1"/>
  <c r="E7765" i="7" s="1"/>
  <c r="E7766" i="7" s="1"/>
  <c r="E7767" i="7" s="1"/>
  <c r="E7768" i="7" s="1"/>
  <c r="E7769" i="7" s="1"/>
  <c r="E7770" i="7" s="1"/>
  <c r="E7771" i="7" s="1"/>
  <c r="E7772" i="7" s="1"/>
  <c r="E7773" i="7" s="1"/>
  <c r="E7774" i="7" s="1"/>
  <c r="E7775" i="7" s="1"/>
  <c r="E7776" i="7" s="1"/>
  <c r="E7777" i="7" s="1"/>
  <c r="E7778" i="7" s="1"/>
  <c r="E7779" i="7" s="1"/>
  <c r="E7780" i="7" s="1"/>
  <c r="E7781" i="7" s="1"/>
  <c r="E7782" i="7" s="1"/>
  <c r="E7783" i="7" s="1"/>
  <c r="E7784" i="7" s="1"/>
  <c r="E7785" i="7" s="1"/>
  <c r="E7786" i="7" s="1"/>
  <c r="E7787" i="7" s="1"/>
  <c r="E7788" i="7" s="1"/>
  <c r="E7789" i="7" s="1"/>
  <c r="E7790" i="7" s="1"/>
  <c r="E7791" i="7" s="1"/>
  <c r="E7792" i="7" s="1"/>
  <c r="E7793" i="7" s="1"/>
  <c r="E7794" i="7" s="1"/>
  <c r="E7795" i="7" s="1"/>
  <c r="E7796" i="7" s="1"/>
  <c r="E7797" i="7" s="1"/>
  <c r="E7798" i="7" s="1"/>
  <c r="E7799" i="7" s="1"/>
  <c r="E7800" i="7" s="1"/>
  <c r="E7801" i="7" s="1"/>
  <c r="E7802" i="7" s="1"/>
  <c r="E7803" i="7" s="1"/>
  <c r="E7804" i="7" s="1"/>
  <c r="E7805" i="7" s="1"/>
  <c r="E7806" i="7" s="1"/>
  <c r="E7807" i="7" s="1"/>
  <c r="E7808" i="7" s="1"/>
  <c r="E7809" i="7" s="1"/>
  <c r="E7810" i="7" s="1"/>
  <c r="E7811" i="7" s="1"/>
  <c r="E7812" i="7" s="1"/>
  <c r="E7813" i="7" s="1"/>
  <c r="E7814" i="7" s="1"/>
  <c r="E7815" i="7" s="1"/>
  <c r="E7816" i="7" s="1"/>
  <c r="E7817" i="7" s="1"/>
  <c r="E7818" i="7" s="1"/>
  <c r="E7819" i="7" s="1"/>
  <c r="E7820" i="7" s="1"/>
  <c r="E7821" i="7" s="1"/>
  <c r="E7822" i="7" s="1"/>
  <c r="E7823" i="7" s="1"/>
  <c r="E7824" i="7" s="1"/>
  <c r="E7825" i="7" s="1"/>
  <c r="E7826" i="7" s="1"/>
  <c r="E7827" i="7" s="1"/>
  <c r="E7828" i="7" s="1"/>
  <c r="E7829" i="7" s="1"/>
  <c r="E7830" i="7" s="1"/>
  <c r="E7831" i="7" s="1"/>
  <c r="E7832" i="7" s="1"/>
  <c r="E7833" i="7" s="1"/>
  <c r="E7834" i="7" s="1"/>
  <c r="E7835" i="7" s="1"/>
  <c r="E7836" i="7" s="1"/>
  <c r="E7837" i="7" s="1"/>
  <c r="E7838" i="7" s="1"/>
  <c r="E7839" i="7" s="1"/>
  <c r="E7840" i="7" s="1"/>
  <c r="E7841" i="7" s="1"/>
  <c r="E7842" i="7" s="1"/>
  <c r="E7843" i="7" s="1"/>
  <c r="E7844" i="7" s="1"/>
  <c r="E7845" i="7" s="1"/>
  <c r="E7846" i="7" s="1"/>
  <c r="E7847" i="7" s="1"/>
  <c r="E7848" i="7" s="1"/>
  <c r="E7849" i="7" s="1"/>
  <c r="E7850" i="7" s="1"/>
  <c r="E7851" i="7" s="1"/>
  <c r="E7852" i="7" s="1"/>
  <c r="E7853" i="7" s="1"/>
  <c r="E7854" i="7" s="1"/>
  <c r="E7855" i="7" s="1"/>
  <c r="E7856" i="7" s="1"/>
  <c r="E7857" i="7" s="1"/>
  <c r="E7858" i="7" s="1"/>
  <c r="E7859" i="7" s="1"/>
  <c r="E7860" i="7" s="1"/>
  <c r="E7861" i="7" s="1"/>
  <c r="E7862" i="7" s="1"/>
  <c r="E7863" i="7" s="1"/>
  <c r="E7864" i="7" s="1"/>
  <c r="E7865" i="7" s="1"/>
  <c r="E7866" i="7" s="1"/>
  <c r="E7867" i="7" s="1"/>
  <c r="E7868" i="7" s="1"/>
  <c r="E7869" i="7" s="1"/>
  <c r="E7870" i="7" s="1"/>
  <c r="E7871" i="7" s="1"/>
  <c r="E7872" i="7" s="1"/>
  <c r="E7873" i="7" s="1"/>
  <c r="E7874" i="7" s="1"/>
  <c r="E7875" i="7" s="1"/>
  <c r="E7876" i="7" s="1"/>
  <c r="E7877" i="7" s="1"/>
  <c r="E7878" i="7" s="1"/>
  <c r="E7879" i="7" s="1"/>
  <c r="E7880" i="7" s="1"/>
  <c r="E7881" i="7" s="1"/>
  <c r="E7882" i="7" s="1"/>
  <c r="E7883" i="7" s="1"/>
  <c r="E7884" i="7" s="1"/>
  <c r="E7885" i="7" s="1"/>
  <c r="E7886" i="7" s="1"/>
  <c r="E7887" i="7" s="1"/>
  <c r="E7888" i="7" s="1"/>
  <c r="E7889" i="7" s="1"/>
  <c r="E7890" i="7" s="1"/>
  <c r="E7891" i="7" s="1"/>
  <c r="E7892" i="7" s="1"/>
  <c r="E7893" i="7" s="1"/>
  <c r="E7894" i="7" s="1"/>
  <c r="E7895" i="7" s="1"/>
  <c r="E7896" i="7" s="1"/>
  <c r="E7897" i="7" s="1"/>
  <c r="E7898" i="7" s="1"/>
  <c r="E7899" i="7" s="1"/>
  <c r="E7900" i="7" s="1"/>
  <c r="E7901" i="7" s="1"/>
  <c r="E7902" i="7" s="1"/>
  <c r="E7903" i="7" s="1"/>
  <c r="E7904" i="7" s="1"/>
  <c r="E7905" i="7" s="1"/>
  <c r="E7906" i="7" s="1"/>
  <c r="E7907" i="7" s="1"/>
  <c r="E7908" i="7" s="1"/>
  <c r="E7909" i="7" s="1"/>
  <c r="E7910" i="7" s="1"/>
  <c r="E7911" i="7" s="1"/>
  <c r="E7912" i="7" s="1"/>
  <c r="E7913" i="7" s="1"/>
  <c r="E7914" i="7" s="1"/>
  <c r="E7915" i="7" s="1"/>
  <c r="E7916" i="7" s="1"/>
  <c r="E7917" i="7" s="1"/>
  <c r="E7918" i="7" s="1"/>
  <c r="E7919" i="7" s="1"/>
  <c r="E7920" i="7" s="1"/>
  <c r="E7921" i="7" s="1"/>
  <c r="E7922" i="7" s="1"/>
  <c r="E7923" i="7" s="1"/>
  <c r="E7924" i="7" s="1"/>
  <c r="E7925" i="7" s="1"/>
  <c r="E7926" i="7" s="1"/>
  <c r="E7927" i="7" s="1"/>
  <c r="E7928" i="7" s="1"/>
  <c r="E7929" i="7" s="1"/>
  <c r="E7930" i="7" s="1"/>
  <c r="E7931" i="7" s="1"/>
  <c r="E7932" i="7" s="1"/>
  <c r="E7933" i="7" s="1"/>
  <c r="E7934" i="7" s="1"/>
  <c r="E7935" i="7" s="1"/>
  <c r="E7936" i="7" s="1"/>
  <c r="E7937" i="7" s="1"/>
  <c r="E7938" i="7" s="1"/>
  <c r="E7939" i="7" s="1"/>
  <c r="E7940" i="7" s="1"/>
  <c r="E7941" i="7" s="1"/>
  <c r="E7942" i="7" s="1"/>
  <c r="E7943" i="7" s="1"/>
  <c r="E7944" i="7" s="1"/>
  <c r="E7945" i="7" s="1"/>
  <c r="E7946" i="7" s="1"/>
  <c r="E7947" i="7" s="1"/>
  <c r="E7948" i="7" s="1"/>
  <c r="E7949" i="7" s="1"/>
  <c r="E7950" i="7" s="1"/>
  <c r="E7951" i="7" s="1"/>
  <c r="E7952" i="7" s="1"/>
  <c r="E7953" i="7" s="1"/>
  <c r="E7954" i="7" s="1"/>
  <c r="E7955" i="7" s="1"/>
  <c r="E7956" i="7" s="1"/>
  <c r="E7957" i="7" s="1"/>
  <c r="E7958" i="7" s="1"/>
  <c r="E7959" i="7" s="1"/>
  <c r="E7960" i="7" s="1"/>
  <c r="E7961" i="7" s="1"/>
  <c r="E7962" i="7" s="1"/>
  <c r="E7963" i="7" s="1"/>
  <c r="E7964" i="7" s="1"/>
  <c r="E7965" i="7" s="1"/>
  <c r="E7966" i="7" s="1"/>
  <c r="E7967" i="7" s="1"/>
  <c r="E7968" i="7" s="1"/>
  <c r="E7969" i="7" s="1"/>
  <c r="E7970" i="7" s="1"/>
  <c r="E7971" i="7" s="1"/>
  <c r="E7972" i="7" s="1"/>
  <c r="E7973" i="7" s="1"/>
  <c r="E7974" i="7" s="1"/>
  <c r="E7975" i="7" s="1"/>
  <c r="E7976" i="7" s="1"/>
  <c r="E7977" i="7" s="1"/>
  <c r="E7978" i="7" s="1"/>
  <c r="E7979" i="7" s="1"/>
  <c r="E7980" i="7" s="1"/>
  <c r="E7981" i="7" s="1"/>
  <c r="E7982" i="7" s="1"/>
  <c r="E7983" i="7" s="1"/>
  <c r="E7984" i="7" s="1"/>
  <c r="E7985" i="7" s="1"/>
  <c r="E7986" i="7" s="1"/>
  <c r="E7987" i="7" s="1"/>
  <c r="E7988" i="7" s="1"/>
  <c r="E7989" i="7" s="1"/>
  <c r="E7990" i="7" s="1"/>
  <c r="E7991" i="7" s="1"/>
  <c r="E7992" i="7" s="1"/>
  <c r="E7993" i="7" s="1"/>
  <c r="E7994" i="7" s="1"/>
  <c r="E7995" i="7" s="1"/>
  <c r="E7996" i="7" s="1"/>
  <c r="E7997" i="7" s="1"/>
  <c r="E7998" i="7" s="1"/>
  <c r="E7999" i="7" s="1"/>
  <c r="E8000" i="7" s="1"/>
  <c r="E8001" i="7" s="1"/>
  <c r="E8002" i="7" s="1"/>
  <c r="E8003" i="7" s="1"/>
  <c r="E8004" i="7" s="1"/>
  <c r="E8005" i="7" s="1"/>
  <c r="E8006" i="7" s="1"/>
  <c r="E8007" i="7" s="1"/>
  <c r="E8008" i="7" s="1"/>
  <c r="E8009" i="7" s="1"/>
  <c r="E8010" i="7" s="1"/>
  <c r="E8011" i="7" s="1"/>
  <c r="E8012" i="7" s="1"/>
  <c r="E8013" i="7" s="1"/>
  <c r="E8014" i="7" s="1"/>
  <c r="E8015" i="7" s="1"/>
  <c r="E8016" i="7" s="1"/>
  <c r="E8017" i="7" s="1"/>
  <c r="E8018" i="7" s="1"/>
  <c r="E8019" i="7" s="1"/>
  <c r="E8020" i="7" s="1"/>
  <c r="E8021" i="7" s="1"/>
  <c r="E8022" i="7" s="1"/>
  <c r="E8023" i="7" s="1"/>
  <c r="E8024" i="7" s="1"/>
  <c r="E8025" i="7" s="1"/>
  <c r="E8026" i="7" s="1"/>
  <c r="E8027" i="7" s="1"/>
  <c r="E8028" i="7" s="1"/>
  <c r="E8029" i="7" s="1"/>
  <c r="E8030" i="7" s="1"/>
  <c r="E8031" i="7" s="1"/>
  <c r="E8032" i="7" s="1"/>
  <c r="E8033" i="7" s="1"/>
  <c r="E8034" i="7" s="1"/>
  <c r="E8035" i="7" s="1"/>
  <c r="E8036" i="7" s="1"/>
  <c r="E8037" i="7" s="1"/>
  <c r="E8038" i="7" s="1"/>
  <c r="E8039" i="7" s="1"/>
  <c r="E8040" i="7" s="1"/>
  <c r="E8041" i="7" s="1"/>
  <c r="E8042" i="7" s="1"/>
  <c r="E8043" i="7" s="1"/>
  <c r="E8044" i="7" s="1"/>
  <c r="E8045" i="7" s="1"/>
  <c r="E8046" i="7" s="1"/>
  <c r="E8047" i="7" s="1"/>
  <c r="E8048" i="7" s="1"/>
  <c r="E8049" i="7" s="1"/>
  <c r="E8050" i="7" s="1"/>
  <c r="E8051" i="7" s="1"/>
  <c r="E8052" i="7" s="1"/>
  <c r="E8053" i="7" s="1"/>
  <c r="E8054" i="7" s="1"/>
  <c r="E8055" i="7" s="1"/>
  <c r="E8056" i="7" s="1"/>
  <c r="E8057" i="7" s="1"/>
  <c r="E8058" i="7" s="1"/>
  <c r="E8059" i="7" s="1"/>
  <c r="E8060" i="7" s="1"/>
  <c r="E8061" i="7" s="1"/>
  <c r="E8062" i="7" s="1"/>
  <c r="E8063" i="7" s="1"/>
  <c r="E8064" i="7" s="1"/>
  <c r="E8065" i="7" s="1"/>
  <c r="E8066" i="7" s="1"/>
  <c r="E8067" i="7" s="1"/>
  <c r="E8068" i="7" s="1"/>
  <c r="E8069" i="7" s="1"/>
  <c r="E8070" i="7" s="1"/>
  <c r="E8071" i="7" s="1"/>
  <c r="E8072" i="7" s="1"/>
  <c r="E8073" i="7" s="1"/>
  <c r="E8074" i="7" s="1"/>
  <c r="E8075" i="7" s="1"/>
  <c r="E8076" i="7" s="1"/>
  <c r="E8077" i="7" s="1"/>
  <c r="E8078" i="7" s="1"/>
  <c r="E8079" i="7" s="1"/>
  <c r="E8080" i="7" s="1"/>
  <c r="E8081" i="7" s="1"/>
  <c r="E8082" i="7" s="1"/>
  <c r="E8083" i="7" s="1"/>
  <c r="E8084" i="7" s="1"/>
  <c r="E8085" i="7" s="1"/>
  <c r="E8086" i="7" s="1"/>
  <c r="E8087" i="7" s="1"/>
  <c r="E8088" i="7" s="1"/>
  <c r="E8089" i="7" s="1"/>
  <c r="E8090" i="7" s="1"/>
  <c r="E8091" i="7" s="1"/>
  <c r="E8092" i="7" s="1"/>
  <c r="E8093" i="7" s="1"/>
  <c r="E8094" i="7" s="1"/>
  <c r="E8095" i="7" s="1"/>
  <c r="E8096" i="7" s="1"/>
  <c r="E8097" i="7" s="1"/>
  <c r="E8098" i="7" s="1"/>
  <c r="E8099" i="7" s="1"/>
  <c r="E8100" i="7" s="1"/>
  <c r="E8101" i="7" s="1"/>
  <c r="E8102" i="7" s="1"/>
  <c r="E8103" i="7" s="1"/>
  <c r="E8104" i="7" s="1"/>
  <c r="E8105" i="7" s="1"/>
  <c r="E8106" i="7" s="1"/>
  <c r="E8107" i="7" s="1"/>
  <c r="E8108" i="7" s="1"/>
  <c r="E8109" i="7" s="1"/>
  <c r="E8110" i="7" s="1"/>
  <c r="E8111" i="7" s="1"/>
  <c r="E8112" i="7" s="1"/>
  <c r="E8113" i="7" s="1"/>
  <c r="E8114" i="7" s="1"/>
  <c r="E8115" i="7" s="1"/>
  <c r="E8116" i="7" s="1"/>
  <c r="E8117" i="7" s="1"/>
  <c r="E8118" i="7" s="1"/>
  <c r="E8119" i="7" s="1"/>
  <c r="E8120" i="7" s="1"/>
  <c r="E8121" i="7" s="1"/>
  <c r="E8122" i="7" s="1"/>
  <c r="E8123" i="7" s="1"/>
  <c r="E8124" i="7" s="1"/>
  <c r="E8125" i="7" s="1"/>
  <c r="E8126" i="7" s="1"/>
  <c r="E8127" i="7" s="1"/>
  <c r="E8128" i="7" s="1"/>
  <c r="E8129" i="7" s="1"/>
  <c r="E8130" i="7" s="1"/>
  <c r="E8131" i="7" s="1"/>
  <c r="E8132" i="7" s="1"/>
  <c r="E8133" i="7" s="1"/>
  <c r="E8134" i="7" s="1"/>
  <c r="E8135" i="7" s="1"/>
  <c r="E8136" i="7" s="1"/>
  <c r="E8137" i="7" s="1"/>
  <c r="E8138" i="7" s="1"/>
  <c r="E8139" i="7" s="1"/>
  <c r="E8140" i="7" s="1"/>
  <c r="E8141" i="7" s="1"/>
  <c r="E8142" i="7" s="1"/>
  <c r="E8143" i="7" s="1"/>
  <c r="E8144" i="7" s="1"/>
  <c r="E8145" i="7" s="1"/>
  <c r="E8146" i="7" s="1"/>
  <c r="E8147" i="7" s="1"/>
  <c r="E8148" i="7" s="1"/>
  <c r="E8149" i="7" s="1"/>
  <c r="E8150" i="7" s="1"/>
  <c r="E8151" i="7" s="1"/>
  <c r="E8152" i="7" s="1"/>
  <c r="E8153" i="7" s="1"/>
  <c r="E8154" i="7" s="1"/>
  <c r="E8155" i="7" s="1"/>
  <c r="E8156" i="7" s="1"/>
  <c r="E8157" i="7" s="1"/>
  <c r="E8158" i="7" s="1"/>
  <c r="E8159" i="7" s="1"/>
  <c r="E8160" i="7" s="1"/>
  <c r="E8161" i="7" s="1"/>
  <c r="E8162" i="7" s="1"/>
  <c r="E8163" i="7" s="1"/>
  <c r="E8164" i="7" s="1"/>
  <c r="E8165" i="7" s="1"/>
  <c r="E8166" i="7" s="1"/>
  <c r="E8167" i="7" s="1"/>
  <c r="E8168" i="7" s="1"/>
  <c r="E8169" i="7" s="1"/>
  <c r="E8170" i="7" s="1"/>
  <c r="E8171" i="7" s="1"/>
  <c r="E8172" i="7" s="1"/>
  <c r="E8173" i="7" s="1"/>
  <c r="E8174" i="7" s="1"/>
  <c r="E8175" i="7" s="1"/>
  <c r="E8176" i="7" s="1"/>
  <c r="E8177" i="7" s="1"/>
  <c r="E8178" i="7" s="1"/>
  <c r="E8179" i="7" s="1"/>
  <c r="E8180" i="7" s="1"/>
  <c r="E8181" i="7" s="1"/>
  <c r="E8182" i="7" s="1"/>
  <c r="E8183" i="7" s="1"/>
  <c r="E8184" i="7" s="1"/>
  <c r="E8185" i="7" s="1"/>
  <c r="E8186" i="7" s="1"/>
  <c r="E8187" i="7" s="1"/>
  <c r="E8188" i="7" s="1"/>
  <c r="E8189" i="7" s="1"/>
  <c r="E8190" i="7" s="1"/>
  <c r="E8191" i="7" s="1"/>
  <c r="E8192" i="7" s="1"/>
  <c r="E8193" i="7" s="1"/>
  <c r="E8194" i="7" s="1"/>
  <c r="E8195" i="7" s="1"/>
  <c r="E8196" i="7" s="1"/>
  <c r="E8197" i="7" s="1"/>
  <c r="E8198" i="7" s="1"/>
  <c r="E8199" i="7" s="1"/>
  <c r="E8200" i="7" s="1"/>
  <c r="E8201" i="7" s="1"/>
  <c r="E8202" i="7" s="1"/>
  <c r="E8203" i="7" s="1"/>
  <c r="E8204" i="7" s="1"/>
  <c r="E8205" i="7" s="1"/>
  <c r="E8206" i="7" s="1"/>
  <c r="E8207" i="7" s="1"/>
  <c r="E8208" i="7" s="1"/>
  <c r="E8209" i="7" s="1"/>
  <c r="E8210" i="7" s="1"/>
  <c r="E8211" i="7" s="1"/>
  <c r="E8212" i="7" s="1"/>
  <c r="E8213" i="7" s="1"/>
  <c r="E8214" i="7" s="1"/>
  <c r="E8215" i="7" s="1"/>
  <c r="E8216" i="7" s="1"/>
  <c r="E8217" i="7" s="1"/>
  <c r="E8218" i="7" s="1"/>
  <c r="E8219" i="7" s="1"/>
  <c r="E8220" i="7" s="1"/>
  <c r="E8221" i="7" s="1"/>
  <c r="E8222" i="7" s="1"/>
  <c r="E8223" i="7" s="1"/>
  <c r="E8224" i="7" s="1"/>
  <c r="E8225" i="7" s="1"/>
  <c r="E8226" i="7" s="1"/>
  <c r="E8227" i="7" s="1"/>
  <c r="E8228" i="7" s="1"/>
  <c r="E8229" i="7" s="1"/>
  <c r="E8230" i="7" s="1"/>
  <c r="E8231" i="7" s="1"/>
  <c r="E8232" i="7" s="1"/>
  <c r="E8233" i="7" s="1"/>
  <c r="E8234" i="7" s="1"/>
  <c r="E8235" i="7" s="1"/>
  <c r="E8236" i="7" s="1"/>
  <c r="E8237" i="7" s="1"/>
  <c r="E8238" i="7" s="1"/>
  <c r="E8239" i="7" s="1"/>
  <c r="E8240" i="7" s="1"/>
  <c r="E8241" i="7" s="1"/>
  <c r="E8242" i="7" s="1"/>
  <c r="E8243" i="7" s="1"/>
  <c r="E8244" i="7" s="1"/>
  <c r="E8245" i="7" s="1"/>
  <c r="E8246" i="7" s="1"/>
  <c r="E8247" i="7" s="1"/>
  <c r="E8248" i="7" s="1"/>
  <c r="E8249" i="7" s="1"/>
  <c r="E8250" i="7" s="1"/>
  <c r="E8251" i="7" s="1"/>
  <c r="E8252" i="7" s="1"/>
  <c r="E8253" i="7" s="1"/>
  <c r="E8254" i="7" s="1"/>
  <c r="E8255" i="7" s="1"/>
  <c r="E8256" i="7" s="1"/>
  <c r="E8257" i="7" s="1"/>
  <c r="E8258" i="7" s="1"/>
  <c r="E8259" i="7" s="1"/>
  <c r="E8260" i="7" s="1"/>
  <c r="E8261" i="7" s="1"/>
  <c r="E8262" i="7" s="1"/>
  <c r="E8263" i="7" s="1"/>
  <c r="E8264" i="7" s="1"/>
  <c r="E8265" i="7" s="1"/>
  <c r="E8266" i="7" s="1"/>
  <c r="E8267" i="7" s="1"/>
  <c r="E8268" i="7" s="1"/>
  <c r="E8269" i="7" s="1"/>
  <c r="E8270" i="7" s="1"/>
  <c r="E8271" i="7" s="1"/>
  <c r="E8272" i="7" s="1"/>
  <c r="E8273" i="7" s="1"/>
  <c r="E8274" i="7" s="1"/>
  <c r="E8275" i="7" s="1"/>
  <c r="E8276" i="7" s="1"/>
  <c r="E8277" i="7" s="1"/>
  <c r="E8278" i="7" s="1"/>
  <c r="E8279" i="7" s="1"/>
  <c r="E8280" i="7" s="1"/>
  <c r="E8281" i="7" s="1"/>
  <c r="E8282" i="7" s="1"/>
  <c r="E8283" i="7" s="1"/>
  <c r="E8284" i="7" s="1"/>
  <c r="E8285" i="7" s="1"/>
  <c r="E8286" i="7" s="1"/>
  <c r="E8287" i="7" s="1"/>
  <c r="E8288" i="7" s="1"/>
  <c r="E8289" i="7" s="1"/>
  <c r="E8290" i="7" s="1"/>
  <c r="E8291" i="7" s="1"/>
  <c r="E8292" i="7" s="1"/>
  <c r="E8293" i="7" s="1"/>
  <c r="E8294" i="7" s="1"/>
  <c r="E8295" i="7" s="1"/>
  <c r="E8296" i="7" s="1"/>
  <c r="E8297" i="7" s="1"/>
  <c r="E8298" i="7" s="1"/>
  <c r="E8299" i="7" s="1"/>
  <c r="E8300" i="7" s="1"/>
  <c r="E8301" i="7" s="1"/>
  <c r="E8302" i="7" s="1"/>
  <c r="E8303" i="7" s="1"/>
  <c r="E8304" i="7" s="1"/>
  <c r="E8305" i="7" s="1"/>
  <c r="E8306" i="7" s="1"/>
  <c r="E8307" i="7" s="1"/>
  <c r="E8308" i="7" s="1"/>
  <c r="E8309" i="7" s="1"/>
  <c r="E8310" i="7" s="1"/>
  <c r="E8311" i="7" s="1"/>
  <c r="E8312" i="7" s="1"/>
  <c r="E8313" i="7" s="1"/>
  <c r="E8314" i="7" s="1"/>
  <c r="E8315" i="7" s="1"/>
  <c r="E8316" i="7" s="1"/>
  <c r="E8317" i="7" s="1"/>
  <c r="E8318" i="7" s="1"/>
  <c r="E8319" i="7" s="1"/>
  <c r="E8320" i="7" s="1"/>
  <c r="E8321" i="7" s="1"/>
  <c r="E8322" i="7" s="1"/>
  <c r="E8323" i="7" s="1"/>
  <c r="E8324" i="7" s="1"/>
  <c r="E8325" i="7" s="1"/>
  <c r="E8326" i="7" s="1"/>
  <c r="E8327" i="7" s="1"/>
  <c r="E8328" i="7" s="1"/>
  <c r="E8329" i="7" s="1"/>
  <c r="E8330" i="7" s="1"/>
  <c r="E8331" i="7" s="1"/>
  <c r="E8332" i="7" s="1"/>
  <c r="E8333" i="7" s="1"/>
  <c r="E8334" i="7" s="1"/>
  <c r="E8335" i="7" s="1"/>
  <c r="E8336" i="7" s="1"/>
  <c r="E8337" i="7" s="1"/>
  <c r="E8338" i="7" s="1"/>
  <c r="E8339" i="7" s="1"/>
  <c r="E8340" i="7" s="1"/>
  <c r="E8341" i="7" s="1"/>
  <c r="E8342" i="7" s="1"/>
  <c r="E8343" i="7" s="1"/>
  <c r="E8344" i="7" s="1"/>
  <c r="E8345" i="7" s="1"/>
  <c r="E8346" i="7" s="1"/>
  <c r="E8347" i="7" s="1"/>
  <c r="E8348" i="7" s="1"/>
  <c r="E8349" i="7" s="1"/>
  <c r="E8350" i="7" s="1"/>
  <c r="E8351" i="7" s="1"/>
  <c r="E8352" i="7" s="1"/>
  <c r="E8353" i="7" s="1"/>
  <c r="E8354" i="7" s="1"/>
  <c r="E8355" i="7" s="1"/>
  <c r="E8356" i="7" s="1"/>
  <c r="E8357" i="7" s="1"/>
  <c r="E8358" i="7" s="1"/>
  <c r="E8359" i="7" s="1"/>
  <c r="E8360" i="7" s="1"/>
  <c r="E8361" i="7" s="1"/>
  <c r="E8362" i="7" s="1"/>
  <c r="E8363" i="7" s="1"/>
  <c r="E8364" i="7" s="1"/>
  <c r="E8365" i="7" s="1"/>
  <c r="E8366" i="7" s="1"/>
  <c r="E8367" i="7" s="1"/>
  <c r="E8368" i="7" s="1"/>
  <c r="E8369" i="7" s="1"/>
  <c r="E8370" i="7" s="1"/>
  <c r="E8371" i="7" s="1"/>
  <c r="E8372" i="7" s="1"/>
  <c r="E8373" i="7" s="1"/>
  <c r="E8374" i="7" s="1"/>
  <c r="E8375" i="7" s="1"/>
  <c r="E8376" i="7" s="1"/>
  <c r="E8377" i="7" s="1"/>
  <c r="E8378" i="7" s="1"/>
  <c r="E8379" i="7" s="1"/>
  <c r="E8380" i="7" s="1"/>
  <c r="E8381" i="7" s="1"/>
  <c r="E8382" i="7" s="1"/>
  <c r="E8383" i="7" s="1"/>
  <c r="E8384" i="7" s="1"/>
  <c r="E8385" i="7" s="1"/>
  <c r="E8386" i="7" s="1"/>
  <c r="E8387" i="7" s="1"/>
  <c r="E8388" i="7" s="1"/>
  <c r="E8389" i="7" s="1"/>
  <c r="E8390" i="7" s="1"/>
  <c r="E8391" i="7" s="1"/>
  <c r="E8392" i="7" s="1"/>
  <c r="E8393" i="7" s="1"/>
  <c r="E8394" i="7" s="1"/>
  <c r="E8395" i="7" s="1"/>
  <c r="E8396" i="7" s="1"/>
  <c r="E8397" i="7" s="1"/>
  <c r="E8398" i="7" s="1"/>
  <c r="E8399" i="7" s="1"/>
  <c r="E8400" i="7" s="1"/>
  <c r="E8401" i="7" s="1"/>
  <c r="E8402" i="7" s="1"/>
  <c r="E8403" i="7" s="1"/>
  <c r="E8404" i="7" s="1"/>
  <c r="E8405" i="7" s="1"/>
  <c r="E8406" i="7" s="1"/>
  <c r="E8407" i="7" s="1"/>
  <c r="E8408" i="7" s="1"/>
  <c r="E8409" i="7" s="1"/>
  <c r="E8410" i="7" s="1"/>
  <c r="E8411" i="7" s="1"/>
  <c r="E8412" i="7" s="1"/>
  <c r="E8413" i="7" s="1"/>
  <c r="E8414" i="7" s="1"/>
  <c r="E8415" i="7" s="1"/>
  <c r="E8416" i="7" s="1"/>
  <c r="E8417" i="7" s="1"/>
  <c r="E8418" i="7" s="1"/>
  <c r="E8419" i="7" s="1"/>
  <c r="E8420" i="7" s="1"/>
  <c r="E8421" i="7" s="1"/>
  <c r="E8422" i="7" s="1"/>
  <c r="E8423" i="7" s="1"/>
  <c r="E8424" i="7" s="1"/>
  <c r="E8425" i="7" s="1"/>
  <c r="E8426" i="7" s="1"/>
  <c r="E8427" i="7" s="1"/>
  <c r="E8428" i="7" s="1"/>
  <c r="E8429" i="7" s="1"/>
  <c r="E8430" i="7" s="1"/>
  <c r="E8431" i="7" s="1"/>
  <c r="E8432" i="7" s="1"/>
  <c r="E8433" i="7" s="1"/>
  <c r="E8434" i="7" s="1"/>
  <c r="E8435" i="7" s="1"/>
  <c r="E8436" i="7" s="1"/>
  <c r="E8437" i="7" s="1"/>
  <c r="E8438" i="7" s="1"/>
  <c r="E8439" i="7" s="1"/>
  <c r="E8440" i="7" s="1"/>
  <c r="E8441" i="7" s="1"/>
  <c r="E8442" i="7" s="1"/>
  <c r="E8443" i="7" s="1"/>
  <c r="E8444" i="7" s="1"/>
  <c r="E8445" i="7" s="1"/>
  <c r="E8446" i="7" s="1"/>
  <c r="E8447" i="7" s="1"/>
  <c r="E8448" i="7" s="1"/>
  <c r="E8449" i="7" s="1"/>
  <c r="E8450" i="7" s="1"/>
  <c r="E8451" i="7" s="1"/>
  <c r="E8452" i="7" s="1"/>
  <c r="E8453" i="7" s="1"/>
  <c r="E8454" i="7" s="1"/>
  <c r="E8455" i="7" s="1"/>
  <c r="E8456" i="7" s="1"/>
  <c r="E8457" i="7" s="1"/>
  <c r="E8458" i="7" s="1"/>
  <c r="E8459" i="7" s="1"/>
  <c r="E8460" i="7" s="1"/>
  <c r="E8461" i="7" s="1"/>
  <c r="E8462" i="7" s="1"/>
  <c r="E8463" i="7" s="1"/>
  <c r="E8464" i="7" s="1"/>
  <c r="E8465" i="7" s="1"/>
  <c r="E8466" i="7" s="1"/>
  <c r="E8467" i="7" s="1"/>
  <c r="E8468" i="7" s="1"/>
  <c r="E8469" i="7" s="1"/>
  <c r="E8470" i="7" s="1"/>
  <c r="E8471" i="7" s="1"/>
  <c r="E8472" i="7" s="1"/>
  <c r="E8473" i="7" s="1"/>
  <c r="E8474" i="7" s="1"/>
  <c r="E8475" i="7" s="1"/>
  <c r="E8476" i="7" s="1"/>
  <c r="E8477" i="7" s="1"/>
  <c r="E8478" i="7" s="1"/>
  <c r="E8479" i="7" s="1"/>
  <c r="E8480" i="7" s="1"/>
  <c r="E8481" i="7" s="1"/>
  <c r="E8482" i="7" s="1"/>
  <c r="E8483" i="7" s="1"/>
  <c r="E8484" i="7" s="1"/>
  <c r="E8485" i="7" s="1"/>
  <c r="E8486" i="7" s="1"/>
  <c r="E8487" i="7" s="1"/>
  <c r="E8488" i="7" s="1"/>
  <c r="E8489" i="7" s="1"/>
  <c r="E8490" i="7" s="1"/>
  <c r="E8491" i="7" s="1"/>
  <c r="E8492" i="7" s="1"/>
  <c r="E8493" i="7" s="1"/>
  <c r="E8494" i="7" s="1"/>
  <c r="E8495" i="7" s="1"/>
  <c r="E8496" i="7" s="1"/>
  <c r="E8497" i="7" s="1"/>
  <c r="E8498" i="7" s="1"/>
  <c r="E8499" i="7" s="1"/>
  <c r="E8500" i="7" s="1"/>
  <c r="E8501" i="7" s="1"/>
  <c r="E8502" i="7" s="1"/>
  <c r="E8503" i="7" s="1"/>
  <c r="E8504" i="7" s="1"/>
  <c r="E8505" i="7" s="1"/>
  <c r="E8506" i="7" s="1"/>
  <c r="E8507" i="7" s="1"/>
  <c r="E8508" i="7" s="1"/>
  <c r="E8509" i="7" s="1"/>
  <c r="E8510" i="7" s="1"/>
  <c r="E8511" i="7" s="1"/>
  <c r="E8512" i="7" s="1"/>
  <c r="E8513" i="7" s="1"/>
  <c r="E8514" i="7" s="1"/>
  <c r="E8515" i="7" s="1"/>
  <c r="E8516" i="7" s="1"/>
  <c r="E8517" i="7" s="1"/>
  <c r="E8518" i="7" s="1"/>
  <c r="E8519" i="7" s="1"/>
  <c r="E8520" i="7" s="1"/>
  <c r="E8521" i="7" s="1"/>
  <c r="E8522" i="7" s="1"/>
  <c r="E8523" i="7" s="1"/>
  <c r="E8524" i="7" s="1"/>
  <c r="E8525" i="7" s="1"/>
  <c r="E8526" i="7" s="1"/>
  <c r="E8527" i="7" s="1"/>
  <c r="E8528" i="7" s="1"/>
  <c r="E8529" i="7" s="1"/>
  <c r="E8530" i="7" s="1"/>
  <c r="E8531" i="7" s="1"/>
  <c r="E8532" i="7" s="1"/>
  <c r="E8533" i="7" s="1"/>
  <c r="E8534" i="7" s="1"/>
  <c r="E8535" i="7" s="1"/>
  <c r="E8536" i="7" s="1"/>
  <c r="E8537" i="7" s="1"/>
  <c r="E8538" i="7" s="1"/>
  <c r="E8539" i="7" s="1"/>
  <c r="E8540" i="7" s="1"/>
  <c r="E8541" i="7" s="1"/>
  <c r="E8542" i="7" s="1"/>
  <c r="E8543" i="7" s="1"/>
  <c r="E8544" i="7" s="1"/>
  <c r="E8545" i="7" s="1"/>
  <c r="E8546" i="7" s="1"/>
  <c r="E8547" i="7" s="1"/>
  <c r="E8548" i="7" s="1"/>
  <c r="E8549" i="7" s="1"/>
  <c r="E8550" i="7" s="1"/>
  <c r="E8551" i="7" s="1"/>
  <c r="E8552" i="7" s="1"/>
  <c r="E8553" i="7" s="1"/>
  <c r="E8554" i="7" s="1"/>
  <c r="E8555" i="7" s="1"/>
  <c r="E8556" i="7" s="1"/>
  <c r="E8557" i="7" s="1"/>
  <c r="E8558" i="7" s="1"/>
  <c r="E8559" i="7" s="1"/>
  <c r="E8560" i="7" s="1"/>
  <c r="E8561" i="7" s="1"/>
  <c r="E8562" i="7" s="1"/>
  <c r="E8563" i="7" s="1"/>
  <c r="E8564" i="7" s="1"/>
  <c r="E8565" i="7" s="1"/>
  <c r="E8566" i="7" s="1"/>
  <c r="E8567" i="7" s="1"/>
  <c r="E8568" i="7" s="1"/>
  <c r="E8569" i="7" s="1"/>
  <c r="E8570" i="7" s="1"/>
  <c r="E8571" i="7" s="1"/>
  <c r="E8572" i="7" s="1"/>
  <c r="E8573" i="7" s="1"/>
  <c r="E8574" i="7" s="1"/>
  <c r="E8575" i="7" s="1"/>
  <c r="E8576" i="7" s="1"/>
  <c r="E8577" i="7" s="1"/>
  <c r="E8578" i="7" s="1"/>
  <c r="E8579" i="7" s="1"/>
  <c r="E8580" i="7" s="1"/>
  <c r="E8581" i="7" s="1"/>
  <c r="E8582" i="7" s="1"/>
  <c r="E8583" i="7" s="1"/>
  <c r="E8584" i="7" s="1"/>
  <c r="E8585" i="7" s="1"/>
  <c r="E8586" i="7" s="1"/>
  <c r="E8587" i="7" s="1"/>
  <c r="E8588" i="7" s="1"/>
  <c r="E8589" i="7" s="1"/>
  <c r="E8590" i="7" s="1"/>
  <c r="E8591" i="7" s="1"/>
  <c r="E8592" i="7" s="1"/>
  <c r="E8593" i="7" s="1"/>
  <c r="E8594" i="7" s="1"/>
  <c r="E8595" i="7" s="1"/>
  <c r="E8596" i="7" s="1"/>
  <c r="E8597" i="7" s="1"/>
  <c r="E8598" i="7" s="1"/>
  <c r="E8599" i="7" s="1"/>
  <c r="E8600" i="7" s="1"/>
  <c r="E8601" i="7" s="1"/>
  <c r="E8602" i="7" s="1"/>
  <c r="E8603" i="7" s="1"/>
  <c r="E8604" i="7" s="1"/>
  <c r="E8605" i="7" s="1"/>
  <c r="E8606" i="7" s="1"/>
  <c r="E8607" i="7" s="1"/>
  <c r="E8608" i="7" s="1"/>
  <c r="E8609" i="7" s="1"/>
  <c r="E8610" i="7" s="1"/>
  <c r="E8611" i="7" s="1"/>
  <c r="E8612" i="7" s="1"/>
  <c r="E8613" i="7" s="1"/>
  <c r="E8614" i="7" s="1"/>
  <c r="E8615" i="7" s="1"/>
  <c r="E8616" i="7" s="1"/>
  <c r="E8617" i="7" s="1"/>
  <c r="E8618" i="7" s="1"/>
  <c r="E8619" i="7" s="1"/>
  <c r="E8620" i="7" s="1"/>
  <c r="E8621" i="7" s="1"/>
  <c r="E8622" i="7" s="1"/>
  <c r="E8623" i="7" s="1"/>
  <c r="E8624" i="7" s="1"/>
  <c r="E8625" i="7" s="1"/>
  <c r="E8626" i="7" s="1"/>
  <c r="E8627" i="7" s="1"/>
  <c r="E8628" i="7" s="1"/>
  <c r="E8629" i="7" s="1"/>
  <c r="E8630" i="7" s="1"/>
  <c r="E8631" i="7" s="1"/>
  <c r="E8632" i="7" s="1"/>
  <c r="E8633" i="7" s="1"/>
  <c r="E8634" i="7" s="1"/>
  <c r="E8635" i="7" s="1"/>
  <c r="E8636" i="7" s="1"/>
  <c r="E8637" i="7" s="1"/>
  <c r="E8638" i="7" s="1"/>
  <c r="E8639" i="7" s="1"/>
  <c r="E8640" i="7" s="1"/>
  <c r="E8641" i="7" s="1"/>
  <c r="E8642" i="7" s="1"/>
  <c r="E8643" i="7" s="1"/>
  <c r="E8644" i="7" s="1"/>
  <c r="E8645" i="7" s="1"/>
  <c r="E8646" i="7" s="1"/>
  <c r="E8647" i="7" s="1"/>
  <c r="E8648" i="7" s="1"/>
  <c r="E8649" i="7" s="1"/>
  <c r="E8650" i="7" s="1"/>
  <c r="E8651" i="7" s="1"/>
  <c r="E8652" i="7" s="1"/>
  <c r="E8653" i="7" s="1"/>
  <c r="E8654" i="7" s="1"/>
  <c r="E8655" i="7" s="1"/>
  <c r="E8656" i="7" s="1"/>
  <c r="E8657" i="7" s="1"/>
  <c r="E8658" i="7" s="1"/>
  <c r="E8659" i="7" s="1"/>
  <c r="E8660" i="7" s="1"/>
  <c r="E8661" i="7" s="1"/>
  <c r="E8662" i="7" s="1"/>
  <c r="E8663" i="7" s="1"/>
  <c r="E8664" i="7" s="1"/>
  <c r="E8665" i="7" s="1"/>
  <c r="E8666" i="7" s="1"/>
  <c r="E8667" i="7" s="1"/>
  <c r="E8668" i="7" s="1"/>
  <c r="E8669" i="7" s="1"/>
  <c r="E8670" i="7" s="1"/>
  <c r="E8671" i="7" s="1"/>
  <c r="E8672" i="7" s="1"/>
  <c r="E8673" i="7" s="1"/>
  <c r="E8674" i="7" s="1"/>
  <c r="E8675" i="7" s="1"/>
  <c r="E8676" i="7" s="1"/>
  <c r="E8677" i="7" s="1"/>
  <c r="E8678" i="7" s="1"/>
  <c r="E8679" i="7" s="1"/>
  <c r="E8680" i="7" s="1"/>
  <c r="E8681" i="7" s="1"/>
  <c r="E8682" i="7" s="1"/>
  <c r="E8683" i="7" s="1"/>
  <c r="E8684" i="7" s="1"/>
  <c r="E8685" i="7" s="1"/>
  <c r="E8686" i="7" s="1"/>
  <c r="E8687" i="7" s="1"/>
  <c r="E8688" i="7" s="1"/>
  <c r="E8689" i="7" s="1"/>
  <c r="E8690" i="7" s="1"/>
  <c r="E8691" i="7" s="1"/>
  <c r="E8692" i="7" s="1"/>
  <c r="E8693" i="7" s="1"/>
  <c r="E8694" i="7" s="1"/>
  <c r="E8695" i="7" s="1"/>
  <c r="E8696" i="7" s="1"/>
  <c r="E8697" i="7" s="1"/>
  <c r="E8698" i="7" s="1"/>
  <c r="E8699" i="7" s="1"/>
  <c r="E8700" i="7" s="1"/>
  <c r="E8701" i="7" s="1"/>
  <c r="E8702" i="7" s="1"/>
  <c r="E8703" i="7" s="1"/>
  <c r="E8704" i="7" s="1"/>
  <c r="E8705" i="7" s="1"/>
  <c r="E8706" i="7" s="1"/>
  <c r="E8707" i="7" s="1"/>
  <c r="E8708" i="7" s="1"/>
  <c r="E8709" i="7" s="1"/>
  <c r="E8710" i="7" s="1"/>
  <c r="E8711" i="7" s="1"/>
  <c r="E8712" i="7" s="1"/>
  <c r="E8713" i="7" s="1"/>
  <c r="E8714" i="7" s="1"/>
  <c r="E8715" i="7" s="1"/>
  <c r="E8716" i="7" s="1"/>
  <c r="E8717" i="7" s="1"/>
  <c r="E8718" i="7" s="1"/>
  <c r="E8719" i="7" s="1"/>
  <c r="E8720" i="7" s="1"/>
  <c r="E8721" i="7" s="1"/>
  <c r="E8722" i="7" s="1"/>
  <c r="E8723" i="7" s="1"/>
  <c r="E8724" i="7" s="1"/>
  <c r="E8725" i="7" s="1"/>
  <c r="E8726" i="7" s="1"/>
  <c r="E8727" i="7" s="1"/>
  <c r="E8728" i="7" s="1"/>
  <c r="E8729" i="7" s="1"/>
  <c r="E8730" i="7" s="1"/>
  <c r="E8731" i="7" s="1"/>
  <c r="E8732" i="7" s="1"/>
  <c r="E8733" i="7" s="1"/>
  <c r="E8734" i="7" s="1"/>
  <c r="E8735" i="7" s="1"/>
  <c r="E8736" i="7" s="1"/>
  <c r="E8737" i="7" s="1"/>
  <c r="E8738" i="7" s="1"/>
  <c r="E8739" i="7" s="1"/>
  <c r="E8740" i="7" s="1"/>
  <c r="E8741" i="7" s="1"/>
  <c r="E8742" i="7" s="1"/>
  <c r="E8743" i="7" s="1"/>
  <c r="E8744" i="7" s="1"/>
  <c r="E8745" i="7" s="1"/>
  <c r="E8746" i="7" s="1"/>
  <c r="E8747" i="7" s="1"/>
  <c r="E8748" i="7" s="1"/>
  <c r="E8749" i="7" s="1"/>
  <c r="E8750" i="7" s="1"/>
  <c r="E8751" i="7" s="1"/>
  <c r="E8752" i="7" s="1"/>
  <c r="E8753" i="7" s="1"/>
  <c r="E8754" i="7" s="1"/>
  <c r="E8755" i="7" s="1"/>
  <c r="E8756" i="7" s="1"/>
  <c r="E8757" i="7" s="1"/>
  <c r="E8758" i="7" s="1"/>
  <c r="E8759" i="7" s="1"/>
  <c r="E8760" i="7" s="1"/>
  <c r="E8761" i="7" s="1"/>
  <c r="A11" i="9"/>
  <c r="A10" i="10" s="1"/>
  <c r="E5" i="9"/>
  <c r="A5" i="13" s="1"/>
  <c r="B10" i="11"/>
  <c r="B9" i="11"/>
  <c r="B8" i="11"/>
  <c r="A4" i="15"/>
  <c r="A4" i="14"/>
  <c r="A4" i="10"/>
  <c r="A4" i="11"/>
  <c r="A4" i="13"/>
  <c r="C4" i="17"/>
  <c r="C3" i="17"/>
  <c r="D23" i="9"/>
  <c r="C23" i="9"/>
  <c r="A2" i="15"/>
  <c r="A1" i="15"/>
  <c r="A2" i="14"/>
  <c r="A1" i="14"/>
  <c r="A2" i="10"/>
  <c r="A1" i="10"/>
  <c r="A2" i="11"/>
  <c r="A1" i="11"/>
  <c r="A2" i="13"/>
  <c r="A1" i="13"/>
  <c r="F10" i="10"/>
  <c r="F11" i="10"/>
  <c r="F12" i="10"/>
  <c r="F13" i="10"/>
  <c r="F14" i="10"/>
  <c r="F15" i="10"/>
  <c r="F16" i="10"/>
  <c r="F17" i="10"/>
  <c r="F18" i="10"/>
  <c r="F19" i="10"/>
  <c r="F20" i="10"/>
  <c r="F21" i="10"/>
  <c r="A10" i="14" l="1"/>
  <c r="B11" i="13"/>
  <c r="A12" i="9"/>
  <c r="A12" i="13" s="1"/>
  <c r="B10" i="14"/>
  <c r="D6" i="9"/>
  <c r="F12" i="11" s="1"/>
  <c r="B11" i="14"/>
  <c r="B11" i="15"/>
  <c r="B27" i="9"/>
  <c r="B28" i="9" s="1"/>
  <c r="B13" i="13"/>
  <c r="A6" i="13"/>
  <c r="A27" i="9"/>
  <c r="E27" i="9" s="1"/>
  <c r="B13" i="15"/>
  <c r="B12" i="13"/>
  <c r="B12" i="15"/>
  <c r="F23" i="10"/>
  <c r="F24" i="10" s="1"/>
  <c r="A5" i="10"/>
  <c r="A5" i="15"/>
  <c r="A11" i="13"/>
  <c r="A5" i="11"/>
  <c r="A5" i="14"/>
  <c r="A11" i="15"/>
  <c r="D3" i="7"/>
  <c r="B2" i="7"/>
  <c r="C2" i="7" s="1"/>
  <c r="B10" i="10"/>
  <c r="A12" i="15"/>
  <c r="B14" i="9"/>
  <c r="B12" i="10"/>
  <c r="B11" i="10"/>
  <c r="A28" i="9" l="1"/>
  <c r="E28" i="9" s="1"/>
  <c r="B29" i="9"/>
  <c r="A29" i="9" s="1"/>
  <c r="E29" i="9" s="1"/>
  <c r="F14" i="11"/>
  <c r="F13" i="11"/>
  <c r="A11" i="14"/>
  <c r="A11" i="10"/>
  <c r="A13" i="9"/>
  <c r="A12" i="14" s="1"/>
  <c r="A6" i="15"/>
  <c r="A6" i="10"/>
  <c r="A6" i="14"/>
  <c r="A6" i="11"/>
  <c r="D4" i="7"/>
  <c r="A3" i="7"/>
  <c r="B3" i="7"/>
  <c r="C3" i="7" s="1"/>
  <c r="B30" i="9"/>
  <c r="A12" i="10"/>
  <c r="B13" i="10"/>
  <c r="B15" i="9"/>
  <c r="B14" i="15"/>
  <c r="B14" i="13"/>
  <c r="B13" i="14"/>
  <c r="A13" i="13" l="1"/>
  <c r="A14" i="9"/>
  <c r="A13" i="14" s="1"/>
  <c r="A13" i="15"/>
  <c r="D5" i="7"/>
  <c r="A4" i="7"/>
  <c r="B4" i="7"/>
  <c r="C4" i="7" s="1"/>
  <c r="B16" i="9"/>
  <c r="B14" i="10"/>
  <c r="B15" i="13"/>
  <c r="B15" i="15"/>
  <c r="B14" i="14"/>
  <c r="A30" i="9"/>
  <c r="E30" i="9" s="1"/>
  <c r="B31" i="9"/>
  <c r="A14" i="15" l="1"/>
  <c r="A13" i="10"/>
  <c r="A14" i="13"/>
  <c r="A15" i="9"/>
  <c r="A14" i="10" s="1"/>
  <c r="D6" i="7"/>
  <c r="A5" i="7"/>
  <c r="B5" i="7"/>
  <c r="C5" i="7" s="1"/>
  <c r="B17" i="9"/>
  <c r="B15" i="10"/>
  <c r="B16" i="15"/>
  <c r="B15" i="14"/>
  <c r="A16" i="9"/>
  <c r="B16" i="13"/>
  <c r="A31" i="9"/>
  <c r="E31" i="9" s="1"/>
  <c r="B32" i="9"/>
  <c r="A14" i="14" l="1"/>
  <c r="A15" i="13"/>
  <c r="A15" i="15"/>
  <c r="D7" i="7"/>
  <c r="A6" i="7"/>
  <c r="B6" i="7"/>
  <c r="C6" i="7" s="1"/>
  <c r="A32" i="9"/>
  <c r="E32" i="9" s="1"/>
  <c r="B33" i="9"/>
  <c r="A16" i="13"/>
  <c r="A15" i="10"/>
  <c r="A15" i="14"/>
  <c r="A16" i="15"/>
  <c r="B18" i="9"/>
  <c r="B16" i="10"/>
  <c r="B17" i="15"/>
  <c r="B17" i="13"/>
  <c r="B16" i="14"/>
  <c r="A17" i="9"/>
  <c r="D8" i="7" l="1"/>
  <c r="A7" i="7"/>
  <c r="B7" i="7"/>
  <c r="C7" i="7" s="1"/>
  <c r="B17" i="10"/>
  <c r="B19" i="9"/>
  <c r="B18" i="15"/>
  <c r="B17" i="14"/>
  <c r="B18" i="13"/>
  <c r="A18" i="9"/>
  <c r="A17" i="13"/>
  <c r="A16" i="10"/>
  <c r="A16" i="14"/>
  <c r="A17" i="15"/>
  <c r="A33" i="9"/>
  <c r="E33" i="9" s="1"/>
  <c r="B34" i="9"/>
  <c r="D9" i="7" l="1"/>
  <c r="A8" i="7"/>
  <c r="B8" i="7"/>
  <c r="C8" i="7" s="1"/>
  <c r="A18" i="13"/>
  <c r="A17" i="10"/>
  <c r="A17" i="14"/>
  <c r="A18" i="15"/>
  <c r="B20" i="9"/>
  <c r="B18" i="10"/>
  <c r="B19" i="13"/>
  <c r="B19" i="15"/>
  <c r="B18" i="14"/>
  <c r="A19" i="9"/>
  <c r="A34" i="9"/>
  <c r="E34" i="9" s="1"/>
  <c r="B35" i="9"/>
  <c r="D10" i="7" l="1"/>
  <c r="A9" i="7"/>
  <c r="B9" i="7"/>
  <c r="C9" i="7" s="1"/>
  <c r="A35" i="9"/>
  <c r="E35" i="9" s="1"/>
  <c r="B36" i="9"/>
  <c r="B21" i="9"/>
  <c r="B19" i="10"/>
  <c r="B20" i="13"/>
  <c r="A20" i="9"/>
  <c r="B20" i="15"/>
  <c r="B19" i="14"/>
  <c r="A19" i="13"/>
  <c r="A19" i="15"/>
  <c r="A18" i="14"/>
  <c r="A18" i="10"/>
  <c r="D11" i="7" l="1"/>
  <c r="B10" i="7"/>
  <c r="C10" i="7" s="1"/>
  <c r="A10" i="7"/>
  <c r="A20" i="13"/>
  <c r="A19" i="10"/>
  <c r="A19" i="14"/>
  <c r="A20" i="15"/>
  <c r="A36" i="9"/>
  <c r="E36" i="9" s="1"/>
  <c r="B37" i="9"/>
  <c r="B22" i="9"/>
  <c r="B20" i="10"/>
  <c r="B21" i="15"/>
  <c r="B21" i="13"/>
  <c r="B20" i="14"/>
  <c r="A21" i="9"/>
  <c r="D12" i="7" l="1"/>
  <c r="A11" i="7"/>
  <c r="B11" i="7"/>
  <c r="C11" i="7" s="1"/>
  <c r="A37" i="9"/>
  <c r="E37" i="9" s="1"/>
  <c r="B38" i="9"/>
  <c r="A21" i="13"/>
  <c r="A20" i="10"/>
  <c r="A20" i="14"/>
  <c r="A21" i="15"/>
  <c r="B21" i="10"/>
  <c r="B22" i="13"/>
  <c r="B21" i="14"/>
  <c r="B22" i="15"/>
  <c r="A22" i="9"/>
  <c r="D13" i="7" l="1"/>
  <c r="A12" i="7"/>
  <c r="B12" i="7"/>
  <c r="C12" i="7" s="1"/>
  <c r="A22" i="13"/>
  <c r="A21" i="10"/>
  <c r="A21" i="14"/>
  <c r="A22" i="15"/>
  <c r="A38" i="9"/>
  <c r="E38" i="9" s="1"/>
  <c r="D14" i="7" l="1"/>
  <c r="A13" i="7"/>
  <c r="B13" i="7"/>
  <c r="C13" i="7" s="1"/>
  <c r="D15" i="7" l="1"/>
  <c r="B14" i="7"/>
  <c r="C14" i="7" s="1"/>
  <c r="A14" i="7"/>
  <c r="D16" i="7" l="1"/>
  <c r="A15" i="7"/>
  <c r="B15" i="7"/>
  <c r="C15" i="7" s="1"/>
  <c r="D17" i="7" l="1"/>
  <c r="A16" i="7"/>
  <c r="B16" i="7"/>
  <c r="C16" i="7" s="1"/>
  <c r="D18" i="7" l="1"/>
  <c r="A17" i="7"/>
  <c r="B17" i="7"/>
  <c r="C17" i="7" s="1"/>
  <c r="D19" i="7" l="1"/>
  <c r="B18" i="7"/>
  <c r="C18" i="7" s="1"/>
  <c r="A18" i="7"/>
  <c r="D20" i="7" l="1"/>
  <c r="A19" i="7"/>
  <c r="B19" i="7"/>
  <c r="C19" i="7" s="1"/>
  <c r="D21" i="7" l="1"/>
  <c r="A20" i="7"/>
  <c r="B20" i="7"/>
  <c r="C20" i="7" s="1"/>
  <c r="D22" i="7" l="1"/>
  <c r="A21" i="7"/>
  <c r="B21" i="7"/>
  <c r="C21" i="7" s="1"/>
  <c r="D23" i="7" l="1"/>
  <c r="A22" i="7"/>
  <c r="B22" i="7"/>
  <c r="C22" i="7" s="1"/>
  <c r="D24" i="7" l="1"/>
  <c r="A23" i="7"/>
  <c r="B23" i="7"/>
  <c r="C23" i="7" s="1"/>
  <c r="D25" i="7" l="1"/>
  <c r="A24" i="7"/>
  <c r="B24" i="7"/>
  <c r="C24" i="7" s="1"/>
  <c r="D26" i="7" l="1"/>
  <c r="A25" i="7"/>
  <c r="B25" i="7"/>
  <c r="C25" i="7" s="1"/>
  <c r="D27" i="7" l="1"/>
  <c r="B26" i="7"/>
  <c r="C26" i="7" s="1"/>
  <c r="A26" i="7"/>
  <c r="D28" i="7" l="1"/>
  <c r="A27" i="7"/>
  <c r="B27" i="7"/>
  <c r="C27" i="7" s="1"/>
  <c r="D29" i="7" l="1"/>
  <c r="A28" i="7"/>
  <c r="B28" i="7"/>
  <c r="C28" i="7" s="1"/>
  <c r="D30" i="7" l="1"/>
  <c r="A29" i="7"/>
  <c r="B29" i="7"/>
  <c r="C29" i="7" s="1"/>
  <c r="D31" i="7" l="1"/>
  <c r="A30" i="7"/>
  <c r="B30" i="7"/>
  <c r="C30" i="7" s="1"/>
  <c r="D32" i="7" l="1"/>
  <c r="A31" i="7"/>
  <c r="B31" i="7"/>
  <c r="C31" i="7" s="1"/>
  <c r="D33" i="7" l="1"/>
  <c r="A32" i="7"/>
  <c r="B32" i="7"/>
  <c r="C32" i="7" s="1"/>
  <c r="D34" i="7" l="1"/>
  <c r="A33" i="7"/>
  <c r="B33" i="7"/>
  <c r="C33" i="7" s="1"/>
  <c r="D35" i="7" l="1"/>
  <c r="B34" i="7"/>
  <c r="C34" i="7" s="1"/>
  <c r="A34" i="7"/>
  <c r="D36" i="7" l="1"/>
  <c r="A35" i="7"/>
  <c r="B35" i="7"/>
  <c r="C35" i="7" s="1"/>
  <c r="D37" i="7" l="1"/>
  <c r="A36" i="7"/>
  <c r="B36" i="7"/>
  <c r="C36" i="7" s="1"/>
  <c r="D38" i="7" l="1"/>
  <c r="A37" i="7"/>
  <c r="B37" i="7"/>
  <c r="C37" i="7" s="1"/>
  <c r="D39" i="7" l="1"/>
  <c r="A38" i="7"/>
  <c r="B38" i="7"/>
  <c r="C38" i="7" s="1"/>
  <c r="D40" i="7" l="1"/>
  <c r="A39" i="7"/>
  <c r="B39" i="7"/>
  <c r="C39" i="7" s="1"/>
  <c r="D41" i="7" l="1"/>
  <c r="A40" i="7"/>
  <c r="B40" i="7"/>
  <c r="C40" i="7" s="1"/>
  <c r="D42" i="7" l="1"/>
  <c r="A41" i="7"/>
  <c r="B41" i="7"/>
  <c r="C41" i="7" s="1"/>
  <c r="D43" i="7" l="1"/>
  <c r="A42" i="7"/>
  <c r="B42" i="7"/>
  <c r="C42" i="7" s="1"/>
  <c r="D44" i="7" l="1"/>
  <c r="A43" i="7"/>
  <c r="B43" i="7"/>
  <c r="C43" i="7" s="1"/>
  <c r="D45" i="7" l="1"/>
  <c r="A44" i="7"/>
  <c r="B44" i="7"/>
  <c r="C44" i="7" s="1"/>
  <c r="D46" i="7" l="1"/>
  <c r="A45" i="7"/>
  <c r="B45" i="7"/>
  <c r="C45" i="7" s="1"/>
  <c r="D47" i="7" l="1"/>
  <c r="A46" i="7"/>
  <c r="B46" i="7"/>
  <c r="C46" i="7" s="1"/>
  <c r="D48" i="7" l="1"/>
  <c r="A47" i="7"/>
  <c r="B47" i="7"/>
  <c r="C47" i="7" s="1"/>
  <c r="D49" i="7" l="1"/>
  <c r="A48" i="7"/>
  <c r="B48" i="7"/>
  <c r="C48" i="7" s="1"/>
  <c r="D50" i="7" l="1"/>
  <c r="A49" i="7"/>
  <c r="B49" i="7"/>
  <c r="C49" i="7" s="1"/>
  <c r="D51" i="7" l="1"/>
  <c r="B50" i="7"/>
  <c r="C50" i="7" s="1"/>
  <c r="A50" i="7"/>
  <c r="D52" i="7" l="1"/>
  <c r="A51" i="7"/>
  <c r="B51" i="7"/>
  <c r="C51" i="7" s="1"/>
  <c r="D53" i="7" l="1"/>
  <c r="A52" i="7"/>
  <c r="B52" i="7"/>
  <c r="C52" i="7" s="1"/>
  <c r="D54" i="7" l="1"/>
  <c r="A53" i="7"/>
  <c r="B53" i="7"/>
  <c r="C53" i="7" s="1"/>
  <c r="D55" i="7" l="1"/>
  <c r="A54" i="7"/>
  <c r="B54" i="7"/>
  <c r="C54" i="7" s="1"/>
  <c r="D56" i="7" l="1"/>
  <c r="A55" i="7"/>
  <c r="B55" i="7"/>
  <c r="C55" i="7" s="1"/>
  <c r="D57" i="7" l="1"/>
  <c r="A56" i="7"/>
  <c r="B56" i="7"/>
  <c r="C56" i="7" s="1"/>
  <c r="D58" i="7" l="1"/>
  <c r="A57" i="7"/>
  <c r="B57" i="7"/>
  <c r="C57" i="7" s="1"/>
  <c r="D59" i="7" l="1"/>
  <c r="A58" i="7"/>
  <c r="B58" i="7"/>
  <c r="C58" i="7" s="1"/>
  <c r="D60" i="7" l="1"/>
  <c r="A59" i="7"/>
  <c r="B59" i="7"/>
  <c r="C59" i="7" s="1"/>
  <c r="D61" i="7" l="1"/>
  <c r="A60" i="7"/>
  <c r="B60" i="7"/>
  <c r="C60" i="7" s="1"/>
  <c r="D62" i="7" l="1"/>
  <c r="A61" i="7"/>
  <c r="B61" i="7"/>
  <c r="C61" i="7" s="1"/>
  <c r="D63" i="7" l="1"/>
  <c r="A62" i="7"/>
  <c r="B62" i="7"/>
  <c r="C62" i="7" s="1"/>
  <c r="D64" i="7" l="1"/>
  <c r="A63" i="7"/>
  <c r="B63" i="7"/>
  <c r="C63" i="7" s="1"/>
  <c r="D65" i="7" l="1"/>
  <c r="A64" i="7"/>
  <c r="B64" i="7"/>
  <c r="C64" i="7" s="1"/>
  <c r="D66" i="7" l="1"/>
  <c r="A65" i="7"/>
  <c r="B65" i="7"/>
  <c r="C65" i="7" s="1"/>
  <c r="D67" i="7" l="1"/>
  <c r="B66" i="7"/>
  <c r="C66" i="7" s="1"/>
  <c r="A66" i="7"/>
  <c r="D68" i="7" l="1"/>
  <c r="A67" i="7"/>
  <c r="B67" i="7"/>
  <c r="C67" i="7" s="1"/>
  <c r="D69" i="7" l="1"/>
  <c r="A68" i="7"/>
  <c r="B68" i="7"/>
  <c r="C68" i="7" s="1"/>
  <c r="D70" i="7" l="1"/>
  <c r="A69" i="7"/>
  <c r="B69" i="7"/>
  <c r="C69" i="7" s="1"/>
  <c r="D71" i="7" l="1"/>
  <c r="A70" i="7"/>
  <c r="B70" i="7"/>
  <c r="C70" i="7" s="1"/>
  <c r="D72" i="7" l="1"/>
  <c r="A71" i="7"/>
  <c r="B71" i="7"/>
  <c r="C71" i="7" s="1"/>
  <c r="D73" i="7" l="1"/>
  <c r="A72" i="7"/>
  <c r="B72" i="7"/>
  <c r="C72" i="7" s="1"/>
  <c r="D74" i="7" l="1"/>
  <c r="A73" i="7"/>
  <c r="B73" i="7"/>
  <c r="C73" i="7" s="1"/>
  <c r="D75" i="7" l="1"/>
  <c r="A74" i="7"/>
  <c r="B74" i="7"/>
  <c r="C74" i="7" s="1"/>
  <c r="D76" i="7" l="1"/>
  <c r="A75" i="7"/>
  <c r="B75" i="7"/>
  <c r="C75" i="7" s="1"/>
  <c r="D77" i="7" l="1"/>
  <c r="A76" i="7"/>
  <c r="B76" i="7"/>
  <c r="C76" i="7" s="1"/>
  <c r="D78" i="7" l="1"/>
  <c r="A77" i="7"/>
  <c r="B77" i="7"/>
  <c r="C77" i="7" s="1"/>
  <c r="D79" i="7" l="1"/>
  <c r="A78" i="7"/>
  <c r="B78" i="7"/>
  <c r="C78" i="7" s="1"/>
  <c r="D80" i="7" l="1"/>
  <c r="A79" i="7"/>
  <c r="B79" i="7"/>
  <c r="C79" i="7" s="1"/>
  <c r="D81" i="7" l="1"/>
  <c r="A80" i="7"/>
  <c r="B80" i="7"/>
  <c r="C80" i="7" s="1"/>
  <c r="D82" i="7" l="1"/>
  <c r="A81" i="7"/>
  <c r="B81" i="7"/>
  <c r="C81" i="7" s="1"/>
  <c r="D83" i="7" l="1"/>
  <c r="B82" i="7"/>
  <c r="C82" i="7" s="1"/>
  <c r="A82" i="7"/>
  <c r="D84" i="7" l="1"/>
  <c r="A83" i="7"/>
  <c r="B83" i="7"/>
  <c r="C83" i="7" s="1"/>
  <c r="D85" i="7" l="1"/>
  <c r="A84" i="7"/>
  <c r="B84" i="7"/>
  <c r="C84" i="7" s="1"/>
  <c r="D86" i="7" l="1"/>
  <c r="A85" i="7"/>
  <c r="B85" i="7"/>
  <c r="C85" i="7" s="1"/>
  <c r="D87" i="7" l="1"/>
  <c r="A86" i="7"/>
  <c r="B86" i="7"/>
  <c r="C86" i="7" s="1"/>
  <c r="D88" i="7" l="1"/>
  <c r="A87" i="7"/>
  <c r="B87" i="7"/>
  <c r="C87" i="7" s="1"/>
  <c r="D89" i="7" l="1"/>
  <c r="A88" i="7"/>
  <c r="B88" i="7"/>
  <c r="C88" i="7" s="1"/>
  <c r="D90" i="7" l="1"/>
  <c r="A89" i="7"/>
  <c r="B89" i="7"/>
  <c r="C89" i="7" s="1"/>
  <c r="D91" i="7" l="1"/>
  <c r="A90" i="7"/>
  <c r="B90" i="7"/>
  <c r="C90" i="7" s="1"/>
  <c r="D92" i="7" l="1"/>
  <c r="A91" i="7"/>
  <c r="B91" i="7"/>
  <c r="C91" i="7" s="1"/>
  <c r="D93" i="7" l="1"/>
  <c r="A92" i="7"/>
  <c r="B92" i="7"/>
  <c r="C92" i="7" s="1"/>
  <c r="D94" i="7" l="1"/>
  <c r="A93" i="7"/>
  <c r="B93" i="7"/>
  <c r="C93" i="7" s="1"/>
  <c r="D95" i="7" l="1"/>
  <c r="A94" i="7"/>
  <c r="B94" i="7"/>
  <c r="C94" i="7" s="1"/>
  <c r="D96" i="7" l="1"/>
  <c r="A95" i="7"/>
  <c r="B95" i="7"/>
  <c r="C95" i="7" s="1"/>
  <c r="D97" i="7" l="1"/>
  <c r="A96" i="7"/>
  <c r="B96" i="7"/>
  <c r="C96" i="7" s="1"/>
  <c r="D98" i="7" l="1"/>
  <c r="A97" i="7"/>
  <c r="B97" i="7"/>
  <c r="C97" i="7" s="1"/>
  <c r="D99" i="7" l="1"/>
  <c r="B98" i="7"/>
  <c r="C98" i="7" s="1"/>
  <c r="A98" i="7"/>
  <c r="D100" i="7" l="1"/>
  <c r="A99" i="7"/>
  <c r="B99" i="7"/>
  <c r="C99" i="7" s="1"/>
  <c r="D101" i="7" l="1"/>
  <c r="A100" i="7"/>
  <c r="B100" i="7"/>
  <c r="C100" i="7" s="1"/>
  <c r="D102" i="7" l="1"/>
  <c r="A101" i="7"/>
  <c r="B101" i="7"/>
  <c r="C101" i="7" s="1"/>
  <c r="D103" i="7" l="1"/>
  <c r="A102" i="7"/>
  <c r="B102" i="7"/>
  <c r="C102" i="7" s="1"/>
  <c r="D104" i="7" l="1"/>
  <c r="A103" i="7"/>
  <c r="B103" i="7"/>
  <c r="C103" i="7" s="1"/>
  <c r="D105" i="7" l="1"/>
  <c r="A104" i="7"/>
  <c r="B104" i="7"/>
  <c r="C104" i="7" s="1"/>
  <c r="D106" i="7" l="1"/>
  <c r="A105" i="7"/>
  <c r="B105" i="7"/>
  <c r="C105" i="7" s="1"/>
  <c r="D107" i="7" l="1"/>
  <c r="A106" i="7"/>
  <c r="B106" i="7"/>
  <c r="C106" i="7" s="1"/>
  <c r="D108" i="7" l="1"/>
  <c r="A107" i="7"/>
  <c r="B107" i="7"/>
  <c r="C107" i="7" s="1"/>
  <c r="D109" i="7" l="1"/>
  <c r="A108" i="7"/>
  <c r="B108" i="7"/>
  <c r="C108" i="7" s="1"/>
  <c r="D110" i="7" l="1"/>
  <c r="A109" i="7"/>
  <c r="B109" i="7"/>
  <c r="C109" i="7" s="1"/>
  <c r="D111" i="7" l="1"/>
  <c r="A110" i="7"/>
  <c r="B110" i="7"/>
  <c r="C110" i="7" s="1"/>
  <c r="D112" i="7" l="1"/>
  <c r="A111" i="7"/>
  <c r="B111" i="7"/>
  <c r="C111" i="7" s="1"/>
  <c r="D113" i="7" l="1"/>
  <c r="A112" i="7"/>
  <c r="B112" i="7"/>
  <c r="C112" i="7" s="1"/>
  <c r="D114" i="7" l="1"/>
  <c r="A113" i="7"/>
  <c r="B113" i="7"/>
  <c r="C113" i="7" s="1"/>
  <c r="D115" i="7" l="1"/>
  <c r="B114" i="7"/>
  <c r="C114" i="7" s="1"/>
  <c r="A114" i="7"/>
  <c r="D116" i="7" l="1"/>
  <c r="A115" i="7"/>
  <c r="B115" i="7"/>
  <c r="C115" i="7" s="1"/>
  <c r="D117" i="7" l="1"/>
  <c r="A116" i="7"/>
  <c r="B116" i="7"/>
  <c r="C116" i="7" s="1"/>
  <c r="D118" i="7" l="1"/>
  <c r="A117" i="7"/>
  <c r="B117" i="7"/>
  <c r="C117" i="7" s="1"/>
  <c r="D119" i="7" l="1"/>
  <c r="A118" i="7"/>
  <c r="B118" i="7"/>
  <c r="C118" i="7" s="1"/>
  <c r="D120" i="7" l="1"/>
  <c r="A119" i="7"/>
  <c r="B119" i="7"/>
  <c r="C119" i="7" s="1"/>
  <c r="D121" i="7" l="1"/>
  <c r="A120" i="7"/>
  <c r="B120" i="7"/>
  <c r="C120" i="7" s="1"/>
  <c r="D122" i="7" l="1"/>
  <c r="A121" i="7"/>
  <c r="B121" i="7"/>
  <c r="C121" i="7" s="1"/>
  <c r="D123" i="7" l="1"/>
  <c r="A122" i="7"/>
  <c r="B122" i="7"/>
  <c r="C122" i="7" s="1"/>
  <c r="D124" i="7" l="1"/>
  <c r="A123" i="7"/>
  <c r="B123" i="7"/>
  <c r="C123" i="7" s="1"/>
  <c r="D125" i="7" l="1"/>
  <c r="A124" i="7"/>
  <c r="B124" i="7"/>
  <c r="C124" i="7" s="1"/>
  <c r="D126" i="7" l="1"/>
  <c r="A125" i="7"/>
  <c r="B125" i="7"/>
  <c r="C125" i="7" s="1"/>
  <c r="D127" i="7" l="1"/>
  <c r="A126" i="7"/>
  <c r="B126" i="7"/>
  <c r="C126" i="7" s="1"/>
  <c r="D128" i="7" l="1"/>
  <c r="A127" i="7"/>
  <c r="B127" i="7"/>
  <c r="C127" i="7" s="1"/>
  <c r="D129" i="7" l="1"/>
  <c r="A128" i="7"/>
  <c r="B128" i="7"/>
  <c r="C128" i="7" s="1"/>
  <c r="D130" i="7" l="1"/>
  <c r="A129" i="7"/>
  <c r="B129" i="7"/>
  <c r="C129" i="7" s="1"/>
  <c r="D131" i="7" l="1"/>
  <c r="B130" i="7"/>
  <c r="C130" i="7" s="1"/>
  <c r="A130" i="7"/>
  <c r="D132" i="7" l="1"/>
  <c r="A131" i="7"/>
  <c r="B131" i="7"/>
  <c r="C131" i="7" s="1"/>
  <c r="D133" i="7" l="1"/>
  <c r="A132" i="7"/>
  <c r="B132" i="7"/>
  <c r="C132" i="7" s="1"/>
  <c r="D134" i="7" l="1"/>
  <c r="A133" i="7"/>
  <c r="B133" i="7"/>
  <c r="C133" i="7" s="1"/>
  <c r="D135" i="7" l="1"/>
  <c r="A134" i="7"/>
  <c r="B134" i="7"/>
  <c r="C134" i="7" s="1"/>
  <c r="D136" i="7" l="1"/>
  <c r="A135" i="7"/>
  <c r="B135" i="7"/>
  <c r="C135" i="7" s="1"/>
  <c r="D137" i="7" l="1"/>
  <c r="A136" i="7"/>
  <c r="B136" i="7"/>
  <c r="C136" i="7" s="1"/>
  <c r="D138" i="7" l="1"/>
  <c r="A137" i="7"/>
  <c r="B137" i="7"/>
  <c r="C137" i="7" s="1"/>
  <c r="D139" i="7" l="1"/>
  <c r="A138" i="7"/>
  <c r="B138" i="7"/>
  <c r="C138" i="7" s="1"/>
  <c r="D140" i="7" l="1"/>
  <c r="A139" i="7"/>
  <c r="B139" i="7"/>
  <c r="C139" i="7" s="1"/>
  <c r="D141" i="7" l="1"/>
  <c r="A140" i="7"/>
  <c r="B140" i="7"/>
  <c r="C140" i="7" s="1"/>
  <c r="D142" i="7" l="1"/>
  <c r="A141" i="7"/>
  <c r="B141" i="7"/>
  <c r="C141" i="7" s="1"/>
  <c r="D143" i="7" l="1"/>
  <c r="A142" i="7"/>
  <c r="B142" i="7"/>
  <c r="C142" i="7" s="1"/>
  <c r="D144" i="7" l="1"/>
  <c r="A143" i="7"/>
  <c r="B143" i="7"/>
  <c r="C143" i="7" s="1"/>
  <c r="D145" i="7" l="1"/>
  <c r="A144" i="7"/>
  <c r="B144" i="7"/>
  <c r="C144" i="7" s="1"/>
  <c r="D146" i="7" l="1"/>
  <c r="A145" i="7"/>
  <c r="B145" i="7"/>
  <c r="C145" i="7" s="1"/>
  <c r="D147" i="7" l="1"/>
  <c r="B146" i="7"/>
  <c r="C146" i="7" s="1"/>
  <c r="A146" i="7"/>
  <c r="D148" i="7" l="1"/>
  <c r="A147" i="7"/>
  <c r="B147" i="7"/>
  <c r="C147" i="7" s="1"/>
  <c r="D149" i="7" l="1"/>
  <c r="A148" i="7"/>
  <c r="B148" i="7"/>
  <c r="C148" i="7" s="1"/>
  <c r="D150" i="7" l="1"/>
  <c r="A149" i="7"/>
  <c r="B149" i="7"/>
  <c r="C149" i="7" s="1"/>
  <c r="D151" i="7" l="1"/>
  <c r="A150" i="7"/>
  <c r="B150" i="7"/>
  <c r="C150" i="7" s="1"/>
  <c r="D152" i="7" l="1"/>
  <c r="A151" i="7"/>
  <c r="B151" i="7"/>
  <c r="C151" i="7" s="1"/>
  <c r="D153" i="7" l="1"/>
  <c r="A152" i="7"/>
  <c r="B152" i="7"/>
  <c r="C152" i="7" s="1"/>
  <c r="D154" i="7" l="1"/>
  <c r="A153" i="7"/>
  <c r="B153" i="7"/>
  <c r="C153" i="7" s="1"/>
  <c r="D155" i="7" l="1"/>
  <c r="A154" i="7"/>
  <c r="B154" i="7"/>
  <c r="C154" i="7" s="1"/>
  <c r="D156" i="7" l="1"/>
  <c r="A155" i="7"/>
  <c r="B155" i="7"/>
  <c r="C155" i="7" s="1"/>
  <c r="D157" i="7" l="1"/>
  <c r="A156" i="7"/>
  <c r="B156" i="7"/>
  <c r="C156" i="7" s="1"/>
  <c r="D158" i="7" l="1"/>
  <c r="A157" i="7"/>
  <c r="B157" i="7"/>
  <c r="C157" i="7" s="1"/>
  <c r="D159" i="7" l="1"/>
  <c r="A158" i="7"/>
  <c r="B158" i="7"/>
  <c r="C158" i="7" s="1"/>
  <c r="D160" i="7" l="1"/>
  <c r="A159" i="7"/>
  <c r="B159" i="7"/>
  <c r="C159" i="7" s="1"/>
  <c r="D161" i="7" l="1"/>
  <c r="A160" i="7"/>
  <c r="B160" i="7"/>
  <c r="C160" i="7" s="1"/>
  <c r="D162" i="7" l="1"/>
  <c r="A161" i="7"/>
  <c r="B161" i="7"/>
  <c r="C161" i="7" s="1"/>
  <c r="D163" i="7" l="1"/>
  <c r="B162" i="7"/>
  <c r="C162" i="7" s="1"/>
  <c r="A162" i="7"/>
  <c r="D164" i="7" l="1"/>
  <c r="A163" i="7"/>
  <c r="B163" i="7"/>
  <c r="C163" i="7" s="1"/>
  <c r="D165" i="7" l="1"/>
  <c r="A164" i="7"/>
  <c r="B164" i="7"/>
  <c r="C164" i="7" s="1"/>
  <c r="D166" i="7" l="1"/>
  <c r="A165" i="7"/>
  <c r="B165" i="7"/>
  <c r="C165" i="7" s="1"/>
  <c r="D167" i="7" l="1"/>
  <c r="A166" i="7"/>
  <c r="B166" i="7"/>
  <c r="C166" i="7" s="1"/>
  <c r="D168" i="7" l="1"/>
  <c r="A167" i="7"/>
  <c r="B167" i="7"/>
  <c r="C167" i="7" s="1"/>
  <c r="D169" i="7" l="1"/>
  <c r="A168" i="7"/>
  <c r="B168" i="7"/>
  <c r="C168" i="7" s="1"/>
  <c r="D170" i="7" l="1"/>
  <c r="A169" i="7"/>
  <c r="B169" i="7"/>
  <c r="C169" i="7" s="1"/>
  <c r="D171" i="7" l="1"/>
  <c r="A170" i="7"/>
  <c r="B170" i="7"/>
  <c r="C170" i="7" s="1"/>
  <c r="D172" i="7" l="1"/>
  <c r="A171" i="7"/>
  <c r="B171" i="7"/>
  <c r="C171" i="7" s="1"/>
  <c r="D173" i="7" l="1"/>
  <c r="A172" i="7"/>
  <c r="B172" i="7"/>
  <c r="C172" i="7" s="1"/>
  <c r="D174" i="7" l="1"/>
  <c r="A173" i="7"/>
  <c r="B173" i="7"/>
  <c r="C173" i="7" s="1"/>
  <c r="D175" i="7" l="1"/>
  <c r="A174" i="7"/>
  <c r="B174" i="7"/>
  <c r="C174" i="7" s="1"/>
  <c r="D176" i="7" l="1"/>
  <c r="A175" i="7"/>
  <c r="B175" i="7"/>
  <c r="C175" i="7" s="1"/>
  <c r="D177" i="7" l="1"/>
  <c r="A176" i="7"/>
  <c r="B176" i="7"/>
  <c r="C176" i="7" s="1"/>
  <c r="D178" i="7" l="1"/>
  <c r="A177" i="7"/>
  <c r="B177" i="7"/>
  <c r="C177" i="7" s="1"/>
  <c r="D179" i="7" l="1"/>
  <c r="B178" i="7"/>
  <c r="C178" i="7" s="1"/>
  <c r="A178" i="7"/>
  <c r="D180" i="7" l="1"/>
  <c r="A179" i="7"/>
  <c r="B179" i="7"/>
  <c r="C179" i="7" s="1"/>
  <c r="D181" i="7" l="1"/>
  <c r="A180" i="7"/>
  <c r="B180" i="7"/>
  <c r="C180" i="7" s="1"/>
  <c r="D182" i="7" l="1"/>
  <c r="A181" i="7"/>
  <c r="B181" i="7"/>
  <c r="C181" i="7" s="1"/>
  <c r="D183" i="7" l="1"/>
  <c r="A182" i="7"/>
  <c r="B182" i="7"/>
  <c r="C182" i="7" s="1"/>
  <c r="D184" i="7" l="1"/>
  <c r="A183" i="7"/>
  <c r="B183" i="7"/>
  <c r="C183" i="7" s="1"/>
  <c r="D185" i="7" l="1"/>
  <c r="A184" i="7"/>
  <c r="B184" i="7"/>
  <c r="C184" i="7" s="1"/>
  <c r="D186" i="7" l="1"/>
  <c r="A185" i="7"/>
  <c r="B185" i="7"/>
  <c r="C185" i="7" s="1"/>
  <c r="D187" i="7" l="1"/>
  <c r="A186" i="7"/>
  <c r="B186" i="7"/>
  <c r="C186" i="7" s="1"/>
  <c r="D188" i="7" l="1"/>
  <c r="A187" i="7"/>
  <c r="B187" i="7"/>
  <c r="C187" i="7" s="1"/>
  <c r="D189" i="7" l="1"/>
  <c r="A188" i="7"/>
  <c r="B188" i="7"/>
  <c r="C188" i="7" s="1"/>
  <c r="D190" i="7" l="1"/>
  <c r="A189" i="7"/>
  <c r="B189" i="7"/>
  <c r="C189" i="7" s="1"/>
  <c r="D191" i="7" l="1"/>
  <c r="A190" i="7"/>
  <c r="B190" i="7"/>
  <c r="C190" i="7" s="1"/>
  <c r="D192" i="7" l="1"/>
  <c r="A191" i="7"/>
  <c r="B191" i="7"/>
  <c r="C191" i="7" s="1"/>
  <c r="D193" i="7" l="1"/>
  <c r="A192" i="7"/>
  <c r="B192" i="7"/>
  <c r="C192" i="7" s="1"/>
  <c r="D194" i="7" l="1"/>
  <c r="A193" i="7"/>
  <c r="B193" i="7"/>
  <c r="C193" i="7" s="1"/>
  <c r="D195" i="7" l="1"/>
  <c r="B194" i="7"/>
  <c r="C194" i="7" s="1"/>
  <c r="A194" i="7"/>
  <c r="D196" i="7" l="1"/>
  <c r="A195" i="7"/>
  <c r="B195" i="7"/>
  <c r="C195" i="7" s="1"/>
  <c r="D197" i="7" l="1"/>
  <c r="A196" i="7"/>
  <c r="B196" i="7"/>
  <c r="C196" i="7" s="1"/>
  <c r="D198" i="7" l="1"/>
  <c r="A197" i="7"/>
  <c r="B197" i="7"/>
  <c r="C197" i="7" s="1"/>
  <c r="D199" i="7" l="1"/>
  <c r="A198" i="7"/>
  <c r="B198" i="7"/>
  <c r="C198" i="7" s="1"/>
  <c r="D200" i="7" l="1"/>
  <c r="A199" i="7"/>
  <c r="B199" i="7"/>
  <c r="C199" i="7" s="1"/>
  <c r="D201" i="7" l="1"/>
  <c r="A200" i="7"/>
  <c r="B200" i="7"/>
  <c r="C200" i="7" s="1"/>
  <c r="D202" i="7" l="1"/>
  <c r="A201" i="7"/>
  <c r="B201" i="7"/>
  <c r="C201" i="7" s="1"/>
  <c r="D203" i="7" l="1"/>
  <c r="A202" i="7"/>
  <c r="B202" i="7"/>
  <c r="C202" i="7" s="1"/>
  <c r="D204" i="7" l="1"/>
  <c r="A203" i="7"/>
  <c r="B203" i="7"/>
  <c r="C203" i="7" s="1"/>
  <c r="D205" i="7" l="1"/>
  <c r="A204" i="7"/>
  <c r="B204" i="7"/>
  <c r="C204" i="7" s="1"/>
  <c r="D206" i="7" l="1"/>
  <c r="A205" i="7"/>
  <c r="B205" i="7"/>
  <c r="C205" i="7" s="1"/>
  <c r="D207" i="7" l="1"/>
  <c r="A206" i="7"/>
  <c r="B206" i="7"/>
  <c r="C206" i="7" s="1"/>
  <c r="D208" i="7" l="1"/>
  <c r="A207" i="7"/>
  <c r="B207" i="7"/>
  <c r="C207" i="7" s="1"/>
  <c r="D209" i="7" l="1"/>
  <c r="A208" i="7"/>
  <c r="B208" i="7"/>
  <c r="C208" i="7" s="1"/>
  <c r="D210" i="7" l="1"/>
  <c r="A209" i="7"/>
  <c r="B209" i="7"/>
  <c r="C209" i="7" s="1"/>
  <c r="D211" i="7" l="1"/>
  <c r="B210" i="7"/>
  <c r="C210" i="7" s="1"/>
  <c r="A210" i="7"/>
  <c r="D212" i="7" l="1"/>
  <c r="A211" i="7"/>
  <c r="B211" i="7"/>
  <c r="C211" i="7" s="1"/>
  <c r="D213" i="7" l="1"/>
  <c r="A212" i="7"/>
  <c r="B212" i="7"/>
  <c r="C212" i="7" s="1"/>
  <c r="D214" i="7" l="1"/>
  <c r="A213" i="7"/>
  <c r="B213" i="7"/>
  <c r="C213" i="7" s="1"/>
  <c r="D215" i="7" l="1"/>
  <c r="A214" i="7"/>
  <c r="B214" i="7"/>
  <c r="C214" i="7" s="1"/>
  <c r="D216" i="7" l="1"/>
  <c r="A215" i="7"/>
  <c r="B215" i="7"/>
  <c r="C215" i="7" s="1"/>
  <c r="D217" i="7" l="1"/>
  <c r="A216" i="7"/>
  <c r="B216" i="7"/>
  <c r="C216" i="7" s="1"/>
  <c r="D218" i="7" l="1"/>
  <c r="A217" i="7"/>
  <c r="B217" i="7"/>
  <c r="C217" i="7" s="1"/>
  <c r="D219" i="7" l="1"/>
  <c r="A218" i="7"/>
  <c r="B218" i="7"/>
  <c r="C218" i="7" s="1"/>
  <c r="D220" i="7" l="1"/>
  <c r="A219" i="7"/>
  <c r="B219" i="7"/>
  <c r="C219" i="7" s="1"/>
  <c r="D221" i="7" l="1"/>
  <c r="A220" i="7"/>
  <c r="B220" i="7"/>
  <c r="C220" i="7" s="1"/>
  <c r="D222" i="7" l="1"/>
  <c r="A221" i="7"/>
  <c r="B221" i="7"/>
  <c r="C221" i="7" s="1"/>
  <c r="D223" i="7" l="1"/>
  <c r="A222" i="7"/>
  <c r="B222" i="7"/>
  <c r="C222" i="7" s="1"/>
  <c r="D224" i="7" l="1"/>
  <c r="A223" i="7"/>
  <c r="B223" i="7"/>
  <c r="C223" i="7" s="1"/>
  <c r="D225" i="7" l="1"/>
  <c r="A224" i="7"/>
  <c r="B224" i="7"/>
  <c r="C224" i="7" s="1"/>
  <c r="D226" i="7" l="1"/>
  <c r="A225" i="7"/>
  <c r="B225" i="7"/>
  <c r="C225" i="7" s="1"/>
  <c r="D227" i="7" l="1"/>
  <c r="B226" i="7"/>
  <c r="C226" i="7" s="1"/>
  <c r="A226" i="7"/>
  <c r="D228" i="7" l="1"/>
  <c r="A227" i="7"/>
  <c r="B227" i="7"/>
  <c r="C227" i="7" s="1"/>
  <c r="D229" i="7" l="1"/>
  <c r="A228" i="7"/>
  <c r="B228" i="7"/>
  <c r="C228" i="7" s="1"/>
  <c r="B229" i="7" l="1"/>
  <c r="C229" i="7" s="1"/>
  <c r="A229" i="7"/>
  <c r="D230" i="7"/>
  <c r="A230" i="7" l="1"/>
  <c r="D231" i="7"/>
  <c r="B230" i="7"/>
  <c r="C230" i="7" s="1"/>
  <c r="A231" i="7" l="1"/>
  <c r="D232" i="7"/>
  <c r="B231" i="7"/>
  <c r="C231" i="7" s="1"/>
  <c r="B232" i="7" l="1"/>
  <c r="C232" i="7" s="1"/>
  <c r="A232" i="7"/>
  <c r="D233" i="7"/>
  <c r="B233" i="7" l="1"/>
  <c r="C233" i="7" s="1"/>
  <c r="D234" i="7"/>
  <c r="A233" i="7"/>
  <c r="D235" i="7" l="1"/>
  <c r="B234" i="7"/>
  <c r="C234" i="7" s="1"/>
  <c r="A234" i="7"/>
  <c r="B235" i="7" l="1"/>
  <c r="C235" i="7" s="1"/>
  <c r="D236" i="7"/>
  <c r="A235" i="7"/>
  <c r="B236" i="7" l="1"/>
  <c r="C236" i="7" s="1"/>
  <c r="D237" i="7"/>
  <c r="A236" i="7"/>
  <c r="D238" i="7" l="1"/>
  <c r="A237" i="7"/>
  <c r="B237" i="7"/>
  <c r="C237" i="7" s="1"/>
  <c r="D239" i="7" l="1"/>
  <c r="A238" i="7"/>
  <c r="B238" i="7"/>
  <c r="C238" i="7" s="1"/>
  <c r="A239" i="7" l="1"/>
  <c r="B239" i="7"/>
  <c r="C239" i="7" s="1"/>
  <c r="D240" i="7"/>
  <c r="D241" i="7" l="1"/>
  <c r="A240" i="7"/>
  <c r="B240" i="7"/>
  <c r="C240" i="7" s="1"/>
  <c r="D242" i="7" l="1"/>
  <c r="B241" i="7"/>
  <c r="C241" i="7" s="1"/>
  <c r="A241" i="7"/>
  <c r="D243" i="7" l="1"/>
  <c r="A242" i="7"/>
  <c r="B242" i="7"/>
  <c r="C242" i="7" s="1"/>
  <c r="B243" i="7" l="1"/>
  <c r="C243" i="7" s="1"/>
  <c r="D244" i="7"/>
  <c r="A243" i="7"/>
  <c r="D245" i="7" l="1"/>
  <c r="A244" i="7"/>
  <c r="B244" i="7"/>
  <c r="C244" i="7" s="1"/>
  <c r="B245" i="7" l="1"/>
  <c r="C245" i="7" s="1"/>
  <c r="D246" i="7"/>
  <c r="A245" i="7"/>
  <c r="D247" i="7" l="1"/>
  <c r="A246" i="7"/>
  <c r="B246" i="7"/>
  <c r="C246" i="7" s="1"/>
  <c r="A247" i="7" l="1"/>
  <c r="B247" i="7"/>
  <c r="C247" i="7" s="1"/>
  <c r="D248" i="7"/>
  <c r="D249" i="7" l="1"/>
  <c r="A248" i="7"/>
  <c r="B248" i="7"/>
  <c r="C248" i="7" s="1"/>
  <c r="A249" i="7" l="1"/>
  <c r="D250" i="7"/>
  <c r="B249" i="7"/>
  <c r="C249" i="7" s="1"/>
  <c r="D251" i="7" l="1"/>
  <c r="A250" i="7"/>
  <c r="B250" i="7"/>
  <c r="C250" i="7" s="1"/>
  <c r="A251" i="7" l="1"/>
  <c r="B251" i="7"/>
  <c r="C251" i="7" s="1"/>
  <c r="D252" i="7"/>
  <c r="D253" i="7" l="1"/>
  <c r="A252" i="7"/>
  <c r="B252" i="7"/>
  <c r="C252" i="7" s="1"/>
  <c r="A253" i="7" l="1"/>
  <c r="B253" i="7"/>
  <c r="C253" i="7" s="1"/>
  <c r="D254" i="7"/>
  <c r="D255" i="7" l="1"/>
  <c r="A254" i="7"/>
  <c r="B254" i="7"/>
  <c r="C254" i="7" s="1"/>
  <c r="A255" i="7" l="1"/>
  <c r="B255" i="7"/>
  <c r="C255" i="7" s="1"/>
  <c r="D256" i="7"/>
  <c r="D257" i="7" l="1"/>
  <c r="A256" i="7"/>
  <c r="B256" i="7"/>
  <c r="C256" i="7" s="1"/>
  <c r="A257" i="7" l="1"/>
  <c r="B257" i="7"/>
  <c r="C257" i="7" s="1"/>
  <c r="D258" i="7"/>
  <c r="D259" i="7" l="1"/>
  <c r="A258" i="7"/>
  <c r="B258" i="7"/>
  <c r="C258" i="7" s="1"/>
  <c r="A259" i="7" l="1"/>
  <c r="B259" i="7"/>
  <c r="C259" i="7" s="1"/>
  <c r="D260" i="7"/>
  <c r="D261" i="7" l="1"/>
  <c r="A260" i="7"/>
  <c r="B260" i="7"/>
  <c r="C260" i="7" s="1"/>
  <c r="A261" i="7" l="1"/>
  <c r="B261" i="7"/>
  <c r="C261" i="7" s="1"/>
  <c r="D262" i="7"/>
  <c r="D263" i="7" l="1"/>
  <c r="A262" i="7"/>
  <c r="B262" i="7"/>
  <c r="C262" i="7" s="1"/>
  <c r="A263" i="7" l="1"/>
  <c r="B263" i="7"/>
  <c r="C263" i="7" s="1"/>
  <c r="D264" i="7"/>
  <c r="D265" i="7" l="1"/>
  <c r="A264" i="7"/>
  <c r="B264" i="7"/>
  <c r="C264" i="7" s="1"/>
  <c r="A265" i="7" l="1"/>
  <c r="B265" i="7"/>
  <c r="C265" i="7" s="1"/>
  <c r="D266" i="7"/>
  <c r="D267" i="7" l="1"/>
  <c r="A266" i="7"/>
  <c r="B266" i="7"/>
  <c r="C266" i="7" s="1"/>
  <c r="A267" i="7" l="1"/>
  <c r="B267" i="7"/>
  <c r="C267" i="7" s="1"/>
  <c r="D268" i="7"/>
  <c r="D269" i="7" l="1"/>
  <c r="A268" i="7"/>
  <c r="B268" i="7"/>
  <c r="C268" i="7" s="1"/>
  <c r="A269" i="7" l="1"/>
  <c r="B269" i="7"/>
  <c r="C269" i="7" s="1"/>
  <c r="D270" i="7"/>
  <c r="D271" i="7" l="1"/>
  <c r="A270" i="7"/>
  <c r="B270" i="7"/>
  <c r="C270" i="7" s="1"/>
  <c r="A271" i="7" l="1"/>
  <c r="B271" i="7"/>
  <c r="C271" i="7" s="1"/>
  <c r="D272" i="7"/>
  <c r="D273" i="7" l="1"/>
  <c r="A272" i="7"/>
  <c r="B272" i="7"/>
  <c r="C272" i="7" s="1"/>
  <c r="A273" i="7" l="1"/>
  <c r="B273" i="7"/>
  <c r="C273" i="7" s="1"/>
  <c r="D274" i="7"/>
  <c r="D275" i="7" l="1"/>
  <c r="A274" i="7"/>
  <c r="B274" i="7"/>
  <c r="C274" i="7" s="1"/>
  <c r="A275" i="7" l="1"/>
  <c r="B275" i="7"/>
  <c r="C275" i="7" s="1"/>
  <c r="D276" i="7"/>
  <c r="D277" i="7" l="1"/>
  <c r="A276" i="7"/>
  <c r="B276" i="7"/>
  <c r="C276" i="7" s="1"/>
  <c r="A277" i="7" l="1"/>
  <c r="B277" i="7"/>
  <c r="C277" i="7" s="1"/>
  <c r="D278" i="7"/>
  <c r="D279" i="7" l="1"/>
  <c r="A278" i="7"/>
  <c r="B278" i="7"/>
  <c r="C278" i="7" s="1"/>
  <c r="A279" i="7" l="1"/>
  <c r="B279" i="7"/>
  <c r="C279" i="7" s="1"/>
  <c r="D280" i="7"/>
  <c r="D281" i="7" l="1"/>
  <c r="A280" i="7"/>
  <c r="B280" i="7"/>
  <c r="C280" i="7" s="1"/>
  <c r="A281" i="7" l="1"/>
  <c r="B281" i="7"/>
  <c r="C281" i="7" s="1"/>
  <c r="D282" i="7"/>
  <c r="D283" i="7" l="1"/>
  <c r="A282" i="7"/>
  <c r="B282" i="7"/>
  <c r="C282" i="7" s="1"/>
  <c r="A283" i="7" l="1"/>
  <c r="B283" i="7"/>
  <c r="C283" i="7" s="1"/>
  <c r="D284" i="7"/>
  <c r="D285" i="7" l="1"/>
  <c r="A284" i="7"/>
  <c r="B284" i="7"/>
  <c r="C284" i="7" s="1"/>
  <c r="A285" i="7" l="1"/>
  <c r="B285" i="7"/>
  <c r="C285" i="7" s="1"/>
  <c r="D286" i="7"/>
  <c r="D287" i="7" l="1"/>
  <c r="A286" i="7"/>
  <c r="B286" i="7"/>
  <c r="C286" i="7" s="1"/>
  <c r="A287" i="7" l="1"/>
  <c r="B287" i="7"/>
  <c r="C287" i="7" s="1"/>
  <c r="D288" i="7"/>
  <c r="D289" i="7" l="1"/>
  <c r="A288" i="7"/>
  <c r="B288" i="7"/>
  <c r="C288" i="7" s="1"/>
  <c r="A289" i="7" l="1"/>
  <c r="D290" i="7"/>
  <c r="B289" i="7"/>
  <c r="C289" i="7" s="1"/>
  <c r="D291" i="7" l="1"/>
  <c r="A290" i="7"/>
  <c r="B290" i="7"/>
  <c r="C290" i="7" s="1"/>
  <c r="A291" i="7" l="1"/>
  <c r="B291" i="7"/>
  <c r="C291" i="7" s="1"/>
  <c r="D292" i="7"/>
  <c r="D293" i="7" l="1"/>
  <c r="A292" i="7"/>
  <c r="B292" i="7"/>
  <c r="C292" i="7" s="1"/>
  <c r="A293" i="7" l="1"/>
  <c r="B293" i="7"/>
  <c r="C293" i="7" s="1"/>
  <c r="D294" i="7"/>
  <c r="D295" i="7" l="1"/>
  <c r="A294" i="7"/>
  <c r="B294" i="7"/>
  <c r="C294" i="7" s="1"/>
  <c r="A295" i="7" l="1"/>
  <c r="B295" i="7"/>
  <c r="C295" i="7" s="1"/>
  <c r="D296" i="7"/>
  <c r="D297" i="7" l="1"/>
  <c r="A296" i="7"/>
  <c r="B296" i="7"/>
  <c r="C296" i="7" s="1"/>
  <c r="A297" i="7" l="1"/>
  <c r="B297" i="7"/>
  <c r="C297" i="7" s="1"/>
  <c r="D298" i="7"/>
  <c r="D299" i="7" l="1"/>
  <c r="A298" i="7"/>
  <c r="B298" i="7"/>
  <c r="C298" i="7" s="1"/>
  <c r="A299" i="7" l="1"/>
  <c r="B299" i="7"/>
  <c r="C299" i="7" s="1"/>
  <c r="D300" i="7"/>
  <c r="D301" i="7" l="1"/>
  <c r="A300" i="7"/>
  <c r="B300" i="7"/>
  <c r="C300" i="7" s="1"/>
  <c r="A301" i="7" l="1"/>
  <c r="B301" i="7"/>
  <c r="C301" i="7" s="1"/>
  <c r="D302" i="7"/>
  <c r="D303" i="7" l="1"/>
  <c r="A302" i="7"/>
  <c r="B302" i="7"/>
  <c r="C302" i="7" s="1"/>
  <c r="A303" i="7" l="1"/>
  <c r="B303" i="7"/>
  <c r="C303" i="7" s="1"/>
  <c r="D304" i="7"/>
  <c r="D305" i="7" l="1"/>
  <c r="A304" i="7"/>
  <c r="B304" i="7"/>
  <c r="C304" i="7" s="1"/>
  <c r="A305" i="7" l="1"/>
  <c r="B305" i="7"/>
  <c r="C305" i="7" s="1"/>
  <c r="D306" i="7"/>
  <c r="D307" i="7" l="1"/>
  <c r="A306" i="7"/>
  <c r="B306" i="7"/>
  <c r="C306" i="7" s="1"/>
  <c r="A307" i="7" l="1"/>
  <c r="B307" i="7"/>
  <c r="C307" i="7" s="1"/>
  <c r="D308" i="7"/>
  <c r="D309" i="7" l="1"/>
  <c r="A308" i="7"/>
  <c r="B308" i="7"/>
  <c r="C308" i="7" s="1"/>
  <c r="A309" i="7" l="1"/>
  <c r="B309" i="7"/>
  <c r="C309" i="7" s="1"/>
  <c r="D310" i="7"/>
  <c r="D311" i="7" l="1"/>
  <c r="A310" i="7"/>
  <c r="B310" i="7"/>
  <c r="C310" i="7" s="1"/>
  <c r="A311" i="7" l="1"/>
  <c r="B311" i="7"/>
  <c r="C311" i="7" s="1"/>
  <c r="D312" i="7"/>
  <c r="D313" i="7" l="1"/>
  <c r="A312" i="7"/>
  <c r="B312" i="7"/>
  <c r="C312" i="7" s="1"/>
  <c r="A313" i="7" l="1"/>
  <c r="B313" i="7"/>
  <c r="C313" i="7" s="1"/>
  <c r="D314" i="7"/>
  <c r="D315" i="7" l="1"/>
  <c r="A314" i="7"/>
  <c r="B314" i="7"/>
  <c r="C314" i="7" s="1"/>
  <c r="A315" i="7" l="1"/>
  <c r="B315" i="7"/>
  <c r="C315" i="7" s="1"/>
  <c r="D316" i="7"/>
  <c r="D317" i="7" l="1"/>
  <c r="A316" i="7"/>
  <c r="B316" i="7"/>
  <c r="C316" i="7" s="1"/>
  <c r="A317" i="7" l="1"/>
  <c r="B317" i="7"/>
  <c r="C317" i="7" s="1"/>
  <c r="D318" i="7"/>
  <c r="D319" i="7" l="1"/>
  <c r="A318" i="7"/>
  <c r="B318" i="7"/>
  <c r="C318" i="7" s="1"/>
  <c r="A319" i="7" l="1"/>
  <c r="B319" i="7"/>
  <c r="C319" i="7" s="1"/>
  <c r="D320" i="7"/>
  <c r="D321" i="7" l="1"/>
  <c r="A320" i="7"/>
  <c r="B320" i="7"/>
  <c r="C320" i="7" s="1"/>
  <c r="A321" i="7" l="1"/>
  <c r="B321" i="7"/>
  <c r="C321" i="7" s="1"/>
  <c r="D322" i="7"/>
  <c r="D323" i="7" l="1"/>
  <c r="A322" i="7"/>
  <c r="B322" i="7"/>
  <c r="C322" i="7" s="1"/>
  <c r="A323" i="7" l="1"/>
  <c r="B323" i="7"/>
  <c r="C323" i="7" s="1"/>
  <c r="D324" i="7"/>
  <c r="D325" i="7" l="1"/>
  <c r="A324" i="7"/>
  <c r="B324" i="7"/>
  <c r="C324" i="7" s="1"/>
  <c r="A325" i="7" l="1"/>
  <c r="B325" i="7"/>
  <c r="C325" i="7" s="1"/>
  <c r="D326" i="7"/>
  <c r="D327" i="7" l="1"/>
  <c r="A326" i="7"/>
  <c r="B326" i="7"/>
  <c r="C326" i="7" s="1"/>
  <c r="A327" i="7" l="1"/>
  <c r="B327" i="7"/>
  <c r="C327" i="7" s="1"/>
  <c r="D328" i="7"/>
  <c r="D329" i="7" l="1"/>
  <c r="A328" i="7"/>
  <c r="B328" i="7"/>
  <c r="C328" i="7" s="1"/>
  <c r="A329" i="7" l="1"/>
  <c r="B329" i="7"/>
  <c r="C329" i="7" s="1"/>
  <c r="D330" i="7"/>
  <c r="D331" i="7" l="1"/>
  <c r="A330" i="7"/>
  <c r="B330" i="7"/>
  <c r="C330" i="7" s="1"/>
  <c r="A331" i="7" l="1"/>
  <c r="B331" i="7"/>
  <c r="C331" i="7" s="1"/>
  <c r="D332" i="7"/>
  <c r="D333" i="7" l="1"/>
  <c r="A332" i="7"/>
  <c r="B332" i="7"/>
  <c r="C332" i="7" s="1"/>
  <c r="A333" i="7" l="1"/>
  <c r="B333" i="7"/>
  <c r="C333" i="7" s="1"/>
  <c r="D334" i="7"/>
  <c r="D335" i="7" l="1"/>
  <c r="A334" i="7"/>
  <c r="B334" i="7"/>
  <c r="C334" i="7" s="1"/>
  <c r="A335" i="7" l="1"/>
  <c r="B335" i="7"/>
  <c r="C335" i="7" s="1"/>
  <c r="D336" i="7"/>
  <c r="D337" i="7" l="1"/>
  <c r="A336" i="7"/>
  <c r="B336" i="7"/>
  <c r="C336" i="7" s="1"/>
  <c r="A337" i="7" l="1"/>
  <c r="B337" i="7"/>
  <c r="C337" i="7" s="1"/>
  <c r="D338" i="7"/>
  <c r="D339" i="7" l="1"/>
  <c r="A338" i="7"/>
  <c r="B338" i="7"/>
  <c r="C338" i="7" s="1"/>
  <c r="A339" i="7" l="1"/>
  <c r="B339" i="7"/>
  <c r="C339" i="7" s="1"/>
  <c r="D340" i="7"/>
  <c r="D341" i="7" l="1"/>
  <c r="A340" i="7"/>
  <c r="B340" i="7"/>
  <c r="C340" i="7" s="1"/>
  <c r="A341" i="7" l="1"/>
  <c r="B341" i="7"/>
  <c r="C341" i="7" s="1"/>
  <c r="D342" i="7"/>
  <c r="D343" i="7" l="1"/>
  <c r="A342" i="7"/>
  <c r="B342" i="7"/>
  <c r="C342" i="7" s="1"/>
  <c r="A343" i="7" l="1"/>
  <c r="B343" i="7"/>
  <c r="C343" i="7" s="1"/>
  <c r="D344" i="7"/>
  <c r="D345" i="7" l="1"/>
  <c r="A344" i="7"/>
  <c r="B344" i="7"/>
  <c r="C344" i="7" s="1"/>
  <c r="A345" i="7" l="1"/>
  <c r="B345" i="7"/>
  <c r="C345" i="7" s="1"/>
  <c r="D346" i="7"/>
  <c r="D347" i="7" l="1"/>
  <c r="A346" i="7"/>
  <c r="B346" i="7"/>
  <c r="C346" i="7" s="1"/>
  <c r="A347" i="7" l="1"/>
  <c r="B347" i="7"/>
  <c r="C347" i="7" s="1"/>
  <c r="D348" i="7"/>
  <c r="D349" i="7" l="1"/>
  <c r="A348" i="7"/>
  <c r="B348" i="7"/>
  <c r="C348" i="7" s="1"/>
  <c r="A349" i="7" l="1"/>
  <c r="B349" i="7"/>
  <c r="C349" i="7" s="1"/>
  <c r="D350" i="7"/>
  <c r="D351" i="7" l="1"/>
  <c r="A350" i="7"/>
  <c r="B350" i="7"/>
  <c r="C350" i="7" s="1"/>
  <c r="A351" i="7" l="1"/>
  <c r="B351" i="7"/>
  <c r="C351" i="7" s="1"/>
  <c r="D352" i="7"/>
  <c r="D353" i="7" l="1"/>
  <c r="A352" i="7"/>
  <c r="B352" i="7"/>
  <c r="C352" i="7" s="1"/>
  <c r="A353" i="7" l="1"/>
  <c r="B353" i="7"/>
  <c r="C353" i="7" s="1"/>
  <c r="D354" i="7"/>
  <c r="D355" i="7" l="1"/>
  <c r="A354" i="7"/>
  <c r="B354" i="7"/>
  <c r="C354" i="7" s="1"/>
  <c r="A355" i="7" l="1"/>
  <c r="B355" i="7"/>
  <c r="C355" i="7" s="1"/>
  <c r="D356" i="7"/>
  <c r="D357" i="7" l="1"/>
  <c r="A356" i="7"/>
  <c r="B356" i="7"/>
  <c r="C356" i="7" s="1"/>
  <c r="A357" i="7" l="1"/>
  <c r="B357" i="7"/>
  <c r="C357" i="7" s="1"/>
  <c r="D358" i="7"/>
  <c r="D359" i="7" l="1"/>
  <c r="A358" i="7"/>
  <c r="B358" i="7"/>
  <c r="C358" i="7" s="1"/>
  <c r="A359" i="7" l="1"/>
  <c r="B359" i="7"/>
  <c r="C359" i="7" s="1"/>
  <c r="D360" i="7"/>
  <c r="D361" i="7" l="1"/>
  <c r="A360" i="7"/>
  <c r="B360" i="7"/>
  <c r="C360" i="7" s="1"/>
  <c r="A361" i="7" l="1"/>
  <c r="B361" i="7"/>
  <c r="C361" i="7" s="1"/>
  <c r="D362" i="7"/>
  <c r="D363" i="7" l="1"/>
  <c r="A362" i="7"/>
  <c r="B362" i="7"/>
  <c r="C362" i="7" s="1"/>
  <c r="A363" i="7" l="1"/>
  <c r="B363" i="7"/>
  <c r="C363" i="7" s="1"/>
  <c r="D364" i="7"/>
  <c r="D365" i="7" l="1"/>
  <c r="A364" i="7"/>
  <c r="B364" i="7"/>
  <c r="C364" i="7" s="1"/>
  <c r="A365" i="7" l="1"/>
  <c r="B365" i="7"/>
  <c r="C365" i="7" s="1"/>
  <c r="D366" i="7"/>
  <c r="D367" i="7" l="1"/>
  <c r="A366" i="7"/>
  <c r="B366" i="7"/>
  <c r="C366" i="7" s="1"/>
  <c r="A367" i="7" l="1"/>
  <c r="D368" i="7"/>
  <c r="B367" i="7"/>
  <c r="C367" i="7" s="1"/>
  <c r="D369" i="7" l="1"/>
  <c r="A368" i="7"/>
  <c r="B368" i="7"/>
  <c r="C368" i="7" s="1"/>
  <c r="A369" i="7" l="1"/>
  <c r="B369" i="7"/>
  <c r="C369" i="7" s="1"/>
  <c r="D370" i="7"/>
  <c r="D371" i="7" l="1"/>
  <c r="A370" i="7"/>
  <c r="B370" i="7"/>
  <c r="C370" i="7" s="1"/>
  <c r="A371" i="7" l="1"/>
  <c r="B371" i="7"/>
  <c r="C371" i="7" s="1"/>
  <c r="D372" i="7"/>
  <c r="D373" i="7" l="1"/>
  <c r="A372" i="7"/>
  <c r="B372" i="7"/>
  <c r="C372" i="7" s="1"/>
  <c r="D374" i="7" l="1"/>
  <c r="A373" i="7"/>
  <c r="B373" i="7"/>
  <c r="C373" i="7" s="1"/>
  <c r="B374" i="7" l="1"/>
  <c r="C374" i="7" s="1"/>
  <c r="D375" i="7"/>
  <c r="A374" i="7"/>
  <c r="B375" i="7" l="1"/>
  <c r="C375" i="7" s="1"/>
  <c r="D376" i="7"/>
  <c r="A375" i="7"/>
  <c r="D377" i="7" l="1"/>
  <c r="A376" i="7"/>
  <c r="B376" i="7"/>
  <c r="C376" i="7" s="1"/>
  <c r="A377" i="7" l="1"/>
  <c r="B377" i="7"/>
  <c r="C377" i="7" s="1"/>
  <c r="D378" i="7"/>
  <c r="D379" i="7" l="1"/>
  <c r="A378" i="7"/>
  <c r="B378" i="7"/>
  <c r="C378" i="7" s="1"/>
  <c r="A379" i="7" l="1"/>
  <c r="B379" i="7"/>
  <c r="C379" i="7" s="1"/>
  <c r="D380" i="7"/>
  <c r="D381" i="7" l="1"/>
  <c r="A380" i="7"/>
  <c r="B380" i="7"/>
  <c r="C380" i="7" s="1"/>
  <c r="A381" i="7" l="1"/>
  <c r="B381" i="7"/>
  <c r="C381" i="7" s="1"/>
  <c r="D382" i="7"/>
  <c r="D383" i="7" l="1"/>
  <c r="A382" i="7"/>
  <c r="B382" i="7"/>
  <c r="C382" i="7" s="1"/>
  <c r="A383" i="7" l="1"/>
  <c r="B383" i="7"/>
  <c r="C383" i="7" s="1"/>
  <c r="D384" i="7"/>
  <c r="D385" i="7" l="1"/>
  <c r="A384" i="7"/>
  <c r="B384" i="7"/>
  <c r="C384" i="7" s="1"/>
  <c r="A385" i="7" l="1"/>
  <c r="B385" i="7"/>
  <c r="C385" i="7" s="1"/>
  <c r="D386" i="7"/>
  <c r="D387" i="7" l="1"/>
  <c r="A386" i="7"/>
  <c r="B386" i="7"/>
  <c r="C386" i="7" s="1"/>
  <c r="A387" i="7" l="1"/>
  <c r="B387" i="7"/>
  <c r="C387" i="7" s="1"/>
  <c r="D388" i="7"/>
  <c r="D389" i="7" l="1"/>
  <c r="A388" i="7"/>
  <c r="B388" i="7"/>
  <c r="C388" i="7" s="1"/>
  <c r="A389" i="7" l="1"/>
  <c r="B389" i="7"/>
  <c r="C389" i="7" s="1"/>
  <c r="D390" i="7"/>
  <c r="D391" i="7" l="1"/>
  <c r="B390" i="7"/>
  <c r="C390" i="7" s="1"/>
  <c r="A390" i="7"/>
  <c r="A391" i="7" l="1"/>
  <c r="B391" i="7"/>
  <c r="C391" i="7" s="1"/>
  <c r="D392" i="7"/>
  <c r="D393" i="7" l="1"/>
  <c r="A392" i="7"/>
  <c r="B392" i="7"/>
  <c r="C392" i="7" s="1"/>
  <c r="A393" i="7" l="1"/>
  <c r="B393" i="7"/>
  <c r="C393" i="7" s="1"/>
  <c r="D394" i="7"/>
  <c r="D395" i="7" l="1"/>
  <c r="A394" i="7"/>
  <c r="B394" i="7"/>
  <c r="C394" i="7" s="1"/>
  <c r="A395" i="7" l="1"/>
  <c r="B395" i="7"/>
  <c r="C395" i="7" s="1"/>
  <c r="D396" i="7"/>
  <c r="D397" i="7" l="1"/>
  <c r="A396" i="7"/>
  <c r="B396" i="7"/>
  <c r="C396" i="7" s="1"/>
  <c r="D398" i="7" l="1"/>
  <c r="A397" i="7"/>
  <c r="B397" i="7"/>
  <c r="C397" i="7" s="1"/>
  <c r="D399" i="7" l="1"/>
  <c r="A398" i="7"/>
  <c r="B398" i="7"/>
  <c r="C398" i="7" s="1"/>
  <c r="A399" i="7" l="1"/>
  <c r="B399" i="7"/>
  <c r="C399" i="7" s="1"/>
  <c r="D400" i="7"/>
  <c r="D401" i="7" l="1"/>
  <c r="A400" i="7"/>
  <c r="B400" i="7"/>
  <c r="C400" i="7" s="1"/>
  <c r="A401" i="7" l="1"/>
  <c r="B401" i="7"/>
  <c r="C401" i="7" s="1"/>
  <c r="D402" i="7"/>
  <c r="D403" i="7" l="1"/>
  <c r="A402" i="7"/>
  <c r="B402" i="7"/>
  <c r="C402" i="7" s="1"/>
  <c r="A403" i="7" l="1"/>
  <c r="B403" i="7"/>
  <c r="C403" i="7" s="1"/>
  <c r="D404" i="7"/>
  <c r="D405" i="7" l="1"/>
  <c r="A404" i="7"/>
  <c r="B404" i="7"/>
  <c r="C404" i="7" s="1"/>
  <c r="A405" i="7" l="1"/>
  <c r="B405" i="7"/>
  <c r="C405" i="7" s="1"/>
  <c r="D406" i="7"/>
  <c r="D407" i="7" l="1"/>
  <c r="A406" i="7"/>
  <c r="B406" i="7"/>
  <c r="C406" i="7" s="1"/>
  <c r="A407" i="7" l="1"/>
  <c r="B407" i="7"/>
  <c r="C407" i="7" s="1"/>
  <c r="D408" i="7"/>
  <c r="D409" i="7" l="1"/>
  <c r="A408" i="7"/>
  <c r="B408" i="7"/>
  <c r="C408" i="7" s="1"/>
  <c r="A409" i="7" l="1"/>
  <c r="B409" i="7"/>
  <c r="C409" i="7" s="1"/>
  <c r="D410" i="7"/>
  <c r="D411" i="7" l="1"/>
  <c r="A410" i="7"/>
  <c r="B410" i="7"/>
  <c r="C410" i="7" s="1"/>
  <c r="A411" i="7" l="1"/>
  <c r="B411" i="7"/>
  <c r="C411" i="7" s="1"/>
  <c r="D412" i="7"/>
  <c r="D413" i="7" l="1"/>
  <c r="A412" i="7"/>
  <c r="B412" i="7"/>
  <c r="C412" i="7" s="1"/>
  <c r="A413" i="7" l="1"/>
  <c r="B413" i="7"/>
  <c r="C413" i="7" s="1"/>
  <c r="D414" i="7"/>
  <c r="D415" i="7" l="1"/>
  <c r="A414" i="7"/>
  <c r="B414" i="7"/>
  <c r="C414" i="7" s="1"/>
  <c r="A415" i="7" l="1"/>
  <c r="B415" i="7"/>
  <c r="C415" i="7" s="1"/>
  <c r="D416" i="7"/>
  <c r="D417" i="7" l="1"/>
  <c r="A416" i="7"/>
  <c r="B416" i="7"/>
  <c r="C416" i="7" s="1"/>
  <c r="A417" i="7" l="1"/>
  <c r="B417" i="7"/>
  <c r="C417" i="7" s="1"/>
  <c r="D418" i="7"/>
  <c r="D419" i="7" l="1"/>
  <c r="A418" i="7"/>
  <c r="B418" i="7"/>
  <c r="C418" i="7" s="1"/>
  <c r="A419" i="7" l="1"/>
  <c r="B419" i="7"/>
  <c r="C419" i="7" s="1"/>
  <c r="D420" i="7"/>
  <c r="D421" i="7" l="1"/>
  <c r="A420" i="7"/>
  <c r="B420" i="7"/>
  <c r="C420" i="7" s="1"/>
  <c r="A421" i="7" l="1"/>
  <c r="B421" i="7"/>
  <c r="C421" i="7" s="1"/>
  <c r="D422" i="7"/>
  <c r="D423" i="7" l="1"/>
  <c r="A422" i="7"/>
  <c r="B422" i="7"/>
  <c r="C422" i="7" s="1"/>
  <c r="A423" i="7" l="1"/>
  <c r="B423" i="7"/>
  <c r="C423" i="7" s="1"/>
  <c r="D424" i="7"/>
  <c r="D425" i="7" l="1"/>
  <c r="A424" i="7"/>
  <c r="B424" i="7"/>
  <c r="C424" i="7" s="1"/>
  <c r="A425" i="7" l="1"/>
  <c r="B425" i="7"/>
  <c r="C425" i="7" s="1"/>
  <c r="D426" i="7"/>
  <c r="D427" i="7" l="1"/>
  <c r="A426" i="7"/>
  <c r="B426" i="7"/>
  <c r="C426" i="7" s="1"/>
  <c r="A427" i="7" l="1"/>
  <c r="B427" i="7"/>
  <c r="C427" i="7" s="1"/>
  <c r="D428" i="7"/>
  <c r="D429" i="7" l="1"/>
  <c r="A428" i="7"/>
  <c r="B428" i="7"/>
  <c r="C428" i="7" s="1"/>
  <c r="A429" i="7" l="1"/>
  <c r="B429" i="7"/>
  <c r="C429" i="7" s="1"/>
  <c r="D430" i="7"/>
  <c r="D431" i="7" l="1"/>
  <c r="A430" i="7"/>
  <c r="B430" i="7"/>
  <c r="C430" i="7" s="1"/>
  <c r="A431" i="7" l="1"/>
  <c r="B431" i="7"/>
  <c r="C431" i="7" s="1"/>
  <c r="D432" i="7"/>
  <c r="D433" i="7" l="1"/>
  <c r="A432" i="7"/>
  <c r="B432" i="7"/>
  <c r="C432" i="7" s="1"/>
  <c r="A433" i="7" l="1"/>
  <c r="B433" i="7"/>
  <c r="C433" i="7" s="1"/>
  <c r="D434" i="7"/>
  <c r="D435" i="7" l="1"/>
  <c r="A434" i="7"/>
  <c r="B434" i="7"/>
  <c r="C434" i="7" s="1"/>
  <c r="A435" i="7" l="1"/>
  <c r="B435" i="7"/>
  <c r="C435" i="7" s="1"/>
  <c r="D436" i="7"/>
  <c r="D437" i="7" l="1"/>
  <c r="A436" i="7"/>
  <c r="B436" i="7"/>
  <c r="C436" i="7" s="1"/>
  <c r="A437" i="7" l="1"/>
  <c r="B437" i="7"/>
  <c r="C437" i="7" s="1"/>
  <c r="D438" i="7"/>
  <c r="D439" i="7" l="1"/>
  <c r="A438" i="7"/>
  <c r="B438" i="7"/>
  <c r="C438" i="7" s="1"/>
  <c r="A439" i="7" l="1"/>
  <c r="B439" i="7"/>
  <c r="C439" i="7" s="1"/>
  <c r="D440" i="7"/>
  <c r="D441" i="7" l="1"/>
  <c r="A440" i="7"/>
  <c r="B440" i="7"/>
  <c r="C440" i="7" s="1"/>
  <c r="A441" i="7" l="1"/>
  <c r="B441" i="7"/>
  <c r="C441" i="7" s="1"/>
  <c r="D442" i="7"/>
  <c r="D443" i="7" l="1"/>
  <c r="A442" i="7"/>
  <c r="B442" i="7"/>
  <c r="C442" i="7" s="1"/>
  <c r="A443" i="7" l="1"/>
  <c r="B443" i="7"/>
  <c r="C443" i="7" s="1"/>
  <c r="D444" i="7"/>
  <c r="D445" i="7" l="1"/>
  <c r="A444" i="7"/>
  <c r="B444" i="7"/>
  <c r="C444" i="7" s="1"/>
  <c r="A445" i="7" l="1"/>
  <c r="B445" i="7"/>
  <c r="C445" i="7" s="1"/>
  <c r="D446" i="7"/>
  <c r="D447" i="7" l="1"/>
  <c r="A446" i="7"/>
  <c r="B446" i="7"/>
  <c r="C446" i="7" s="1"/>
  <c r="A447" i="7" l="1"/>
  <c r="B447" i="7"/>
  <c r="C447" i="7" s="1"/>
  <c r="D448" i="7"/>
  <c r="D449" i="7" l="1"/>
  <c r="A448" i="7"/>
  <c r="B448" i="7"/>
  <c r="C448" i="7" s="1"/>
  <c r="A449" i="7" l="1"/>
  <c r="D450" i="7"/>
  <c r="B449" i="7"/>
  <c r="C449" i="7" s="1"/>
  <c r="D451" i="7" l="1"/>
  <c r="A450" i="7"/>
  <c r="B450" i="7"/>
  <c r="C450" i="7" s="1"/>
  <c r="A451" i="7" l="1"/>
  <c r="B451" i="7"/>
  <c r="C451" i="7" s="1"/>
  <c r="D452" i="7"/>
  <c r="D453" i="7" l="1"/>
  <c r="A452" i="7"/>
  <c r="B452" i="7"/>
  <c r="C452" i="7" s="1"/>
  <c r="A453" i="7" l="1"/>
  <c r="B453" i="7"/>
  <c r="C453" i="7" s="1"/>
  <c r="D454" i="7"/>
  <c r="D455" i="7" l="1"/>
  <c r="A454" i="7"/>
  <c r="B454" i="7"/>
  <c r="C454" i="7" s="1"/>
  <c r="A455" i="7" l="1"/>
  <c r="B455" i="7"/>
  <c r="C455" i="7" s="1"/>
  <c r="D456" i="7"/>
  <c r="B456" i="7" l="1"/>
  <c r="C456" i="7" s="1"/>
  <c r="D457" i="7"/>
  <c r="A456" i="7"/>
  <c r="A457" i="7" l="1"/>
  <c r="B457" i="7"/>
  <c r="C457" i="7"/>
  <c r="D458" i="7"/>
  <c r="D459" i="7" l="1"/>
  <c r="A458" i="7"/>
  <c r="B458" i="7"/>
  <c r="C458" i="7" s="1"/>
  <c r="A459" i="7" l="1"/>
  <c r="B459" i="7"/>
  <c r="C459" i="7" s="1"/>
  <c r="D460" i="7"/>
  <c r="A460" i="7" l="1"/>
  <c r="D461" i="7"/>
  <c r="B460" i="7"/>
  <c r="C460" i="7" s="1"/>
  <c r="A461" i="7" l="1"/>
  <c r="B461" i="7"/>
  <c r="C461" i="7" s="1"/>
  <c r="D462" i="7"/>
  <c r="B462" i="7" l="1"/>
  <c r="C462" i="7" s="1"/>
  <c r="D463" i="7"/>
  <c r="A462" i="7"/>
  <c r="B463" i="7" l="1"/>
  <c r="C463" i="7" s="1"/>
  <c r="D464" i="7"/>
  <c r="A463" i="7"/>
  <c r="A464" i="7" l="1"/>
  <c r="B464" i="7"/>
  <c r="C464" i="7" s="1"/>
  <c r="D465" i="7"/>
  <c r="A465" i="7" l="1"/>
  <c r="B465" i="7"/>
  <c r="C465" i="7" s="1"/>
  <c r="D466" i="7"/>
  <c r="D467" i="7" l="1"/>
  <c r="B466" i="7"/>
  <c r="C466" i="7" s="1"/>
  <c r="A466" i="7"/>
  <c r="A467" i="7" l="1"/>
  <c r="B467" i="7"/>
  <c r="C467" i="7" s="1"/>
  <c r="D468" i="7"/>
  <c r="A468" i="7" l="1"/>
  <c r="B468" i="7"/>
  <c r="C468" i="7" s="1"/>
  <c r="D469" i="7"/>
  <c r="A469" i="7" l="1"/>
  <c r="B469" i="7"/>
  <c r="C469" i="7" s="1"/>
  <c r="D470" i="7"/>
  <c r="D471" i="7" l="1"/>
  <c r="A470" i="7"/>
  <c r="B470" i="7"/>
  <c r="C470" i="7" s="1"/>
  <c r="A471" i="7" l="1"/>
  <c r="B471" i="7"/>
  <c r="C471" i="7" s="1"/>
  <c r="D472" i="7"/>
  <c r="B472" i="7" l="1"/>
  <c r="C472" i="7" s="1"/>
  <c r="D473" i="7"/>
  <c r="A472" i="7"/>
  <c r="D474" i="7" l="1"/>
  <c r="A473" i="7"/>
  <c r="B473" i="7"/>
  <c r="C473" i="7" s="1"/>
  <c r="A474" i="7" l="1"/>
  <c r="B474" i="7"/>
  <c r="C474" i="7" s="1"/>
  <c r="D475" i="7"/>
  <c r="A475" i="7" l="1"/>
  <c r="B475" i="7"/>
  <c r="C475" i="7" s="1"/>
  <c r="D476" i="7"/>
  <c r="D477" i="7" l="1"/>
  <c r="A476" i="7"/>
  <c r="B476" i="7"/>
  <c r="C476" i="7" s="1"/>
  <c r="D478" i="7" l="1"/>
  <c r="A477" i="7"/>
  <c r="B477" i="7"/>
  <c r="C477" i="7" s="1"/>
  <c r="D479" i="7" l="1"/>
  <c r="A478" i="7"/>
  <c r="B478" i="7"/>
  <c r="C478" i="7" s="1"/>
  <c r="A479" i="7" l="1"/>
  <c r="B479" i="7"/>
  <c r="C479" i="7" s="1"/>
  <c r="D480" i="7"/>
  <c r="A480" i="7" l="1"/>
  <c r="B480" i="7"/>
  <c r="C480" i="7" s="1"/>
  <c r="D481" i="7"/>
  <c r="D482" i="7" l="1"/>
  <c r="A481" i="7"/>
  <c r="B481" i="7"/>
  <c r="C481" i="7" s="1"/>
  <c r="D483" i="7" l="1"/>
  <c r="A482" i="7"/>
  <c r="B482" i="7"/>
  <c r="C482" i="7" s="1"/>
  <c r="A483" i="7" l="1"/>
  <c r="B483" i="7"/>
  <c r="C483" i="7" s="1"/>
  <c r="D484" i="7"/>
  <c r="A484" i="7" l="1"/>
  <c r="B484" i="7"/>
  <c r="C484" i="7" s="1"/>
  <c r="D485" i="7"/>
  <c r="A485" i="7" l="1"/>
  <c r="B485" i="7"/>
  <c r="C485" i="7" s="1"/>
  <c r="D486" i="7"/>
  <c r="A486" i="7" l="1"/>
  <c r="D487" i="7"/>
  <c r="B486" i="7"/>
  <c r="C486" i="7" s="1"/>
  <c r="A487" i="7" l="1"/>
  <c r="B487" i="7"/>
  <c r="C487" i="7" s="1"/>
  <c r="D488" i="7"/>
  <c r="D489" i="7" l="1"/>
  <c r="A488" i="7"/>
  <c r="B488" i="7"/>
  <c r="C488" i="7" s="1"/>
  <c r="A489" i="7" l="1"/>
  <c r="B489" i="7"/>
  <c r="C489" i="7" s="1"/>
  <c r="D490" i="7"/>
  <c r="A490" i="7" l="1"/>
  <c r="D491" i="7"/>
  <c r="B490" i="7"/>
  <c r="C490" i="7" s="1"/>
  <c r="A491" i="7" l="1"/>
  <c r="B491" i="7"/>
  <c r="C491" i="7" s="1"/>
  <c r="D492" i="7"/>
  <c r="D493" i="7" l="1"/>
  <c r="A492" i="7"/>
  <c r="B492" i="7"/>
  <c r="C492" i="7" s="1"/>
  <c r="D494" i="7" l="1"/>
  <c r="A493" i="7"/>
  <c r="B493" i="7"/>
  <c r="C493" i="7" s="1"/>
  <c r="D495" i="7" l="1"/>
  <c r="A494" i="7"/>
  <c r="B494" i="7"/>
  <c r="C494" i="7" s="1"/>
  <c r="A495" i="7" l="1"/>
  <c r="B495" i="7"/>
  <c r="C495" i="7" s="1"/>
  <c r="D496" i="7"/>
  <c r="D497" i="7" l="1"/>
  <c r="A496" i="7"/>
  <c r="B496" i="7"/>
  <c r="C496" i="7" s="1"/>
  <c r="D498" i="7" l="1"/>
  <c r="A497" i="7"/>
  <c r="B497" i="7"/>
  <c r="C497" i="7" s="1"/>
  <c r="D499" i="7" l="1"/>
  <c r="A498" i="7"/>
  <c r="B498" i="7"/>
  <c r="C498" i="7" s="1"/>
  <c r="A499" i="7" l="1"/>
  <c r="B499" i="7"/>
  <c r="C499" i="7" s="1"/>
  <c r="D500" i="7"/>
  <c r="D501" i="7" l="1"/>
  <c r="A500" i="7"/>
  <c r="B500" i="7"/>
  <c r="C500" i="7" s="1"/>
  <c r="A501" i="7" l="1"/>
  <c r="B501" i="7"/>
  <c r="C501" i="7" s="1"/>
  <c r="D502" i="7"/>
  <c r="D503" i="7" l="1"/>
  <c r="A502" i="7"/>
  <c r="B502" i="7"/>
  <c r="C502" i="7" s="1"/>
  <c r="D504" i="7" l="1"/>
  <c r="A503" i="7"/>
  <c r="B503" i="7"/>
  <c r="C503" i="7" s="1"/>
  <c r="D505" i="7" l="1"/>
  <c r="A504" i="7"/>
  <c r="B504" i="7"/>
  <c r="C504" i="7" s="1"/>
  <c r="D506" i="7" l="1"/>
  <c r="A505" i="7"/>
  <c r="B505" i="7"/>
  <c r="C505" i="7" s="1"/>
  <c r="D507" i="7" l="1"/>
  <c r="A506" i="7"/>
  <c r="B506" i="7"/>
  <c r="C506" i="7" s="1"/>
  <c r="A507" i="7" l="1"/>
  <c r="B507" i="7"/>
  <c r="C507" i="7" s="1"/>
  <c r="D508" i="7"/>
  <c r="D509" i="7" l="1"/>
  <c r="A508" i="7"/>
  <c r="B508" i="7"/>
  <c r="C508" i="7" s="1"/>
  <c r="A509" i="7" l="1"/>
  <c r="B509" i="7"/>
  <c r="C509" i="7" s="1"/>
  <c r="D510" i="7"/>
  <c r="A510" i="7" l="1"/>
  <c r="B510" i="7"/>
  <c r="C510" i="7" s="1"/>
  <c r="D511" i="7"/>
  <c r="A511" i="7" l="1"/>
  <c r="B511" i="7"/>
  <c r="C511" i="7" s="1"/>
  <c r="D512" i="7"/>
  <c r="D513" i="7" l="1"/>
  <c r="A512" i="7"/>
  <c r="B512" i="7"/>
  <c r="C512" i="7" s="1"/>
  <c r="A513" i="7" l="1"/>
  <c r="B513" i="7"/>
  <c r="C513" i="7" s="1"/>
  <c r="D514" i="7"/>
  <c r="D515" i="7" l="1"/>
  <c r="A514" i="7"/>
  <c r="B514" i="7"/>
  <c r="C514" i="7" s="1"/>
  <c r="D516" i="7" l="1"/>
  <c r="A515" i="7"/>
  <c r="B515" i="7"/>
  <c r="C515" i="7" s="1"/>
  <c r="D517" i="7" l="1"/>
  <c r="A516" i="7"/>
  <c r="B516" i="7"/>
  <c r="C516" i="7" s="1"/>
  <c r="A517" i="7" l="1"/>
  <c r="B517" i="7"/>
  <c r="C517" i="7" s="1"/>
  <c r="D518" i="7"/>
  <c r="D519" i="7" l="1"/>
  <c r="A518" i="7"/>
  <c r="B518" i="7"/>
  <c r="C518" i="7" s="1"/>
  <c r="A519" i="7" l="1"/>
  <c r="B519" i="7"/>
  <c r="C519" i="7" s="1"/>
  <c r="D520" i="7"/>
  <c r="D521" i="7" l="1"/>
  <c r="A520" i="7"/>
  <c r="B520" i="7"/>
  <c r="C520" i="7" s="1"/>
  <c r="D522" i="7" l="1"/>
  <c r="A521" i="7"/>
  <c r="B521" i="7"/>
  <c r="C521" i="7" s="1"/>
  <c r="D523" i="7" l="1"/>
  <c r="A522" i="7"/>
  <c r="B522" i="7"/>
  <c r="C522" i="7" s="1"/>
  <c r="A523" i="7" l="1"/>
  <c r="B523" i="7"/>
  <c r="C523" i="7" s="1"/>
  <c r="D524" i="7"/>
  <c r="D525" i="7" l="1"/>
  <c r="A524" i="7"/>
  <c r="B524" i="7"/>
  <c r="C524" i="7" s="1"/>
  <c r="A525" i="7" l="1"/>
  <c r="B525" i="7"/>
  <c r="C525" i="7" s="1"/>
  <c r="D526" i="7"/>
  <c r="A526" i="7" l="1"/>
  <c r="B526" i="7"/>
  <c r="C526" i="7" s="1"/>
  <c r="D527" i="7"/>
  <c r="A527" i="7" l="1"/>
  <c r="B527" i="7"/>
  <c r="C527" i="7" s="1"/>
  <c r="D528" i="7"/>
  <c r="D529" i="7" l="1"/>
  <c r="A528" i="7"/>
  <c r="B528" i="7"/>
  <c r="C528" i="7" s="1"/>
  <c r="D530" i="7" l="1"/>
  <c r="A529" i="7"/>
  <c r="B529" i="7"/>
  <c r="C529" i="7" s="1"/>
  <c r="D531" i="7" l="1"/>
  <c r="B530" i="7"/>
  <c r="C530" i="7" s="1"/>
  <c r="A530" i="7"/>
  <c r="A531" i="7" l="1"/>
  <c r="B531" i="7"/>
  <c r="C531" i="7" s="1"/>
  <c r="D532" i="7"/>
  <c r="A532" i="7" l="1"/>
  <c r="D533" i="7"/>
  <c r="B532" i="7"/>
  <c r="C532" i="7" s="1"/>
  <c r="D534" i="7" l="1"/>
  <c r="A533" i="7"/>
  <c r="B533" i="7"/>
  <c r="C533" i="7" s="1"/>
  <c r="D535" i="7" l="1"/>
  <c r="A534" i="7"/>
  <c r="B534" i="7"/>
  <c r="C534" i="7" s="1"/>
  <c r="D536" i="7" l="1"/>
  <c r="A535" i="7"/>
  <c r="B535" i="7"/>
  <c r="C535" i="7" s="1"/>
  <c r="D537" i="7" l="1"/>
  <c r="A536" i="7"/>
  <c r="B536" i="7"/>
  <c r="C536" i="7" s="1"/>
  <c r="D538" i="7" l="1"/>
  <c r="A537" i="7"/>
  <c r="B537" i="7"/>
  <c r="C537" i="7" s="1"/>
  <c r="D539" i="7" l="1"/>
  <c r="A538" i="7"/>
  <c r="B538" i="7"/>
  <c r="C538" i="7" s="1"/>
  <c r="A539" i="7" l="1"/>
  <c r="B539" i="7"/>
  <c r="C539" i="7" s="1"/>
  <c r="D540" i="7"/>
  <c r="D541" i="7" l="1"/>
  <c r="A540" i="7"/>
  <c r="B540" i="7"/>
  <c r="C540" i="7" s="1"/>
  <c r="A541" i="7" l="1"/>
  <c r="B541" i="7"/>
  <c r="C541" i="7" s="1"/>
  <c r="D542" i="7"/>
  <c r="D543" i="7" l="1"/>
  <c r="A542" i="7"/>
  <c r="B542" i="7"/>
  <c r="C542" i="7" s="1"/>
  <c r="A543" i="7" l="1"/>
  <c r="B543" i="7"/>
  <c r="C543" i="7" s="1"/>
  <c r="D544" i="7"/>
  <c r="A544" i="7" l="1"/>
  <c r="B544" i="7"/>
  <c r="C544" i="7" s="1"/>
  <c r="D545" i="7"/>
  <c r="A545" i="7" l="1"/>
  <c r="B545" i="7"/>
  <c r="C545" i="7" s="1"/>
  <c r="D546" i="7"/>
  <c r="D547" i="7" l="1"/>
  <c r="A546" i="7"/>
  <c r="B546" i="7"/>
  <c r="C546" i="7" s="1"/>
  <c r="A547" i="7" l="1"/>
  <c r="B547" i="7"/>
  <c r="C547" i="7" s="1"/>
  <c r="D548" i="7"/>
  <c r="D549" i="7" l="1"/>
  <c r="A548" i="7"/>
  <c r="B548" i="7"/>
  <c r="C548" i="7" s="1"/>
  <c r="A549" i="7" l="1"/>
  <c r="B549" i="7"/>
  <c r="C549" i="7" s="1"/>
  <c r="D550" i="7"/>
  <c r="D551" i="7" l="1"/>
  <c r="A550" i="7"/>
  <c r="B550" i="7"/>
  <c r="C550" i="7" s="1"/>
  <c r="A551" i="7" l="1"/>
  <c r="B551" i="7"/>
  <c r="C551" i="7" s="1"/>
  <c r="D552" i="7"/>
  <c r="A552" i="7" l="1"/>
  <c r="D553" i="7"/>
  <c r="B552" i="7"/>
  <c r="C552" i="7" s="1"/>
  <c r="A553" i="7" l="1"/>
  <c r="B553" i="7"/>
  <c r="C553" i="7" s="1"/>
  <c r="D554" i="7"/>
  <c r="D555" i="7" l="1"/>
  <c r="A554" i="7"/>
  <c r="B554" i="7"/>
  <c r="C554" i="7" s="1"/>
  <c r="A555" i="7" l="1"/>
  <c r="B555" i="7"/>
  <c r="C555" i="7" s="1"/>
  <c r="D556" i="7"/>
  <c r="D557" i="7" l="1"/>
  <c r="A556" i="7"/>
  <c r="B556" i="7"/>
  <c r="C556" i="7" s="1"/>
  <c r="A557" i="7" l="1"/>
  <c r="B557" i="7"/>
  <c r="C557" i="7" s="1"/>
  <c r="D558" i="7"/>
  <c r="D559" i="7" l="1"/>
  <c r="A558" i="7"/>
  <c r="B558" i="7"/>
  <c r="C558" i="7" s="1"/>
  <c r="A559" i="7" l="1"/>
  <c r="B559" i="7"/>
  <c r="C559" i="7" s="1"/>
  <c r="D560" i="7"/>
  <c r="D561" i="7" l="1"/>
  <c r="A560" i="7"/>
  <c r="B560" i="7"/>
  <c r="C560" i="7" s="1"/>
  <c r="D562" i="7" l="1"/>
  <c r="A561" i="7"/>
  <c r="B561" i="7"/>
  <c r="C561" i="7" s="1"/>
  <c r="A562" i="7" l="1"/>
  <c r="B562" i="7"/>
  <c r="C562" i="7" s="1"/>
  <c r="D563" i="7"/>
  <c r="A563" i="7" l="1"/>
  <c r="B563" i="7"/>
  <c r="C563" i="7" s="1"/>
  <c r="D564" i="7"/>
  <c r="D565" i="7" l="1"/>
  <c r="A564" i="7"/>
  <c r="B564" i="7"/>
  <c r="C564" i="7" s="1"/>
  <c r="A565" i="7" l="1"/>
  <c r="B565" i="7"/>
  <c r="C565" i="7" s="1"/>
  <c r="D566" i="7"/>
  <c r="D567" i="7" l="1"/>
  <c r="A566" i="7"/>
  <c r="B566" i="7"/>
  <c r="C566" i="7" s="1"/>
  <c r="A567" i="7" l="1"/>
  <c r="B567" i="7"/>
  <c r="C567" i="7" s="1"/>
  <c r="D568" i="7"/>
  <c r="D569" i="7" l="1"/>
  <c r="A568" i="7"/>
  <c r="B568" i="7"/>
  <c r="C568" i="7" s="1"/>
  <c r="A569" i="7" l="1"/>
  <c r="D570" i="7"/>
  <c r="B569" i="7"/>
  <c r="C569" i="7" s="1"/>
  <c r="A570" i="7" l="1"/>
  <c r="D571" i="7"/>
  <c r="B570" i="7"/>
  <c r="C570" i="7" s="1"/>
  <c r="A571" i="7" l="1"/>
  <c r="B571" i="7"/>
  <c r="C571" i="7" s="1"/>
  <c r="D572" i="7"/>
  <c r="A572" i="7" l="1"/>
  <c r="B572" i="7"/>
  <c r="C572" i="7" s="1"/>
  <c r="D573" i="7"/>
  <c r="A573" i="7" l="1"/>
  <c r="B573" i="7"/>
  <c r="C573" i="7" s="1"/>
  <c r="D574" i="7"/>
  <c r="D575" i="7" l="1"/>
  <c r="A574" i="7"/>
  <c r="B574" i="7"/>
  <c r="C574" i="7" s="1"/>
  <c r="A575" i="7" l="1"/>
  <c r="D576" i="7"/>
  <c r="B575" i="7"/>
  <c r="C575" i="7" s="1"/>
  <c r="D577" i="7" l="1"/>
  <c r="A576" i="7"/>
  <c r="B576" i="7"/>
  <c r="C576" i="7" s="1"/>
  <c r="A577" i="7" l="1"/>
  <c r="D578" i="7"/>
  <c r="B577" i="7"/>
  <c r="C577" i="7" s="1"/>
  <c r="D579" i="7" l="1"/>
  <c r="A578" i="7"/>
  <c r="B578" i="7"/>
  <c r="C578" i="7" s="1"/>
  <c r="D580" i="7" l="1"/>
  <c r="A579" i="7"/>
  <c r="B579" i="7"/>
  <c r="C579" i="7" s="1"/>
  <c r="D581" i="7" l="1"/>
  <c r="A580" i="7"/>
  <c r="B580" i="7"/>
  <c r="C580" i="7" s="1"/>
  <c r="A581" i="7" l="1"/>
  <c r="B581" i="7"/>
  <c r="C581" i="7" s="1"/>
  <c r="D582" i="7"/>
  <c r="D583" i="7" l="1"/>
  <c r="A582" i="7"/>
  <c r="B582" i="7"/>
  <c r="C582" i="7" s="1"/>
  <c r="A583" i="7" l="1"/>
  <c r="B583" i="7"/>
  <c r="C583" i="7" s="1"/>
  <c r="D584" i="7"/>
  <c r="D585" i="7" l="1"/>
  <c r="A584" i="7"/>
  <c r="B584" i="7"/>
  <c r="C584" i="7" s="1"/>
  <c r="D586" i="7" l="1"/>
  <c r="A585" i="7"/>
  <c r="B585" i="7"/>
  <c r="C585" i="7" s="1"/>
  <c r="D587" i="7" l="1"/>
  <c r="A586" i="7"/>
  <c r="B586" i="7"/>
  <c r="C586" i="7" s="1"/>
  <c r="A587" i="7" l="1"/>
  <c r="B587" i="7"/>
  <c r="C587" i="7" s="1"/>
  <c r="D588" i="7"/>
  <c r="A588" i="7" l="1"/>
  <c r="D589" i="7"/>
  <c r="B588" i="7"/>
  <c r="C588" i="7" s="1"/>
  <c r="A589" i="7" l="1"/>
  <c r="B589" i="7"/>
  <c r="C589" i="7" s="1"/>
  <c r="D590" i="7"/>
  <c r="A590" i="7" l="1"/>
  <c r="B590" i="7"/>
  <c r="C590" i="7" s="1"/>
  <c r="D591" i="7"/>
  <c r="D592" i="7" l="1"/>
  <c r="A591" i="7"/>
  <c r="B591" i="7"/>
  <c r="C591" i="7" s="1"/>
  <c r="D593" i="7" l="1"/>
  <c r="B592" i="7"/>
  <c r="C592" i="7" s="1"/>
  <c r="A592" i="7"/>
  <c r="A593" i="7" l="1"/>
  <c r="B593" i="7"/>
  <c r="C593" i="7" s="1"/>
  <c r="D594" i="7"/>
  <c r="D595" i="7" l="1"/>
  <c r="A594" i="7"/>
  <c r="B594" i="7"/>
  <c r="C594" i="7" s="1"/>
  <c r="D596" i="7" l="1"/>
  <c r="B595" i="7"/>
  <c r="C595" i="7" s="1"/>
  <c r="A595" i="7"/>
  <c r="D597" i="7" l="1"/>
  <c r="A596" i="7"/>
  <c r="B596" i="7"/>
  <c r="C596" i="7" s="1"/>
  <c r="A597" i="7" l="1"/>
  <c r="D598" i="7"/>
  <c r="B597" i="7"/>
  <c r="C597" i="7" s="1"/>
  <c r="D599" i="7" l="1"/>
  <c r="A598" i="7"/>
  <c r="B598" i="7"/>
  <c r="C598" i="7" s="1"/>
  <c r="A599" i="7" l="1"/>
  <c r="B599" i="7"/>
  <c r="C599" i="7" s="1"/>
  <c r="D600" i="7"/>
  <c r="D601" i="7" l="1"/>
  <c r="A600" i="7"/>
  <c r="B600" i="7"/>
  <c r="C600" i="7" s="1"/>
  <c r="D602" i="7" l="1"/>
  <c r="A601" i="7"/>
  <c r="B601" i="7"/>
  <c r="C601" i="7" s="1"/>
  <c r="B602" i="7" l="1"/>
  <c r="C602" i="7" s="1"/>
  <c r="D603" i="7"/>
  <c r="A602" i="7"/>
  <c r="A603" i="7" l="1"/>
  <c r="D604" i="7"/>
  <c r="B603" i="7"/>
  <c r="C603" i="7" s="1"/>
  <c r="D605" i="7" l="1"/>
  <c r="A604" i="7"/>
  <c r="B604" i="7"/>
  <c r="C604" i="7" s="1"/>
  <c r="A605" i="7" l="1"/>
  <c r="B605" i="7"/>
  <c r="C605" i="7" s="1"/>
  <c r="D606" i="7"/>
  <c r="D607" i="7" l="1"/>
  <c r="A606" i="7"/>
  <c r="B606" i="7"/>
  <c r="C606" i="7" s="1"/>
  <c r="A607" i="7" l="1"/>
  <c r="B607" i="7"/>
  <c r="C607" i="7" s="1"/>
  <c r="D608" i="7"/>
  <c r="A608" i="7" l="1"/>
  <c r="B608" i="7"/>
  <c r="C608" i="7" s="1"/>
  <c r="D609" i="7"/>
  <c r="A609" i="7" l="1"/>
  <c r="B609" i="7"/>
  <c r="C609" i="7"/>
  <c r="D610" i="7"/>
  <c r="D611" i="7" l="1"/>
  <c r="B610" i="7"/>
  <c r="C610" i="7" s="1"/>
  <c r="A610" i="7"/>
  <c r="A611" i="7" l="1"/>
  <c r="D612" i="7"/>
  <c r="B611" i="7"/>
  <c r="C611" i="7" s="1"/>
  <c r="B612" i="7" l="1"/>
  <c r="C612" i="7" s="1"/>
  <c r="D613" i="7"/>
  <c r="A612" i="7"/>
  <c r="A613" i="7" l="1"/>
  <c r="B613" i="7"/>
  <c r="C613" i="7" s="1"/>
  <c r="D614" i="7"/>
  <c r="D615" i="7" l="1"/>
  <c r="A614" i="7"/>
  <c r="B614" i="7"/>
  <c r="C614" i="7" s="1"/>
  <c r="A615" i="7" l="1"/>
  <c r="B615" i="7"/>
  <c r="C615" i="7" s="1"/>
  <c r="D616" i="7"/>
  <c r="D617" i="7" l="1"/>
  <c r="A616" i="7"/>
  <c r="B616" i="7"/>
  <c r="C616" i="7" s="1"/>
  <c r="D618" i="7" l="1"/>
  <c r="A617" i="7"/>
  <c r="B617" i="7"/>
  <c r="C617" i="7" s="1"/>
  <c r="A618" i="7" l="1"/>
  <c r="D619" i="7"/>
  <c r="B618" i="7"/>
  <c r="C618" i="7" s="1"/>
  <c r="A619" i="7" l="1"/>
  <c r="B619" i="7"/>
  <c r="C619" i="7" s="1"/>
  <c r="D620" i="7"/>
  <c r="D621" i="7" l="1"/>
  <c r="A620" i="7"/>
  <c r="B620" i="7"/>
  <c r="C620" i="7" s="1"/>
  <c r="D622" i="7" l="1"/>
  <c r="A621" i="7"/>
  <c r="B621" i="7"/>
  <c r="C621" i="7" s="1"/>
  <c r="D623" i="7" l="1"/>
  <c r="A622" i="7"/>
  <c r="B622" i="7"/>
  <c r="C622" i="7" s="1"/>
  <c r="D624" i="7" l="1"/>
  <c r="A623" i="7"/>
  <c r="B623" i="7"/>
  <c r="C623" i="7" s="1"/>
  <c r="A624" i="7" l="1"/>
  <c r="B624" i="7"/>
  <c r="C624" i="7" s="1"/>
  <c r="D625" i="7"/>
  <c r="D626" i="7" l="1"/>
  <c r="A625" i="7"/>
  <c r="B625" i="7"/>
  <c r="C625" i="7" s="1"/>
  <c r="D627" i="7" l="1"/>
  <c r="A626" i="7"/>
  <c r="B626" i="7"/>
  <c r="C626" i="7" s="1"/>
  <c r="A627" i="7" l="1"/>
  <c r="B627" i="7"/>
  <c r="C627" i="7" s="1"/>
  <c r="D628" i="7"/>
  <c r="A628" i="7" l="1"/>
  <c r="D629" i="7"/>
  <c r="B628" i="7"/>
  <c r="C628" i="7" s="1"/>
  <c r="A629" i="7" l="1"/>
  <c r="B629" i="7"/>
  <c r="C629" i="7" s="1"/>
  <c r="D630" i="7"/>
  <c r="D631" i="7" l="1"/>
  <c r="A630" i="7"/>
  <c r="B630" i="7"/>
  <c r="C630" i="7" s="1"/>
  <c r="A631" i="7" l="1"/>
  <c r="B631" i="7"/>
  <c r="C631" i="7" s="1"/>
  <c r="D632" i="7"/>
  <c r="D633" i="7" l="1"/>
  <c r="A632" i="7"/>
  <c r="B632" i="7"/>
  <c r="C632" i="7" s="1"/>
  <c r="D634" i="7" l="1"/>
  <c r="A633" i="7"/>
  <c r="B633" i="7"/>
  <c r="C633" i="7" s="1"/>
  <c r="D635" i="7" l="1"/>
  <c r="A634" i="7"/>
  <c r="B634" i="7"/>
  <c r="C634" i="7" s="1"/>
  <c r="A635" i="7" l="1"/>
  <c r="B635" i="7"/>
  <c r="C635" i="7" s="1"/>
  <c r="D636" i="7"/>
  <c r="A636" i="7" l="1"/>
  <c r="D637" i="7"/>
  <c r="B636" i="7"/>
  <c r="C636" i="7" s="1"/>
  <c r="A637" i="7" l="1"/>
  <c r="B637" i="7"/>
  <c r="C637" i="7" s="1"/>
  <c r="D638" i="7"/>
  <c r="D639" i="7" l="1"/>
  <c r="A638" i="7"/>
  <c r="B638" i="7"/>
  <c r="C638" i="7" s="1"/>
  <c r="A639" i="7" l="1"/>
  <c r="B639" i="7"/>
  <c r="C639" i="7" s="1"/>
  <c r="D640" i="7"/>
  <c r="D641" i="7" l="1"/>
  <c r="A640" i="7"/>
  <c r="B640" i="7"/>
  <c r="C640" i="7" s="1"/>
  <c r="D642" i="7" l="1"/>
  <c r="A641" i="7"/>
  <c r="B641" i="7"/>
  <c r="C641" i="7" s="1"/>
  <c r="D643" i="7" l="1"/>
  <c r="A642" i="7"/>
  <c r="B642" i="7"/>
  <c r="C642" i="7" s="1"/>
  <c r="D644" i="7" l="1"/>
  <c r="A643" i="7"/>
  <c r="B643" i="7"/>
  <c r="C643" i="7" s="1"/>
  <c r="D645" i="7" l="1"/>
  <c r="A644" i="7"/>
  <c r="B644" i="7"/>
  <c r="C644" i="7" s="1"/>
  <c r="D646" i="7" l="1"/>
  <c r="A645" i="7"/>
  <c r="B645" i="7"/>
  <c r="C645" i="7" s="1"/>
  <c r="D647" i="7" l="1"/>
  <c r="A646" i="7"/>
  <c r="B646" i="7"/>
  <c r="C646" i="7" s="1"/>
  <c r="A647" i="7" l="1"/>
  <c r="B647" i="7"/>
  <c r="C647" i="7" s="1"/>
  <c r="D648" i="7"/>
  <c r="D649" i="7" l="1"/>
  <c r="A648" i="7"/>
  <c r="B648" i="7"/>
  <c r="C648" i="7" s="1"/>
  <c r="A649" i="7" l="1"/>
  <c r="B649" i="7"/>
  <c r="C649" i="7" s="1"/>
  <c r="D650" i="7"/>
  <c r="A650" i="7" l="1"/>
  <c r="B650" i="7"/>
  <c r="C650" i="7" s="1"/>
  <c r="D651" i="7"/>
  <c r="A651" i="7" l="1"/>
  <c r="B651" i="7"/>
  <c r="C651" i="7" s="1"/>
  <c r="D652" i="7"/>
  <c r="D653" i="7" l="1"/>
  <c r="A652" i="7"/>
  <c r="B652" i="7"/>
  <c r="C652" i="7" s="1"/>
  <c r="A653" i="7" l="1"/>
  <c r="B653" i="7"/>
  <c r="C653" i="7" s="1"/>
  <c r="D654" i="7"/>
  <c r="D655" i="7" l="1"/>
  <c r="A654" i="7"/>
  <c r="B654" i="7"/>
  <c r="C654" i="7" s="1"/>
  <c r="A655" i="7" l="1"/>
  <c r="B655" i="7"/>
  <c r="C655" i="7" s="1"/>
  <c r="D656" i="7"/>
  <c r="D657" i="7" l="1"/>
  <c r="A656" i="7"/>
  <c r="B656" i="7"/>
  <c r="C656" i="7" s="1"/>
  <c r="A657" i="7" l="1"/>
  <c r="D658" i="7"/>
  <c r="B657" i="7"/>
  <c r="C657" i="7" s="1"/>
  <c r="B658" i="7" l="1"/>
  <c r="C658" i="7" s="1"/>
  <c r="D659" i="7"/>
  <c r="A658" i="7"/>
  <c r="A659" i="7" l="1"/>
  <c r="B659" i="7"/>
  <c r="C659" i="7" s="1"/>
  <c r="D660" i="7"/>
  <c r="D661" i="7" l="1"/>
  <c r="A660" i="7"/>
  <c r="B660" i="7"/>
  <c r="C660" i="7" s="1"/>
  <c r="A661" i="7" l="1"/>
  <c r="B661" i="7"/>
  <c r="C661" i="7" s="1"/>
  <c r="D662" i="7"/>
  <c r="D663" i="7" l="1"/>
  <c r="A662" i="7"/>
  <c r="B662" i="7"/>
  <c r="C662" i="7" s="1"/>
  <c r="A663" i="7" l="1"/>
  <c r="B663" i="7"/>
  <c r="C663" i="7" s="1"/>
  <c r="D664" i="7"/>
  <c r="D665" i="7" l="1"/>
  <c r="A664" i="7"/>
  <c r="B664" i="7"/>
  <c r="C664" i="7" s="1"/>
  <c r="D666" i="7" l="1"/>
  <c r="A665" i="7"/>
  <c r="B665" i="7"/>
  <c r="C665" i="7" s="1"/>
  <c r="D667" i="7" l="1"/>
  <c r="A666" i="7"/>
  <c r="B666" i="7"/>
  <c r="C666" i="7" s="1"/>
  <c r="A667" i="7" l="1"/>
  <c r="B667" i="7"/>
  <c r="C667" i="7" s="1"/>
  <c r="D668" i="7"/>
  <c r="A668" i="7" l="1"/>
  <c r="D669" i="7"/>
  <c r="B668" i="7"/>
  <c r="C668" i="7" s="1"/>
  <c r="A669" i="7" l="1"/>
  <c r="B669" i="7"/>
  <c r="C669" i="7" s="1"/>
  <c r="D670" i="7"/>
  <c r="D671" i="7" l="1"/>
  <c r="A670" i="7"/>
  <c r="B670" i="7"/>
  <c r="C670" i="7" s="1"/>
  <c r="A671" i="7" l="1"/>
  <c r="B671" i="7"/>
  <c r="C671" i="7" s="1"/>
  <c r="D672" i="7"/>
  <c r="D673" i="7" l="1"/>
  <c r="A672" i="7"/>
  <c r="B672" i="7"/>
  <c r="C672" i="7" s="1"/>
  <c r="D674" i="7" l="1"/>
  <c r="A673" i="7"/>
  <c r="B673" i="7"/>
  <c r="C673" i="7" s="1"/>
  <c r="D675" i="7" l="1"/>
  <c r="A674" i="7"/>
  <c r="B674" i="7"/>
  <c r="C674" i="7" s="1"/>
  <c r="A675" i="7" l="1"/>
  <c r="D676" i="7"/>
  <c r="B675" i="7"/>
  <c r="C675" i="7" s="1"/>
  <c r="D677" i="7" l="1"/>
  <c r="A676" i="7"/>
  <c r="B676" i="7"/>
  <c r="C676" i="7" s="1"/>
  <c r="A677" i="7" l="1"/>
  <c r="B677" i="7"/>
  <c r="C677" i="7" s="1"/>
  <c r="D678" i="7"/>
  <c r="D679" i="7" l="1"/>
  <c r="A678" i="7"/>
  <c r="B678" i="7"/>
  <c r="C678" i="7" s="1"/>
  <c r="A679" i="7" l="1"/>
  <c r="B679" i="7"/>
  <c r="C679" i="7" s="1"/>
  <c r="D680" i="7"/>
  <c r="A680" i="7" l="1"/>
  <c r="B680" i="7"/>
  <c r="C680" i="7" s="1"/>
  <c r="D681" i="7"/>
  <c r="A681" i="7" l="1"/>
  <c r="B681" i="7"/>
  <c r="C681" i="7" s="1"/>
  <c r="D682" i="7"/>
  <c r="D683" i="7" l="1"/>
  <c r="A682" i="7"/>
  <c r="B682" i="7"/>
  <c r="C682" i="7" s="1"/>
  <c r="A683" i="7" l="1"/>
  <c r="B683" i="7"/>
  <c r="C683" i="7" s="1"/>
  <c r="D684" i="7"/>
  <c r="D685" i="7" l="1"/>
  <c r="A684" i="7"/>
  <c r="B684" i="7"/>
  <c r="C684" i="7" s="1"/>
  <c r="D686" i="7" l="1"/>
  <c r="A685" i="7"/>
  <c r="B685" i="7"/>
  <c r="C685" i="7" s="1"/>
  <c r="A686" i="7" l="1"/>
  <c r="B686" i="7"/>
  <c r="C686" i="7" s="1"/>
  <c r="D687" i="7"/>
  <c r="A687" i="7" l="1"/>
  <c r="B687" i="7"/>
  <c r="C687" i="7" s="1"/>
  <c r="D688" i="7"/>
  <c r="A688" i="7" l="1"/>
  <c r="B688" i="7"/>
  <c r="C688" i="7" s="1"/>
  <c r="D689" i="7"/>
  <c r="B689" i="7" l="1"/>
  <c r="C689" i="7" s="1"/>
  <c r="D690" i="7"/>
  <c r="A689" i="7"/>
  <c r="D691" i="7" l="1"/>
  <c r="A690" i="7"/>
  <c r="B690" i="7"/>
  <c r="C690" i="7" s="1"/>
  <c r="D692" i="7" l="1"/>
  <c r="A691" i="7"/>
  <c r="B691" i="7"/>
  <c r="C691" i="7" s="1"/>
  <c r="A692" i="7" l="1"/>
  <c r="D693" i="7"/>
  <c r="B692" i="7"/>
  <c r="C692" i="7" s="1"/>
  <c r="D694" i="7" l="1"/>
  <c r="A693" i="7"/>
  <c r="B693" i="7"/>
  <c r="C693" i="7" s="1"/>
  <c r="A694" i="7" l="1"/>
  <c r="B694" i="7"/>
  <c r="C694" i="7" s="1"/>
  <c r="D695" i="7"/>
  <c r="A695" i="7" l="1"/>
  <c r="B695" i="7"/>
  <c r="C695" i="7" s="1"/>
  <c r="D696" i="7"/>
  <c r="D697" i="7" l="1"/>
  <c r="A696" i="7"/>
  <c r="B696" i="7"/>
  <c r="C696" i="7" s="1"/>
  <c r="A697" i="7" l="1"/>
  <c r="B697" i="7"/>
  <c r="C697" i="7" s="1"/>
  <c r="D698" i="7"/>
  <c r="D699" i="7" l="1"/>
  <c r="A698" i="7"/>
  <c r="B698" i="7"/>
  <c r="C698" i="7" s="1"/>
  <c r="B699" i="7" l="1"/>
  <c r="C699" i="7" s="1"/>
  <c r="D700" i="7"/>
  <c r="A699" i="7"/>
  <c r="D701" i="7" l="1"/>
  <c r="A700" i="7"/>
  <c r="B700" i="7"/>
  <c r="C700" i="7" s="1"/>
  <c r="A701" i="7" l="1"/>
  <c r="B701" i="7"/>
  <c r="C701" i="7" s="1"/>
  <c r="D702" i="7"/>
  <c r="A702" i="7" l="1"/>
  <c r="B702" i="7"/>
  <c r="C702" i="7" s="1"/>
  <c r="D703" i="7"/>
  <c r="D704" i="7" l="1"/>
  <c r="A703" i="7"/>
  <c r="B703" i="7"/>
  <c r="C703" i="7" s="1"/>
  <c r="D705" i="7" l="1"/>
  <c r="A704" i="7"/>
  <c r="B704" i="7"/>
  <c r="C704" i="7" s="1"/>
  <c r="A705" i="7" l="1"/>
  <c r="B705" i="7"/>
  <c r="C705" i="7" s="1"/>
  <c r="D706" i="7"/>
  <c r="A706" i="7" l="1"/>
  <c r="B706" i="7"/>
  <c r="C706" i="7" s="1"/>
  <c r="D707" i="7"/>
  <c r="A707" i="7" l="1"/>
  <c r="D708" i="7"/>
  <c r="B707" i="7"/>
  <c r="C707" i="7" s="1"/>
  <c r="A708" i="7" l="1"/>
  <c r="B708" i="7"/>
  <c r="C708" i="7" s="1"/>
  <c r="D709" i="7"/>
  <c r="A709" i="7" l="1"/>
  <c r="B709" i="7"/>
  <c r="C709" i="7" s="1"/>
  <c r="D710" i="7"/>
  <c r="D711" i="7" l="1"/>
  <c r="A710" i="7"/>
  <c r="B710" i="7"/>
  <c r="C710" i="7" s="1"/>
  <c r="A711" i="7" l="1"/>
  <c r="B711" i="7"/>
  <c r="C711" i="7" s="1"/>
  <c r="D712" i="7"/>
  <c r="D713" i="7" l="1"/>
  <c r="A712" i="7"/>
  <c r="B712" i="7"/>
  <c r="C712" i="7" s="1"/>
  <c r="A713" i="7" l="1"/>
  <c r="B713" i="7"/>
  <c r="C713" i="7" s="1"/>
  <c r="D714" i="7"/>
  <c r="A714" i="7" l="1"/>
  <c r="B714" i="7"/>
  <c r="C714" i="7" s="1"/>
  <c r="D715" i="7"/>
  <c r="D716" i="7" l="1"/>
  <c r="A715" i="7"/>
  <c r="B715" i="7"/>
  <c r="C715" i="7" s="1"/>
  <c r="A716" i="7" l="1"/>
  <c r="D717" i="7"/>
  <c r="B716" i="7"/>
  <c r="C716" i="7" s="1"/>
  <c r="D718" i="7" l="1"/>
  <c r="A717" i="7"/>
  <c r="B717" i="7"/>
  <c r="C717" i="7" s="1"/>
  <c r="D719" i="7" l="1"/>
  <c r="A718" i="7"/>
  <c r="B718" i="7"/>
  <c r="C718" i="7" s="1"/>
  <c r="A719" i="7" l="1"/>
  <c r="B719" i="7"/>
  <c r="C719" i="7" s="1"/>
  <c r="D720" i="7"/>
  <c r="D721" i="7" l="1"/>
  <c r="A720" i="7"/>
  <c r="B720" i="7"/>
  <c r="C720" i="7" s="1"/>
  <c r="A721" i="7" l="1"/>
  <c r="D722" i="7"/>
  <c r="B721" i="7"/>
  <c r="C721" i="7" s="1"/>
  <c r="D723" i="7" l="1"/>
  <c r="A722" i="7"/>
  <c r="B722" i="7"/>
  <c r="C722" i="7" s="1"/>
  <c r="A723" i="7" l="1"/>
  <c r="B723" i="7"/>
  <c r="C723" i="7" s="1"/>
  <c r="D724" i="7"/>
  <c r="D725" i="7" l="1"/>
  <c r="A724" i="7"/>
  <c r="B724" i="7"/>
  <c r="C724" i="7" s="1"/>
  <c r="A725" i="7" l="1"/>
  <c r="B725" i="7"/>
  <c r="C725" i="7" s="1"/>
  <c r="D726" i="7"/>
  <c r="A726" i="7" l="1"/>
  <c r="B726" i="7"/>
  <c r="C726" i="7" s="1"/>
  <c r="D727" i="7"/>
  <c r="A727" i="7" l="1"/>
  <c r="B727" i="7"/>
  <c r="C727" i="7" s="1"/>
  <c r="D728" i="7"/>
  <c r="D729" i="7" l="1"/>
  <c r="A728" i="7"/>
  <c r="B728" i="7"/>
  <c r="C728" i="7" s="1"/>
  <c r="A729" i="7" l="1"/>
  <c r="D730" i="7"/>
  <c r="B729" i="7"/>
  <c r="C729" i="7" s="1"/>
  <c r="A730" i="7" l="1"/>
  <c r="B730" i="7"/>
  <c r="C730" i="7" s="1"/>
  <c r="D731" i="7"/>
  <c r="A731" i="7" l="1"/>
  <c r="B731" i="7"/>
  <c r="C731" i="7" s="1"/>
  <c r="D732" i="7"/>
  <c r="D733" i="7" l="1"/>
  <c r="A732" i="7"/>
  <c r="B732" i="7"/>
  <c r="C732" i="7" s="1"/>
  <c r="A733" i="7" l="1"/>
  <c r="B733" i="7"/>
  <c r="C733" i="7" s="1"/>
  <c r="D734" i="7"/>
  <c r="D735" i="7" l="1"/>
  <c r="A734" i="7"/>
  <c r="B734" i="7"/>
  <c r="C734" i="7" s="1"/>
  <c r="A735" i="7" l="1"/>
  <c r="B735" i="7"/>
  <c r="C735" i="7" s="1"/>
  <c r="D736" i="7"/>
  <c r="A736" i="7" l="1"/>
  <c r="D737" i="7"/>
  <c r="B736" i="7"/>
  <c r="C736" i="7" s="1"/>
  <c r="D738" i="7" l="1"/>
  <c r="A737" i="7"/>
  <c r="B737" i="7"/>
  <c r="C737" i="7" s="1"/>
  <c r="D739" i="7" l="1"/>
  <c r="A738" i="7"/>
  <c r="B738" i="7"/>
  <c r="C738" i="7" s="1"/>
  <c r="A739" i="7" l="1"/>
  <c r="B739" i="7"/>
  <c r="C739" i="7" s="1"/>
  <c r="D740" i="7"/>
  <c r="A740" i="7" l="1"/>
  <c r="B740" i="7"/>
  <c r="C740" i="7" s="1"/>
  <c r="D741" i="7"/>
  <c r="A741" i="7" l="1"/>
  <c r="B741" i="7"/>
  <c r="C741" i="7" s="1"/>
  <c r="D742" i="7"/>
  <c r="D743" i="7" l="1"/>
  <c r="A742" i="7"/>
  <c r="B742" i="7"/>
  <c r="C742" i="7" s="1"/>
  <c r="A743" i="7" l="1"/>
  <c r="B743" i="7"/>
  <c r="C743" i="7" s="1"/>
  <c r="D744" i="7"/>
  <c r="D745" i="7" l="1"/>
  <c r="A744" i="7"/>
  <c r="B744" i="7"/>
  <c r="C744" i="7" s="1"/>
  <c r="A745" i="7" l="1"/>
  <c r="B745" i="7"/>
  <c r="C745" i="7" s="1"/>
  <c r="D746" i="7"/>
  <c r="D747" i="7" l="1"/>
  <c r="A746" i="7"/>
  <c r="B746" i="7"/>
  <c r="C746" i="7" s="1"/>
  <c r="A747" i="7" l="1"/>
  <c r="B747" i="7"/>
  <c r="C747" i="7" s="1"/>
  <c r="D748" i="7"/>
  <c r="A748" i="7" l="1"/>
  <c r="D749" i="7"/>
  <c r="B748" i="7"/>
  <c r="C748" i="7" s="1"/>
  <c r="A749" i="7" l="1"/>
  <c r="B749" i="7"/>
  <c r="C749" i="7" s="1"/>
  <c r="D750" i="7"/>
  <c r="D751" i="7" l="1"/>
  <c r="A750" i="7"/>
  <c r="B750" i="7"/>
  <c r="C750" i="7" s="1"/>
  <c r="A751" i="7" l="1"/>
  <c r="B751" i="7"/>
  <c r="C751" i="7" s="1"/>
  <c r="D752" i="7"/>
  <c r="D753" i="7" l="1"/>
  <c r="A752" i="7"/>
  <c r="B752" i="7"/>
  <c r="C752" i="7" s="1"/>
  <c r="D754" i="7" l="1"/>
  <c r="A753" i="7"/>
  <c r="B753" i="7"/>
  <c r="C753" i="7" s="1"/>
  <c r="D755" i="7" l="1"/>
  <c r="A754" i="7"/>
  <c r="B754" i="7"/>
  <c r="C754" i="7" s="1"/>
  <c r="D756" i="7" l="1"/>
  <c r="A755" i="7"/>
  <c r="B755" i="7"/>
  <c r="C755" i="7" s="1"/>
  <c r="A756" i="7" l="1"/>
  <c r="D757" i="7"/>
  <c r="B756" i="7"/>
  <c r="C756" i="7" s="1"/>
  <c r="D758" i="7" l="1"/>
  <c r="A757" i="7"/>
  <c r="B757" i="7"/>
  <c r="C757" i="7" s="1"/>
  <c r="D759" i="7" l="1"/>
  <c r="A758" i="7"/>
  <c r="B758" i="7"/>
  <c r="C758" i="7" s="1"/>
  <c r="A759" i="7" l="1"/>
  <c r="B759" i="7"/>
  <c r="C759" i="7" s="1"/>
  <c r="D760" i="7"/>
  <c r="D761" i="7" l="1"/>
  <c r="A760" i="7"/>
  <c r="B760" i="7"/>
  <c r="C760" i="7" s="1"/>
  <c r="A761" i="7" l="1"/>
  <c r="B761" i="7"/>
  <c r="C761" i="7" s="1"/>
  <c r="D762" i="7"/>
  <c r="D763" i="7" l="1"/>
  <c r="A762" i="7"/>
  <c r="B762" i="7"/>
  <c r="C762" i="7" s="1"/>
  <c r="D764" i="7" l="1"/>
  <c r="A763" i="7"/>
  <c r="B763" i="7"/>
  <c r="C763" i="7" s="1"/>
  <c r="D765" i="7" l="1"/>
  <c r="A764" i="7"/>
  <c r="B764" i="7"/>
  <c r="C764" i="7" s="1"/>
  <c r="A765" i="7" l="1"/>
  <c r="B765" i="7"/>
  <c r="C765" i="7" s="1"/>
  <c r="D766" i="7"/>
  <c r="D767" i="7" l="1"/>
  <c r="A766" i="7"/>
  <c r="B766" i="7"/>
  <c r="C766" i="7" s="1"/>
  <c r="A767" i="7" l="1"/>
  <c r="B767" i="7"/>
  <c r="C767" i="7" s="1"/>
  <c r="D768" i="7"/>
  <c r="A768" i="7" l="1"/>
  <c r="B768" i="7"/>
  <c r="C768" i="7" s="1"/>
  <c r="D769" i="7"/>
  <c r="A769" i="7" l="1"/>
  <c r="B769" i="7"/>
  <c r="C769" i="7" s="1"/>
  <c r="D770" i="7"/>
  <c r="D771" i="7" l="1"/>
  <c r="A770" i="7"/>
  <c r="B770" i="7"/>
  <c r="C770" i="7" s="1"/>
  <c r="A771" i="7" l="1"/>
  <c r="B771" i="7"/>
  <c r="C771" i="7" s="1"/>
  <c r="D772" i="7"/>
  <c r="D773" i="7" l="1"/>
  <c r="A772" i="7"/>
  <c r="B772" i="7"/>
  <c r="C772" i="7" s="1"/>
  <c r="A773" i="7" l="1"/>
  <c r="B773" i="7"/>
  <c r="C773" i="7" s="1"/>
  <c r="D774" i="7"/>
  <c r="D775" i="7" l="1"/>
  <c r="A774" i="7"/>
  <c r="B774" i="7"/>
  <c r="C774" i="7" s="1"/>
  <c r="D776" i="7" l="1"/>
  <c r="A775" i="7"/>
  <c r="B775" i="7"/>
  <c r="C775" i="7" s="1"/>
  <c r="D777" i="7" l="1"/>
  <c r="A776" i="7"/>
  <c r="B776" i="7"/>
  <c r="C776" i="7" s="1"/>
  <c r="A777" i="7" l="1"/>
  <c r="B777" i="7"/>
  <c r="C777" i="7" s="1"/>
  <c r="D778" i="7"/>
  <c r="D779" i="7" l="1"/>
  <c r="A778" i="7"/>
  <c r="B778" i="7"/>
  <c r="C778" i="7" s="1"/>
  <c r="A779" i="7" l="1"/>
  <c r="D780" i="7"/>
  <c r="B779" i="7"/>
  <c r="C779" i="7" s="1"/>
  <c r="D781" i="7" l="1"/>
  <c r="A780" i="7"/>
  <c r="B780" i="7"/>
  <c r="C780" i="7" s="1"/>
  <c r="A781" i="7" l="1"/>
  <c r="B781" i="7"/>
  <c r="C781" i="7" s="1"/>
  <c r="D782" i="7"/>
  <c r="A782" i="7" l="1"/>
  <c r="B782" i="7"/>
  <c r="C782" i="7" s="1"/>
  <c r="D783" i="7"/>
  <c r="A783" i="7" l="1"/>
  <c r="B783" i="7"/>
  <c r="C783" i="7" s="1"/>
  <c r="D784" i="7"/>
  <c r="D785" i="7" l="1"/>
  <c r="A784" i="7"/>
  <c r="B784" i="7"/>
  <c r="C784" i="7" s="1"/>
  <c r="A785" i="7" l="1"/>
  <c r="B785" i="7"/>
  <c r="C785" i="7" s="1"/>
  <c r="D786" i="7"/>
  <c r="D787" i="7" l="1"/>
  <c r="B786" i="7"/>
  <c r="C786" i="7" s="1"/>
  <c r="A786" i="7"/>
  <c r="A787" i="7" l="1"/>
  <c r="B787" i="7"/>
  <c r="C787" i="7" s="1"/>
  <c r="D788" i="7"/>
  <c r="D789" i="7" l="1"/>
  <c r="A788" i="7"/>
  <c r="B788" i="7"/>
  <c r="C788" i="7" s="1"/>
  <c r="A789" i="7" l="1"/>
  <c r="D790" i="7"/>
  <c r="B789" i="7"/>
  <c r="C789" i="7" s="1"/>
  <c r="D791" i="7" l="1"/>
  <c r="A790" i="7"/>
  <c r="B790" i="7"/>
  <c r="C790" i="7" s="1"/>
  <c r="A791" i="7" l="1"/>
  <c r="B791" i="7"/>
  <c r="C791" i="7" s="1"/>
  <c r="D792" i="7"/>
  <c r="D793" i="7" l="1"/>
  <c r="A792" i="7"/>
  <c r="B792" i="7"/>
  <c r="C792" i="7" s="1"/>
  <c r="A793" i="7" l="1"/>
  <c r="B793" i="7"/>
  <c r="C793" i="7" s="1"/>
  <c r="D794" i="7"/>
  <c r="A794" i="7" l="1"/>
  <c r="B794" i="7"/>
  <c r="C794" i="7" s="1"/>
  <c r="D795" i="7"/>
  <c r="D796" i="7" l="1"/>
  <c r="A795" i="7"/>
  <c r="B795" i="7"/>
  <c r="C795" i="7" s="1"/>
  <c r="D797" i="7" l="1"/>
  <c r="A796" i="7"/>
  <c r="B796" i="7"/>
  <c r="C796" i="7" s="1"/>
  <c r="A797" i="7" l="1"/>
  <c r="B797" i="7"/>
  <c r="C797" i="7" s="1"/>
  <c r="D798" i="7"/>
  <c r="D799" i="7" l="1"/>
  <c r="A798" i="7"/>
  <c r="B798" i="7"/>
  <c r="C798" i="7" s="1"/>
  <c r="A799" i="7" l="1"/>
  <c r="B799" i="7"/>
  <c r="C799" i="7" s="1"/>
  <c r="D800" i="7"/>
  <c r="D801" i="7" l="1"/>
  <c r="A800" i="7"/>
  <c r="B800" i="7"/>
  <c r="C800" i="7" s="1"/>
  <c r="A801" i="7" l="1"/>
  <c r="B801" i="7"/>
  <c r="C801" i="7" s="1"/>
  <c r="D802" i="7"/>
  <c r="D803" i="7" l="1"/>
  <c r="B802" i="7"/>
  <c r="C802" i="7" s="1"/>
  <c r="A802" i="7"/>
  <c r="D804" i="7" l="1"/>
  <c r="A803" i="7"/>
  <c r="B803" i="7"/>
  <c r="C803" i="7" s="1"/>
  <c r="A804" i="7" l="1"/>
  <c r="B804" i="7"/>
  <c r="C804" i="7" s="1"/>
  <c r="D805" i="7"/>
  <c r="A805" i="7" l="1"/>
  <c r="B805" i="7"/>
  <c r="C805" i="7" s="1"/>
  <c r="D806" i="7"/>
  <c r="D807" i="7" l="1"/>
  <c r="A806" i="7"/>
  <c r="B806" i="7"/>
  <c r="C806" i="7" s="1"/>
  <c r="D808" i="7" l="1"/>
  <c r="A807" i="7"/>
  <c r="B807" i="7"/>
  <c r="C807" i="7" s="1"/>
  <c r="D809" i="7" l="1"/>
  <c r="A808" i="7"/>
  <c r="B808" i="7"/>
  <c r="C808" i="7" s="1"/>
  <c r="A809" i="7" l="1"/>
  <c r="B809" i="7"/>
  <c r="C809" i="7" s="1"/>
  <c r="D810" i="7"/>
  <c r="A810" i="7" l="1"/>
  <c r="B810" i="7"/>
  <c r="C810" i="7" s="1"/>
  <c r="D811" i="7"/>
  <c r="A811" i="7" l="1"/>
  <c r="B811" i="7"/>
  <c r="C811" i="7" s="1"/>
  <c r="D812" i="7"/>
  <c r="D813" i="7" l="1"/>
  <c r="A812" i="7"/>
  <c r="B812" i="7"/>
  <c r="C812" i="7" s="1"/>
  <c r="A813" i="7" l="1"/>
  <c r="B813" i="7"/>
  <c r="C813" i="7" s="1"/>
  <c r="D814" i="7"/>
  <c r="D815" i="7" l="1"/>
  <c r="A814" i="7"/>
  <c r="B814" i="7"/>
  <c r="C814" i="7" s="1"/>
  <c r="A815" i="7" l="1"/>
  <c r="B815" i="7"/>
  <c r="C815" i="7" s="1"/>
  <c r="D816" i="7"/>
  <c r="A816" i="7" l="1"/>
  <c r="D817" i="7"/>
  <c r="B816" i="7"/>
  <c r="C816" i="7" s="1"/>
  <c r="D818" i="7" l="1"/>
  <c r="A817" i="7"/>
  <c r="B817" i="7"/>
  <c r="C817" i="7" s="1"/>
  <c r="A818" i="7" l="1"/>
  <c r="B818" i="7"/>
  <c r="C818" i="7" s="1"/>
  <c r="D819" i="7"/>
  <c r="D820" i="7" l="1"/>
  <c r="A819" i="7"/>
  <c r="B819" i="7"/>
  <c r="C819" i="7" s="1"/>
  <c r="D821" i="7" l="1"/>
  <c r="A820" i="7"/>
  <c r="B820" i="7"/>
  <c r="C820" i="7" s="1"/>
  <c r="A821" i="7" l="1"/>
  <c r="B821" i="7"/>
  <c r="C821" i="7" s="1"/>
  <c r="D822" i="7"/>
  <c r="D823" i="7" l="1"/>
  <c r="A822" i="7"/>
  <c r="B822" i="7"/>
  <c r="C822" i="7" s="1"/>
  <c r="A823" i="7" l="1"/>
  <c r="B823" i="7"/>
  <c r="C823" i="7" s="1"/>
  <c r="D824" i="7"/>
  <c r="D825" i="7" l="1"/>
  <c r="A824" i="7"/>
  <c r="B824" i="7"/>
  <c r="C824" i="7" s="1"/>
  <c r="A825" i="7" l="1"/>
  <c r="B825" i="7"/>
  <c r="C825" i="7" s="1"/>
  <c r="D826" i="7"/>
  <c r="A826" i="7" l="1"/>
  <c r="D827" i="7"/>
  <c r="B826" i="7"/>
  <c r="C826" i="7" s="1"/>
  <c r="A827" i="7" l="1"/>
  <c r="B827" i="7"/>
  <c r="C827" i="7" s="1"/>
  <c r="D828" i="7"/>
  <c r="D829" i="7" l="1"/>
  <c r="A828" i="7"/>
  <c r="B828" i="7"/>
  <c r="C828" i="7" s="1"/>
  <c r="A829" i="7" l="1"/>
  <c r="B829" i="7"/>
  <c r="C829" i="7" s="1"/>
  <c r="D830" i="7"/>
  <c r="A830" i="7" l="1"/>
  <c r="B830" i="7"/>
  <c r="C830" i="7" s="1"/>
  <c r="D831" i="7"/>
  <c r="A831" i="7" l="1"/>
  <c r="B831" i="7"/>
  <c r="C831" i="7" s="1"/>
  <c r="D832" i="7"/>
  <c r="D833" i="7" l="1"/>
  <c r="A832" i="7"/>
  <c r="B832" i="7"/>
  <c r="C832" i="7" s="1"/>
  <c r="A833" i="7" l="1"/>
  <c r="B833" i="7"/>
  <c r="C833" i="7" s="1"/>
  <c r="D834" i="7"/>
  <c r="D835" i="7" l="1"/>
  <c r="A834" i="7"/>
  <c r="B834" i="7"/>
  <c r="C834" i="7" s="1"/>
  <c r="A835" i="7" l="1"/>
  <c r="B835" i="7"/>
  <c r="C835" i="7" s="1"/>
  <c r="D836" i="7"/>
  <c r="D837" i="7" l="1"/>
  <c r="A836" i="7"/>
  <c r="B836" i="7"/>
  <c r="C836" i="7" s="1"/>
  <c r="D838" i="7" l="1"/>
  <c r="A837" i="7"/>
  <c r="B837" i="7"/>
  <c r="C837" i="7" s="1"/>
  <c r="D839" i="7" l="1"/>
  <c r="A838" i="7"/>
  <c r="B838" i="7"/>
  <c r="C838" i="7" s="1"/>
  <c r="B839" i="7" l="1"/>
  <c r="C839" i="7" s="1"/>
  <c r="D840" i="7"/>
  <c r="A839" i="7"/>
  <c r="D841" i="7" l="1"/>
  <c r="A840" i="7"/>
  <c r="B840" i="7"/>
  <c r="C840" i="7" s="1"/>
  <c r="A841" i="7" l="1"/>
  <c r="B841" i="7"/>
  <c r="C841" i="7" s="1"/>
  <c r="D842" i="7"/>
  <c r="A842" i="7" l="1"/>
  <c r="B842" i="7"/>
  <c r="C842" i="7" s="1"/>
  <c r="D843" i="7"/>
  <c r="A843" i="7" l="1"/>
  <c r="B843" i="7"/>
  <c r="C843" i="7" s="1"/>
  <c r="D844" i="7"/>
  <c r="D845" i="7" l="1"/>
  <c r="A844" i="7"/>
  <c r="B844" i="7"/>
  <c r="C844" i="7" s="1"/>
  <c r="D846" i="7" l="1"/>
  <c r="A845" i="7"/>
  <c r="B845" i="7"/>
  <c r="C845" i="7" s="1"/>
  <c r="D847" i="7" l="1"/>
  <c r="A846" i="7"/>
  <c r="B846" i="7"/>
  <c r="C846" i="7" s="1"/>
  <c r="A847" i="7" l="1"/>
  <c r="B847" i="7"/>
  <c r="C847" i="7" s="1"/>
  <c r="D848" i="7"/>
  <c r="D849" i="7" l="1"/>
  <c r="A848" i="7"/>
  <c r="B848" i="7"/>
  <c r="C848" i="7" s="1"/>
  <c r="A849" i="7" l="1"/>
  <c r="B849" i="7"/>
  <c r="C849" i="7" s="1"/>
  <c r="D850" i="7"/>
  <c r="D851" i="7" l="1"/>
  <c r="A850" i="7"/>
  <c r="B850" i="7"/>
  <c r="C850" i="7" s="1"/>
  <c r="A851" i="7" l="1"/>
  <c r="D852" i="7"/>
  <c r="B851" i="7"/>
  <c r="C851" i="7" s="1"/>
  <c r="D853" i="7" l="1"/>
  <c r="A852" i="7"/>
  <c r="B852" i="7"/>
  <c r="C852" i="7" s="1"/>
  <c r="A853" i="7" l="1"/>
  <c r="B853" i="7"/>
  <c r="C853" i="7" s="1"/>
  <c r="D854" i="7"/>
  <c r="D855" i="7" l="1"/>
  <c r="A854" i="7"/>
  <c r="B854" i="7"/>
  <c r="C854" i="7" s="1"/>
  <c r="A855" i="7" l="1"/>
  <c r="B855" i="7"/>
  <c r="C855" i="7" s="1"/>
  <c r="D856" i="7"/>
  <c r="D857" i="7" l="1"/>
  <c r="A856" i="7"/>
  <c r="B856" i="7"/>
  <c r="C856" i="7" s="1"/>
  <c r="A857" i="7" l="1"/>
  <c r="B857" i="7"/>
  <c r="C857" i="7" s="1"/>
  <c r="D858" i="7"/>
  <c r="D859" i="7" l="1"/>
  <c r="A858" i="7"/>
  <c r="B858" i="7"/>
  <c r="C858" i="7" s="1"/>
  <c r="A859" i="7" l="1"/>
  <c r="B859" i="7"/>
  <c r="C859" i="7" s="1"/>
  <c r="D860" i="7"/>
  <c r="D861" i="7" l="1"/>
  <c r="A860" i="7"/>
  <c r="B860" i="7"/>
  <c r="C860" i="7" s="1"/>
  <c r="D862" i="7" l="1"/>
  <c r="A861" i="7"/>
  <c r="B861" i="7"/>
  <c r="C861" i="7" s="1"/>
  <c r="D863" i="7" l="1"/>
  <c r="A862" i="7"/>
  <c r="B862" i="7"/>
  <c r="C862" i="7" s="1"/>
  <c r="A863" i="7" l="1"/>
  <c r="B863" i="7"/>
  <c r="C863" i="7" s="1"/>
  <c r="D864" i="7"/>
  <c r="D865" i="7" l="1"/>
  <c r="A864" i="7"/>
  <c r="B864" i="7"/>
  <c r="C864" i="7" s="1"/>
  <c r="A865" i="7" l="1"/>
  <c r="B865" i="7"/>
  <c r="C865" i="7" s="1"/>
  <c r="D866" i="7"/>
  <c r="D867" i="7" l="1"/>
  <c r="A866" i="7"/>
  <c r="B866" i="7"/>
  <c r="C866" i="7" s="1"/>
  <c r="A867" i="7" l="1"/>
  <c r="B867" i="7"/>
  <c r="C867" i="7" s="1"/>
  <c r="D868" i="7"/>
  <c r="D869" i="7" l="1"/>
  <c r="A868" i="7"/>
  <c r="B868" i="7"/>
  <c r="C868" i="7" s="1"/>
  <c r="A869" i="7" l="1"/>
  <c r="B869" i="7"/>
  <c r="C869" i="7" s="1"/>
  <c r="D870" i="7"/>
  <c r="D871" i="7" l="1"/>
  <c r="A870" i="7"/>
  <c r="B870" i="7"/>
  <c r="C870" i="7" s="1"/>
  <c r="A871" i="7" l="1"/>
  <c r="B871" i="7"/>
  <c r="C871" i="7" s="1"/>
  <c r="D872" i="7"/>
  <c r="D873" i="7" l="1"/>
  <c r="A872" i="7"/>
  <c r="B872" i="7"/>
  <c r="C872" i="7" s="1"/>
  <c r="A873" i="7" l="1"/>
  <c r="B873" i="7"/>
  <c r="C873" i="7" s="1"/>
  <c r="D874" i="7"/>
  <c r="A874" i="7" l="1"/>
  <c r="D875" i="7"/>
  <c r="B874" i="7"/>
  <c r="C874" i="7" s="1"/>
  <c r="A875" i="7" l="1"/>
  <c r="B875" i="7"/>
  <c r="C875" i="7" s="1"/>
  <c r="D876" i="7"/>
  <c r="A876" i="7" l="1"/>
  <c r="D877" i="7"/>
  <c r="B876" i="7"/>
  <c r="C876" i="7" s="1"/>
  <c r="A877" i="7" l="1"/>
  <c r="D878" i="7"/>
  <c r="B877" i="7"/>
  <c r="C877" i="7" s="1"/>
  <c r="D879" i="7" l="1"/>
  <c r="A878" i="7"/>
  <c r="B878" i="7"/>
  <c r="C878" i="7" s="1"/>
  <c r="A879" i="7" l="1"/>
  <c r="B879" i="7"/>
  <c r="C879" i="7" s="1"/>
  <c r="D880" i="7"/>
  <c r="D881" i="7" l="1"/>
  <c r="A880" i="7"/>
  <c r="B880" i="7"/>
  <c r="C880" i="7" s="1"/>
  <c r="A881" i="7" l="1"/>
  <c r="B881" i="7"/>
  <c r="C881" i="7" s="1"/>
  <c r="D882" i="7"/>
  <c r="D883" i="7" l="1"/>
  <c r="A882" i="7"/>
  <c r="B882" i="7"/>
  <c r="C882" i="7" s="1"/>
  <c r="D884" i="7" l="1"/>
  <c r="A883" i="7"/>
  <c r="B883" i="7"/>
  <c r="C883" i="7" s="1"/>
  <c r="D885" i="7" l="1"/>
  <c r="A884" i="7"/>
  <c r="B884" i="7"/>
  <c r="C884" i="7" s="1"/>
  <c r="D886" i="7" l="1"/>
  <c r="A885" i="7"/>
  <c r="B885" i="7"/>
  <c r="C885" i="7" s="1"/>
  <c r="A886" i="7" l="1"/>
  <c r="D887" i="7"/>
  <c r="B886" i="7"/>
  <c r="C886" i="7" s="1"/>
  <c r="A887" i="7" l="1"/>
  <c r="B887" i="7"/>
  <c r="C887" i="7" s="1"/>
  <c r="D888" i="7"/>
  <c r="D889" i="7" l="1"/>
  <c r="A888" i="7"/>
  <c r="B888" i="7"/>
  <c r="C888" i="7" s="1"/>
  <c r="A889" i="7" l="1"/>
  <c r="B889" i="7"/>
  <c r="C889" i="7" s="1"/>
  <c r="D890" i="7"/>
  <c r="D891" i="7" l="1"/>
  <c r="A890" i="7"/>
  <c r="B890" i="7"/>
  <c r="C890" i="7" s="1"/>
  <c r="A891" i="7" l="1"/>
  <c r="B891" i="7"/>
  <c r="C891" i="7" s="1"/>
  <c r="D892" i="7"/>
  <c r="D893" i="7" l="1"/>
  <c r="A892" i="7"/>
  <c r="B892" i="7"/>
  <c r="C892" i="7" s="1"/>
  <c r="A893" i="7" l="1"/>
  <c r="B893" i="7"/>
  <c r="C893" i="7" s="1"/>
  <c r="D894" i="7"/>
  <c r="A894" i="7" l="1"/>
  <c r="B894" i="7"/>
  <c r="C894" i="7" s="1"/>
  <c r="D895" i="7"/>
  <c r="A895" i="7" l="1"/>
  <c r="B895" i="7"/>
  <c r="C895" i="7" s="1"/>
  <c r="D896" i="7"/>
  <c r="D897" i="7" l="1"/>
  <c r="A896" i="7"/>
  <c r="B896" i="7"/>
  <c r="C896" i="7" s="1"/>
  <c r="D898" i="7" l="1"/>
  <c r="A897" i="7"/>
  <c r="B897" i="7"/>
  <c r="C897" i="7" s="1"/>
  <c r="A898" i="7" l="1"/>
  <c r="D899" i="7"/>
  <c r="B898" i="7"/>
  <c r="C898" i="7" s="1"/>
  <c r="A899" i="7" l="1"/>
  <c r="B899" i="7"/>
  <c r="C899" i="7" s="1"/>
  <c r="D900" i="7"/>
  <c r="A900" i="7" l="1"/>
  <c r="B900" i="7"/>
  <c r="C900" i="7" s="1"/>
  <c r="D901" i="7"/>
  <c r="D902" i="7" l="1"/>
  <c r="A901" i="7"/>
  <c r="B901" i="7"/>
  <c r="C901" i="7" s="1"/>
  <c r="D903" i="7" l="1"/>
  <c r="B902" i="7"/>
  <c r="C902" i="7" s="1"/>
  <c r="A902" i="7"/>
  <c r="D904" i="7" l="1"/>
  <c r="A903" i="7"/>
  <c r="B903" i="7"/>
  <c r="C903" i="7" s="1"/>
  <c r="D905" i="7" l="1"/>
  <c r="A904" i="7"/>
  <c r="B904" i="7"/>
  <c r="C904" i="7" s="1"/>
  <c r="A905" i="7" l="1"/>
  <c r="B905" i="7"/>
  <c r="C905" i="7" s="1"/>
  <c r="D906" i="7"/>
  <c r="D907" i="7" l="1"/>
  <c r="A906" i="7"/>
  <c r="B906" i="7"/>
  <c r="C906" i="7" s="1"/>
  <c r="A907" i="7" l="1"/>
  <c r="D908" i="7"/>
  <c r="B907" i="7"/>
  <c r="C907" i="7" s="1"/>
  <c r="D909" i="7" l="1"/>
  <c r="A908" i="7"/>
  <c r="B908" i="7"/>
  <c r="C908" i="7" s="1"/>
  <c r="D910" i="7" l="1"/>
  <c r="A909" i="7"/>
  <c r="B909" i="7"/>
  <c r="C909" i="7" s="1"/>
  <c r="D911" i="7" l="1"/>
  <c r="A910" i="7"/>
  <c r="B910" i="7"/>
  <c r="C910" i="7" s="1"/>
  <c r="A911" i="7" l="1"/>
  <c r="B911" i="7"/>
  <c r="C911" i="7" s="1"/>
  <c r="D912" i="7"/>
  <c r="D913" i="7" l="1"/>
  <c r="A912" i="7"/>
  <c r="B912" i="7"/>
  <c r="C912" i="7" s="1"/>
  <c r="A913" i="7" l="1"/>
  <c r="B913" i="7"/>
  <c r="C913" i="7" s="1"/>
  <c r="D914" i="7"/>
  <c r="D915" i="7" l="1"/>
  <c r="A914" i="7"/>
  <c r="B914" i="7"/>
  <c r="C914" i="7" s="1"/>
  <c r="A915" i="7" l="1"/>
  <c r="D916" i="7"/>
  <c r="B915" i="7"/>
  <c r="C915" i="7" s="1"/>
  <c r="B916" i="7" l="1"/>
  <c r="C916" i="7" s="1"/>
  <c r="D917" i="7"/>
  <c r="A916" i="7"/>
  <c r="A917" i="7" l="1"/>
  <c r="B917" i="7"/>
  <c r="C917" i="7" s="1"/>
  <c r="D918" i="7"/>
  <c r="A918" i="7" l="1"/>
  <c r="B918" i="7"/>
  <c r="C918" i="7" s="1"/>
  <c r="D919" i="7"/>
  <c r="D920" i="7" l="1"/>
  <c r="A919" i="7"/>
  <c r="B919" i="7"/>
  <c r="C919" i="7" s="1"/>
  <c r="D921" i="7" l="1"/>
  <c r="A920" i="7"/>
  <c r="B920" i="7"/>
  <c r="C920" i="7" s="1"/>
  <c r="A921" i="7" l="1"/>
  <c r="B921" i="7"/>
  <c r="C921" i="7" s="1"/>
  <c r="D922" i="7"/>
  <c r="D923" i="7" l="1"/>
  <c r="A922" i="7"/>
  <c r="B922" i="7"/>
  <c r="C922" i="7" s="1"/>
  <c r="A923" i="7" l="1"/>
  <c r="B923" i="7"/>
  <c r="C923" i="7" s="1"/>
  <c r="D924" i="7"/>
  <c r="D925" i="7" l="1"/>
  <c r="A924" i="7"/>
  <c r="B924" i="7"/>
  <c r="C924" i="7" s="1"/>
  <c r="D926" i="7" l="1"/>
  <c r="A925" i="7"/>
  <c r="B925" i="7"/>
  <c r="C925" i="7" s="1"/>
  <c r="A926" i="7" l="1"/>
  <c r="B926" i="7"/>
  <c r="C926" i="7" s="1"/>
  <c r="D927" i="7"/>
  <c r="D928" i="7" l="1"/>
  <c r="A927" i="7"/>
  <c r="B927" i="7"/>
  <c r="C927" i="7" s="1"/>
  <c r="A928" i="7" l="1"/>
  <c r="B928" i="7"/>
  <c r="C928" i="7" s="1"/>
  <c r="D929" i="7"/>
  <c r="D930" i="7" l="1"/>
  <c r="A929" i="7"/>
  <c r="B929" i="7"/>
  <c r="C929" i="7" s="1"/>
  <c r="A930" i="7" l="1"/>
  <c r="B930" i="7"/>
  <c r="C930" i="7" s="1"/>
  <c r="D931" i="7"/>
  <c r="A931" i="7" l="1"/>
  <c r="B931" i="7"/>
  <c r="C931" i="7" s="1"/>
  <c r="D932" i="7"/>
  <c r="A932" i="7" l="1"/>
  <c r="B932" i="7"/>
  <c r="C932" i="7" s="1"/>
  <c r="D933" i="7"/>
  <c r="A933" i="7" l="1"/>
  <c r="D934" i="7"/>
  <c r="B933" i="7"/>
  <c r="C933" i="7" s="1"/>
  <c r="D935" i="7" l="1"/>
  <c r="A934" i="7"/>
  <c r="B934" i="7"/>
  <c r="C934" i="7" s="1"/>
  <c r="A935" i="7" l="1"/>
  <c r="D936" i="7"/>
  <c r="B935" i="7"/>
  <c r="C935" i="7" s="1"/>
  <c r="D937" i="7" l="1"/>
  <c r="A936" i="7"/>
  <c r="B936" i="7"/>
  <c r="C936" i="7" s="1"/>
  <c r="A937" i="7" l="1"/>
  <c r="B937" i="7"/>
  <c r="C937" i="7" s="1"/>
  <c r="D938" i="7"/>
  <c r="D939" i="7" l="1"/>
  <c r="A938" i="7"/>
  <c r="B938" i="7"/>
  <c r="C938" i="7" s="1"/>
  <c r="D940" i="7" l="1"/>
  <c r="A939" i="7"/>
  <c r="B939" i="7"/>
  <c r="C939" i="7" s="1"/>
  <c r="D941" i="7" l="1"/>
  <c r="A940" i="7"/>
  <c r="B940" i="7"/>
  <c r="C940" i="7" s="1"/>
  <c r="A941" i="7" l="1"/>
  <c r="B941" i="7"/>
  <c r="C941" i="7" s="1"/>
  <c r="D942" i="7"/>
  <c r="D943" i="7" l="1"/>
  <c r="A942" i="7"/>
  <c r="B942" i="7"/>
  <c r="C942" i="7" s="1"/>
  <c r="A943" i="7" l="1"/>
  <c r="B943" i="7"/>
  <c r="C943" i="7" s="1"/>
  <c r="D944" i="7"/>
  <c r="A944" i="7" l="1"/>
  <c r="B944" i="7"/>
  <c r="C944" i="7" s="1"/>
  <c r="D945" i="7"/>
  <c r="A945" i="7" l="1"/>
  <c r="B945" i="7"/>
  <c r="C945" i="7" s="1"/>
  <c r="D946" i="7"/>
  <c r="A946" i="7" l="1"/>
  <c r="B946" i="7"/>
  <c r="C946" i="7" s="1"/>
  <c r="D947" i="7"/>
  <c r="A947" i="7" l="1"/>
  <c r="B947" i="7"/>
  <c r="C947" i="7" s="1"/>
  <c r="D948" i="7"/>
  <c r="D949" i="7" l="1"/>
  <c r="B948" i="7"/>
  <c r="C948" i="7" s="1"/>
  <c r="A948" i="7"/>
  <c r="A949" i="7" l="1"/>
  <c r="B949" i="7"/>
  <c r="C949" i="7" s="1"/>
  <c r="D950" i="7"/>
  <c r="D951" i="7" l="1"/>
  <c r="A950" i="7"/>
  <c r="B950" i="7"/>
  <c r="C950" i="7" s="1"/>
  <c r="A951" i="7" l="1"/>
  <c r="B951" i="7"/>
  <c r="C951" i="7" s="1"/>
  <c r="D952" i="7"/>
  <c r="D953" i="7" l="1"/>
  <c r="A952" i="7"/>
  <c r="B952" i="7"/>
  <c r="C952" i="7" s="1"/>
  <c r="A953" i="7" l="1"/>
  <c r="B953" i="7"/>
  <c r="C953" i="7" s="1"/>
  <c r="D954" i="7"/>
  <c r="D955" i="7" l="1"/>
  <c r="A954" i="7"/>
  <c r="B954" i="7"/>
  <c r="C954" i="7" s="1"/>
  <c r="D956" i="7" l="1"/>
  <c r="A955" i="7"/>
  <c r="B955" i="7"/>
  <c r="C955" i="7" s="1"/>
  <c r="D957" i="7" l="1"/>
  <c r="A956" i="7"/>
  <c r="B956" i="7"/>
  <c r="C956" i="7" s="1"/>
  <c r="A957" i="7" l="1"/>
  <c r="D958" i="7"/>
  <c r="B957" i="7"/>
  <c r="C957" i="7" s="1"/>
  <c r="A958" i="7" l="1"/>
  <c r="D959" i="7"/>
  <c r="B958" i="7"/>
  <c r="C958" i="7" s="1"/>
  <c r="A959" i="7" l="1"/>
  <c r="B959" i="7"/>
  <c r="C959" i="7" s="1"/>
  <c r="D960" i="7"/>
  <c r="D961" i="7" l="1"/>
  <c r="A960" i="7"/>
  <c r="B960" i="7"/>
  <c r="C960" i="7" s="1"/>
  <c r="A961" i="7" l="1"/>
  <c r="B961" i="7"/>
  <c r="C961" i="7" s="1"/>
  <c r="D962" i="7"/>
  <c r="A962" i="7" l="1"/>
  <c r="D963" i="7"/>
  <c r="B962" i="7"/>
  <c r="C962" i="7" s="1"/>
  <c r="D964" i="7" l="1"/>
  <c r="B963" i="7"/>
  <c r="C963" i="7" s="1"/>
  <c r="A963" i="7"/>
  <c r="D965" i="7" l="1"/>
  <c r="A964" i="7"/>
  <c r="B964" i="7"/>
  <c r="C964" i="7" s="1"/>
  <c r="A965" i="7" l="1"/>
  <c r="B965" i="7"/>
  <c r="C965" i="7" s="1"/>
  <c r="D966" i="7"/>
  <c r="D967" i="7" l="1"/>
  <c r="A966" i="7"/>
  <c r="B966" i="7"/>
  <c r="C966" i="7" s="1"/>
  <c r="A967" i="7" l="1"/>
  <c r="D968" i="7"/>
  <c r="B967" i="7"/>
  <c r="C967" i="7" s="1"/>
  <c r="D969" i="7" l="1"/>
  <c r="A968" i="7"/>
  <c r="B968" i="7"/>
  <c r="C968" i="7" s="1"/>
  <c r="A969" i="7" l="1"/>
  <c r="B969" i="7"/>
  <c r="C969" i="7" s="1"/>
  <c r="D970" i="7"/>
  <c r="D971" i="7" l="1"/>
  <c r="A970" i="7"/>
  <c r="B970" i="7"/>
  <c r="C970" i="7" s="1"/>
  <c r="A971" i="7" l="1"/>
  <c r="B971" i="7"/>
  <c r="C971" i="7" s="1"/>
  <c r="D972" i="7"/>
  <c r="D973" i="7" l="1"/>
  <c r="A972" i="7"/>
  <c r="B972" i="7"/>
  <c r="C972" i="7" s="1"/>
  <c r="A973" i="7" l="1"/>
  <c r="B973" i="7"/>
  <c r="C973" i="7" s="1"/>
  <c r="D974" i="7"/>
  <c r="D975" i="7" l="1"/>
  <c r="A974" i="7"/>
  <c r="B974" i="7"/>
  <c r="C974" i="7" s="1"/>
  <c r="D976" i="7" l="1"/>
  <c r="A975" i="7"/>
  <c r="B975" i="7"/>
  <c r="C975" i="7" s="1"/>
  <c r="D977" i="7" l="1"/>
  <c r="A976" i="7"/>
  <c r="B976" i="7"/>
  <c r="C976" i="7" s="1"/>
  <c r="D978" i="7" l="1"/>
  <c r="A977" i="7"/>
  <c r="B977" i="7"/>
  <c r="C977" i="7" s="1"/>
  <c r="D979" i="7" l="1"/>
  <c r="A978" i="7"/>
  <c r="B978" i="7"/>
  <c r="C978" i="7" s="1"/>
  <c r="D980" i="7" l="1"/>
  <c r="A979" i="7"/>
  <c r="B979" i="7"/>
  <c r="C979" i="7" s="1"/>
  <c r="D981" i="7" l="1"/>
  <c r="A980" i="7"/>
  <c r="B980" i="7"/>
  <c r="C980" i="7" s="1"/>
  <c r="A981" i="7" l="1"/>
  <c r="B981" i="7"/>
  <c r="C981" i="7" s="1"/>
  <c r="D982" i="7"/>
  <c r="D983" i="7" l="1"/>
  <c r="A982" i="7"/>
  <c r="B982" i="7"/>
  <c r="C982" i="7" s="1"/>
  <c r="D984" i="7" l="1"/>
  <c r="A983" i="7"/>
  <c r="B983" i="7"/>
  <c r="C983" i="7" s="1"/>
  <c r="D985" i="7" l="1"/>
  <c r="A984" i="7"/>
  <c r="B984" i="7"/>
  <c r="C984" i="7" s="1"/>
  <c r="D986" i="7" l="1"/>
  <c r="A985" i="7"/>
  <c r="B985" i="7"/>
  <c r="C985" i="7" s="1"/>
  <c r="D987" i="7" l="1"/>
  <c r="A986" i="7"/>
  <c r="B986" i="7"/>
  <c r="C986" i="7" s="1"/>
  <c r="D988" i="7" l="1"/>
  <c r="A987" i="7"/>
  <c r="B987" i="7"/>
  <c r="C987" i="7" s="1"/>
  <c r="D989" i="7" l="1"/>
  <c r="A988" i="7"/>
  <c r="B988" i="7"/>
  <c r="C988" i="7" s="1"/>
  <c r="A989" i="7" l="1"/>
  <c r="B989" i="7"/>
  <c r="C989" i="7" s="1"/>
  <c r="D990" i="7"/>
  <c r="D991" i="7" l="1"/>
  <c r="A990" i="7"/>
  <c r="B990" i="7"/>
  <c r="C990" i="7" s="1"/>
  <c r="A991" i="7" l="1"/>
  <c r="B991" i="7"/>
  <c r="C991" i="7" s="1"/>
  <c r="D992" i="7"/>
  <c r="D993" i="7" l="1"/>
  <c r="A992" i="7"/>
  <c r="B992" i="7"/>
  <c r="C992" i="7" s="1"/>
  <c r="D994" i="7" l="1"/>
  <c r="A993" i="7"/>
  <c r="B993" i="7"/>
  <c r="C993" i="7" s="1"/>
  <c r="A994" i="7" l="1"/>
  <c r="B994" i="7"/>
  <c r="C994" i="7" s="1"/>
  <c r="D995" i="7"/>
  <c r="D996" i="7" l="1"/>
  <c r="A995" i="7"/>
  <c r="B995" i="7"/>
  <c r="C995" i="7" s="1"/>
  <c r="A996" i="7" l="1"/>
  <c r="D997" i="7"/>
  <c r="B996" i="7"/>
  <c r="C996" i="7" s="1"/>
  <c r="D998" i="7" l="1"/>
  <c r="A997" i="7"/>
  <c r="B997" i="7"/>
  <c r="C997" i="7" s="1"/>
  <c r="D999" i="7" l="1"/>
  <c r="A998" i="7"/>
  <c r="B998" i="7"/>
  <c r="C998" i="7" s="1"/>
  <c r="A999" i="7" l="1"/>
  <c r="B999" i="7"/>
  <c r="C999" i="7" s="1"/>
  <c r="D1000" i="7"/>
  <c r="A1000" i="7" l="1"/>
  <c r="B1000" i="7"/>
  <c r="C1000" i="7" s="1"/>
  <c r="D1001" i="7"/>
  <c r="A1001" i="7" l="1"/>
  <c r="B1001" i="7"/>
  <c r="C1001" i="7" s="1"/>
  <c r="D1002" i="7"/>
  <c r="D1003" i="7" l="1"/>
  <c r="A1002" i="7"/>
  <c r="B1002" i="7"/>
  <c r="C1002" i="7" s="1"/>
  <c r="D1004" i="7" l="1"/>
  <c r="A1003" i="7"/>
  <c r="B1003" i="7"/>
  <c r="C1003" i="7" s="1"/>
  <c r="A1004" i="7" l="1"/>
  <c r="B1004" i="7"/>
  <c r="C1004" i="7" s="1"/>
  <c r="D1005" i="7"/>
  <c r="A1005" i="7" l="1"/>
  <c r="B1005" i="7"/>
  <c r="C1005" i="7" s="1"/>
  <c r="D1006" i="7"/>
  <c r="A1006" i="7" l="1"/>
  <c r="B1006" i="7"/>
  <c r="C1006" i="7" s="1"/>
  <c r="D1007" i="7"/>
  <c r="A1007" i="7" l="1"/>
  <c r="B1007" i="7"/>
  <c r="C1007" i="7" s="1"/>
  <c r="D1008" i="7"/>
  <c r="D1009" i="7" l="1"/>
  <c r="A1008" i="7"/>
  <c r="B1008" i="7"/>
  <c r="C1008" i="7" s="1"/>
  <c r="A1009" i="7" l="1"/>
  <c r="B1009" i="7"/>
  <c r="C1009" i="7" s="1"/>
  <c r="D1010" i="7"/>
  <c r="D1011" i="7" l="1"/>
  <c r="A1010" i="7"/>
  <c r="B1010" i="7"/>
  <c r="C1010" i="7" s="1"/>
  <c r="D1012" i="7" l="1"/>
  <c r="A1011" i="7"/>
  <c r="B1011" i="7"/>
  <c r="C1011" i="7" s="1"/>
  <c r="A1012" i="7" l="1"/>
  <c r="B1012" i="7"/>
  <c r="C1012" i="7" s="1"/>
  <c r="D1013" i="7"/>
  <c r="A1013" i="7" l="1"/>
  <c r="B1013" i="7"/>
  <c r="C1013" i="7" s="1"/>
  <c r="D1014" i="7"/>
  <c r="A1014" i="7" l="1"/>
  <c r="D1015" i="7"/>
  <c r="B1014" i="7"/>
  <c r="C1014" i="7" s="1"/>
  <c r="D1016" i="7" l="1"/>
  <c r="A1015" i="7"/>
  <c r="B1015" i="7"/>
  <c r="C1015" i="7" s="1"/>
  <c r="D1017" i="7" l="1"/>
  <c r="A1016" i="7"/>
  <c r="B1016" i="7"/>
  <c r="C1016" i="7" s="1"/>
  <c r="A1017" i="7" l="1"/>
  <c r="B1017" i="7"/>
  <c r="C1017" i="7" s="1"/>
  <c r="D1018" i="7"/>
  <c r="D1019" i="7" l="1"/>
  <c r="A1018" i="7"/>
  <c r="B1018" i="7"/>
  <c r="C1018" i="7" s="1"/>
  <c r="A1019" i="7" l="1"/>
  <c r="B1019" i="7"/>
  <c r="C1019" i="7" s="1"/>
  <c r="D1020" i="7"/>
  <c r="A1020" i="7" l="1"/>
  <c r="B1020" i="7"/>
  <c r="C1020" i="7" s="1"/>
  <c r="D1021" i="7"/>
  <c r="A1021" i="7" l="1"/>
  <c r="D1022" i="7"/>
  <c r="B1021" i="7"/>
  <c r="C1021" i="7" s="1"/>
  <c r="D1023" i="7" l="1"/>
  <c r="A1022" i="7"/>
  <c r="B1022" i="7"/>
  <c r="C1022" i="7" s="1"/>
  <c r="A1023" i="7" l="1"/>
  <c r="B1023" i="7"/>
  <c r="C1023" i="7" s="1"/>
  <c r="D1024" i="7"/>
  <c r="D1025" i="7" l="1"/>
  <c r="A1024" i="7"/>
  <c r="B1024" i="7"/>
  <c r="C1024" i="7" s="1"/>
  <c r="A1025" i="7" l="1"/>
  <c r="B1025" i="7"/>
  <c r="C1025" i="7" s="1"/>
  <c r="D1026" i="7"/>
  <c r="D1027" i="7" l="1"/>
  <c r="A1026" i="7"/>
  <c r="B1026" i="7"/>
  <c r="C1026" i="7" s="1"/>
  <c r="A1027" i="7" l="1"/>
  <c r="B1027" i="7"/>
  <c r="C1027" i="7" s="1"/>
  <c r="D1028" i="7"/>
  <c r="D1029" i="7" l="1"/>
  <c r="A1028" i="7"/>
  <c r="B1028" i="7"/>
  <c r="C1028" i="7" s="1"/>
  <c r="A1029" i="7" l="1"/>
  <c r="B1029" i="7"/>
  <c r="C1029" i="7" s="1"/>
  <c r="D1030" i="7"/>
  <c r="D1031" i="7" l="1"/>
  <c r="A1030" i="7"/>
  <c r="B1030" i="7"/>
  <c r="C1030" i="7" s="1"/>
  <c r="D1032" i="7" l="1"/>
  <c r="A1031" i="7"/>
  <c r="B1031" i="7"/>
  <c r="C1031" i="7" s="1"/>
  <c r="A1032" i="7" l="1"/>
  <c r="D1033" i="7"/>
  <c r="B1032" i="7"/>
  <c r="C1032" i="7" s="1"/>
  <c r="A1033" i="7" l="1"/>
  <c r="B1033" i="7"/>
  <c r="C1033" i="7" s="1"/>
  <c r="D1034" i="7"/>
  <c r="D1035" i="7" l="1"/>
  <c r="A1034" i="7"/>
  <c r="B1034" i="7"/>
  <c r="C1034" i="7" s="1"/>
  <c r="A1035" i="7" l="1"/>
  <c r="B1035" i="7"/>
  <c r="C1035" i="7" s="1"/>
  <c r="D1036" i="7"/>
  <c r="D1037" i="7" l="1"/>
  <c r="A1036" i="7"/>
  <c r="B1036" i="7"/>
  <c r="C1036" i="7" s="1"/>
  <c r="D1038" i="7" l="1"/>
  <c r="A1037" i="7"/>
  <c r="B1037" i="7"/>
  <c r="C1037" i="7" s="1"/>
  <c r="D1039" i="7" l="1"/>
  <c r="A1038" i="7"/>
  <c r="B1038" i="7"/>
  <c r="C1038" i="7" s="1"/>
  <c r="D1040" i="7" l="1"/>
  <c r="A1039" i="7"/>
  <c r="B1039" i="7"/>
  <c r="C1039" i="7" s="1"/>
  <c r="D1041" i="7" l="1"/>
  <c r="A1040" i="7"/>
  <c r="B1040" i="7"/>
  <c r="C1040" i="7" s="1"/>
  <c r="A1041" i="7" l="1"/>
  <c r="B1041" i="7"/>
  <c r="C1041" i="7" s="1"/>
  <c r="D1042" i="7"/>
  <c r="D1043" i="7" l="1"/>
  <c r="B1042" i="7"/>
  <c r="C1042" i="7" s="1"/>
  <c r="A1042" i="7"/>
  <c r="A1043" i="7" l="1"/>
  <c r="B1043" i="7"/>
  <c r="C1043" i="7" s="1"/>
  <c r="D1044" i="7"/>
  <c r="D1045" i="7" l="1"/>
  <c r="A1044" i="7"/>
  <c r="B1044" i="7"/>
  <c r="C1044" i="7" s="1"/>
  <c r="A1045" i="7" l="1"/>
  <c r="D1046" i="7"/>
  <c r="B1045" i="7"/>
  <c r="C1045" i="7" s="1"/>
  <c r="D1047" i="7" l="1"/>
  <c r="A1046" i="7"/>
  <c r="B1046" i="7"/>
  <c r="C1046" i="7" s="1"/>
  <c r="D1048" i="7" l="1"/>
  <c r="A1047" i="7"/>
  <c r="B1047" i="7"/>
  <c r="C1047" i="7" s="1"/>
  <c r="D1049" i="7" l="1"/>
  <c r="A1048" i="7"/>
  <c r="B1048" i="7"/>
  <c r="C1048" i="7" s="1"/>
  <c r="A1049" i="7" l="1"/>
  <c r="B1049" i="7"/>
  <c r="C1049" i="7" s="1"/>
  <c r="D1050" i="7"/>
  <c r="D1051" i="7" l="1"/>
  <c r="A1050" i="7"/>
  <c r="B1050" i="7"/>
  <c r="C1050" i="7" s="1"/>
  <c r="A1051" i="7" l="1"/>
  <c r="B1051" i="7"/>
  <c r="C1051" i="7" s="1"/>
  <c r="D1052" i="7"/>
  <c r="D1053" i="7" l="1"/>
  <c r="A1052" i="7"/>
  <c r="B1052" i="7"/>
  <c r="C1052" i="7" s="1"/>
  <c r="A1053" i="7" l="1"/>
  <c r="B1053" i="7"/>
  <c r="C1053" i="7" s="1"/>
  <c r="D1054" i="7"/>
  <c r="D1055" i="7" l="1"/>
  <c r="A1054" i="7"/>
  <c r="B1054" i="7"/>
  <c r="C1054" i="7" s="1"/>
  <c r="A1055" i="7" l="1"/>
  <c r="B1055" i="7"/>
  <c r="C1055" i="7" s="1"/>
  <c r="D1056" i="7"/>
  <c r="D1057" i="7" l="1"/>
  <c r="A1056" i="7"/>
  <c r="B1056" i="7"/>
  <c r="C1056" i="7" s="1"/>
  <c r="A1057" i="7" l="1"/>
  <c r="D1058" i="7"/>
  <c r="B1057" i="7"/>
  <c r="C1057" i="7" s="1"/>
  <c r="D1059" i="7" l="1"/>
  <c r="A1058" i="7"/>
  <c r="B1058" i="7"/>
  <c r="C1058" i="7" s="1"/>
  <c r="A1059" i="7" l="1"/>
  <c r="B1059" i="7"/>
  <c r="C1059" i="7" s="1"/>
  <c r="D1060" i="7"/>
  <c r="A1060" i="7" l="1"/>
  <c r="B1060" i="7"/>
  <c r="C1060" i="7" s="1"/>
  <c r="D1061" i="7"/>
  <c r="D1062" i="7" l="1"/>
  <c r="A1061" i="7"/>
  <c r="B1061" i="7"/>
  <c r="C1061" i="7" s="1"/>
  <c r="A1062" i="7" l="1"/>
  <c r="B1062" i="7"/>
  <c r="C1062" i="7" s="1"/>
  <c r="D1063" i="7"/>
  <c r="A1063" i="7" l="1"/>
  <c r="B1063" i="7"/>
  <c r="C1063" i="7" s="1"/>
  <c r="D1064" i="7"/>
  <c r="A1064" i="7" l="1"/>
  <c r="B1064" i="7"/>
  <c r="C1064" i="7" s="1"/>
  <c r="D1065" i="7"/>
  <c r="D1066" i="7" l="1"/>
  <c r="A1065" i="7"/>
  <c r="B1065" i="7"/>
  <c r="C1065" i="7" s="1"/>
  <c r="B1066" i="7" l="1"/>
  <c r="C1066" i="7" s="1"/>
  <c r="D1067" i="7"/>
  <c r="A1066" i="7"/>
  <c r="A1067" i="7" l="1"/>
  <c r="B1067" i="7"/>
  <c r="C1067" i="7" s="1"/>
  <c r="D1068" i="7"/>
  <c r="D1069" i="7" l="1"/>
  <c r="A1068" i="7"/>
  <c r="B1068" i="7"/>
  <c r="C1068" i="7" s="1"/>
  <c r="A1069" i="7" l="1"/>
  <c r="D1070" i="7"/>
  <c r="B1069" i="7"/>
  <c r="C1069" i="7" s="1"/>
  <c r="D1071" i="7" l="1"/>
  <c r="A1070" i="7"/>
  <c r="B1070" i="7"/>
  <c r="C1070" i="7" s="1"/>
  <c r="A1071" i="7" l="1"/>
  <c r="B1071" i="7"/>
  <c r="C1071" i="7" s="1"/>
  <c r="D1072" i="7"/>
  <c r="D1073" i="7" l="1"/>
  <c r="A1072" i="7"/>
  <c r="B1072" i="7"/>
  <c r="C1072" i="7" s="1"/>
  <c r="A1073" i="7" l="1"/>
  <c r="B1073" i="7"/>
  <c r="C1073" i="7" s="1"/>
  <c r="D1074" i="7"/>
  <c r="D1075" i="7" l="1"/>
  <c r="A1074" i="7"/>
  <c r="B1074" i="7"/>
  <c r="C1074" i="7" s="1"/>
  <c r="A1075" i="7" l="1"/>
  <c r="B1075" i="7"/>
  <c r="C1075" i="7" s="1"/>
  <c r="D1076" i="7"/>
  <c r="D1077" i="7" l="1"/>
  <c r="A1076" i="7"/>
  <c r="B1076" i="7"/>
  <c r="C1076" i="7" s="1"/>
  <c r="A1077" i="7" l="1"/>
  <c r="B1077" i="7"/>
  <c r="C1077" i="7" s="1"/>
  <c r="D1078" i="7"/>
  <c r="A1078" i="7" l="1"/>
  <c r="B1078" i="7"/>
  <c r="C1078" i="7" s="1"/>
  <c r="D1079" i="7"/>
  <c r="A1079" i="7" l="1"/>
  <c r="B1079" i="7"/>
  <c r="C1079" i="7" s="1"/>
  <c r="D1080" i="7"/>
  <c r="A1080" i="7" l="1"/>
  <c r="B1080" i="7"/>
  <c r="C1080" i="7" s="1"/>
  <c r="D1081" i="7"/>
  <c r="D1082" i="7" l="1"/>
  <c r="A1081" i="7"/>
  <c r="B1081" i="7"/>
  <c r="C1081" i="7" s="1"/>
  <c r="D1083" i="7" l="1"/>
  <c r="A1082" i="7"/>
  <c r="B1082" i="7"/>
  <c r="C1082" i="7" s="1"/>
  <c r="A1083" i="7" l="1"/>
  <c r="B1083" i="7"/>
  <c r="C1083" i="7" s="1"/>
  <c r="D1084" i="7"/>
  <c r="D1085" i="7" l="1"/>
  <c r="A1084" i="7"/>
  <c r="B1084" i="7"/>
  <c r="C1084" i="7" s="1"/>
  <c r="A1085" i="7" l="1"/>
  <c r="B1085" i="7"/>
  <c r="C1085" i="7" s="1"/>
  <c r="D1086" i="7"/>
  <c r="D1087" i="7" l="1"/>
  <c r="A1086" i="7"/>
  <c r="B1086" i="7"/>
  <c r="C1086" i="7" s="1"/>
  <c r="D1088" i="7" l="1"/>
  <c r="A1087" i="7"/>
  <c r="B1087" i="7"/>
  <c r="C1087" i="7" s="1"/>
  <c r="D1089" i="7" l="1"/>
  <c r="A1088" i="7"/>
  <c r="B1088" i="7"/>
  <c r="C1088" i="7" s="1"/>
  <c r="A1089" i="7" l="1"/>
  <c r="B1089" i="7"/>
  <c r="C1089" i="7" s="1"/>
  <c r="D1090" i="7"/>
  <c r="A1090" i="7" l="1"/>
  <c r="D1091" i="7"/>
  <c r="B1090" i="7"/>
  <c r="C1090" i="7" s="1"/>
  <c r="A1091" i="7" l="1"/>
  <c r="B1091" i="7"/>
  <c r="C1091" i="7" s="1"/>
  <c r="D1092" i="7"/>
  <c r="D1093" i="7" l="1"/>
  <c r="A1092" i="7"/>
  <c r="B1092" i="7"/>
  <c r="C1092" i="7" s="1"/>
  <c r="A1093" i="7" l="1"/>
  <c r="B1093" i="7"/>
  <c r="C1093" i="7" s="1"/>
  <c r="D1094" i="7"/>
  <c r="D1095" i="7" l="1"/>
  <c r="A1094" i="7"/>
  <c r="B1094" i="7"/>
  <c r="C1094" i="7" s="1"/>
  <c r="A1095" i="7" l="1"/>
  <c r="B1095" i="7"/>
  <c r="C1095" i="7" s="1"/>
  <c r="D1096" i="7"/>
  <c r="D1097" i="7" l="1"/>
  <c r="A1096" i="7"/>
  <c r="B1096" i="7"/>
  <c r="C1096" i="7" s="1"/>
  <c r="A1097" i="7" l="1"/>
  <c r="B1097" i="7"/>
  <c r="C1097" i="7" s="1"/>
  <c r="D1098" i="7"/>
  <c r="A1098" i="7" l="1"/>
  <c r="B1098" i="7"/>
  <c r="C1098" i="7" s="1"/>
  <c r="D1099" i="7"/>
  <c r="A1099" i="7" l="1"/>
  <c r="B1099" i="7"/>
  <c r="C1099" i="7" s="1"/>
  <c r="D1100" i="7"/>
  <c r="D1101" i="7" l="1"/>
  <c r="A1100" i="7"/>
  <c r="B1100" i="7"/>
  <c r="C1100" i="7" s="1"/>
  <c r="A1101" i="7" l="1"/>
  <c r="B1101" i="7"/>
  <c r="C1101" i="7" s="1"/>
  <c r="D1102" i="7"/>
  <c r="D1103" i="7" l="1"/>
  <c r="A1102" i="7"/>
  <c r="B1102" i="7"/>
  <c r="C1102" i="7" s="1"/>
  <c r="D1104" i="7" l="1"/>
  <c r="A1103" i="7"/>
  <c r="B1103" i="7"/>
  <c r="C1103" i="7" s="1"/>
  <c r="D1105" i="7" l="1"/>
  <c r="B1104" i="7"/>
  <c r="C1104" i="7" s="1"/>
  <c r="A1104" i="7"/>
  <c r="A1105" i="7" l="1"/>
  <c r="B1105" i="7"/>
  <c r="C1105" i="7" s="1"/>
  <c r="D1106" i="7"/>
  <c r="D1107" i="7" l="1"/>
  <c r="A1106" i="7"/>
  <c r="B1106" i="7"/>
  <c r="C1106" i="7" s="1"/>
  <c r="A1107" i="7" l="1"/>
  <c r="B1107" i="7"/>
  <c r="C1107" i="7" s="1"/>
  <c r="D1108" i="7"/>
  <c r="A1108" i="7" l="1"/>
  <c r="B1108" i="7"/>
  <c r="C1108" i="7" s="1"/>
  <c r="D1109" i="7"/>
  <c r="A1109" i="7" l="1"/>
  <c r="B1109" i="7"/>
  <c r="C1109" i="7" s="1"/>
  <c r="D1110" i="7"/>
  <c r="D1111" i="7" l="1"/>
  <c r="A1110" i="7"/>
  <c r="B1110" i="7"/>
  <c r="C1110" i="7" s="1"/>
  <c r="A1111" i="7" l="1"/>
  <c r="B1111" i="7"/>
  <c r="C1111" i="7" s="1"/>
  <c r="D1112" i="7"/>
  <c r="A1112" i="7" l="1"/>
  <c r="B1112" i="7"/>
  <c r="C1112" i="7" s="1"/>
  <c r="D1113" i="7"/>
  <c r="A1113" i="7" l="1"/>
  <c r="B1113" i="7"/>
  <c r="C1113" i="7" s="1"/>
  <c r="D1114" i="7"/>
  <c r="D1115" i="7" l="1"/>
  <c r="A1114" i="7"/>
  <c r="B1114" i="7"/>
  <c r="C1114" i="7" s="1"/>
  <c r="A1115" i="7" l="1"/>
  <c r="B1115" i="7"/>
  <c r="C1115" i="7" s="1"/>
  <c r="D1116" i="7"/>
  <c r="D1117" i="7" l="1"/>
  <c r="A1116" i="7"/>
  <c r="B1116" i="7"/>
  <c r="C1116" i="7" s="1"/>
  <c r="A1117" i="7" l="1"/>
  <c r="B1117" i="7"/>
  <c r="C1117" i="7" s="1"/>
  <c r="D1118" i="7"/>
  <c r="D1119" i="7" l="1"/>
  <c r="A1118" i="7"/>
  <c r="B1118" i="7"/>
  <c r="C1118" i="7" s="1"/>
  <c r="A1119" i="7" l="1"/>
  <c r="B1119" i="7"/>
  <c r="C1119" i="7" s="1"/>
  <c r="D1120" i="7"/>
  <c r="D1121" i="7" l="1"/>
  <c r="A1120" i="7"/>
  <c r="B1120" i="7"/>
  <c r="C1120" i="7" s="1"/>
  <c r="A1121" i="7" l="1"/>
  <c r="D1122" i="7"/>
  <c r="B1121" i="7"/>
  <c r="C1121" i="7" s="1"/>
  <c r="D1123" i="7" l="1"/>
  <c r="A1122" i="7"/>
  <c r="B1122" i="7"/>
  <c r="C1122" i="7" s="1"/>
  <c r="A1123" i="7" l="1"/>
  <c r="B1123" i="7"/>
  <c r="C1123" i="7" s="1"/>
  <c r="D1124" i="7"/>
  <c r="D1125" i="7" l="1"/>
  <c r="A1124" i="7"/>
  <c r="B1124" i="7"/>
  <c r="C1124" i="7" s="1"/>
  <c r="A1125" i="7" l="1"/>
  <c r="B1125" i="7"/>
  <c r="C1125" i="7" s="1"/>
  <c r="D1126" i="7"/>
  <c r="D1127" i="7" l="1"/>
  <c r="A1126" i="7"/>
  <c r="B1126" i="7"/>
  <c r="C1126" i="7" s="1"/>
  <c r="A1127" i="7" l="1"/>
  <c r="D1128" i="7"/>
  <c r="B1127" i="7"/>
  <c r="C1127" i="7" s="1"/>
  <c r="D1129" i="7" l="1"/>
  <c r="A1128" i="7"/>
  <c r="B1128" i="7"/>
  <c r="C1128" i="7" s="1"/>
  <c r="A1129" i="7" l="1"/>
  <c r="B1129" i="7"/>
  <c r="C1129" i="7" s="1"/>
  <c r="D1130" i="7"/>
  <c r="D1131" i="7" l="1"/>
  <c r="A1130" i="7"/>
  <c r="B1130" i="7"/>
  <c r="C1130" i="7" s="1"/>
  <c r="A1131" i="7" l="1"/>
  <c r="B1131" i="7"/>
  <c r="C1131" i="7" s="1"/>
  <c r="D1132" i="7"/>
  <c r="D1133" i="7" l="1"/>
  <c r="A1132" i="7"/>
  <c r="B1132" i="7"/>
  <c r="C1132" i="7" s="1"/>
  <c r="A1133" i="7" l="1"/>
  <c r="B1133" i="7"/>
  <c r="C1133" i="7" s="1"/>
  <c r="D1134" i="7"/>
  <c r="D1135" i="7" l="1"/>
  <c r="A1134" i="7"/>
  <c r="B1134" i="7"/>
  <c r="C1134" i="7" s="1"/>
  <c r="A1135" i="7" l="1"/>
  <c r="B1135" i="7"/>
  <c r="C1135" i="7" s="1"/>
  <c r="D1136" i="7"/>
  <c r="A1136" i="7" l="1"/>
  <c r="B1136" i="7"/>
  <c r="C1136" i="7" s="1"/>
  <c r="D1137" i="7"/>
  <c r="D1138" i="7" l="1"/>
  <c r="A1137" i="7"/>
  <c r="B1137" i="7"/>
  <c r="C1137" i="7" s="1"/>
  <c r="D1139" i="7" l="1"/>
  <c r="A1138" i="7"/>
  <c r="B1138" i="7"/>
  <c r="C1138" i="7" s="1"/>
  <c r="A1139" i="7" l="1"/>
  <c r="B1139" i="7"/>
  <c r="C1139" i="7" s="1"/>
  <c r="D1140" i="7"/>
  <c r="D1141" i="7" l="1"/>
  <c r="A1140" i="7"/>
  <c r="B1140" i="7"/>
  <c r="C1140" i="7" s="1"/>
  <c r="A1141" i="7" l="1"/>
  <c r="B1141" i="7"/>
  <c r="C1141" i="7" s="1"/>
  <c r="D1142" i="7"/>
  <c r="D1143" i="7" l="1"/>
  <c r="A1142" i="7"/>
  <c r="B1142" i="7"/>
  <c r="C1142" i="7" s="1"/>
  <c r="B1143" i="7" l="1"/>
  <c r="C1143" i="7" s="1"/>
  <c r="D1144" i="7"/>
  <c r="A1143" i="7"/>
  <c r="A1144" i="7" l="1"/>
  <c r="B1144" i="7"/>
  <c r="C1144" i="7" s="1"/>
  <c r="D1145" i="7"/>
  <c r="A1145" i="7" l="1"/>
  <c r="D1146" i="7"/>
  <c r="B1145" i="7"/>
  <c r="C1145" i="7" s="1"/>
  <c r="A1146" i="7" l="1"/>
  <c r="B1146" i="7"/>
  <c r="C1146" i="7" s="1"/>
  <c r="D1147" i="7"/>
  <c r="A1147" i="7" l="1"/>
  <c r="B1147" i="7"/>
  <c r="C1147" i="7" s="1"/>
  <c r="D1148" i="7"/>
  <c r="D1149" i="7" l="1"/>
  <c r="A1148" i="7"/>
  <c r="B1148" i="7"/>
  <c r="C1148" i="7" s="1"/>
  <c r="A1149" i="7" l="1"/>
  <c r="B1149" i="7"/>
  <c r="C1149" i="7" s="1"/>
  <c r="D1150" i="7"/>
  <c r="A1150" i="7" l="1"/>
  <c r="D1151" i="7"/>
  <c r="B1150" i="7"/>
  <c r="C1150" i="7" s="1"/>
  <c r="A1151" i="7" l="1"/>
  <c r="B1151" i="7"/>
  <c r="C1151" i="7" s="1"/>
  <c r="D1152" i="7"/>
  <c r="D1153" i="7" l="1"/>
  <c r="A1152" i="7"/>
  <c r="B1152" i="7"/>
  <c r="C1152" i="7" s="1"/>
  <c r="D1154" i="7" l="1"/>
  <c r="A1153" i="7"/>
  <c r="B1153" i="7"/>
  <c r="C1153" i="7" s="1"/>
  <c r="D1155" i="7" l="1"/>
  <c r="A1154" i="7"/>
  <c r="B1154" i="7"/>
  <c r="C1154" i="7" s="1"/>
  <c r="A1155" i="7" l="1"/>
  <c r="D1156" i="7"/>
  <c r="B1155" i="7"/>
  <c r="C1155" i="7" s="1"/>
  <c r="D1157" i="7" l="1"/>
  <c r="A1156" i="7"/>
  <c r="B1156" i="7"/>
  <c r="C1156" i="7" s="1"/>
  <c r="A1157" i="7" l="1"/>
  <c r="B1157" i="7"/>
  <c r="C1157" i="7" s="1"/>
  <c r="D1158" i="7"/>
  <c r="D1159" i="7" l="1"/>
  <c r="A1158" i="7"/>
  <c r="B1158" i="7"/>
  <c r="C1158" i="7" s="1"/>
  <c r="A1159" i="7" l="1"/>
  <c r="D1160" i="7"/>
  <c r="B1159" i="7"/>
  <c r="C1159" i="7" s="1"/>
  <c r="D1161" i="7" l="1"/>
  <c r="B1160" i="7"/>
  <c r="C1160" i="7" s="1"/>
  <c r="A1160" i="7"/>
  <c r="A1161" i="7" l="1"/>
  <c r="B1161" i="7"/>
  <c r="C1161" i="7" s="1"/>
  <c r="D1162" i="7"/>
  <c r="A1162" i="7" l="1"/>
  <c r="B1162" i="7"/>
  <c r="C1162" i="7" s="1"/>
  <c r="D1163" i="7"/>
  <c r="A1163" i="7" l="1"/>
  <c r="B1163" i="7"/>
  <c r="C1163" i="7" s="1"/>
  <c r="D1164" i="7"/>
  <c r="D1165" i="7" l="1"/>
  <c r="A1164" i="7"/>
  <c r="B1164" i="7"/>
  <c r="C1164" i="7" s="1"/>
  <c r="A1165" i="7" l="1"/>
  <c r="B1165" i="7"/>
  <c r="C1165" i="7" s="1"/>
  <c r="D1166" i="7"/>
  <c r="D1167" i="7" l="1"/>
  <c r="A1166" i="7"/>
  <c r="B1166" i="7"/>
  <c r="C1166" i="7" s="1"/>
  <c r="A1167" i="7" l="1"/>
  <c r="B1167" i="7"/>
  <c r="C1167" i="7" s="1"/>
  <c r="D1168" i="7"/>
  <c r="D1169" i="7" l="1"/>
  <c r="A1168" i="7"/>
  <c r="B1168" i="7"/>
  <c r="C1168" i="7" s="1"/>
  <c r="D1170" i="7" l="1"/>
  <c r="A1169" i="7"/>
  <c r="B1169" i="7"/>
  <c r="C1169" i="7" s="1"/>
  <c r="D1171" i="7" l="1"/>
  <c r="B1170" i="7"/>
  <c r="C1170" i="7" s="1"/>
  <c r="A1170" i="7"/>
  <c r="D1172" i="7" l="1"/>
  <c r="A1171" i="7"/>
  <c r="B1171" i="7"/>
  <c r="C1171" i="7" s="1"/>
  <c r="D1173" i="7" l="1"/>
  <c r="A1172" i="7"/>
  <c r="B1172" i="7"/>
  <c r="C1172" i="7" s="1"/>
  <c r="A1173" i="7" l="1"/>
  <c r="D1174" i="7"/>
  <c r="B1173" i="7"/>
  <c r="C1173" i="7" s="1"/>
  <c r="D1175" i="7" l="1"/>
  <c r="A1174" i="7"/>
  <c r="B1174" i="7"/>
  <c r="C1174" i="7" s="1"/>
  <c r="A1175" i="7" l="1"/>
  <c r="B1175" i="7"/>
  <c r="C1175" i="7" s="1"/>
  <c r="D1176" i="7"/>
  <c r="D1177" i="7" l="1"/>
  <c r="A1176" i="7"/>
  <c r="B1176" i="7"/>
  <c r="C1176" i="7" s="1"/>
  <c r="A1177" i="7" l="1"/>
  <c r="B1177" i="7"/>
  <c r="C1177" i="7" s="1"/>
  <c r="D1178" i="7"/>
  <c r="D1179" i="7" l="1"/>
  <c r="A1178" i="7"/>
  <c r="B1178" i="7"/>
  <c r="C1178" i="7" s="1"/>
  <c r="A1179" i="7" l="1"/>
  <c r="B1179" i="7"/>
  <c r="C1179" i="7" s="1"/>
  <c r="D1180" i="7"/>
  <c r="A1180" i="7" l="1"/>
  <c r="B1180" i="7"/>
  <c r="C1180" i="7" s="1"/>
  <c r="D1181" i="7"/>
  <c r="A1181" i="7" l="1"/>
  <c r="B1181" i="7"/>
  <c r="C1181" i="7" s="1"/>
  <c r="D1182" i="7"/>
  <c r="D1183" i="7" l="1"/>
  <c r="A1182" i="7"/>
  <c r="B1182" i="7"/>
  <c r="C1182" i="7" s="1"/>
  <c r="A1183" i="7" l="1"/>
  <c r="B1183" i="7"/>
  <c r="C1183" i="7" s="1"/>
  <c r="D1184" i="7"/>
  <c r="D1185" i="7" l="1"/>
  <c r="A1184" i="7"/>
  <c r="B1184" i="7"/>
  <c r="C1184" i="7" s="1"/>
  <c r="A1185" i="7" l="1"/>
  <c r="B1185" i="7"/>
  <c r="C1185" i="7" s="1"/>
  <c r="D1186" i="7"/>
  <c r="A1186" i="7" l="1"/>
  <c r="B1186" i="7"/>
  <c r="C1186" i="7" s="1"/>
  <c r="D1187" i="7"/>
  <c r="A1187" i="7" l="1"/>
  <c r="B1187" i="7"/>
  <c r="C1187" i="7" s="1"/>
  <c r="D1188" i="7"/>
  <c r="D1189" i="7" l="1"/>
  <c r="A1188" i="7"/>
  <c r="B1188" i="7"/>
  <c r="C1188" i="7" s="1"/>
  <c r="A1189" i="7" l="1"/>
  <c r="B1189" i="7"/>
  <c r="C1189" i="7" s="1"/>
  <c r="D1190" i="7"/>
  <c r="D1191" i="7" l="1"/>
  <c r="A1190" i="7"/>
  <c r="B1190" i="7"/>
  <c r="C1190" i="7" s="1"/>
  <c r="D1192" i="7" l="1"/>
  <c r="A1191" i="7"/>
  <c r="B1191" i="7"/>
  <c r="C1191" i="7" s="1"/>
  <c r="D1193" i="7" l="1"/>
  <c r="A1192" i="7"/>
  <c r="B1192" i="7"/>
  <c r="C1192" i="7" s="1"/>
  <c r="A1193" i="7" l="1"/>
  <c r="B1193" i="7"/>
  <c r="C1193" i="7" s="1"/>
  <c r="D1194" i="7"/>
  <c r="D1195" i="7" l="1"/>
  <c r="A1194" i="7"/>
  <c r="B1194" i="7"/>
  <c r="C1194" i="7" s="1"/>
  <c r="D1196" i="7" l="1"/>
  <c r="A1195" i="7"/>
  <c r="B1195" i="7"/>
  <c r="C1195" i="7" s="1"/>
  <c r="D1197" i="7" l="1"/>
  <c r="A1196" i="7"/>
  <c r="B1196" i="7"/>
  <c r="C1196" i="7" s="1"/>
  <c r="A1197" i="7" l="1"/>
  <c r="B1197" i="7"/>
  <c r="C1197" i="7" s="1"/>
  <c r="D1198" i="7"/>
  <c r="D1199" i="7" l="1"/>
  <c r="A1198" i="7"/>
  <c r="B1198" i="7"/>
  <c r="C1198" i="7" s="1"/>
  <c r="A1199" i="7" l="1"/>
  <c r="B1199" i="7"/>
  <c r="C1199" i="7" s="1"/>
  <c r="D1200" i="7"/>
  <c r="D1201" i="7" l="1"/>
  <c r="A1200" i="7"/>
  <c r="B1200" i="7"/>
  <c r="C1200" i="7" s="1"/>
  <c r="D1202" i="7" l="1"/>
  <c r="A1201" i="7"/>
  <c r="B1201" i="7"/>
  <c r="C1201" i="7" s="1"/>
  <c r="D1203" i="7" l="1"/>
  <c r="A1202" i="7"/>
  <c r="B1202" i="7"/>
  <c r="C1202" i="7" s="1"/>
  <c r="A1203" i="7" l="1"/>
  <c r="B1203" i="7"/>
  <c r="C1203" i="7" s="1"/>
  <c r="D1204" i="7"/>
  <c r="D1205" i="7" l="1"/>
  <c r="A1204" i="7"/>
  <c r="B1204" i="7"/>
  <c r="C1204" i="7" s="1"/>
  <c r="D1206" i="7" l="1"/>
  <c r="A1205" i="7"/>
  <c r="B1205" i="7"/>
  <c r="C1205" i="7" s="1"/>
  <c r="D1207" i="7" l="1"/>
  <c r="A1206" i="7"/>
  <c r="B1206" i="7"/>
  <c r="C1206" i="7" s="1"/>
  <c r="A1207" i="7" l="1"/>
  <c r="B1207" i="7"/>
  <c r="C1207" i="7" s="1"/>
  <c r="D1208" i="7"/>
  <c r="D1209" i="7" l="1"/>
  <c r="A1208" i="7"/>
  <c r="B1208" i="7"/>
  <c r="C1208" i="7" s="1"/>
  <c r="A1209" i="7" l="1"/>
  <c r="B1209" i="7"/>
  <c r="C1209" i="7" s="1"/>
  <c r="D1210" i="7"/>
  <c r="D1211" i="7" l="1"/>
  <c r="A1210" i="7"/>
  <c r="B1210" i="7"/>
  <c r="C1210" i="7" s="1"/>
  <c r="A1211" i="7" l="1"/>
  <c r="B1211" i="7"/>
  <c r="C1211" i="7" s="1"/>
  <c r="D1212" i="7"/>
  <c r="A1212" i="7" l="1"/>
  <c r="B1212" i="7"/>
  <c r="C1212" i="7" s="1"/>
  <c r="D1213" i="7"/>
  <c r="A1213" i="7" l="1"/>
  <c r="B1213" i="7"/>
  <c r="C1213" i="7" s="1"/>
  <c r="D1214" i="7"/>
  <c r="D1215" i="7" l="1"/>
  <c r="A1214" i="7"/>
  <c r="B1214" i="7"/>
  <c r="C1214" i="7" s="1"/>
  <c r="A1215" i="7" l="1"/>
  <c r="B1215" i="7"/>
  <c r="C1215" i="7" s="1"/>
  <c r="D1216" i="7"/>
  <c r="A1216" i="7" l="1"/>
  <c r="B1216" i="7"/>
  <c r="C1216" i="7" s="1"/>
  <c r="D1217" i="7"/>
  <c r="A1217" i="7" l="1"/>
  <c r="B1217" i="7"/>
  <c r="C1217" i="7" s="1"/>
  <c r="D1218" i="7"/>
  <c r="D1219" i="7" l="1"/>
  <c r="A1218" i="7"/>
  <c r="B1218" i="7"/>
  <c r="C1218" i="7" s="1"/>
  <c r="A1219" i="7" l="1"/>
  <c r="B1219" i="7"/>
  <c r="C1219" i="7" s="1"/>
  <c r="D1220" i="7"/>
  <c r="D1221" i="7" l="1"/>
  <c r="A1220" i="7"/>
  <c r="B1220" i="7"/>
  <c r="C1220" i="7" s="1"/>
  <c r="A1221" i="7" l="1"/>
  <c r="B1221" i="7"/>
  <c r="C1221" i="7" s="1"/>
  <c r="D1222" i="7"/>
  <c r="A1222" i="7" l="1"/>
  <c r="B1222" i="7"/>
  <c r="C1222" i="7" s="1"/>
  <c r="D1223" i="7"/>
  <c r="D1224" i="7" l="1"/>
  <c r="A1223" i="7"/>
  <c r="B1223" i="7"/>
  <c r="C1223" i="7" s="1"/>
  <c r="D1225" i="7" l="1"/>
  <c r="A1224" i="7"/>
  <c r="B1224" i="7"/>
  <c r="C1224" i="7" s="1"/>
  <c r="A1225" i="7" l="1"/>
  <c r="B1225" i="7"/>
  <c r="C1225" i="7" s="1"/>
  <c r="D1226" i="7"/>
  <c r="D1227" i="7" l="1"/>
  <c r="A1226" i="7"/>
  <c r="B1226" i="7"/>
  <c r="C1226" i="7" s="1"/>
  <c r="A1227" i="7" l="1"/>
  <c r="D1228" i="7"/>
  <c r="B1227" i="7"/>
  <c r="C1227" i="7" s="1"/>
  <c r="D1229" i="7" l="1"/>
  <c r="A1228" i="7"/>
  <c r="B1228" i="7"/>
  <c r="C1228" i="7" s="1"/>
  <c r="A1229" i="7" l="1"/>
  <c r="B1229" i="7"/>
  <c r="C1229" i="7" s="1"/>
  <c r="D1230" i="7"/>
  <c r="D1231" i="7" l="1"/>
  <c r="A1230" i="7"/>
  <c r="B1230" i="7"/>
  <c r="C1230" i="7" s="1"/>
  <c r="A1231" i="7" l="1"/>
  <c r="D1232" i="7"/>
  <c r="B1231" i="7"/>
  <c r="C1231" i="7" s="1"/>
  <c r="D1233" i="7" l="1"/>
  <c r="A1232" i="7"/>
  <c r="B1232" i="7"/>
  <c r="C1232" i="7" s="1"/>
  <c r="A1233" i="7" l="1"/>
  <c r="D1234" i="7"/>
  <c r="B1233" i="7"/>
  <c r="C1233" i="7" s="1"/>
  <c r="D1235" i="7" l="1"/>
  <c r="A1234" i="7"/>
  <c r="B1234" i="7"/>
  <c r="C1234" i="7" s="1"/>
  <c r="A1235" i="7" l="1"/>
  <c r="B1235" i="7"/>
  <c r="C1235" i="7" s="1"/>
  <c r="D1236" i="7"/>
  <c r="A1236" i="7" l="1"/>
  <c r="D1237" i="7"/>
  <c r="B1236" i="7"/>
  <c r="C1236" i="7" s="1"/>
  <c r="D1238" i="7" l="1"/>
  <c r="A1237" i="7"/>
  <c r="B1237" i="7"/>
  <c r="C1237" i="7" s="1"/>
  <c r="D1239" i="7" l="1"/>
  <c r="A1238" i="7"/>
  <c r="B1238" i="7"/>
  <c r="C1238" i="7" s="1"/>
  <c r="D1240" i="7" l="1"/>
  <c r="A1239" i="7"/>
  <c r="B1239" i="7"/>
  <c r="C1239" i="7" s="1"/>
  <c r="D1241" i="7" l="1"/>
  <c r="A1240" i="7"/>
  <c r="B1240" i="7"/>
  <c r="C1240" i="7" s="1"/>
  <c r="A1241" i="7" l="1"/>
  <c r="B1241" i="7"/>
  <c r="C1241" i="7" s="1"/>
  <c r="D1242" i="7"/>
  <c r="D1243" i="7" l="1"/>
  <c r="A1242" i="7"/>
  <c r="B1242" i="7"/>
  <c r="C1242" i="7" s="1"/>
  <c r="A1243" i="7" l="1"/>
  <c r="B1243" i="7"/>
  <c r="C1243" i="7" s="1"/>
  <c r="D1244" i="7"/>
  <c r="A1244" i="7" l="1"/>
  <c r="B1244" i="7"/>
  <c r="C1244" i="7" s="1"/>
  <c r="D1245" i="7"/>
  <c r="A1245" i="7" l="1"/>
  <c r="B1245" i="7"/>
  <c r="C1245" i="7" s="1"/>
  <c r="D1246" i="7"/>
  <c r="D1247" i="7" l="1"/>
  <c r="A1246" i="7"/>
  <c r="B1246" i="7"/>
  <c r="C1246" i="7" s="1"/>
  <c r="D1248" i="7" l="1"/>
  <c r="A1247" i="7"/>
  <c r="B1247" i="7"/>
  <c r="C1247" i="7" s="1"/>
  <c r="D1249" i="7" l="1"/>
  <c r="A1248" i="7"/>
  <c r="B1248" i="7"/>
  <c r="C1248" i="7" s="1"/>
  <c r="A1249" i="7" l="1"/>
  <c r="B1249" i="7"/>
  <c r="C1249" i="7" s="1"/>
  <c r="D1250" i="7"/>
  <c r="D1251" i="7" l="1"/>
  <c r="A1250" i="7"/>
  <c r="B1250" i="7"/>
  <c r="C1250" i="7" s="1"/>
  <c r="A1251" i="7" l="1"/>
  <c r="D1252" i="7"/>
  <c r="B1251" i="7"/>
  <c r="C1251" i="7" s="1"/>
  <c r="D1253" i="7" l="1"/>
  <c r="A1252" i="7"/>
  <c r="B1252" i="7"/>
  <c r="C1252" i="7" s="1"/>
  <c r="A1253" i="7" l="1"/>
  <c r="B1253" i="7"/>
  <c r="C1253" i="7" s="1"/>
  <c r="D1254" i="7"/>
  <c r="D1255" i="7" l="1"/>
  <c r="A1254" i="7"/>
  <c r="B1254" i="7"/>
  <c r="C1254" i="7" s="1"/>
  <c r="A1255" i="7" l="1"/>
  <c r="B1255" i="7"/>
  <c r="C1255" i="7" s="1"/>
  <c r="D1256" i="7"/>
  <c r="D1257" i="7" l="1"/>
  <c r="A1256" i="7"/>
  <c r="B1256" i="7"/>
  <c r="C1256" i="7" s="1"/>
  <c r="A1257" i="7" l="1"/>
  <c r="B1257" i="7"/>
  <c r="C1257" i="7" s="1"/>
  <c r="D1258" i="7"/>
  <c r="D1259" i="7" l="1"/>
  <c r="A1258" i="7"/>
  <c r="B1258" i="7"/>
  <c r="C1258" i="7" s="1"/>
  <c r="A1259" i="7" l="1"/>
  <c r="B1259" i="7"/>
  <c r="C1259" i="7" s="1"/>
  <c r="D1260" i="7"/>
  <c r="A1260" i="7" l="1"/>
  <c r="B1260" i="7"/>
  <c r="C1260" i="7" s="1"/>
  <c r="D1261" i="7"/>
  <c r="A1261" i="7" l="1"/>
  <c r="B1261" i="7"/>
  <c r="C1261" i="7" s="1"/>
  <c r="D1262" i="7"/>
  <c r="D1263" i="7" l="1"/>
  <c r="A1262" i="7"/>
  <c r="B1262" i="7"/>
  <c r="C1262" i="7" s="1"/>
  <c r="D1264" i="7" l="1"/>
  <c r="A1263" i="7"/>
  <c r="B1263" i="7"/>
  <c r="C1263" i="7" s="1"/>
  <c r="A1264" i="7" l="1"/>
  <c r="D1265" i="7"/>
  <c r="B1264" i="7"/>
  <c r="C1264" i="7" s="1"/>
  <c r="D1266" i="7" l="1"/>
  <c r="A1265" i="7"/>
  <c r="B1265" i="7"/>
  <c r="C1265" i="7" s="1"/>
  <c r="A1266" i="7" l="1"/>
  <c r="B1266" i="7"/>
  <c r="C1266" i="7" s="1"/>
  <c r="D1267" i="7"/>
  <c r="A1267" i="7" l="1"/>
  <c r="B1267" i="7"/>
  <c r="C1267" i="7" s="1"/>
  <c r="D1268" i="7"/>
  <c r="D1269" i="7" l="1"/>
  <c r="A1268" i="7"/>
  <c r="B1268" i="7"/>
  <c r="C1268" i="7" s="1"/>
  <c r="D1270" i="7" l="1"/>
  <c r="A1269" i="7"/>
  <c r="B1269" i="7"/>
  <c r="C1269" i="7" s="1"/>
  <c r="D1271" i="7" l="1"/>
  <c r="A1270" i="7"/>
  <c r="B1270" i="7"/>
  <c r="C1270" i="7" s="1"/>
  <c r="D1272" i="7" l="1"/>
  <c r="A1271" i="7"/>
  <c r="B1271" i="7"/>
  <c r="C1271" i="7" s="1"/>
  <c r="D1273" i="7" l="1"/>
  <c r="A1272" i="7"/>
  <c r="B1272" i="7"/>
  <c r="C1272" i="7" s="1"/>
  <c r="A1273" i="7" l="1"/>
  <c r="B1273" i="7"/>
  <c r="C1273" i="7" s="1"/>
  <c r="D1274" i="7"/>
  <c r="D1275" i="7" l="1"/>
  <c r="A1274" i="7"/>
  <c r="B1274" i="7"/>
  <c r="C1274" i="7" s="1"/>
  <c r="A1275" i="7" l="1"/>
  <c r="B1275" i="7"/>
  <c r="C1275" i="7" s="1"/>
  <c r="D1276" i="7"/>
  <c r="A1276" i="7" l="1"/>
  <c r="D1277" i="7"/>
  <c r="B1276" i="7"/>
  <c r="C1276" i="7" s="1"/>
  <c r="A1277" i="7" l="1"/>
  <c r="B1277" i="7"/>
  <c r="C1277" i="7" s="1"/>
  <c r="D1278" i="7"/>
  <c r="D1279" i="7" l="1"/>
  <c r="A1278" i="7"/>
  <c r="B1278" i="7"/>
  <c r="C1278" i="7" s="1"/>
  <c r="B1279" i="7" l="1"/>
  <c r="C1279" i="7" s="1"/>
  <c r="D1280" i="7"/>
  <c r="A1279" i="7"/>
  <c r="A1280" i="7" l="1"/>
  <c r="B1280" i="7"/>
  <c r="C1280" i="7" s="1"/>
  <c r="D1281" i="7"/>
  <c r="B1281" i="7" l="1"/>
  <c r="C1281" i="7" s="1"/>
  <c r="D1282" i="7"/>
  <c r="A1281" i="7"/>
  <c r="D1283" i="7" l="1"/>
  <c r="A1282" i="7"/>
  <c r="B1282" i="7"/>
  <c r="C1282" i="7" s="1"/>
  <c r="D1284" i="7" l="1"/>
  <c r="A1283" i="7"/>
  <c r="B1283" i="7"/>
  <c r="C1283" i="7" s="1"/>
  <c r="A1284" i="7" l="1"/>
  <c r="B1284" i="7"/>
  <c r="C1284" i="7" s="1"/>
  <c r="D1285" i="7"/>
  <c r="A1285" i="7" l="1"/>
  <c r="D1286" i="7"/>
  <c r="B1285" i="7"/>
  <c r="C1285" i="7" s="1"/>
  <c r="D1287" i="7" l="1"/>
  <c r="B1286" i="7"/>
  <c r="C1286" i="7" s="1"/>
  <c r="A1286" i="7"/>
  <c r="A1287" i="7" l="1"/>
  <c r="D1288" i="7"/>
  <c r="B1287" i="7"/>
  <c r="C1287" i="7" s="1"/>
  <c r="A1288" i="7" l="1"/>
  <c r="B1288" i="7"/>
  <c r="C1288" i="7" s="1"/>
  <c r="D1289" i="7"/>
  <c r="D1290" i="7" l="1"/>
  <c r="B1289" i="7"/>
  <c r="C1289" i="7" s="1"/>
  <c r="A1289" i="7"/>
  <c r="D1291" i="7" l="1"/>
  <c r="A1290" i="7"/>
  <c r="B1290" i="7"/>
  <c r="C1290" i="7" s="1"/>
  <c r="A1291" i="7" l="1"/>
  <c r="D1292" i="7"/>
  <c r="B1291" i="7"/>
  <c r="C1291" i="7" s="1"/>
  <c r="A1292" i="7" l="1"/>
  <c r="D1293" i="7"/>
  <c r="B1292" i="7"/>
  <c r="C1292" i="7" s="1"/>
  <c r="D1294" i="7" l="1"/>
  <c r="A1293" i="7"/>
  <c r="B1293" i="7"/>
  <c r="C1293" i="7" s="1"/>
  <c r="D1295" i="7" l="1"/>
  <c r="A1294" i="7"/>
  <c r="B1294" i="7"/>
  <c r="C1294" i="7" s="1"/>
  <c r="D1296" i="7" l="1"/>
  <c r="A1295" i="7"/>
  <c r="B1295" i="7"/>
  <c r="C1295" i="7" s="1"/>
  <c r="D1297" i="7" l="1"/>
  <c r="A1296" i="7"/>
  <c r="B1296" i="7"/>
  <c r="C1296" i="7" s="1"/>
  <c r="D1298" i="7" l="1"/>
  <c r="A1297" i="7"/>
  <c r="B1297" i="7"/>
  <c r="C1297" i="7" s="1"/>
  <c r="D1299" i="7" l="1"/>
  <c r="B1298" i="7"/>
  <c r="C1298" i="7" s="1"/>
  <c r="A1298" i="7"/>
  <c r="A1299" i="7" l="1"/>
  <c r="D1300" i="7"/>
  <c r="B1299" i="7"/>
  <c r="C1299" i="7" s="1"/>
  <c r="A1300" i="7" l="1"/>
  <c r="D1301" i="7"/>
  <c r="B1300" i="7"/>
  <c r="C1300" i="7" s="1"/>
  <c r="A1301" i="7" l="1"/>
  <c r="D1302" i="7"/>
  <c r="B1301" i="7"/>
  <c r="C1301" i="7" s="1"/>
  <c r="D1303" i="7" l="1"/>
  <c r="A1302" i="7"/>
  <c r="B1302" i="7"/>
  <c r="C1302" i="7" s="1"/>
  <c r="D1304" i="7" l="1"/>
  <c r="A1303" i="7"/>
  <c r="B1303" i="7"/>
  <c r="C1303" i="7" s="1"/>
  <c r="A1304" i="7" l="1"/>
  <c r="D1305" i="7"/>
  <c r="B1304" i="7"/>
  <c r="C1304" i="7" s="1"/>
  <c r="A1305" i="7" l="1"/>
  <c r="D1306" i="7"/>
  <c r="B1305" i="7"/>
  <c r="C1305" i="7" s="1"/>
  <c r="D1307" i="7" l="1"/>
  <c r="A1306" i="7"/>
  <c r="B1306" i="7"/>
  <c r="C1306" i="7" s="1"/>
  <c r="B1307" i="7" l="1"/>
  <c r="C1307" i="7" s="1"/>
  <c r="D1308" i="7"/>
  <c r="A1307" i="7"/>
  <c r="D1309" i="7" l="1"/>
  <c r="A1308" i="7"/>
  <c r="B1308" i="7"/>
  <c r="C1308" i="7" s="1"/>
  <c r="D1310" i="7" l="1"/>
  <c r="A1309" i="7"/>
  <c r="B1309" i="7"/>
  <c r="C1309" i="7" s="1"/>
  <c r="D1311" i="7" l="1"/>
  <c r="A1310" i="7"/>
  <c r="B1310" i="7"/>
  <c r="C1310" i="7" s="1"/>
  <c r="D1312" i="7" l="1"/>
  <c r="A1311" i="7"/>
  <c r="B1311" i="7"/>
  <c r="C1311" i="7" s="1"/>
  <c r="D1313" i="7" l="1"/>
  <c r="A1312" i="7"/>
  <c r="B1312" i="7"/>
  <c r="C1312" i="7" s="1"/>
  <c r="D1314" i="7" l="1"/>
  <c r="A1313" i="7"/>
  <c r="B1313" i="7"/>
  <c r="C1313" i="7" s="1"/>
  <c r="D1315" i="7" l="1"/>
  <c r="A1314" i="7"/>
  <c r="B1314" i="7"/>
  <c r="C1314" i="7" s="1"/>
  <c r="D1316" i="7" l="1"/>
  <c r="A1315" i="7"/>
  <c r="B1315" i="7"/>
  <c r="C1315" i="7" s="1"/>
  <c r="D1317" i="7" l="1"/>
  <c r="A1316" i="7"/>
  <c r="B1316" i="7"/>
  <c r="C1316" i="7" s="1"/>
  <c r="A1317" i="7" l="1"/>
  <c r="B1317" i="7"/>
  <c r="C1317" i="7" s="1"/>
  <c r="D1318" i="7"/>
  <c r="A1318" i="7" l="1"/>
  <c r="D1319" i="7"/>
  <c r="B1318" i="7"/>
  <c r="C1318" i="7" s="1"/>
  <c r="A1319" i="7" l="1"/>
  <c r="B1319" i="7"/>
  <c r="C1319" i="7" s="1"/>
  <c r="D1320" i="7"/>
  <c r="A1320" i="7" l="1"/>
  <c r="B1320" i="7"/>
  <c r="C1320" i="7" s="1"/>
  <c r="D1321" i="7"/>
  <c r="A1321" i="7" l="1"/>
  <c r="B1321" i="7"/>
  <c r="C1321" i="7" s="1"/>
  <c r="D1322" i="7"/>
  <c r="A1322" i="7" l="1"/>
  <c r="B1322" i="7"/>
  <c r="C1322" i="7" s="1"/>
  <c r="D1323" i="7"/>
  <c r="A1323" i="7" l="1"/>
  <c r="B1323" i="7"/>
  <c r="C1323" i="7" s="1"/>
  <c r="D1324" i="7"/>
  <c r="D1325" i="7" l="1"/>
  <c r="A1324" i="7"/>
  <c r="B1324" i="7"/>
  <c r="C1324" i="7" s="1"/>
  <c r="A1325" i="7" l="1"/>
  <c r="D1326" i="7"/>
  <c r="B1325" i="7"/>
  <c r="C1325" i="7" s="1"/>
  <c r="D1327" i="7" l="1"/>
  <c r="A1326" i="7"/>
  <c r="B1326" i="7"/>
  <c r="C1326" i="7" s="1"/>
  <c r="A1327" i="7" l="1"/>
  <c r="B1327" i="7"/>
  <c r="C1327" i="7" s="1"/>
  <c r="D1328" i="7"/>
  <c r="D1329" i="7" l="1"/>
  <c r="A1328" i="7"/>
  <c r="B1328" i="7"/>
  <c r="C1328" i="7" s="1"/>
  <c r="A1329" i="7" l="1"/>
  <c r="B1329" i="7"/>
  <c r="C1329" i="7" s="1"/>
  <c r="D1330" i="7"/>
  <c r="A1330" i="7" l="1"/>
  <c r="B1330" i="7"/>
  <c r="C1330" i="7" s="1"/>
  <c r="D1331" i="7"/>
  <c r="A1331" i="7" l="1"/>
  <c r="B1331" i="7"/>
  <c r="C1331" i="7" s="1"/>
  <c r="D1332" i="7"/>
  <c r="D1333" i="7" l="1"/>
  <c r="A1332" i="7"/>
  <c r="B1332" i="7"/>
  <c r="C1332" i="7" s="1"/>
  <c r="A1333" i="7" l="1"/>
  <c r="B1333" i="7"/>
  <c r="C1333" i="7" s="1"/>
  <c r="D1334" i="7"/>
  <c r="D1335" i="7" l="1"/>
  <c r="A1334" i="7"/>
  <c r="B1334" i="7"/>
  <c r="C1334" i="7" s="1"/>
  <c r="A1335" i="7" l="1"/>
  <c r="D1336" i="7"/>
  <c r="B1335" i="7"/>
  <c r="C1335" i="7" s="1"/>
  <c r="D1337" i="7" l="1"/>
  <c r="A1336" i="7"/>
  <c r="B1336" i="7"/>
  <c r="C1336" i="7" s="1"/>
  <c r="A1337" i="7" l="1"/>
  <c r="B1337" i="7"/>
  <c r="C1337" i="7" s="1"/>
  <c r="D1338" i="7"/>
  <c r="A1338" i="7" l="1"/>
  <c r="B1338" i="7"/>
  <c r="C1338" i="7" s="1"/>
  <c r="D1339" i="7"/>
  <c r="D1340" i="7" l="1"/>
  <c r="A1339" i="7"/>
  <c r="B1339" i="7"/>
  <c r="C1339" i="7" s="1"/>
  <c r="A1340" i="7" l="1"/>
  <c r="B1340" i="7"/>
  <c r="C1340" i="7" s="1"/>
  <c r="D1341" i="7"/>
  <c r="A1341" i="7" l="1"/>
  <c r="B1341" i="7"/>
  <c r="C1341" i="7" s="1"/>
  <c r="D1342" i="7"/>
  <c r="D1343" i="7" l="1"/>
  <c r="A1342" i="7"/>
  <c r="B1342" i="7"/>
  <c r="C1342" i="7" s="1"/>
  <c r="A1343" i="7" l="1"/>
  <c r="B1343" i="7"/>
  <c r="C1343" i="7" s="1"/>
  <c r="D1344" i="7"/>
  <c r="D1345" i="7" l="1"/>
  <c r="A1344" i="7"/>
  <c r="B1344" i="7"/>
  <c r="C1344" i="7" s="1"/>
  <c r="A1345" i="7" l="1"/>
  <c r="B1345" i="7"/>
  <c r="C1345" i="7" s="1"/>
  <c r="D1346" i="7"/>
  <c r="D1347" i="7" l="1"/>
  <c r="A1346" i="7"/>
  <c r="B1346" i="7"/>
  <c r="C1346" i="7" s="1"/>
  <c r="A1347" i="7" l="1"/>
  <c r="B1347" i="7"/>
  <c r="C1347" i="7" s="1"/>
  <c r="D1348" i="7"/>
  <c r="D1349" i="7" l="1"/>
  <c r="A1348" i="7"/>
  <c r="B1348" i="7"/>
  <c r="C1348" i="7" s="1"/>
  <c r="D1350" i="7" l="1"/>
  <c r="A1349" i="7"/>
  <c r="B1349" i="7"/>
  <c r="C1349" i="7" s="1"/>
  <c r="A1350" i="7" l="1"/>
  <c r="B1350" i="7"/>
  <c r="C1350" i="7" s="1"/>
  <c r="D1351" i="7"/>
  <c r="A1351" i="7" l="1"/>
  <c r="B1351" i="7"/>
  <c r="C1351" i="7" s="1"/>
  <c r="D1352" i="7"/>
  <c r="D1353" i="7" l="1"/>
  <c r="A1352" i="7"/>
  <c r="B1352" i="7"/>
  <c r="C1352" i="7" s="1"/>
  <c r="A1353" i="7" l="1"/>
  <c r="B1353" i="7"/>
  <c r="C1353" i="7" s="1"/>
  <c r="D1354" i="7"/>
  <c r="A1354" i="7" l="1"/>
  <c r="D1355" i="7"/>
  <c r="B1354" i="7"/>
  <c r="C1354" i="7" s="1"/>
  <c r="A1355" i="7" l="1"/>
  <c r="B1355" i="7"/>
  <c r="C1355" i="7" s="1"/>
  <c r="D1356" i="7"/>
  <c r="D1357" i="7" l="1"/>
  <c r="A1356" i="7"/>
  <c r="B1356" i="7"/>
  <c r="C1356" i="7" s="1"/>
  <c r="A1357" i="7" l="1"/>
  <c r="B1357" i="7"/>
  <c r="C1357" i="7" s="1"/>
  <c r="D1358" i="7"/>
  <c r="D1359" i="7" l="1"/>
  <c r="A1358" i="7"/>
  <c r="B1358" i="7"/>
  <c r="C1358" i="7" s="1"/>
  <c r="A1359" i="7" l="1"/>
  <c r="B1359" i="7"/>
  <c r="C1359" i="7" s="1"/>
  <c r="D1360" i="7"/>
  <c r="A1360" i="7" l="1"/>
  <c r="D1361" i="7"/>
  <c r="B1360" i="7"/>
  <c r="C1360" i="7" s="1"/>
  <c r="A1361" i="7" l="1"/>
  <c r="B1361" i="7"/>
  <c r="C1361" i="7" s="1"/>
  <c r="D1362" i="7"/>
  <c r="A1362" i="7" l="1"/>
  <c r="B1362" i="7"/>
  <c r="C1362" i="7" s="1"/>
  <c r="D1363" i="7"/>
  <c r="A1363" i="7" l="1"/>
  <c r="D1364" i="7"/>
  <c r="B1363" i="7"/>
  <c r="C1363" i="7" s="1"/>
  <c r="D1365" i="7" l="1"/>
  <c r="A1364" i="7"/>
  <c r="B1364" i="7"/>
  <c r="C1364" i="7" s="1"/>
  <c r="A1365" i="7" l="1"/>
  <c r="B1365" i="7"/>
  <c r="C1365" i="7" s="1"/>
  <c r="D1366" i="7"/>
  <c r="D1367" i="7" l="1"/>
  <c r="A1366" i="7"/>
  <c r="B1366" i="7"/>
  <c r="C1366" i="7" s="1"/>
  <c r="A1367" i="7" l="1"/>
  <c r="B1367" i="7"/>
  <c r="C1367" i="7" s="1"/>
  <c r="D1368" i="7"/>
  <c r="D1369" i="7" l="1"/>
  <c r="A1368" i="7"/>
  <c r="B1368" i="7"/>
  <c r="C1368" i="7" s="1"/>
  <c r="A1369" i="7" l="1"/>
  <c r="B1369" i="7"/>
  <c r="C1369" i="7" s="1"/>
  <c r="D1370" i="7"/>
  <c r="D1371" i="7" l="1"/>
  <c r="A1370" i="7"/>
  <c r="B1370" i="7"/>
  <c r="C1370" i="7" s="1"/>
  <c r="A1371" i="7" l="1"/>
  <c r="D1372" i="7"/>
  <c r="B1371" i="7"/>
  <c r="C1371" i="7" s="1"/>
  <c r="A1372" i="7" l="1"/>
  <c r="B1372" i="7"/>
  <c r="C1372" i="7" s="1"/>
  <c r="D1373" i="7"/>
  <c r="A1373" i="7" l="1"/>
  <c r="B1373" i="7"/>
  <c r="C1373" i="7" s="1"/>
  <c r="D1374" i="7"/>
  <c r="D1375" i="7" l="1"/>
  <c r="A1374" i="7"/>
  <c r="B1374" i="7"/>
  <c r="C1374" i="7" s="1"/>
  <c r="A1375" i="7" l="1"/>
  <c r="B1375" i="7"/>
  <c r="C1375" i="7" s="1"/>
  <c r="D1376" i="7"/>
  <c r="D1377" i="7" l="1"/>
  <c r="A1376" i="7"/>
  <c r="B1376" i="7"/>
  <c r="C1376" i="7" s="1"/>
  <c r="D1378" i="7" l="1"/>
  <c r="B1377" i="7"/>
  <c r="C1377" i="7" s="1"/>
  <c r="A1377" i="7"/>
  <c r="D1379" i="7" l="1"/>
  <c r="A1378" i="7"/>
  <c r="B1378" i="7"/>
  <c r="C1378" i="7" s="1"/>
  <c r="A1379" i="7" l="1"/>
  <c r="B1379" i="7"/>
  <c r="C1379" i="7" s="1"/>
  <c r="D1380" i="7"/>
  <c r="D1381" i="7" l="1"/>
  <c r="A1380" i="7"/>
  <c r="B1380" i="7"/>
  <c r="C1380" i="7" s="1"/>
  <c r="D1382" i="7" l="1"/>
  <c r="A1381" i="7"/>
  <c r="B1381" i="7"/>
  <c r="C1381" i="7" s="1"/>
  <c r="A1382" i="7" l="1"/>
  <c r="B1382" i="7"/>
  <c r="C1382" i="7" s="1"/>
  <c r="D1383" i="7"/>
  <c r="A1383" i="7" l="1"/>
  <c r="B1383" i="7"/>
  <c r="C1383" i="7" s="1"/>
  <c r="D1384" i="7"/>
  <c r="A1384" i="7" l="1"/>
  <c r="D1385" i="7"/>
  <c r="B1384" i="7"/>
  <c r="C1384" i="7" s="1"/>
  <c r="A1385" i="7" l="1"/>
  <c r="B1385" i="7"/>
  <c r="C1385" i="7" s="1"/>
  <c r="D1386" i="7"/>
  <c r="D1387" i="7" l="1"/>
  <c r="A1386" i="7"/>
  <c r="B1386" i="7"/>
  <c r="C1386" i="7" s="1"/>
  <c r="D1388" i="7" l="1"/>
  <c r="A1387" i="7"/>
  <c r="B1387" i="7"/>
  <c r="C1387" i="7" s="1"/>
  <c r="A1388" i="7" l="1"/>
  <c r="D1389" i="7"/>
  <c r="B1388" i="7"/>
  <c r="C1388" i="7" s="1"/>
  <c r="A1389" i="7" l="1"/>
  <c r="D1390" i="7"/>
  <c r="B1389" i="7"/>
  <c r="C1389" i="7" s="1"/>
  <c r="D1391" i="7" l="1"/>
  <c r="A1390" i="7"/>
  <c r="B1390" i="7"/>
  <c r="C1390" i="7" s="1"/>
  <c r="A1391" i="7" l="1"/>
  <c r="B1391" i="7"/>
  <c r="C1391" i="7" s="1"/>
  <c r="D1392" i="7"/>
  <c r="D1393" i="7" l="1"/>
  <c r="A1392" i="7"/>
  <c r="B1392" i="7"/>
  <c r="C1392" i="7" s="1"/>
  <c r="A1393" i="7" l="1"/>
  <c r="B1393" i="7"/>
  <c r="C1393" i="7" s="1"/>
  <c r="D1394" i="7"/>
  <c r="D1395" i="7" l="1"/>
  <c r="A1394" i="7"/>
  <c r="B1394" i="7"/>
  <c r="C1394" i="7" s="1"/>
  <c r="A1395" i="7" l="1"/>
  <c r="B1395" i="7"/>
  <c r="C1395" i="7" s="1"/>
  <c r="D1396" i="7"/>
  <c r="D1397" i="7" l="1"/>
  <c r="A1396" i="7"/>
  <c r="B1396" i="7"/>
  <c r="C1396" i="7" s="1"/>
  <c r="D1398" i="7" l="1"/>
  <c r="A1397" i="7"/>
  <c r="B1397" i="7"/>
  <c r="C1397" i="7" s="1"/>
  <c r="D1399" i="7" l="1"/>
  <c r="A1398" i="7"/>
  <c r="B1398" i="7"/>
  <c r="C1398" i="7" s="1"/>
  <c r="D1400" i="7" l="1"/>
  <c r="A1399" i="7"/>
  <c r="B1399" i="7"/>
  <c r="C1399" i="7" s="1"/>
  <c r="D1401" i="7" l="1"/>
  <c r="A1400" i="7"/>
  <c r="B1400" i="7"/>
  <c r="C1400" i="7" s="1"/>
  <c r="A1401" i="7" l="1"/>
  <c r="B1401" i="7"/>
  <c r="C1401" i="7" s="1"/>
  <c r="D1402" i="7"/>
  <c r="D1403" i="7" l="1"/>
  <c r="A1402" i="7"/>
  <c r="B1402" i="7"/>
  <c r="C1402" i="7" s="1"/>
  <c r="A1403" i="7" l="1"/>
  <c r="B1403" i="7"/>
  <c r="C1403" i="7" s="1"/>
  <c r="D1404" i="7"/>
  <c r="D1405" i="7" l="1"/>
  <c r="A1404" i="7"/>
  <c r="B1404" i="7"/>
  <c r="C1404" i="7" s="1"/>
  <c r="A1405" i="7" l="1"/>
  <c r="B1405" i="7"/>
  <c r="C1405" i="7" s="1"/>
  <c r="D1406" i="7"/>
  <c r="D1407" i="7" l="1"/>
  <c r="A1406" i="7"/>
  <c r="B1406" i="7"/>
  <c r="C1406" i="7" s="1"/>
  <c r="A1407" i="7" l="1"/>
  <c r="D1408" i="7"/>
  <c r="B1407" i="7"/>
  <c r="C1407" i="7" s="1"/>
  <c r="D1409" i="7" l="1"/>
  <c r="A1408" i="7"/>
  <c r="B1408" i="7"/>
  <c r="C1408" i="7" s="1"/>
  <c r="A1409" i="7" l="1"/>
  <c r="B1409" i="7"/>
  <c r="C1409" i="7" s="1"/>
  <c r="D1410" i="7"/>
  <c r="D1411" i="7" l="1"/>
  <c r="A1410" i="7"/>
  <c r="B1410" i="7"/>
  <c r="C1410" i="7" s="1"/>
  <c r="A1411" i="7" l="1"/>
  <c r="B1411" i="7"/>
  <c r="C1411" i="7" s="1"/>
  <c r="D1412" i="7"/>
  <c r="D1413" i="7" l="1"/>
  <c r="B1412" i="7"/>
  <c r="C1412" i="7" s="1"/>
  <c r="A1412" i="7"/>
  <c r="A1413" i="7" l="1"/>
  <c r="B1413" i="7"/>
  <c r="C1413" i="7" s="1"/>
  <c r="D1414" i="7"/>
  <c r="A1414" i="7" l="1"/>
  <c r="B1414" i="7"/>
  <c r="C1414" i="7" s="1"/>
  <c r="D1415" i="7"/>
  <c r="A1415" i="7" l="1"/>
  <c r="B1415" i="7"/>
  <c r="C1415" i="7" s="1"/>
  <c r="D1416" i="7"/>
  <c r="D1417" i="7" l="1"/>
  <c r="A1416" i="7"/>
  <c r="B1416" i="7"/>
  <c r="C1416" i="7" s="1"/>
  <c r="D1418" i="7" l="1"/>
  <c r="A1417" i="7"/>
  <c r="B1417" i="7"/>
  <c r="C1417" i="7" s="1"/>
  <c r="D1419" i="7" l="1"/>
  <c r="A1418" i="7"/>
  <c r="B1418" i="7"/>
  <c r="C1418" i="7" s="1"/>
  <c r="A1419" i="7" l="1"/>
  <c r="B1419" i="7"/>
  <c r="C1419" i="7" s="1"/>
  <c r="D1420" i="7"/>
  <c r="A1420" i="7" l="1"/>
  <c r="B1420" i="7"/>
  <c r="C1420" i="7" s="1"/>
  <c r="D1421" i="7"/>
  <c r="D1422" i="7" l="1"/>
  <c r="A1421" i="7"/>
  <c r="B1421" i="7"/>
  <c r="C1421" i="7" s="1"/>
  <c r="D1423" i="7" l="1"/>
  <c r="A1422" i="7"/>
  <c r="B1422" i="7"/>
  <c r="C1422" i="7" s="1"/>
  <c r="D1424" i="7" l="1"/>
  <c r="A1423" i="7"/>
  <c r="B1423" i="7"/>
  <c r="C1423" i="7" s="1"/>
  <c r="D1425" i="7" l="1"/>
  <c r="A1424" i="7"/>
  <c r="B1424" i="7"/>
  <c r="C1424" i="7" s="1"/>
  <c r="D1426" i="7" l="1"/>
  <c r="A1425" i="7"/>
  <c r="B1425" i="7"/>
  <c r="C1425" i="7" s="1"/>
  <c r="D1427" i="7" l="1"/>
  <c r="A1426" i="7"/>
  <c r="B1426" i="7"/>
  <c r="C1426" i="7" s="1"/>
  <c r="A1427" i="7" l="1"/>
  <c r="B1427" i="7"/>
  <c r="C1427" i="7" s="1"/>
  <c r="D1428" i="7"/>
  <c r="D1429" i="7" l="1"/>
  <c r="A1428" i="7"/>
  <c r="B1428" i="7"/>
  <c r="C1428" i="7" s="1"/>
  <c r="D1430" i="7" l="1"/>
  <c r="A1429" i="7"/>
  <c r="B1429" i="7"/>
  <c r="C1429" i="7" s="1"/>
  <c r="D1431" i="7" l="1"/>
  <c r="A1430" i="7"/>
  <c r="B1430" i="7"/>
  <c r="C1430" i="7" s="1"/>
  <c r="A1431" i="7" l="1"/>
  <c r="B1431" i="7"/>
  <c r="C1431" i="7" s="1"/>
  <c r="D1432" i="7"/>
  <c r="D1433" i="7" l="1"/>
  <c r="A1432" i="7"/>
  <c r="B1432" i="7"/>
  <c r="C1432" i="7" s="1"/>
  <c r="A1433" i="7" l="1"/>
  <c r="B1433" i="7"/>
  <c r="C1433" i="7" s="1"/>
  <c r="D1434" i="7"/>
  <c r="D1435" i="7" l="1"/>
  <c r="A1434" i="7"/>
  <c r="B1434" i="7"/>
  <c r="C1434" i="7" s="1"/>
  <c r="A1435" i="7" l="1"/>
  <c r="B1435" i="7"/>
  <c r="C1435" i="7" s="1"/>
  <c r="D1436" i="7"/>
  <c r="D1437" i="7" l="1"/>
  <c r="A1436" i="7"/>
  <c r="B1436" i="7"/>
  <c r="C1436" i="7" s="1"/>
  <c r="A1437" i="7" l="1"/>
  <c r="B1437" i="7"/>
  <c r="C1437" i="7" s="1"/>
  <c r="D1438" i="7"/>
  <c r="D1439" i="7" l="1"/>
  <c r="A1438" i="7"/>
  <c r="B1438" i="7"/>
  <c r="C1438" i="7" s="1"/>
  <c r="A1439" i="7" l="1"/>
  <c r="B1439" i="7"/>
  <c r="C1439" i="7" s="1"/>
  <c r="D1440" i="7"/>
  <c r="D1441" i="7" l="1"/>
  <c r="A1440" i="7"/>
  <c r="B1440" i="7"/>
  <c r="C1440" i="7" s="1"/>
  <c r="A1441" i="7" l="1"/>
  <c r="B1441" i="7"/>
  <c r="C1441" i="7" s="1"/>
  <c r="D1442" i="7"/>
  <c r="D1443" i="7" l="1"/>
  <c r="B1442" i="7"/>
  <c r="C1442" i="7" s="1"/>
  <c r="A1442" i="7"/>
  <c r="A1443" i="7" l="1"/>
  <c r="B1443" i="7"/>
  <c r="C1443" i="7" s="1"/>
  <c r="D1444" i="7"/>
  <c r="D1445" i="7" l="1"/>
  <c r="B1444" i="7"/>
  <c r="C1444" i="7" s="1"/>
  <c r="A1444" i="7"/>
  <c r="A1445" i="7" l="1"/>
  <c r="B1445" i="7"/>
  <c r="C1445" i="7" s="1"/>
  <c r="D1446" i="7"/>
  <c r="D1447" i="7" l="1"/>
  <c r="B1446" i="7"/>
  <c r="C1446" i="7" s="1"/>
  <c r="A1446" i="7"/>
  <c r="A1447" i="7" l="1"/>
  <c r="B1447" i="7"/>
  <c r="C1447" i="7" s="1"/>
  <c r="D1448" i="7"/>
  <c r="A1448" i="7" l="1"/>
  <c r="D1449" i="7"/>
  <c r="B1448" i="7"/>
  <c r="C1448" i="7" s="1"/>
  <c r="A1449" i="7" l="1"/>
  <c r="D1450" i="7"/>
  <c r="B1449" i="7"/>
  <c r="C1449" i="7" s="1"/>
  <c r="D1451" i="7" l="1"/>
  <c r="A1450" i="7"/>
  <c r="B1450" i="7"/>
  <c r="C1450" i="7" s="1"/>
  <c r="A1451" i="7" l="1"/>
  <c r="B1451" i="7"/>
  <c r="C1451" i="7" s="1"/>
  <c r="D1452" i="7"/>
  <c r="D1453" i="7" l="1"/>
  <c r="B1452" i="7"/>
  <c r="C1452" i="7" s="1"/>
  <c r="A1452" i="7"/>
  <c r="A1453" i="7" l="1"/>
  <c r="B1453" i="7"/>
  <c r="C1453" i="7" s="1"/>
  <c r="D1454" i="7"/>
  <c r="D1455" i="7" l="1"/>
  <c r="A1454" i="7"/>
  <c r="B1454" i="7"/>
  <c r="C1454" i="7" s="1"/>
  <c r="D1456" i="7" l="1"/>
  <c r="A1455" i="7"/>
  <c r="B1455" i="7"/>
  <c r="C1455" i="7" s="1"/>
  <c r="D1457" i="7" l="1"/>
  <c r="A1456" i="7"/>
  <c r="B1456" i="7"/>
  <c r="C1456" i="7" s="1"/>
  <c r="A1457" i="7" l="1"/>
  <c r="B1457" i="7"/>
  <c r="C1457" i="7" s="1"/>
  <c r="D1458" i="7"/>
  <c r="A1458" i="7" l="1"/>
  <c r="B1458" i="7"/>
  <c r="C1458" i="7" s="1"/>
  <c r="D1459" i="7"/>
  <c r="D1460" i="7" l="1"/>
  <c r="A1459" i="7"/>
  <c r="B1459" i="7"/>
  <c r="C1459" i="7" s="1"/>
  <c r="D1461" i="7" l="1"/>
  <c r="A1460" i="7"/>
  <c r="B1460" i="7"/>
  <c r="C1460" i="7" s="1"/>
  <c r="D1462" i="7" l="1"/>
  <c r="A1461" i="7"/>
  <c r="B1461" i="7"/>
  <c r="C1461" i="7" s="1"/>
  <c r="D1463" i="7" l="1"/>
  <c r="A1462" i="7"/>
  <c r="B1462" i="7"/>
  <c r="C1462" i="7" s="1"/>
  <c r="A1463" i="7" l="1"/>
  <c r="B1463" i="7"/>
  <c r="C1463" i="7" s="1"/>
  <c r="D1464" i="7"/>
  <c r="D1465" i="7" l="1"/>
  <c r="A1464" i="7"/>
  <c r="B1464" i="7"/>
  <c r="C1464" i="7" s="1"/>
  <c r="D1466" i="7" l="1"/>
  <c r="A1465" i="7"/>
  <c r="B1465" i="7"/>
  <c r="C1465" i="7" s="1"/>
  <c r="A1466" i="7" l="1"/>
  <c r="B1466" i="7"/>
  <c r="C1466" i="7" s="1"/>
  <c r="D1467" i="7"/>
  <c r="A1467" i="7" l="1"/>
  <c r="B1467" i="7"/>
  <c r="C1467" i="7" s="1"/>
  <c r="D1468" i="7"/>
  <c r="D1469" i="7" l="1"/>
  <c r="A1468" i="7"/>
  <c r="B1468" i="7"/>
  <c r="C1468" i="7" s="1"/>
  <c r="D1470" i="7" l="1"/>
  <c r="A1469" i="7"/>
  <c r="B1469" i="7"/>
  <c r="C1469" i="7" s="1"/>
  <c r="D1471" i="7" l="1"/>
  <c r="B1470" i="7"/>
  <c r="C1470" i="7" s="1"/>
  <c r="A1470" i="7"/>
  <c r="A1471" i="7" l="1"/>
  <c r="D1472" i="7"/>
  <c r="B1471" i="7"/>
  <c r="C1471" i="7" s="1"/>
  <c r="D1473" i="7" l="1"/>
  <c r="B1472" i="7"/>
  <c r="C1472" i="7" s="1"/>
  <c r="A1472" i="7"/>
  <c r="A1473" i="7" l="1"/>
  <c r="B1473" i="7"/>
  <c r="C1473" i="7" s="1"/>
  <c r="D1474" i="7"/>
  <c r="A1474" i="7" l="1"/>
  <c r="B1474" i="7"/>
  <c r="C1474" i="7" s="1"/>
  <c r="D1475" i="7"/>
  <c r="A1475" i="7" l="1"/>
  <c r="B1475" i="7"/>
  <c r="C1475" i="7" s="1"/>
  <c r="D1476" i="7"/>
  <c r="D1477" i="7" l="1"/>
  <c r="B1476" i="7"/>
  <c r="C1476" i="7" s="1"/>
  <c r="A1476" i="7"/>
  <c r="A1477" i="7" l="1"/>
  <c r="B1477" i="7"/>
  <c r="C1477" i="7" s="1"/>
  <c r="D1478" i="7"/>
  <c r="D1479" i="7" l="1"/>
  <c r="A1478" i="7"/>
  <c r="B1478" i="7"/>
  <c r="C1478" i="7" s="1"/>
  <c r="A1479" i="7" l="1"/>
  <c r="B1479" i="7"/>
  <c r="C1479" i="7" s="1"/>
  <c r="D1480" i="7"/>
  <c r="D1481" i="7" l="1"/>
  <c r="B1480" i="7"/>
  <c r="C1480" i="7" s="1"/>
  <c r="A1480" i="7"/>
  <c r="A1481" i="7" l="1"/>
  <c r="B1481" i="7"/>
  <c r="C1481" i="7" s="1"/>
  <c r="D1482" i="7"/>
  <c r="D1483" i="7" l="1"/>
  <c r="B1482" i="7"/>
  <c r="C1482" i="7" s="1"/>
  <c r="A1482" i="7"/>
  <c r="D1484" i="7" l="1"/>
  <c r="A1483" i="7"/>
  <c r="B1483" i="7"/>
  <c r="C1483" i="7" s="1"/>
  <c r="D1485" i="7" l="1"/>
  <c r="A1484" i="7"/>
  <c r="B1484" i="7"/>
  <c r="C1484" i="7" s="1"/>
  <c r="A1485" i="7" l="1"/>
  <c r="B1485" i="7"/>
  <c r="C1485" i="7" s="1"/>
  <c r="D1486" i="7"/>
  <c r="D1487" i="7" l="1"/>
  <c r="A1486" i="7"/>
  <c r="B1486" i="7"/>
  <c r="C1486" i="7" s="1"/>
  <c r="A1487" i="7" l="1"/>
  <c r="B1487" i="7"/>
  <c r="C1487" i="7" s="1"/>
  <c r="D1488" i="7"/>
  <c r="D1489" i="7" l="1"/>
  <c r="B1488" i="7"/>
  <c r="C1488" i="7" s="1"/>
  <c r="A1488" i="7"/>
  <c r="A1489" i="7" l="1"/>
  <c r="B1489" i="7"/>
  <c r="C1489" i="7" s="1"/>
  <c r="D1490" i="7"/>
  <c r="A1490" i="7" l="1"/>
  <c r="B1490" i="7"/>
  <c r="C1490" i="7" s="1"/>
  <c r="D1491" i="7"/>
  <c r="D1492" i="7" l="1"/>
  <c r="B1491" i="7"/>
  <c r="C1491" i="7" s="1"/>
  <c r="A1491" i="7"/>
  <c r="A1492" i="7" l="1"/>
  <c r="B1492" i="7"/>
  <c r="C1492" i="7" s="1"/>
  <c r="D1493" i="7"/>
  <c r="A1493" i="7" l="1"/>
  <c r="B1493" i="7"/>
  <c r="C1493" i="7" s="1"/>
  <c r="D1494" i="7"/>
  <c r="D1495" i="7" l="1"/>
  <c r="A1494" i="7"/>
  <c r="B1494" i="7"/>
  <c r="C1494" i="7" s="1"/>
  <c r="A1495" i="7" l="1"/>
  <c r="B1495" i="7"/>
  <c r="C1495" i="7" s="1"/>
  <c r="D1496" i="7"/>
  <c r="D1497" i="7" l="1"/>
  <c r="A1496" i="7"/>
  <c r="B1496" i="7"/>
  <c r="C1496" i="7" s="1"/>
  <c r="A1497" i="7" l="1"/>
  <c r="D1498" i="7"/>
  <c r="B1497" i="7"/>
  <c r="C1497" i="7" s="1"/>
  <c r="A1498" i="7" l="1"/>
  <c r="B1498" i="7"/>
  <c r="C1498" i="7" s="1"/>
  <c r="D1499" i="7"/>
  <c r="D1500" i="7" l="1"/>
  <c r="A1499" i="7"/>
  <c r="B1499" i="7"/>
  <c r="C1499" i="7" s="1"/>
  <c r="A1500" i="7" l="1"/>
  <c r="B1500" i="7"/>
  <c r="C1500" i="7" s="1"/>
  <c r="D1501" i="7"/>
  <c r="D1502" i="7" l="1"/>
  <c r="A1501" i="7"/>
  <c r="B1501" i="7"/>
  <c r="C1501" i="7" s="1"/>
  <c r="D1503" i="7" l="1"/>
  <c r="A1502" i="7"/>
  <c r="B1502" i="7"/>
  <c r="C1502" i="7" s="1"/>
  <c r="D1504" i="7" l="1"/>
  <c r="A1503" i="7"/>
  <c r="B1503" i="7"/>
  <c r="C1503" i="7" s="1"/>
  <c r="A1504" i="7" l="1"/>
  <c r="B1504" i="7"/>
  <c r="C1504" i="7" s="1"/>
  <c r="D1505" i="7"/>
  <c r="A1505" i="7" l="1"/>
  <c r="D1506" i="7"/>
  <c r="B1505" i="7"/>
  <c r="C1505" i="7" s="1"/>
  <c r="A1506" i="7" l="1"/>
  <c r="B1506" i="7"/>
  <c r="C1506" i="7" s="1"/>
  <c r="D1507" i="7"/>
  <c r="D1508" i="7" l="1"/>
  <c r="A1507" i="7"/>
  <c r="B1507" i="7"/>
  <c r="C1507" i="7" s="1"/>
  <c r="A1508" i="7" l="1"/>
  <c r="B1508" i="7"/>
  <c r="C1508" i="7" s="1"/>
  <c r="D1509" i="7"/>
  <c r="A1509" i="7" l="1"/>
  <c r="B1509" i="7"/>
  <c r="C1509" i="7" s="1"/>
  <c r="D1510" i="7"/>
  <c r="A1510" i="7" l="1"/>
  <c r="B1510" i="7"/>
  <c r="C1510" i="7" s="1"/>
  <c r="D1511" i="7"/>
  <c r="D1512" i="7" l="1"/>
  <c r="A1511" i="7"/>
  <c r="B1511" i="7"/>
  <c r="C1511" i="7" s="1"/>
  <c r="D1513" i="7" l="1"/>
  <c r="B1512" i="7"/>
  <c r="C1512" i="7" s="1"/>
  <c r="A1512" i="7"/>
  <c r="A1513" i="7" l="1"/>
  <c r="B1513" i="7"/>
  <c r="C1513" i="7" s="1"/>
  <c r="D1514" i="7"/>
  <c r="D1515" i="7" l="1"/>
  <c r="A1514" i="7"/>
  <c r="B1514" i="7"/>
  <c r="C1514" i="7" s="1"/>
  <c r="A1515" i="7" l="1"/>
  <c r="B1515" i="7"/>
  <c r="C1515" i="7" s="1"/>
  <c r="D1516" i="7"/>
  <c r="D1517" i="7" l="1"/>
  <c r="A1516" i="7"/>
  <c r="B1516" i="7"/>
  <c r="C1516" i="7" s="1"/>
  <c r="A1517" i="7" l="1"/>
  <c r="D1518" i="7"/>
  <c r="B1517" i="7"/>
  <c r="C1517" i="7" s="1"/>
  <c r="B1518" i="7" l="1"/>
  <c r="C1518" i="7" s="1"/>
  <c r="D1519" i="7"/>
  <c r="A1518" i="7"/>
  <c r="A1519" i="7" l="1"/>
  <c r="B1519" i="7"/>
  <c r="C1519" i="7" s="1"/>
  <c r="D1520" i="7"/>
  <c r="D1521" i="7" l="1"/>
  <c r="A1520" i="7"/>
  <c r="B1520" i="7"/>
  <c r="C1520" i="7" s="1"/>
  <c r="A1521" i="7" l="1"/>
  <c r="B1521" i="7"/>
  <c r="C1521" i="7" s="1"/>
  <c r="D1522" i="7"/>
  <c r="D1523" i="7" l="1"/>
  <c r="B1522" i="7"/>
  <c r="C1522" i="7" s="1"/>
  <c r="A1522" i="7"/>
  <c r="D1524" i="7" l="1"/>
  <c r="A1523" i="7"/>
  <c r="B1523" i="7"/>
  <c r="C1523" i="7" s="1"/>
  <c r="D1525" i="7" l="1"/>
  <c r="A1524" i="7"/>
  <c r="B1524" i="7"/>
  <c r="C1524" i="7" s="1"/>
  <c r="A1525" i="7" l="1"/>
  <c r="B1525" i="7"/>
  <c r="C1525" i="7" s="1"/>
  <c r="D1526" i="7"/>
  <c r="D1527" i="7" l="1"/>
  <c r="A1526" i="7"/>
  <c r="B1526" i="7"/>
  <c r="C1526" i="7" s="1"/>
  <c r="A1527" i="7" l="1"/>
  <c r="B1527" i="7"/>
  <c r="C1527" i="7" s="1"/>
  <c r="D1528" i="7"/>
  <c r="D1529" i="7" l="1"/>
  <c r="A1528" i="7"/>
  <c r="B1528" i="7"/>
  <c r="C1528" i="7" s="1"/>
  <c r="A1529" i="7" l="1"/>
  <c r="B1529" i="7"/>
  <c r="C1529" i="7" s="1"/>
  <c r="D1530" i="7"/>
  <c r="D1531" i="7" l="1"/>
  <c r="A1530" i="7"/>
  <c r="B1530" i="7"/>
  <c r="C1530" i="7" s="1"/>
  <c r="A1531" i="7" l="1"/>
  <c r="B1531" i="7"/>
  <c r="C1531" i="7" s="1"/>
  <c r="D1532" i="7"/>
  <c r="D1533" i="7" l="1"/>
  <c r="A1532" i="7"/>
  <c r="B1532" i="7"/>
  <c r="C1532" i="7" s="1"/>
  <c r="A1533" i="7" l="1"/>
  <c r="B1533" i="7"/>
  <c r="C1533" i="7" s="1"/>
  <c r="D1534" i="7"/>
  <c r="A1534" i="7" l="1"/>
  <c r="B1534" i="7"/>
  <c r="C1534" i="7" s="1"/>
  <c r="D1535" i="7"/>
  <c r="A1535" i="7" l="1"/>
  <c r="B1535" i="7"/>
  <c r="C1535" i="7" s="1"/>
  <c r="D1536" i="7"/>
  <c r="D1537" i="7" l="1"/>
  <c r="A1536" i="7"/>
  <c r="B1536" i="7"/>
  <c r="C1536" i="7" s="1"/>
  <c r="A1537" i="7" l="1"/>
  <c r="B1537" i="7"/>
  <c r="C1537" i="7" s="1"/>
  <c r="D1538" i="7"/>
  <c r="D1539" i="7" l="1"/>
  <c r="A1538" i="7"/>
  <c r="B1538" i="7"/>
  <c r="C1538" i="7" s="1"/>
  <c r="A1539" i="7" l="1"/>
  <c r="B1539" i="7"/>
  <c r="C1539" i="7" s="1"/>
  <c r="D1540" i="7"/>
  <c r="D1541" i="7" l="1"/>
  <c r="A1540" i="7"/>
  <c r="B1540" i="7"/>
  <c r="C1540" i="7" s="1"/>
  <c r="D1542" i="7" l="1"/>
  <c r="A1541" i="7"/>
  <c r="B1541" i="7"/>
  <c r="C1541" i="7" s="1"/>
  <c r="A1542" i="7" l="1"/>
  <c r="B1542" i="7"/>
  <c r="C1542" i="7" s="1"/>
  <c r="D1543" i="7"/>
  <c r="B1543" i="7" l="1"/>
  <c r="C1543" i="7" s="1"/>
  <c r="D1544" i="7"/>
  <c r="A1543" i="7"/>
  <c r="A1544" i="7" l="1"/>
  <c r="D1545" i="7"/>
  <c r="B1544" i="7"/>
  <c r="C1544" i="7" s="1"/>
  <c r="D1546" i="7" l="1"/>
  <c r="A1545" i="7"/>
  <c r="B1545" i="7"/>
  <c r="C1545" i="7" s="1"/>
  <c r="A1546" i="7" l="1"/>
  <c r="D1547" i="7"/>
  <c r="B1546" i="7"/>
  <c r="C1546" i="7" s="1"/>
  <c r="A1547" i="7" l="1"/>
  <c r="B1547" i="7"/>
  <c r="C1547" i="7" s="1"/>
  <c r="D1548" i="7"/>
  <c r="D1549" i="7" l="1"/>
  <c r="B1548" i="7"/>
  <c r="C1548" i="7" s="1"/>
  <c r="A1548" i="7"/>
  <c r="B1549" i="7" l="1"/>
  <c r="C1549" i="7" s="1"/>
  <c r="D1550" i="7"/>
  <c r="A1549" i="7"/>
  <c r="D1551" i="7" l="1"/>
  <c r="A1550" i="7"/>
  <c r="B1550" i="7"/>
  <c r="C1550" i="7" s="1"/>
  <c r="B1551" i="7" l="1"/>
  <c r="C1551" i="7" s="1"/>
  <c r="D1552" i="7"/>
  <c r="A1551" i="7"/>
  <c r="B1552" i="7" l="1"/>
  <c r="C1552" i="7" s="1"/>
  <c r="D1553" i="7"/>
  <c r="A1552" i="7"/>
  <c r="D1554" i="7" l="1"/>
  <c r="A1553" i="7"/>
  <c r="B1553" i="7"/>
  <c r="C1553" i="7" s="1"/>
  <c r="D1555" i="7" l="1"/>
  <c r="A1554" i="7"/>
  <c r="B1554" i="7"/>
  <c r="C1554" i="7" s="1"/>
  <c r="A1555" i="7" l="1"/>
  <c r="B1555" i="7"/>
  <c r="C1555" i="7" s="1"/>
  <c r="D1556" i="7"/>
  <c r="D1557" i="7" l="1"/>
  <c r="A1556" i="7"/>
  <c r="B1556" i="7"/>
  <c r="C1556" i="7" s="1"/>
  <c r="D1558" i="7" l="1"/>
  <c r="A1557" i="7"/>
  <c r="B1557" i="7"/>
  <c r="C1557" i="7" s="1"/>
  <c r="D1559" i="7" l="1"/>
  <c r="A1558" i="7"/>
  <c r="B1558" i="7"/>
  <c r="C1558" i="7" s="1"/>
  <c r="A1559" i="7" l="1"/>
  <c r="B1559" i="7"/>
  <c r="C1559" i="7" s="1"/>
  <c r="D1560" i="7"/>
  <c r="D1561" i="7" l="1"/>
  <c r="A1560" i="7"/>
  <c r="B1560" i="7"/>
  <c r="C1560" i="7" s="1"/>
  <c r="A1561" i="7" l="1"/>
  <c r="B1561" i="7"/>
  <c r="C1561" i="7" s="1"/>
  <c r="D1562" i="7"/>
  <c r="D1563" i="7" l="1"/>
  <c r="B1562" i="7"/>
  <c r="C1562" i="7" s="1"/>
  <c r="A1562" i="7"/>
  <c r="A1563" i="7" l="1"/>
  <c r="B1563" i="7"/>
  <c r="C1563" i="7" s="1"/>
  <c r="D1564" i="7"/>
  <c r="B1564" i="7" l="1"/>
  <c r="C1564" i="7" s="1"/>
  <c r="D1565" i="7"/>
  <c r="A1564" i="7"/>
  <c r="A1565" i="7" l="1"/>
  <c r="B1565" i="7"/>
  <c r="C1565" i="7" s="1"/>
  <c r="D1566" i="7"/>
  <c r="D1567" i="7" l="1"/>
  <c r="A1566" i="7"/>
  <c r="B1566" i="7"/>
  <c r="C1566" i="7" s="1"/>
  <c r="A1567" i="7" l="1"/>
  <c r="B1567" i="7"/>
  <c r="C1567" i="7" s="1"/>
  <c r="D1568" i="7"/>
  <c r="D1569" i="7" l="1"/>
  <c r="A1568" i="7"/>
  <c r="B1568" i="7"/>
  <c r="C1568" i="7" s="1"/>
  <c r="A1569" i="7" l="1"/>
  <c r="B1569" i="7"/>
  <c r="C1569" i="7" s="1"/>
  <c r="D1570" i="7"/>
  <c r="A1570" i="7" l="1"/>
  <c r="B1570" i="7"/>
  <c r="C1570" i="7" s="1"/>
  <c r="D1571" i="7"/>
  <c r="A1571" i="7" l="1"/>
  <c r="B1571" i="7"/>
  <c r="C1571" i="7" s="1"/>
  <c r="D1572" i="7"/>
  <c r="D1573" i="7" l="1"/>
  <c r="A1572" i="7"/>
  <c r="B1572" i="7"/>
  <c r="C1572" i="7" s="1"/>
  <c r="A1573" i="7" l="1"/>
  <c r="B1573" i="7"/>
  <c r="C1573" i="7" s="1"/>
  <c r="D1574" i="7"/>
  <c r="D1575" i="7" l="1"/>
  <c r="A1574" i="7"/>
  <c r="B1574" i="7"/>
  <c r="C1574" i="7" s="1"/>
  <c r="A1575" i="7" l="1"/>
  <c r="B1575" i="7"/>
  <c r="C1575" i="7" s="1"/>
  <c r="D1576" i="7"/>
  <c r="D1577" i="7" l="1"/>
  <c r="A1576" i="7"/>
  <c r="B1576" i="7"/>
  <c r="C1576" i="7" s="1"/>
  <c r="B1577" i="7" l="1"/>
  <c r="C1577" i="7" s="1"/>
  <c r="D1578" i="7"/>
  <c r="A1577" i="7"/>
  <c r="A1578" i="7" l="1"/>
  <c r="B1578" i="7"/>
  <c r="C1578" i="7" s="1"/>
  <c r="D1579" i="7"/>
  <c r="A1579" i="7" l="1"/>
  <c r="B1579" i="7"/>
  <c r="C1579" i="7" s="1"/>
  <c r="D1580" i="7"/>
  <c r="D1581" i="7" l="1"/>
  <c r="A1580" i="7"/>
  <c r="B1580" i="7"/>
  <c r="C1580" i="7" s="1"/>
  <c r="D1582" i="7" l="1"/>
  <c r="A1581" i="7"/>
  <c r="B1581" i="7"/>
  <c r="C1581" i="7" s="1"/>
  <c r="D1583" i="7" l="1"/>
  <c r="A1582" i="7"/>
  <c r="B1582" i="7"/>
  <c r="C1582" i="7" s="1"/>
  <c r="D1584" i="7" l="1"/>
  <c r="A1583" i="7"/>
  <c r="B1583" i="7"/>
  <c r="C1583" i="7" s="1"/>
  <c r="D1585" i="7" l="1"/>
  <c r="A1584" i="7"/>
  <c r="B1584" i="7"/>
  <c r="C1584" i="7" s="1"/>
  <c r="A1585" i="7" l="1"/>
  <c r="B1585" i="7"/>
  <c r="C1585" i="7" s="1"/>
  <c r="D1586" i="7"/>
  <c r="D1587" i="7" l="1"/>
  <c r="A1586" i="7"/>
  <c r="B1586" i="7"/>
  <c r="C1586" i="7" s="1"/>
  <c r="D1588" i="7" l="1"/>
  <c r="A1587" i="7"/>
  <c r="B1587" i="7"/>
  <c r="C1587" i="7" s="1"/>
  <c r="D1589" i="7" l="1"/>
  <c r="A1588" i="7"/>
  <c r="B1588" i="7"/>
  <c r="C1588" i="7" s="1"/>
  <c r="A1589" i="7" l="1"/>
  <c r="B1589" i="7"/>
  <c r="C1589" i="7" s="1"/>
  <c r="D1590" i="7"/>
  <c r="D1591" i="7" l="1"/>
  <c r="A1590" i="7"/>
  <c r="B1590" i="7"/>
  <c r="C1590" i="7" s="1"/>
  <c r="A1591" i="7" l="1"/>
  <c r="B1591" i="7"/>
  <c r="C1591" i="7" s="1"/>
  <c r="D1592" i="7"/>
  <c r="B1592" i="7" l="1"/>
  <c r="C1592" i="7" s="1"/>
  <c r="D1593" i="7"/>
  <c r="A1592" i="7"/>
  <c r="A1593" i="7" l="1"/>
  <c r="B1593" i="7"/>
  <c r="C1593" i="7" s="1"/>
  <c r="D1594" i="7"/>
  <c r="B1594" i="7" l="1"/>
  <c r="C1594" i="7" s="1"/>
  <c r="D1595" i="7"/>
  <c r="A1594" i="7"/>
  <c r="D1596" i="7" l="1"/>
  <c r="A1595" i="7"/>
  <c r="B1595" i="7"/>
  <c r="C1595" i="7" s="1"/>
  <c r="D1597" i="7" l="1"/>
  <c r="A1596" i="7"/>
  <c r="B1596" i="7"/>
  <c r="C1596" i="7" s="1"/>
  <c r="A1597" i="7" l="1"/>
  <c r="B1597" i="7"/>
  <c r="C1597" i="7" s="1"/>
  <c r="D1598" i="7"/>
  <c r="D1599" i="7" l="1"/>
  <c r="A1598" i="7"/>
  <c r="B1598" i="7"/>
  <c r="C1598" i="7" s="1"/>
  <c r="A1599" i="7" l="1"/>
  <c r="B1599" i="7"/>
  <c r="C1599" i="7" s="1"/>
  <c r="D1600" i="7"/>
  <c r="D1601" i="7" l="1"/>
  <c r="A1600" i="7"/>
  <c r="B1600" i="7"/>
  <c r="C1600" i="7" s="1"/>
  <c r="D1602" i="7" l="1"/>
  <c r="B1601" i="7"/>
  <c r="C1601" i="7" s="1"/>
  <c r="A1601" i="7"/>
  <c r="B1602" i="7" l="1"/>
  <c r="C1602" i="7" s="1"/>
  <c r="D1603" i="7"/>
  <c r="A1602" i="7"/>
  <c r="D1604" i="7" l="1"/>
  <c r="A1603" i="7"/>
  <c r="B1603" i="7"/>
  <c r="C1603" i="7" s="1"/>
  <c r="D1605" i="7" l="1"/>
  <c r="A1604" i="7"/>
  <c r="B1604" i="7"/>
  <c r="C1604" i="7" s="1"/>
  <c r="D1606" i="7" l="1"/>
  <c r="A1605" i="7"/>
  <c r="B1605" i="7"/>
  <c r="C1605" i="7" s="1"/>
  <c r="D1607" i="7" l="1"/>
  <c r="A1606" i="7"/>
  <c r="B1606" i="7"/>
  <c r="C1606" i="7" s="1"/>
  <c r="A1607" i="7" l="1"/>
  <c r="B1607" i="7"/>
  <c r="C1607" i="7" s="1"/>
  <c r="D1608" i="7"/>
  <c r="D1609" i="7" l="1"/>
  <c r="A1608" i="7"/>
  <c r="B1608" i="7"/>
  <c r="C1608" i="7" s="1"/>
  <c r="A1609" i="7" l="1"/>
  <c r="B1609" i="7"/>
  <c r="C1609" i="7" s="1"/>
  <c r="D1610" i="7"/>
  <c r="A1610" i="7" l="1"/>
  <c r="B1610" i="7"/>
  <c r="C1610" i="7" s="1"/>
  <c r="D1611" i="7"/>
  <c r="A1611" i="7" l="1"/>
  <c r="B1611" i="7"/>
  <c r="C1611" i="7" s="1"/>
  <c r="D1612" i="7"/>
  <c r="D1613" i="7" l="1"/>
  <c r="A1612" i="7"/>
  <c r="B1612" i="7"/>
  <c r="C1612" i="7" s="1"/>
  <c r="A1613" i="7" l="1"/>
  <c r="B1613" i="7"/>
  <c r="C1613" i="7" s="1"/>
  <c r="D1614" i="7"/>
  <c r="D1615" i="7" l="1"/>
  <c r="A1614" i="7"/>
  <c r="B1614" i="7"/>
  <c r="C1614" i="7" s="1"/>
  <c r="A1615" i="7" l="1"/>
  <c r="B1615" i="7"/>
  <c r="C1615" i="7" s="1"/>
  <c r="D1616" i="7"/>
  <c r="D1617" i="7" l="1"/>
  <c r="B1616" i="7"/>
  <c r="C1616" i="7" s="1"/>
  <c r="A1616" i="7"/>
  <c r="D1618" i="7" l="1"/>
  <c r="A1617" i="7"/>
  <c r="B1617" i="7"/>
  <c r="C1617" i="7" s="1"/>
  <c r="D1619" i="7" l="1"/>
  <c r="A1618" i="7"/>
  <c r="B1618" i="7"/>
  <c r="C1618" i="7" s="1"/>
  <c r="A1619" i="7" l="1"/>
  <c r="B1619" i="7"/>
  <c r="C1619" i="7" s="1"/>
  <c r="D1620" i="7"/>
  <c r="D1621" i="7" l="1"/>
  <c r="A1620" i="7"/>
  <c r="B1620" i="7"/>
  <c r="C1620" i="7" s="1"/>
  <c r="A1621" i="7" l="1"/>
  <c r="B1621" i="7"/>
  <c r="C1621" i="7" s="1"/>
  <c r="D1622" i="7"/>
  <c r="D1623" i="7" l="1"/>
  <c r="A1622" i="7"/>
  <c r="B1622" i="7"/>
  <c r="C1622" i="7" s="1"/>
  <c r="D1624" i="7" l="1"/>
  <c r="A1623" i="7"/>
  <c r="B1623" i="7"/>
  <c r="C1623" i="7" s="1"/>
  <c r="D1625" i="7" l="1"/>
  <c r="A1624" i="7"/>
  <c r="B1624" i="7"/>
  <c r="C1624" i="7" s="1"/>
  <c r="A1625" i="7" l="1"/>
  <c r="D1626" i="7"/>
  <c r="B1625" i="7"/>
  <c r="C1625" i="7" s="1"/>
  <c r="D1627" i="7" l="1"/>
  <c r="A1626" i="7"/>
  <c r="B1626" i="7"/>
  <c r="C1626" i="7" s="1"/>
  <c r="D1628" i="7" l="1"/>
  <c r="A1627" i="7"/>
  <c r="B1627" i="7"/>
  <c r="C1627" i="7" s="1"/>
  <c r="D1629" i="7" l="1"/>
  <c r="A1628" i="7"/>
  <c r="B1628" i="7"/>
  <c r="C1628" i="7" s="1"/>
  <c r="A1629" i="7" l="1"/>
  <c r="B1629" i="7"/>
  <c r="C1629" i="7" s="1"/>
  <c r="D1630" i="7"/>
  <c r="D1631" i="7" l="1"/>
  <c r="A1630" i="7"/>
  <c r="B1630" i="7"/>
  <c r="C1630" i="7" s="1"/>
  <c r="A1631" i="7" l="1"/>
  <c r="B1631" i="7"/>
  <c r="C1631" i="7" s="1"/>
  <c r="D1632" i="7"/>
  <c r="B1632" i="7" l="1"/>
  <c r="C1632" i="7" s="1"/>
  <c r="D1633" i="7"/>
  <c r="A1632" i="7"/>
  <c r="D1634" i="7" l="1"/>
  <c r="A1633" i="7"/>
  <c r="B1633" i="7"/>
  <c r="C1633" i="7" s="1"/>
  <c r="D1635" i="7" l="1"/>
  <c r="A1634" i="7"/>
  <c r="B1634" i="7"/>
  <c r="C1634" i="7" s="1"/>
  <c r="D1636" i="7" l="1"/>
  <c r="A1635" i="7"/>
  <c r="B1635" i="7"/>
  <c r="C1635" i="7" s="1"/>
  <c r="D1637" i="7" l="1"/>
  <c r="A1636" i="7"/>
  <c r="B1636" i="7"/>
  <c r="C1636" i="7" s="1"/>
  <c r="A1637" i="7" l="1"/>
  <c r="B1637" i="7"/>
  <c r="C1637" i="7" s="1"/>
  <c r="D1638" i="7"/>
  <c r="D1639" i="7" l="1"/>
  <c r="A1638" i="7"/>
  <c r="B1638" i="7"/>
  <c r="C1638" i="7" s="1"/>
  <c r="A1639" i="7" l="1"/>
  <c r="B1639" i="7"/>
  <c r="C1639" i="7" s="1"/>
  <c r="D1640" i="7"/>
  <c r="A1640" i="7" l="1"/>
  <c r="B1640" i="7"/>
  <c r="C1640" i="7" s="1"/>
  <c r="D1641" i="7"/>
  <c r="A1641" i="7" l="1"/>
  <c r="B1641" i="7"/>
  <c r="C1641" i="7" s="1"/>
  <c r="D1642" i="7"/>
  <c r="B1642" i="7" l="1"/>
  <c r="C1642" i="7" s="1"/>
  <c r="D1643" i="7"/>
  <c r="A1642" i="7"/>
  <c r="D1644" i="7" l="1"/>
  <c r="A1643" i="7"/>
  <c r="B1643" i="7"/>
  <c r="C1643" i="7" s="1"/>
  <c r="D1645" i="7" l="1"/>
  <c r="A1644" i="7"/>
  <c r="B1644" i="7"/>
  <c r="C1644" i="7" s="1"/>
  <c r="D1646" i="7" l="1"/>
  <c r="A1645" i="7"/>
  <c r="B1645" i="7"/>
  <c r="C1645" i="7" s="1"/>
  <c r="D1647" i="7" l="1"/>
  <c r="A1646" i="7"/>
  <c r="B1646" i="7"/>
  <c r="C1646" i="7" s="1"/>
  <c r="D1648" i="7" l="1"/>
  <c r="A1647" i="7"/>
  <c r="B1647" i="7"/>
  <c r="C1647" i="7" s="1"/>
  <c r="D1649" i="7" l="1"/>
  <c r="A1648" i="7"/>
  <c r="B1648" i="7"/>
  <c r="C1648" i="7" s="1"/>
  <c r="B1649" i="7" l="1"/>
  <c r="C1649" i="7" s="1"/>
  <c r="D1650" i="7"/>
  <c r="A1649" i="7"/>
  <c r="D1651" i="7" l="1"/>
  <c r="A1650" i="7"/>
  <c r="B1650" i="7"/>
  <c r="C1650" i="7" s="1"/>
  <c r="A1651" i="7" l="1"/>
  <c r="B1651" i="7"/>
  <c r="C1651" i="7" s="1"/>
  <c r="D1652" i="7"/>
  <c r="D1653" i="7" l="1"/>
  <c r="A1652" i="7"/>
  <c r="B1652" i="7"/>
  <c r="C1652" i="7" s="1"/>
  <c r="A1653" i="7" l="1"/>
  <c r="B1653" i="7"/>
  <c r="C1653" i="7" s="1"/>
  <c r="D1654" i="7"/>
  <c r="D1655" i="7" l="1"/>
  <c r="A1654" i="7"/>
  <c r="B1654" i="7"/>
  <c r="C1654" i="7" s="1"/>
  <c r="A1655" i="7" l="1"/>
  <c r="B1655" i="7"/>
  <c r="C1655" i="7" s="1"/>
  <c r="D1656" i="7"/>
  <c r="D1657" i="7" l="1"/>
  <c r="A1656" i="7"/>
  <c r="B1656" i="7"/>
  <c r="C1656" i="7" s="1"/>
  <c r="A1657" i="7" l="1"/>
  <c r="B1657" i="7"/>
  <c r="C1657" i="7" s="1"/>
  <c r="D1658" i="7"/>
  <c r="D1659" i="7" l="1"/>
  <c r="A1658" i="7"/>
  <c r="B1658" i="7"/>
  <c r="C1658" i="7" s="1"/>
  <c r="A1659" i="7" l="1"/>
  <c r="B1659" i="7"/>
  <c r="C1659" i="7" s="1"/>
  <c r="D1660" i="7"/>
  <c r="D1661" i="7" l="1"/>
  <c r="A1660" i="7"/>
  <c r="B1660" i="7"/>
  <c r="C1660" i="7" s="1"/>
  <c r="A1661" i="7" l="1"/>
  <c r="B1661" i="7"/>
  <c r="C1661" i="7" s="1"/>
  <c r="D1662" i="7"/>
  <c r="B1662" i="7" l="1"/>
  <c r="C1662" i="7" s="1"/>
  <c r="D1663" i="7"/>
  <c r="A1662" i="7"/>
  <c r="A1663" i="7" l="1"/>
  <c r="B1663" i="7"/>
  <c r="C1663" i="7" s="1"/>
  <c r="D1664" i="7"/>
  <c r="B1664" i="7" l="1"/>
  <c r="C1664" i="7" s="1"/>
  <c r="D1665" i="7"/>
  <c r="A1664" i="7"/>
  <c r="A1665" i="7" l="1"/>
  <c r="B1665" i="7"/>
  <c r="C1665" i="7" s="1"/>
  <c r="D1666" i="7"/>
  <c r="B1666" i="7" l="1"/>
  <c r="C1666" i="7" s="1"/>
  <c r="D1667" i="7"/>
  <c r="A1666" i="7"/>
  <c r="A1667" i="7" l="1"/>
  <c r="B1667" i="7"/>
  <c r="C1667" i="7" s="1"/>
  <c r="D1668" i="7"/>
  <c r="B1668" i="7" l="1"/>
  <c r="C1668" i="7" s="1"/>
  <c r="D1669" i="7"/>
  <c r="A1668" i="7"/>
  <c r="A1669" i="7" l="1"/>
  <c r="B1669" i="7"/>
  <c r="C1669" i="7" s="1"/>
  <c r="D1670" i="7"/>
  <c r="D1671" i="7" l="1"/>
  <c r="A1670" i="7"/>
  <c r="B1670" i="7"/>
  <c r="C1670" i="7" s="1"/>
  <c r="D1672" i="7" l="1"/>
  <c r="A1671" i="7"/>
  <c r="B1671" i="7"/>
  <c r="C1671" i="7" s="1"/>
  <c r="B1672" i="7" l="1"/>
  <c r="C1672" i="7" s="1"/>
  <c r="D1673" i="7"/>
  <c r="A1672" i="7"/>
  <c r="D1674" i="7" l="1"/>
  <c r="A1673" i="7"/>
  <c r="B1673" i="7"/>
  <c r="C1673" i="7" s="1"/>
  <c r="A1674" i="7" l="1"/>
  <c r="B1674" i="7"/>
  <c r="C1674" i="7" s="1"/>
  <c r="D1675" i="7"/>
  <c r="D1676" i="7" l="1"/>
  <c r="A1675" i="7"/>
  <c r="B1675" i="7"/>
  <c r="C1675" i="7" s="1"/>
  <c r="D1677" i="7" l="1"/>
  <c r="B1676" i="7"/>
  <c r="C1676" i="7" s="1"/>
  <c r="A1676" i="7"/>
  <c r="D1678" i="7" l="1"/>
  <c r="A1677" i="7"/>
  <c r="B1677" i="7"/>
  <c r="C1677" i="7" s="1"/>
  <c r="B1678" i="7" l="1"/>
  <c r="C1678" i="7" s="1"/>
  <c r="D1679" i="7"/>
  <c r="A1678" i="7"/>
  <c r="A1679" i="7" l="1"/>
  <c r="B1679" i="7"/>
  <c r="C1679" i="7" s="1"/>
  <c r="D1680" i="7"/>
  <c r="D1681" i="7" l="1"/>
  <c r="A1680" i="7"/>
  <c r="B1680" i="7"/>
  <c r="C1680" i="7" s="1"/>
  <c r="D1682" i="7" l="1"/>
  <c r="A1681" i="7"/>
  <c r="B1681" i="7"/>
  <c r="C1681" i="7" s="1"/>
  <c r="D1683" i="7" l="1"/>
  <c r="A1682" i="7"/>
  <c r="B1682" i="7"/>
  <c r="C1682" i="7" s="1"/>
  <c r="D1684" i="7" l="1"/>
  <c r="A1683" i="7"/>
  <c r="B1683" i="7"/>
  <c r="C1683" i="7" s="1"/>
  <c r="D1685" i="7" l="1"/>
  <c r="A1684" i="7"/>
  <c r="B1684" i="7"/>
  <c r="C1684" i="7" s="1"/>
  <c r="A1685" i="7" l="1"/>
  <c r="B1685" i="7"/>
  <c r="C1685" i="7" s="1"/>
  <c r="D1686" i="7"/>
  <c r="D1687" i="7" l="1"/>
  <c r="A1686" i="7"/>
  <c r="B1686" i="7"/>
  <c r="C1686" i="7" s="1"/>
  <c r="A1687" i="7" l="1"/>
  <c r="B1687" i="7"/>
  <c r="C1687" i="7" s="1"/>
  <c r="D1688" i="7"/>
  <c r="D1689" i="7" l="1"/>
  <c r="A1688" i="7"/>
  <c r="B1688" i="7"/>
  <c r="C1688" i="7" s="1"/>
  <c r="A1689" i="7" l="1"/>
  <c r="B1689" i="7"/>
  <c r="C1689" i="7" s="1"/>
  <c r="D1690" i="7"/>
  <c r="D1691" i="7" l="1"/>
  <c r="A1690" i="7"/>
  <c r="B1690" i="7"/>
  <c r="C1690" i="7" s="1"/>
  <c r="A1691" i="7" l="1"/>
  <c r="B1691" i="7"/>
  <c r="C1691" i="7" s="1"/>
  <c r="D1692" i="7"/>
  <c r="D1693" i="7" l="1"/>
  <c r="A1692" i="7"/>
  <c r="B1692" i="7"/>
  <c r="C1692" i="7" s="1"/>
  <c r="A1693" i="7" l="1"/>
  <c r="B1693" i="7"/>
  <c r="C1693" i="7" s="1"/>
  <c r="D1694" i="7"/>
  <c r="D1695" i="7" l="1"/>
  <c r="A1694" i="7"/>
  <c r="B1694" i="7"/>
  <c r="C1694" i="7" s="1"/>
  <c r="D1696" i="7" l="1"/>
  <c r="A1695" i="7"/>
  <c r="B1695" i="7"/>
  <c r="C1695" i="7" s="1"/>
  <c r="D1697" i="7" l="1"/>
  <c r="A1696" i="7"/>
  <c r="B1696" i="7"/>
  <c r="C1696" i="7" s="1"/>
  <c r="D1698" i="7" l="1"/>
  <c r="A1697" i="7"/>
  <c r="B1697" i="7"/>
  <c r="C1697" i="7" s="1"/>
  <c r="D1699" i="7" l="1"/>
  <c r="A1698" i="7"/>
  <c r="B1698" i="7"/>
  <c r="C1698" i="7" s="1"/>
  <c r="A1699" i="7" l="1"/>
  <c r="B1699" i="7"/>
  <c r="C1699" i="7" s="1"/>
  <c r="D1700" i="7"/>
  <c r="B1700" i="7" l="1"/>
  <c r="C1700" i="7" s="1"/>
  <c r="D1701" i="7"/>
  <c r="A1700" i="7"/>
  <c r="D1702" i="7" l="1"/>
  <c r="A1701" i="7"/>
  <c r="B1701" i="7"/>
  <c r="C1701" i="7" s="1"/>
  <c r="D1703" i="7" l="1"/>
  <c r="A1702" i="7"/>
  <c r="B1702" i="7"/>
  <c r="C1702" i="7" s="1"/>
  <c r="A1703" i="7" l="1"/>
  <c r="B1703" i="7"/>
  <c r="C1703" i="7" s="1"/>
  <c r="D1704" i="7"/>
  <c r="D1705" i="7" l="1"/>
  <c r="A1704" i="7"/>
  <c r="B1704" i="7"/>
  <c r="C1704" i="7" s="1"/>
  <c r="D1706" i="7" l="1"/>
  <c r="A1705" i="7"/>
  <c r="B1705" i="7"/>
  <c r="C1705" i="7" s="1"/>
  <c r="B1706" i="7" l="1"/>
  <c r="C1706" i="7" s="1"/>
  <c r="D1707" i="7"/>
  <c r="A1706" i="7"/>
  <c r="D1708" i="7" l="1"/>
  <c r="A1707" i="7"/>
  <c r="B1707" i="7"/>
  <c r="C1707" i="7" s="1"/>
  <c r="D1709" i="7" l="1"/>
  <c r="A1708" i="7"/>
  <c r="B1708" i="7"/>
  <c r="C1708" i="7" s="1"/>
  <c r="A1709" i="7" l="1"/>
  <c r="D1710" i="7"/>
  <c r="B1709" i="7"/>
  <c r="C1709" i="7" s="1"/>
  <c r="B1710" i="7" l="1"/>
  <c r="C1710" i="7" s="1"/>
  <c r="D1711" i="7"/>
  <c r="A1710" i="7"/>
  <c r="D1712" i="7" l="1"/>
  <c r="A1711" i="7"/>
  <c r="B1711" i="7"/>
  <c r="C1711" i="7" s="1"/>
  <c r="D1713" i="7" l="1"/>
  <c r="A1712" i="7"/>
  <c r="B1712" i="7"/>
  <c r="C1712" i="7" s="1"/>
  <c r="D1714" i="7" l="1"/>
  <c r="A1713" i="7"/>
  <c r="B1713" i="7"/>
  <c r="C1713" i="7" s="1"/>
  <c r="D1715" i="7" l="1"/>
  <c r="A1714" i="7"/>
  <c r="B1714" i="7"/>
  <c r="C1714" i="7" s="1"/>
  <c r="D1716" i="7" l="1"/>
  <c r="A1715" i="7"/>
  <c r="B1715" i="7"/>
  <c r="C1715" i="7" s="1"/>
  <c r="D1717" i="7" l="1"/>
  <c r="A1716" i="7"/>
  <c r="B1716" i="7"/>
  <c r="C1716" i="7" s="1"/>
  <c r="A1717" i="7" l="1"/>
  <c r="B1717" i="7"/>
  <c r="C1717" i="7" s="1"/>
  <c r="D1718" i="7"/>
  <c r="D1719" i="7" l="1"/>
  <c r="A1718" i="7"/>
  <c r="B1718" i="7"/>
  <c r="C1718" i="7" s="1"/>
  <c r="A1719" i="7" l="1"/>
  <c r="B1719" i="7"/>
  <c r="C1719" i="7" s="1"/>
  <c r="D1720" i="7"/>
  <c r="D1721" i="7" l="1"/>
  <c r="A1720" i="7"/>
  <c r="B1720" i="7"/>
  <c r="C1720" i="7" s="1"/>
  <c r="D1722" i="7" l="1"/>
  <c r="A1721" i="7"/>
  <c r="B1721" i="7"/>
  <c r="C1721" i="7" s="1"/>
  <c r="D1723" i="7" l="1"/>
  <c r="A1722" i="7"/>
  <c r="B1722" i="7"/>
  <c r="C1722" i="7" s="1"/>
  <c r="A1723" i="7" l="1"/>
  <c r="B1723" i="7"/>
  <c r="C1723" i="7" s="1"/>
  <c r="D1724" i="7"/>
  <c r="D1725" i="7" l="1"/>
  <c r="A1724" i="7"/>
  <c r="B1724" i="7"/>
  <c r="C1724" i="7" s="1"/>
  <c r="D1726" i="7" l="1"/>
  <c r="A1725" i="7"/>
  <c r="B1725" i="7"/>
  <c r="C1725" i="7" s="1"/>
  <c r="D1727" i="7" l="1"/>
  <c r="A1726" i="7"/>
  <c r="B1726" i="7"/>
  <c r="C1726" i="7" s="1"/>
  <c r="B1727" i="7" l="1"/>
  <c r="C1727" i="7" s="1"/>
  <c r="D1728" i="7"/>
  <c r="A1727" i="7"/>
  <c r="D1729" i="7" l="1"/>
  <c r="A1728" i="7"/>
  <c r="B1728" i="7"/>
  <c r="C1728" i="7" s="1"/>
  <c r="A1729" i="7" l="1"/>
  <c r="D1730" i="7"/>
  <c r="B1729" i="7"/>
  <c r="C1729" i="7" s="1"/>
  <c r="D1731" i="7" l="1"/>
  <c r="A1730" i="7"/>
  <c r="B1730" i="7"/>
  <c r="C1730" i="7" s="1"/>
  <c r="D1732" i="7" l="1"/>
  <c r="A1731" i="7"/>
  <c r="B1731" i="7"/>
  <c r="C1731" i="7" s="1"/>
  <c r="D1733" i="7" l="1"/>
  <c r="A1732" i="7"/>
  <c r="B1732" i="7"/>
  <c r="C1732" i="7" s="1"/>
  <c r="A1733" i="7" l="1"/>
  <c r="B1733" i="7"/>
  <c r="C1733" i="7" s="1"/>
  <c r="D1734" i="7"/>
  <c r="D1735" i="7" l="1"/>
  <c r="A1734" i="7"/>
  <c r="B1734" i="7"/>
  <c r="C1734" i="7" s="1"/>
  <c r="D1736" i="7" l="1"/>
  <c r="A1735" i="7"/>
  <c r="B1735" i="7"/>
  <c r="C1735" i="7" s="1"/>
  <c r="D1737" i="7" l="1"/>
  <c r="A1736" i="7"/>
  <c r="B1736" i="7"/>
  <c r="C1736" i="7" s="1"/>
  <c r="D1738" i="7" l="1"/>
  <c r="A1737" i="7"/>
  <c r="B1737" i="7"/>
  <c r="C1737" i="7" s="1"/>
  <c r="A1738" i="7" l="1"/>
  <c r="B1738" i="7"/>
  <c r="C1738" i="7" s="1"/>
  <c r="D1739" i="7"/>
  <c r="D1740" i="7" l="1"/>
  <c r="A1739" i="7"/>
  <c r="B1739" i="7"/>
  <c r="C1739" i="7" s="1"/>
  <c r="D1741" i="7" l="1"/>
  <c r="A1740" i="7"/>
  <c r="B1740" i="7"/>
  <c r="C1740" i="7" s="1"/>
  <c r="D1742" i="7" l="1"/>
  <c r="A1741" i="7"/>
  <c r="B1741" i="7"/>
  <c r="C1741" i="7" s="1"/>
  <c r="B1742" i="7" l="1"/>
  <c r="C1742" i="7" s="1"/>
  <c r="D1743" i="7"/>
  <c r="A1742" i="7"/>
  <c r="A1743" i="7" l="1"/>
  <c r="B1743" i="7"/>
  <c r="C1743" i="7" s="1"/>
  <c r="D1744" i="7"/>
  <c r="D1745" i="7" l="1"/>
  <c r="A1744" i="7"/>
  <c r="B1744" i="7"/>
  <c r="C1744" i="7" s="1"/>
  <c r="B1745" i="7" l="1"/>
  <c r="C1745" i="7" s="1"/>
  <c r="D1746" i="7"/>
  <c r="A1745" i="7"/>
  <c r="D1747" i="7" l="1"/>
  <c r="A1746" i="7"/>
  <c r="B1746" i="7"/>
  <c r="C1746" i="7" s="1"/>
  <c r="A1747" i="7" l="1"/>
  <c r="B1747" i="7"/>
  <c r="C1747" i="7" s="1"/>
  <c r="D1748" i="7"/>
  <c r="D1749" i="7" l="1"/>
  <c r="A1748" i="7"/>
  <c r="B1748" i="7"/>
  <c r="C1748" i="7" s="1"/>
  <c r="D1750" i="7" l="1"/>
  <c r="A1749" i="7"/>
  <c r="B1749" i="7"/>
  <c r="C1749" i="7" s="1"/>
  <c r="D1751" i="7" l="1"/>
  <c r="A1750" i="7"/>
  <c r="B1750" i="7"/>
  <c r="C1750" i="7" s="1"/>
  <c r="D1752" i="7" l="1"/>
  <c r="A1751" i="7"/>
  <c r="B1751" i="7"/>
  <c r="C1751" i="7" s="1"/>
  <c r="D1753" i="7" l="1"/>
  <c r="A1752" i="7"/>
  <c r="B1752" i="7"/>
  <c r="C1752" i="7" s="1"/>
  <c r="A1753" i="7" l="1"/>
  <c r="B1753" i="7"/>
  <c r="C1753" i="7" s="1"/>
  <c r="D1754" i="7"/>
  <c r="D1755" i="7" l="1"/>
  <c r="A1754" i="7"/>
  <c r="B1754" i="7"/>
  <c r="C1754" i="7" s="1"/>
  <c r="A1755" i="7" l="1"/>
  <c r="B1755" i="7"/>
  <c r="C1755" i="7" s="1"/>
  <c r="D1756" i="7"/>
  <c r="B1756" i="7" l="1"/>
  <c r="C1756" i="7" s="1"/>
  <c r="D1757" i="7"/>
  <c r="A1756" i="7"/>
  <c r="D1758" i="7" l="1"/>
  <c r="A1757" i="7"/>
  <c r="B1757" i="7"/>
  <c r="C1757" i="7" s="1"/>
  <c r="D1759" i="7" l="1"/>
  <c r="A1758" i="7"/>
  <c r="B1758" i="7"/>
  <c r="C1758" i="7" s="1"/>
  <c r="D1760" i="7" l="1"/>
  <c r="A1759" i="7"/>
  <c r="B1759" i="7"/>
  <c r="C1759" i="7" s="1"/>
  <c r="B1760" i="7" l="1"/>
  <c r="C1760" i="7" s="1"/>
  <c r="D1761" i="7"/>
  <c r="A1760" i="7"/>
  <c r="D1762" i="7" l="1"/>
  <c r="A1761" i="7"/>
  <c r="B1761" i="7"/>
  <c r="C1761" i="7" s="1"/>
  <c r="B1762" i="7" l="1"/>
  <c r="C1762" i="7" s="1"/>
  <c r="D1763" i="7"/>
  <c r="A1762" i="7"/>
  <c r="A1763" i="7" l="1"/>
  <c r="B1763" i="7"/>
  <c r="C1763" i="7" s="1"/>
  <c r="D1764" i="7"/>
  <c r="D1765" i="7" l="1"/>
  <c r="A1764" i="7"/>
  <c r="B1764" i="7"/>
  <c r="C1764" i="7" s="1"/>
  <c r="D1766" i="7" l="1"/>
  <c r="A1765" i="7"/>
  <c r="B1765" i="7"/>
  <c r="C1765" i="7" s="1"/>
  <c r="D1767" i="7" l="1"/>
  <c r="A1766" i="7"/>
  <c r="B1766" i="7"/>
  <c r="C1766" i="7" s="1"/>
  <c r="D1768" i="7" l="1"/>
  <c r="A1767" i="7"/>
  <c r="B1767" i="7"/>
  <c r="C1767" i="7" s="1"/>
  <c r="D1769" i="7" l="1"/>
  <c r="A1768" i="7"/>
  <c r="B1768" i="7"/>
  <c r="C1768" i="7" s="1"/>
  <c r="A1769" i="7" l="1"/>
  <c r="B1769" i="7"/>
  <c r="C1769" i="7" s="1"/>
  <c r="D1770" i="7"/>
  <c r="D1771" i="7" l="1"/>
  <c r="A1770" i="7"/>
  <c r="B1770" i="7"/>
  <c r="C1770" i="7" s="1"/>
  <c r="D1772" i="7" l="1"/>
  <c r="A1771" i="7"/>
  <c r="B1771" i="7"/>
  <c r="C1771" i="7" s="1"/>
  <c r="D1773" i="7" l="1"/>
  <c r="A1772" i="7"/>
  <c r="B1772" i="7"/>
  <c r="C1772" i="7" s="1"/>
  <c r="A1773" i="7" l="1"/>
  <c r="B1773" i="7"/>
  <c r="C1773" i="7" s="1"/>
  <c r="D1774" i="7"/>
  <c r="B1774" i="7" l="1"/>
  <c r="C1774" i="7" s="1"/>
  <c r="D1775" i="7"/>
  <c r="A1774" i="7"/>
  <c r="D1776" i="7" l="1"/>
  <c r="A1775" i="7"/>
  <c r="B1775" i="7"/>
  <c r="C1775" i="7" s="1"/>
  <c r="D1777" i="7" l="1"/>
  <c r="B1776" i="7"/>
  <c r="C1776" i="7" s="1"/>
  <c r="A1776" i="7"/>
  <c r="A1777" i="7" l="1"/>
  <c r="B1777" i="7"/>
  <c r="C1777" i="7" s="1"/>
  <c r="D1778" i="7"/>
  <c r="D1779" i="7" l="1"/>
  <c r="A1778" i="7"/>
  <c r="B1778" i="7"/>
  <c r="C1778" i="7" s="1"/>
  <c r="B1779" i="7" l="1"/>
  <c r="C1779" i="7" s="1"/>
  <c r="D1780" i="7"/>
  <c r="A1779" i="7"/>
  <c r="D1781" i="7" l="1"/>
  <c r="A1780" i="7"/>
  <c r="B1780" i="7"/>
  <c r="C1780" i="7" s="1"/>
  <c r="D1782" i="7" l="1"/>
  <c r="A1781" i="7"/>
  <c r="B1781" i="7"/>
  <c r="C1781" i="7" s="1"/>
  <c r="D1783" i="7" l="1"/>
  <c r="A1782" i="7"/>
  <c r="B1782" i="7"/>
  <c r="C1782" i="7" s="1"/>
  <c r="D1784" i="7" l="1"/>
  <c r="A1783" i="7"/>
  <c r="B1783" i="7"/>
  <c r="C1783" i="7" s="1"/>
  <c r="D1785" i="7" l="1"/>
  <c r="A1784" i="7"/>
  <c r="B1784" i="7"/>
  <c r="C1784" i="7" s="1"/>
  <c r="A1785" i="7" l="1"/>
  <c r="B1785" i="7"/>
  <c r="C1785" i="7" s="1"/>
  <c r="D1786" i="7"/>
  <c r="B1786" i="7" l="1"/>
  <c r="C1786" i="7" s="1"/>
  <c r="D1787" i="7"/>
  <c r="A1786" i="7"/>
  <c r="A1787" i="7" l="1"/>
  <c r="B1787" i="7"/>
  <c r="C1787" i="7" s="1"/>
  <c r="D1788" i="7"/>
  <c r="B1788" i="7" l="1"/>
  <c r="C1788" i="7" s="1"/>
  <c r="D1789" i="7"/>
  <c r="A1788" i="7"/>
  <c r="A1789" i="7" l="1"/>
  <c r="B1789" i="7"/>
  <c r="C1789" i="7" s="1"/>
  <c r="D1790" i="7"/>
  <c r="D1791" i="7" l="1"/>
  <c r="A1790" i="7"/>
  <c r="B1790" i="7"/>
  <c r="C1790" i="7" s="1"/>
  <c r="D1792" i="7" l="1"/>
  <c r="A1791" i="7"/>
  <c r="B1791" i="7"/>
  <c r="C1791" i="7" s="1"/>
  <c r="D1793" i="7" l="1"/>
  <c r="A1792" i="7"/>
  <c r="B1792" i="7"/>
  <c r="C1792" i="7" s="1"/>
  <c r="A1793" i="7" l="1"/>
  <c r="D1794" i="7"/>
  <c r="B1793" i="7"/>
  <c r="C1793" i="7" s="1"/>
  <c r="B1794" i="7" l="1"/>
  <c r="C1794" i="7" s="1"/>
  <c r="D1795" i="7"/>
  <c r="A1794" i="7"/>
  <c r="A1795" i="7" l="1"/>
  <c r="B1795" i="7"/>
  <c r="C1795" i="7" s="1"/>
  <c r="D1796" i="7"/>
  <c r="B1796" i="7" l="1"/>
  <c r="C1796" i="7" s="1"/>
  <c r="D1797" i="7"/>
  <c r="A1796" i="7"/>
  <c r="D1798" i="7" l="1"/>
  <c r="A1797" i="7"/>
  <c r="B1797" i="7"/>
  <c r="C1797" i="7" s="1"/>
  <c r="A1798" i="7" l="1"/>
  <c r="B1798" i="7"/>
  <c r="C1798" i="7" s="1"/>
  <c r="D1799" i="7"/>
  <c r="A1799" i="7" l="1"/>
  <c r="B1799" i="7"/>
  <c r="C1799" i="7" s="1"/>
  <c r="D1800" i="7"/>
  <c r="B1800" i="7" l="1"/>
  <c r="C1800" i="7" s="1"/>
  <c r="D1801" i="7"/>
  <c r="A1800" i="7"/>
  <c r="D1802" i="7" l="1"/>
  <c r="A1801" i="7"/>
  <c r="B1801" i="7"/>
  <c r="C1801" i="7" s="1"/>
  <c r="B1802" i="7" l="1"/>
  <c r="C1802" i="7" s="1"/>
  <c r="D1803" i="7"/>
  <c r="A1802" i="7"/>
  <c r="A1803" i="7" l="1"/>
  <c r="B1803" i="7"/>
  <c r="C1803" i="7" s="1"/>
  <c r="D1804" i="7"/>
  <c r="D1805" i="7" l="1"/>
  <c r="A1804" i="7"/>
  <c r="B1804" i="7"/>
  <c r="C1804" i="7" s="1"/>
  <c r="A1805" i="7" l="1"/>
  <c r="B1805" i="7"/>
  <c r="C1805" i="7" s="1"/>
  <c r="D1806" i="7"/>
  <c r="D1807" i="7" l="1"/>
  <c r="A1806" i="7"/>
  <c r="B1806" i="7"/>
  <c r="C1806" i="7" s="1"/>
  <c r="A1807" i="7" l="1"/>
  <c r="B1807" i="7"/>
  <c r="C1807" i="7" s="1"/>
  <c r="D1808" i="7"/>
  <c r="D1809" i="7" l="1"/>
  <c r="A1808" i="7"/>
  <c r="B1808" i="7"/>
  <c r="C1808" i="7" s="1"/>
  <c r="A1809" i="7" l="1"/>
  <c r="B1809" i="7"/>
  <c r="C1809" i="7" s="1"/>
  <c r="D1810" i="7"/>
  <c r="B1810" i="7" l="1"/>
  <c r="C1810" i="7" s="1"/>
  <c r="A1810" i="7"/>
  <c r="D1811" i="7"/>
  <c r="A1811" i="7" l="1"/>
  <c r="B1811" i="7"/>
  <c r="C1811" i="7" s="1"/>
  <c r="D1812" i="7"/>
  <c r="B1812" i="7" l="1"/>
  <c r="C1812" i="7" s="1"/>
  <c r="D1813" i="7"/>
  <c r="A1812" i="7"/>
  <c r="A1813" i="7" l="1"/>
  <c r="B1813" i="7"/>
  <c r="C1813" i="7" s="1"/>
  <c r="D1814" i="7"/>
  <c r="D1815" i="7" l="1"/>
  <c r="A1814" i="7"/>
  <c r="B1814" i="7"/>
  <c r="C1814" i="7" s="1"/>
  <c r="A1815" i="7" l="1"/>
  <c r="B1815" i="7"/>
  <c r="C1815" i="7" s="1"/>
  <c r="D1816" i="7"/>
  <c r="D1817" i="7" l="1"/>
  <c r="A1816" i="7"/>
  <c r="B1816" i="7"/>
  <c r="C1816" i="7" s="1"/>
  <c r="D1818" i="7" l="1"/>
  <c r="A1817" i="7"/>
  <c r="B1817" i="7"/>
  <c r="C1817" i="7" s="1"/>
  <c r="D1819" i="7" l="1"/>
  <c r="A1818" i="7"/>
  <c r="B1818" i="7"/>
  <c r="C1818" i="7" s="1"/>
  <c r="B1819" i="7" l="1"/>
  <c r="C1819" i="7" s="1"/>
  <c r="D1820" i="7"/>
  <c r="A1819" i="7"/>
  <c r="D1821" i="7" l="1"/>
  <c r="A1820" i="7"/>
  <c r="B1820" i="7"/>
  <c r="C1820" i="7" s="1"/>
  <c r="D1822" i="7" l="1"/>
  <c r="A1821" i="7"/>
  <c r="B1821" i="7"/>
  <c r="C1821" i="7" s="1"/>
  <c r="A1822" i="7" l="1"/>
  <c r="B1822" i="7"/>
  <c r="C1822" i="7" s="1"/>
  <c r="D1823" i="7"/>
  <c r="A1823" i="7" l="1"/>
  <c r="B1823" i="7"/>
  <c r="C1823" i="7" s="1"/>
  <c r="D1824" i="7"/>
  <c r="B1824" i="7" l="1"/>
  <c r="C1824" i="7" s="1"/>
  <c r="D1825" i="7"/>
  <c r="A1824" i="7"/>
  <c r="A1825" i="7" l="1"/>
  <c r="B1825" i="7"/>
  <c r="C1825" i="7" s="1"/>
  <c r="D1826" i="7"/>
  <c r="B1826" i="7" l="1"/>
  <c r="C1826" i="7" s="1"/>
  <c r="D1827" i="7"/>
  <c r="A1826" i="7"/>
  <c r="D1828" i="7" l="1"/>
  <c r="A1827" i="7"/>
  <c r="B1827" i="7"/>
  <c r="C1827" i="7" s="1"/>
  <c r="A1828" i="7" l="1"/>
  <c r="B1828" i="7"/>
  <c r="C1828" i="7" s="1"/>
  <c r="D1829" i="7"/>
  <c r="B1829" i="7" l="1"/>
  <c r="C1829" i="7" s="1"/>
  <c r="D1830" i="7"/>
  <c r="A1829" i="7"/>
  <c r="D1831" i="7" l="1"/>
  <c r="A1830" i="7"/>
  <c r="B1830" i="7"/>
  <c r="C1830" i="7" s="1"/>
  <c r="D1832" i="7" l="1"/>
  <c r="A1831" i="7"/>
  <c r="B1831" i="7"/>
  <c r="C1831" i="7" s="1"/>
  <c r="D1833" i="7" l="1"/>
  <c r="A1832" i="7"/>
  <c r="B1832" i="7"/>
  <c r="C1832" i="7" s="1"/>
  <c r="D1834" i="7" l="1"/>
  <c r="A1833" i="7"/>
  <c r="B1833" i="7"/>
  <c r="C1833" i="7" s="1"/>
  <c r="B1834" i="7" l="1"/>
  <c r="C1834" i="7" s="1"/>
  <c r="D1835" i="7"/>
  <c r="A1834" i="7"/>
  <c r="A1835" i="7" l="1"/>
  <c r="B1835" i="7"/>
  <c r="C1835" i="7" s="1"/>
  <c r="D1836" i="7"/>
  <c r="B1836" i="7" l="1"/>
  <c r="C1836" i="7" s="1"/>
  <c r="D1837" i="7"/>
  <c r="A1836" i="7"/>
  <c r="A1837" i="7" l="1"/>
  <c r="B1837" i="7"/>
  <c r="C1837" i="7" s="1"/>
  <c r="D1838" i="7"/>
  <c r="B1838" i="7" l="1"/>
  <c r="C1838" i="7" s="1"/>
  <c r="D1839" i="7"/>
  <c r="A1838" i="7"/>
  <c r="D1840" i="7" l="1"/>
  <c r="A1839" i="7"/>
  <c r="B1839" i="7"/>
  <c r="C1839" i="7" s="1"/>
  <c r="B1840" i="7" l="1"/>
  <c r="C1840" i="7" s="1"/>
  <c r="D1841" i="7"/>
  <c r="A1840" i="7"/>
  <c r="A1841" i="7" l="1"/>
  <c r="B1841" i="7"/>
  <c r="C1841" i="7" s="1"/>
  <c r="D1842" i="7"/>
  <c r="A1842" i="7" l="1"/>
  <c r="B1842" i="7"/>
  <c r="C1842" i="7" s="1"/>
  <c r="D1843" i="7"/>
  <c r="A1843" i="7" l="1"/>
  <c r="B1843" i="7"/>
  <c r="C1843" i="7" s="1"/>
  <c r="D1844" i="7"/>
  <c r="D1845" i="7" l="1"/>
  <c r="B1844" i="7"/>
  <c r="C1844" i="7" s="1"/>
  <c r="A1844" i="7"/>
  <c r="A1845" i="7" l="1"/>
  <c r="B1845" i="7"/>
  <c r="C1845" i="7" s="1"/>
  <c r="D1846" i="7"/>
  <c r="D1847" i="7" l="1"/>
  <c r="A1846" i="7"/>
  <c r="B1846" i="7"/>
  <c r="C1846" i="7" s="1"/>
  <c r="A1847" i="7" l="1"/>
  <c r="B1847" i="7"/>
  <c r="C1847" i="7" s="1"/>
  <c r="D1848" i="7"/>
  <c r="B1848" i="7" l="1"/>
  <c r="C1848" i="7" s="1"/>
  <c r="D1849" i="7"/>
  <c r="A1848" i="7"/>
  <c r="A1849" i="7" l="1"/>
  <c r="B1849" i="7"/>
  <c r="C1849" i="7" s="1"/>
  <c r="D1850" i="7"/>
  <c r="D1851" i="7" l="1"/>
  <c r="A1850" i="7"/>
  <c r="B1850" i="7"/>
  <c r="C1850" i="7" s="1"/>
  <c r="A1851" i="7" l="1"/>
  <c r="B1851" i="7"/>
  <c r="C1851" i="7" s="1"/>
  <c r="D1852" i="7"/>
  <c r="D1853" i="7" l="1"/>
  <c r="A1852" i="7"/>
  <c r="B1852" i="7"/>
  <c r="C1852" i="7" s="1"/>
  <c r="A1853" i="7" l="1"/>
  <c r="B1853" i="7"/>
  <c r="C1853" i="7" s="1"/>
  <c r="D1854" i="7"/>
  <c r="A1854" i="7" l="1"/>
  <c r="B1854" i="7"/>
  <c r="C1854" i="7" s="1"/>
  <c r="D1855" i="7"/>
  <c r="A1855" i="7" l="1"/>
  <c r="B1855" i="7"/>
  <c r="C1855" i="7" s="1"/>
  <c r="D1856" i="7"/>
  <c r="B1856" i="7" l="1"/>
  <c r="C1856" i="7" s="1"/>
  <c r="D1857" i="7"/>
  <c r="A1856" i="7"/>
  <c r="D1858" i="7" l="1"/>
  <c r="A1857" i="7"/>
  <c r="B1857" i="7"/>
  <c r="C1857" i="7" s="1"/>
  <c r="B1858" i="7" l="1"/>
  <c r="C1858" i="7" s="1"/>
  <c r="D1859" i="7"/>
  <c r="A1858" i="7"/>
  <c r="B1859" i="7" l="1"/>
  <c r="C1859" i="7" s="1"/>
  <c r="D1860" i="7"/>
  <c r="A1859" i="7"/>
  <c r="D1861" i="7" l="1"/>
  <c r="A1860" i="7"/>
  <c r="B1860" i="7"/>
  <c r="C1860" i="7" s="1"/>
  <c r="A1861" i="7" l="1"/>
  <c r="B1861" i="7"/>
  <c r="C1861" i="7" s="1"/>
  <c r="D1862" i="7"/>
  <c r="A1862" i="7" l="1"/>
  <c r="B1862" i="7"/>
  <c r="C1862" i="7" s="1"/>
  <c r="D1863" i="7"/>
  <c r="A1863" i="7" l="1"/>
  <c r="B1863" i="7"/>
  <c r="C1863" i="7" s="1"/>
  <c r="D1864" i="7"/>
  <c r="B1864" i="7" l="1"/>
  <c r="C1864" i="7" s="1"/>
  <c r="D1865" i="7"/>
  <c r="A1864" i="7"/>
  <c r="A1865" i="7" l="1"/>
  <c r="B1865" i="7"/>
  <c r="C1865" i="7" s="1"/>
  <c r="D1866" i="7"/>
  <c r="D1867" i="7" l="1"/>
  <c r="A1866" i="7"/>
  <c r="B1866" i="7"/>
  <c r="C1866" i="7" s="1"/>
  <c r="A1867" i="7" l="1"/>
  <c r="B1867" i="7"/>
  <c r="C1867" i="7" s="1"/>
  <c r="D1868" i="7"/>
  <c r="D1869" i="7" l="1"/>
  <c r="A1868" i="7"/>
  <c r="B1868" i="7"/>
  <c r="C1868" i="7" s="1"/>
  <c r="D1870" i="7" l="1"/>
  <c r="A1869" i="7"/>
  <c r="B1869" i="7"/>
  <c r="C1869" i="7" s="1"/>
  <c r="D1871" i="7" l="1"/>
  <c r="A1870" i="7"/>
  <c r="B1870" i="7"/>
  <c r="C1870" i="7" s="1"/>
  <c r="A1871" i="7" l="1"/>
  <c r="D1872" i="7"/>
  <c r="B1871" i="7"/>
  <c r="C1871" i="7" s="1"/>
  <c r="D1873" i="7" l="1"/>
  <c r="A1872" i="7"/>
  <c r="B1872" i="7"/>
  <c r="C1872" i="7" s="1"/>
  <c r="A1873" i="7" l="1"/>
  <c r="B1873" i="7"/>
  <c r="C1873" i="7" s="1"/>
  <c r="D1874" i="7"/>
  <c r="D1875" i="7" l="1"/>
  <c r="A1874" i="7"/>
  <c r="B1874" i="7"/>
  <c r="C1874" i="7" s="1"/>
  <c r="D1876" i="7" l="1"/>
  <c r="A1875" i="7"/>
  <c r="B1875" i="7"/>
  <c r="C1875" i="7" s="1"/>
  <c r="D1877" i="7" l="1"/>
  <c r="A1876" i="7"/>
  <c r="B1876" i="7"/>
  <c r="C1876" i="7" s="1"/>
  <c r="A1877" i="7" l="1"/>
  <c r="B1877" i="7"/>
  <c r="C1877" i="7" s="1"/>
  <c r="D1878" i="7"/>
  <c r="D1879" i="7" l="1"/>
  <c r="A1878" i="7"/>
  <c r="B1878" i="7"/>
  <c r="C1878" i="7" s="1"/>
  <c r="D1880" i="7" l="1"/>
  <c r="A1879" i="7"/>
  <c r="B1879" i="7"/>
  <c r="C1879" i="7" s="1"/>
  <c r="D1881" i="7" l="1"/>
  <c r="A1880" i="7"/>
  <c r="B1880" i="7"/>
  <c r="C1880" i="7" s="1"/>
  <c r="A1881" i="7" l="1"/>
  <c r="B1881" i="7"/>
  <c r="C1881" i="7" s="1"/>
  <c r="D1882" i="7"/>
  <c r="B1882" i="7" l="1"/>
  <c r="C1882" i="7" s="1"/>
  <c r="D1883" i="7"/>
  <c r="A1882" i="7"/>
  <c r="D1884" i="7" l="1"/>
  <c r="A1883" i="7"/>
  <c r="B1883" i="7"/>
  <c r="C1883" i="7" s="1"/>
  <c r="B1884" i="7" l="1"/>
  <c r="C1884" i="7" s="1"/>
  <c r="D1885" i="7"/>
  <c r="A1884" i="7"/>
  <c r="A1885" i="7" l="1"/>
  <c r="D1886" i="7"/>
  <c r="B1885" i="7"/>
  <c r="C1885" i="7" s="1"/>
  <c r="D1887" i="7" l="1"/>
  <c r="A1886" i="7"/>
  <c r="B1886" i="7"/>
  <c r="C1886" i="7" s="1"/>
  <c r="A1887" i="7" l="1"/>
  <c r="B1887" i="7"/>
  <c r="C1887" i="7" s="1"/>
  <c r="D1888" i="7"/>
  <c r="B1888" i="7" l="1"/>
  <c r="C1888" i="7" s="1"/>
  <c r="D1889" i="7"/>
  <c r="A1888" i="7"/>
  <c r="B1889" i="7" l="1"/>
  <c r="C1889" i="7" s="1"/>
  <c r="D1890" i="7"/>
  <c r="A1889" i="7"/>
  <c r="A1890" i="7" l="1"/>
  <c r="B1890" i="7"/>
  <c r="C1890" i="7" s="1"/>
  <c r="D1891" i="7"/>
  <c r="B1891" i="7" l="1"/>
  <c r="C1891" i="7" s="1"/>
  <c r="D1892" i="7"/>
  <c r="A1891" i="7"/>
  <c r="D1893" i="7" l="1"/>
  <c r="A1892" i="7"/>
  <c r="B1892" i="7"/>
  <c r="C1892" i="7" s="1"/>
  <c r="B1893" i="7" l="1"/>
  <c r="C1893" i="7" s="1"/>
  <c r="D1894" i="7"/>
  <c r="A1893" i="7"/>
  <c r="B1894" i="7" l="1"/>
  <c r="C1894" i="7" s="1"/>
  <c r="D1895" i="7"/>
  <c r="A1894" i="7"/>
  <c r="D1896" i="7" l="1"/>
  <c r="A1895" i="7"/>
  <c r="B1895" i="7"/>
  <c r="C1895" i="7" s="1"/>
  <c r="D1897" i="7" l="1"/>
  <c r="A1896" i="7"/>
  <c r="B1896" i="7"/>
  <c r="C1896" i="7" s="1"/>
  <c r="D1898" i="7" l="1"/>
  <c r="A1897" i="7"/>
  <c r="B1897" i="7"/>
  <c r="C1897" i="7" s="1"/>
  <c r="D1899" i="7" l="1"/>
  <c r="A1898" i="7"/>
  <c r="B1898" i="7"/>
  <c r="C1898" i="7" s="1"/>
  <c r="B1899" i="7" l="1"/>
  <c r="C1899" i="7" s="1"/>
  <c r="D1900" i="7"/>
  <c r="A1899" i="7"/>
  <c r="A1900" i="7" l="1"/>
  <c r="B1900" i="7"/>
  <c r="C1900" i="7" s="1"/>
  <c r="D1901" i="7"/>
  <c r="D1902" i="7" l="1"/>
  <c r="A1901" i="7"/>
  <c r="B1901" i="7"/>
  <c r="C1901" i="7" s="1"/>
  <c r="D1903" i="7" l="1"/>
  <c r="A1902" i="7"/>
  <c r="B1902" i="7"/>
  <c r="C1902" i="7" s="1"/>
  <c r="A1903" i="7" l="1"/>
  <c r="B1903" i="7"/>
  <c r="C1903" i="7" s="1"/>
  <c r="D1904" i="7"/>
  <c r="D1905" i="7" l="1"/>
  <c r="A1904" i="7"/>
  <c r="B1904" i="7"/>
  <c r="C1904" i="7" s="1"/>
  <c r="B1905" i="7" l="1"/>
  <c r="C1905" i="7" s="1"/>
  <c r="D1906" i="7"/>
  <c r="A1905" i="7"/>
  <c r="D1907" i="7" l="1"/>
  <c r="A1906" i="7"/>
  <c r="B1906" i="7"/>
  <c r="C1906" i="7" s="1"/>
  <c r="A1907" i="7" l="1"/>
  <c r="D1908" i="7"/>
  <c r="B1907" i="7"/>
  <c r="C1907" i="7" s="1"/>
  <c r="A1908" i="7" l="1"/>
  <c r="B1908" i="7"/>
  <c r="C1908" i="7" s="1"/>
  <c r="D1909" i="7"/>
  <c r="A1909" i="7" l="1"/>
  <c r="B1909" i="7"/>
  <c r="C1909" i="7" s="1"/>
  <c r="D1910" i="7"/>
  <c r="D1911" i="7" l="1"/>
  <c r="A1910" i="7"/>
  <c r="B1910" i="7"/>
  <c r="C1910" i="7" s="1"/>
  <c r="D1912" i="7" l="1"/>
  <c r="A1911" i="7"/>
  <c r="B1911" i="7"/>
  <c r="C1911" i="7" s="1"/>
  <c r="B1912" i="7" l="1"/>
  <c r="C1912" i="7" s="1"/>
  <c r="D1913" i="7"/>
  <c r="A1912" i="7"/>
  <c r="A1913" i="7" l="1"/>
  <c r="B1913" i="7"/>
  <c r="C1913" i="7" s="1"/>
  <c r="D1914" i="7"/>
  <c r="B1914" i="7" l="1"/>
  <c r="C1914" i="7" s="1"/>
  <c r="D1915" i="7"/>
  <c r="A1914" i="7"/>
  <c r="D1916" i="7" l="1"/>
  <c r="A1915" i="7"/>
  <c r="B1915" i="7"/>
  <c r="C1915" i="7" s="1"/>
  <c r="D1917" i="7" l="1"/>
  <c r="A1916" i="7"/>
  <c r="B1916" i="7"/>
  <c r="C1916" i="7" s="1"/>
  <c r="D1918" i="7" l="1"/>
  <c r="A1917" i="7"/>
  <c r="B1917" i="7"/>
  <c r="C1917" i="7" s="1"/>
  <c r="D1919" i="7" l="1"/>
  <c r="B1918" i="7"/>
  <c r="C1918" i="7" s="1"/>
  <c r="A1918" i="7"/>
  <c r="D1920" i="7" l="1"/>
  <c r="A1919" i="7"/>
  <c r="B1919" i="7"/>
  <c r="C1919" i="7" s="1"/>
  <c r="B1920" i="7" l="1"/>
  <c r="C1920" i="7" s="1"/>
  <c r="D1921" i="7"/>
  <c r="A1920" i="7"/>
  <c r="A1921" i="7" l="1"/>
  <c r="B1921" i="7"/>
  <c r="C1921" i="7" s="1"/>
  <c r="D1922" i="7"/>
  <c r="A1922" i="7" l="1"/>
  <c r="B1922" i="7"/>
  <c r="C1922" i="7" s="1"/>
  <c r="D1923" i="7"/>
  <c r="A1923" i="7" l="1"/>
  <c r="B1923" i="7"/>
  <c r="C1923" i="7" s="1"/>
  <c r="D1924" i="7"/>
  <c r="D1925" i="7" l="1"/>
  <c r="A1924" i="7"/>
  <c r="B1924" i="7"/>
  <c r="C1924" i="7" s="1"/>
  <c r="D1926" i="7" l="1"/>
  <c r="A1925" i="7"/>
  <c r="B1925" i="7"/>
  <c r="C1925" i="7" s="1"/>
  <c r="B1926" i="7" l="1"/>
  <c r="C1926" i="7" s="1"/>
  <c r="D1927" i="7"/>
  <c r="A1926" i="7"/>
  <c r="B1927" i="7" l="1"/>
  <c r="D1928" i="7"/>
  <c r="A1927" i="7"/>
  <c r="C1927" i="7"/>
  <c r="D1929" i="7" l="1"/>
  <c r="A1928" i="7"/>
  <c r="B1928" i="7"/>
  <c r="C1928" i="7" s="1"/>
  <c r="D1930" i="7" l="1"/>
  <c r="A1929" i="7"/>
  <c r="B1929" i="7"/>
  <c r="C1929" i="7" s="1"/>
  <c r="D1931" i="7" l="1"/>
  <c r="A1930" i="7"/>
  <c r="B1930" i="7"/>
  <c r="C1930" i="7" s="1"/>
  <c r="A1931" i="7" l="1"/>
  <c r="B1931" i="7"/>
  <c r="C1931" i="7" s="1"/>
  <c r="D1932" i="7"/>
  <c r="D1933" i="7" l="1"/>
  <c r="B1932" i="7"/>
  <c r="C1932" i="7" s="1"/>
  <c r="A1932" i="7"/>
  <c r="D1934" i="7" l="1"/>
  <c r="A1933" i="7"/>
  <c r="B1933" i="7"/>
  <c r="C1933" i="7" s="1"/>
  <c r="D1935" i="7" l="1"/>
  <c r="B1934" i="7"/>
  <c r="C1934" i="7" s="1"/>
  <c r="A1934" i="7"/>
  <c r="D1936" i="7" l="1"/>
  <c r="A1935" i="7"/>
  <c r="B1935" i="7"/>
  <c r="C1935" i="7" s="1"/>
  <c r="D1937" i="7" l="1"/>
  <c r="A1936" i="7"/>
  <c r="B1936" i="7"/>
  <c r="C1936" i="7" s="1"/>
  <c r="B1937" i="7" l="1"/>
  <c r="C1937" i="7" s="1"/>
  <c r="D1938" i="7"/>
  <c r="A1937" i="7"/>
  <c r="D1939" i="7" l="1"/>
  <c r="B1938" i="7"/>
  <c r="C1938" i="7" s="1"/>
  <c r="A1938" i="7"/>
  <c r="D1940" i="7" l="1"/>
  <c r="A1939" i="7"/>
  <c r="B1939" i="7"/>
  <c r="C1939" i="7" s="1"/>
  <c r="A1940" i="7" l="1"/>
  <c r="B1940" i="7"/>
  <c r="C1940" i="7" s="1"/>
  <c r="D1941" i="7"/>
  <c r="A1941" i="7" l="1"/>
  <c r="B1941" i="7"/>
  <c r="C1941" i="7" s="1"/>
  <c r="D1942" i="7"/>
  <c r="D1943" i="7" l="1"/>
  <c r="A1942" i="7"/>
  <c r="B1942" i="7"/>
  <c r="C1942" i="7" s="1"/>
  <c r="A1943" i="7" l="1"/>
  <c r="B1943" i="7"/>
  <c r="C1943" i="7" s="1"/>
  <c r="D1944" i="7"/>
  <c r="D1945" i="7" l="1"/>
  <c r="A1944" i="7"/>
  <c r="B1944" i="7"/>
  <c r="C1944" i="7" s="1"/>
  <c r="A1945" i="7" l="1"/>
  <c r="B1945" i="7"/>
  <c r="C1945" i="7" s="1"/>
  <c r="D1946" i="7"/>
  <c r="B1946" i="7" l="1"/>
  <c r="C1946" i="7" s="1"/>
  <c r="D1947" i="7"/>
  <c r="A1946" i="7"/>
  <c r="A1947" i="7" l="1"/>
  <c r="B1947" i="7"/>
  <c r="C1947" i="7" s="1"/>
  <c r="D1948" i="7"/>
  <c r="D1949" i="7" l="1"/>
  <c r="A1948" i="7"/>
  <c r="B1948" i="7"/>
  <c r="C1948" i="7" s="1"/>
  <c r="D1950" i="7" l="1"/>
  <c r="A1949" i="7"/>
  <c r="B1949" i="7"/>
  <c r="C1949" i="7" s="1"/>
  <c r="B1950" i="7" l="1"/>
  <c r="C1950" i="7" s="1"/>
  <c r="D1951" i="7"/>
  <c r="A1950" i="7"/>
  <c r="A1951" i="7" l="1"/>
  <c r="B1951" i="7"/>
  <c r="C1951" i="7" s="1"/>
  <c r="D1952" i="7"/>
  <c r="D1953" i="7" l="1"/>
  <c r="A1952" i="7"/>
  <c r="B1952" i="7"/>
  <c r="C1952" i="7" s="1"/>
  <c r="A1953" i="7" l="1"/>
  <c r="B1953" i="7"/>
  <c r="C1953" i="7" s="1"/>
  <c r="D1954" i="7"/>
  <c r="D1955" i="7" l="1"/>
  <c r="A1954" i="7"/>
  <c r="B1954" i="7"/>
  <c r="C1954" i="7" s="1"/>
  <c r="A1955" i="7" l="1"/>
  <c r="B1955" i="7"/>
  <c r="C1955" i="7" s="1"/>
  <c r="D1956" i="7"/>
  <c r="B1956" i="7" l="1"/>
  <c r="C1956" i="7" s="1"/>
  <c r="D1957" i="7"/>
  <c r="A1956" i="7"/>
  <c r="D1958" i="7" l="1"/>
  <c r="A1957" i="7"/>
  <c r="B1957" i="7"/>
  <c r="C1957" i="7" s="1"/>
  <c r="D1959" i="7" l="1"/>
  <c r="A1958" i="7"/>
  <c r="B1958" i="7"/>
  <c r="C1958" i="7" s="1"/>
  <c r="D1960" i="7" l="1"/>
  <c r="A1959" i="7"/>
  <c r="B1959" i="7"/>
  <c r="C1959" i="7" s="1"/>
  <c r="B1960" i="7" l="1"/>
  <c r="C1960" i="7" s="1"/>
  <c r="D1961" i="7"/>
  <c r="A1960" i="7"/>
  <c r="A1961" i="7" l="1"/>
  <c r="B1961" i="7"/>
  <c r="C1961" i="7" s="1"/>
  <c r="D1962" i="7"/>
  <c r="D1963" i="7" l="1"/>
  <c r="A1962" i="7"/>
  <c r="B1962" i="7"/>
  <c r="C1962" i="7" s="1"/>
  <c r="D1964" i="7" l="1"/>
  <c r="A1963" i="7"/>
  <c r="B1963" i="7"/>
  <c r="C1963" i="7" s="1"/>
  <c r="D1965" i="7" l="1"/>
  <c r="A1964" i="7"/>
  <c r="B1964" i="7"/>
  <c r="C1964" i="7" s="1"/>
  <c r="D1966" i="7" l="1"/>
  <c r="A1965" i="7"/>
  <c r="B1965" i="7"/>
  <c r="C1965" i="7" s="1"/>
  <c r="A1966" i="7" l="1"/>
  <c r="B1966" i="7"/>
  <c r="C1966" i="7" s="1"/>
  <c r="D1967" i="7"/>
  <c r="D1968" i="7" l="1"/>
  <c r="A1967" i="7"/>
  <c r="B1967" i="7"/>
  <c r="C1967" i="7" s="1"/>
  <c r="A1968" i="7" l="1"/>
  <c r="B1968" i="7"/>
  <c r="C1968" i="7" s="1"/>
  <c r="D1969" i="7"/>
  <c r="B1969" i="7" l="1"/>
  <c r="D1970" i="7"/>
  <c r="A1969" i="7"/>
  <c r="C1969" i="7"/>
  <c r="D1971" i="7" l="1"/>
  <c r="A1970" i="7"/>
  <c r="B1970" i="7"/>
  <c r="C1970" i="7" s="1"/>
  <c r="D1972" i="7" l="1"/>
  <c r="A1971" i="7"/>
  <c r="B1971" i="7"/>
  <c r="C1971" i="7" s="1"/>
  <c r="A1972" i="7" l="1"/>
  <c r="B1972" i="7"/>
  <c r="C1972" i="7" s="1"/>
  <c r="D1973" i="7"/>
  <c r="A1973" i="7" l="1"/>
  <c r="D1974" i="7"/>
  <c r="B1973" i="7"/>
  <c r="C1973" i="7" s="1"/>
  <c r="B1974" i="7" l="1"/>
  <c r="C1974" i="7" s="1"/>
  <c r="D1975" i="7"/>
  <c r="A1974" i="7"/>
  <c r="A1975" i="7" l="1"/>
  <c r="B1975" i="7"/>
  <c r="C1975" i="7" s="1"/>
  <c r="D1976" i="7"/>
  <c r="D1977" i="7" l="1"/>
  <c r="A1976" i="7"/>
  <c r="B1976" i="7"/>
  <c r="C1976" i="7" s="1"/>
  <c r="A1977" i="7" l="1"/>
  <c r="B1977" i="7"/>
  <c r="C1977" i="7" s="1"/>
  <c r="D1978" i="7"/>
  <c r="A1978" i="7" l="1"/>
  <c r="B1978" i="7"/>
  <c r="C1978" i="7" s="1"/>
  <c r="D1979" i="7"/>
  <c r="A1979" i="7" l="1"/>
  <c r="B1979" i="7"/>
  <c r="C1979" i="7" s="1"/>
  <c r="D1980" i="7"/>
  <c r="B1980" i="7" l="1"/>
  <c r="C1980" i="7" s="1"/>
  <c r="D1981" i="7"/>
  <c r="A1980" i="7"/>
  <c r="A1981" i="7" l="1"/>
  <c r="B1981" i="7"/>
  <c r="C1981" i="7" s="1"/>
  <c r="D1982" i="7"/>
  <c r="B1982" i="7" l="1"/>
  <c r="C1982" i="7" s="1"/>
  <c r="D1983" i="7"/>
  <c r="A1982" i="7"/>
  <c r="D1984" i="7" l="1"/>
  <c r="A1983" i="7"/>
  <c r="B1983" i="7"/>
  <c r="C1983" i="7" s="1"/>
  <c r="D1985" i="7" l="1"/>
  <c r="A1984" i="7"/>
  <c r="B1984" i="7"/>
  <c r="C1984" i="7" s="1"/>
  <c r="D1986" i="7" l="1"/>
  <c r="A1985" i="7"/>
  <c r="B1985" i="7"/>
  <c r="C1985" i="7" s="1"/>
  <c r="A1986" i="7" l="1"/>
  <c r="B1986" i="7"/>
  <c r="C1986" i="7" s="1"/>
  <c r="D1987" i="7"/>
  <c r="D1988" i="7" l="1"/>
  <c r="A1987" i="7"/>
  <c r="B1987" i="7"/>
  <c r="C1987" i="7" s="1"/>
  <c r="D1989" i="7" l="1"/>
  <c r="A1988" i="7"/>
  <c r="B1988" i="7"/>
  <c r="C1988" i="7" s="1"/>
  <c r="B1989" i="7" l="1"/>
  <c r="C1989" i="7" s="1"/>
  <c r="D1990" i="7"/>
  <c r="A1989" i="7"/>
  <c r="A1990" i="7" l="1"/>
  <c r="B1990" i="7"/>
  <c r="C1990" i="7" s="1"/>
  <c r="D1991" i="7"/>
  <c r="A1991" i="7" l="1"/>
  <c r="B1991" i="7"/>
  <c r="C1991" i="7" s="1"/>
  <c r="D1992" i="7"/>
  <c r="D1993" i="7" l="1"/>
  <c r="A1992" i="7"/>
  <c r="B1992" i="7"/>
  <c r="C1992" i="7" s="1"/>
  <c r="A1993" i="7" l="1"/>
  <c r="B1993" i="7"/>
  <c r="C1993" i="7" s="1"/>
  <c r="D1994" i="7"/>
  <c r="A1994" i="7" l="1"/>
  <c r="B1994" i="7"/>
  <c r="C1994" i="7" s="1"/>
  <c r="D1995" i="7"/>
  <c r="A1995" i="7" l="1"/>
  <c r="B1995" i="7"/>
  <c r="C1995" i="7" s="1"/>
  <c r="D1996" i="7"/>
  <c r="D1997" i="7" l="1"/>
  <c r="A1996" i="7"/>
  <c r="B1996" i="7"/>
  <c r="C1996" i="7" s="1"/>
  <c r="D1998" i="7" l="1"/>
  <c r="A1997" i="7"/>
  <c r="B1997" i="7"/>
  <c r="C1997" i="7" s="1"/>
  <c r="A1998" i="7" l="1"/>
  <c r="B1998" i="7"/>
  <c r="C1998" i="7" s="1"/>
  <c r="D1999" i="7"/>
  <c r="A1999" i="7" l="1"/>
  <c r="B1999" i="7"/>
  <c r="C1999" i="7" s="1"/>
  <c r="D2000" i="7"/>
  <c r="B2000" i="7" l="1"/>
  <c r="C2000" i="7" s="1"/>
  <c r="D2001" i="7"/>
  <c r="A2000" i="7"/>
  <c r="B2001" i="7" l="1"/>
  <c r="D2002" i="7"/>
  <c r="A2001" i="7"/>
  <c r="C2001" i="7"/>
  <c r="D2003" i="7" l="1"/>
  <c r="A2002" i="7"/>
  <c r="B2002" i="7"/>
  <c r="C2002" i="7" s="1"/>
  <c r="A2003" i="7" l="1"/>
  <c r="B2003" i="7"/>
  <c r="C2003" i="7" s="1"/>
  <c r="D2004" i="7"/>
  <c r="A2004" i="7" l="1"/>
  <c r="B2004" i="7"/>
  <c r="C2004" i="7" s="1"/>
  <c r="D2005" i="7"/>
  <c r="D2006" i="7" l="1"/>
  <c r="A2005" i="7"/>
  <c r="B2005" i="7"/>
  <c r="C2005" i="7" s="1"/>
  <c r="A2006" i="7" l="1"/>
  <c r="B2006" i="7"/>
  <c r="C2006" i="7" s="1"/>
  <c r="D2007" i="7"/>
  <c r="A2007" i="7" l="1"/>
  <c r="B2007" i="7"/>
  <c r="C2007" i="7" s="1"/>
  <c r="D2008" i="7"/>
  <c r="D2009" i="7" l="1"/>
  <c r="A2008" i="7"/>
  <c r="B2008" i="7"/>
  <c r="C2008" i="7" s="1"/>
  <c r="A2009" i="7" l="1"/>
  <c r="B2009" i="7"/>
  <c r="C2009" i="7" s="1"/>
  <c r="D2010" i="7"/>
  <c r="A2010" i="7" l="1"/>
  <c r="B2010" i="7"/>
  <c r="C2010" i="7" s="1"/>
  <c r="D2011" i="7"/>
  <c r="D2012" i="7" l="1"/>
  <c r="A2011" i="7"/>
  <c r="B2011" i="7"/>
  <c r="C2011" i="7" s="1"/>
  <c r="D2013" i="7" l="1"/>
  <c r="A2012" i="7"/>
  <c r="B2012" i="7"/>
  <c r="C2012" i="7" s="1"/>
  <c r="B2013" i="7" l="1"/>
  <c r="C2013" i="7" s="1"/>
  <c r="D2014" i="7"/>
  <c r="A2013" i="7"/>
  <c r="D2015" i="7" l="1"/>
  <c r="A2014" i="7"/>
  <c r="B2014" i="7"/>
  <c r="C2014" i="7" s="1"/>
  <c r="B2015" i="7" l="1"/>
  <c r="C2015" i="7" s="1"/>
  <c r="D2016" i="7"/>
  <c r="A2015" i="7"/>
  <c r="D2017" i="7" l="1"/>
  <c r="A2016" i="7"/>
  <c r="B2016" i="7"/>
  <c r="C2016" i="7" s="1"/>
  <c r="A2017" i="7" l="1"/>
  <c r="B2017" i="7"/>
  <c r="C2017" i="7" s="1"/>
  <c r="D2018" i="7"/>
  <c r="D2019" i="7" l="1"/>
  <c r="A2018" i="7"/>
  <c r="B2018" i="7"/>
  <c r="C2018" i="7" s="1"/>
  <c r="D2020" i="7" l="1"/>
  <c r="A2019" i="7"/>
  <c r="B2019" i="7"/>
  <c r="C2019" i="7" s="1"/>
  <c r="D2021" i="7" l="1"/>
  <c r="A2020" i="7"/>
  <c r="B2020" i="7"/>
  <c r="C2020" i="7" s="1"/>
  <c r="D2022" i="7" l="1"/>
  <c r="A2021" i="7"/>
  <c r="B2021" i="7"/>
  <c r="C2021" i="7" s="1"/>
  <c r="D2023" i="7" l="1"/>
  <c r="A2022" i="7"/>
  <c r="B2022" i="7"/>
  <c r="C2022" i="7" s="1"/>
  <c r="B2023" i="7" l="1"/>
  <c r="C2023" i="7" s="1"/>
  <c r="D2024" i="7"/>
  <c r="A2023" i="7"/>
  <c r="D2025" i="7" l="1"/>
  <c r="A2024" i="7"/>
  <c r="B2024" i="7"/>
  <c r="C2024" i="7" s="1"/>
  <c r="B2025" i="7" l="1"/>
  <c r="C2025" i="7" s="1"/>
  <c r="D2026" i="7"/>
  <c r="A2025" i="7"/>
  <c r="D2027" i="7" l="1"/>
  <c r="A2026" i="7"/>
  <c r="B2026" i="7"/>
  <c r="C2026" i="7" s="1"/>
  <c r="B2027" i="7" l="1"/>
  <c r="C2027" i="7" s="1"/>
  <c r="D2028" i="7"/>
  <c r="A2027" i="7"/>
  <c r="A2028" i="7" l="1"/>
  <c r="B2028" i="7"/>
  <c r="C2028" i="7" s="1"/>
  <c r="D2029" i="7"/>
  <c r="B2029" i="7" l="1"/>
  <c r="C2029" i="7" s="1"/>
  <c r="D2030" i="7"/>
  <c r="A2029" i="7"/>
  <c r="A2030" i="7" l="1"/>
  <c r="B2030" i="7"/>
  <c r="C2030" i="7" s="1"/>
  <c r="D2031" i="7"/>
  <c r="A2031" i="7" l="1"/>
  <c r="B2031" i="7"/>
  <c r="C2031" i="7" s="1"/>
  <c r="D2032" i="7"/>
  <c r="D2033" i="7" l="1"/>
  <c r="A2032" i="7"/>
  <c r="B2032" i="7"/>
  <c r="C2032" i="7" s="1"/>
  <c r="D2034" i="7" l="1"/>
  <c r="A2033" i="7"/>
  <c r="B2033" i="7"/>
  <c r="C2033" i="7" s="1"/>
  <c r="D2035" i="7" l="1"/>
  <c r="A2034" i="7"/>
  <c r="B2034" i="7"/>
  <c r="C2034" i="7" s="1"/>
  <c r="A2035" i="7" l="1"/>
  <c r="B2035" i="7"/>
  <c r="C2035" i="7" s="1"/>
  <c r="D2036" i="7"/>
  <c r="B2036" i="7" l="1"/>
  <c r="C2036" i="7" s="1"/>
  <c r="D2037" i="7"/>
  <c r="A2036" i="7"/>
  <c r="D2038" i="7" l="1"/>
  <c r="A2037" i="7"/>
  <c r="B2037" i="7"/>
  <c r="C2037" i="7" s="1"/>
  <c r="B2038" i="7" l="1"/>
  <c r="C2038" i="7" s="1"/>
  <c r="D2039" i="7"/>
  <c r="A2038" i="7"/>
  <c r="B2039" i="7" l="1"/>
  <c r="C2039" i="7" s="1"/>
  <c r="D2040" i="7"/>
  <c r="A2039" i="7"/>
  <c r="D2041" i="7" l="1"/>
  <c r="A2040" i="7"/>
  <c r="B2040" i="7"/>
  <c r="C2040" i="7" s="1"/>
  <c r="D2042" i="7" l="1"/>
  <c r="A2041" i="7"/>
  <c r="B2041" i="7"/>
  <c r="C2041" i="7" s="1"/>
  <c r="D2043" i="7" l="1"/>
  <c r="A2042" i="7"/>
  <c r="B2042" i="7"/>
  <c r="C2042" i="7" s="1"/>
  <c r="D2044" i="7" l="1"/>
  <c r="A2043" i="7"/>
  <c r="B2043" i="7"/>
  <c r="C2043" i="7" s="1"/>
  <c r="D2045" i="7" l="1"/>
  <c r="A2044" i="7"/>
  <c r="B2044" i="7"/>
  <c r="C2044" i="7" s="1"/>
  <c r="A2045" i="7" l="1"/>
  <c r="B2045" i="7"/>
  <c r="C2045" i="7" s="1"/>
  <c r="D2046" i="7"/>
  <c r="A2046" i="7" l="1"/>
  <c r="B2046" i="7"/>
  <c r="C2046" i="7" s="1"/>
  <c r="D2047" i="7"/>
  <c r="D2048" i="7" l="1"/>
  <c r="A2047" i="7"/>
  <c r="B2047" i="7"/>
  <c r="C2047" i="7" s="1"/>
  <c r="D2049" i="7" l="1"/>
  <c r="A2048" i="7"/>
  <c r="B2048" i="7"/>
  <c r="C2048" i="7" s="1"/>
  <c r="A2049" i="7" l="1"/>
  <c r="B2049" i="7"/>
  <c r="C2049" i="7" s="1"/>
  <c r="D2050" i="7"/>
  <c r="D2051" i="7" l="1"/>
  <c r="A2050" i="7"/>
  <c r="B2050" i="7"/>
  <c r="C2050" i="7" s="1"/>
  <c r="D2052" i="7" l="1"/>
  <c r="A2051" i="7"/>
  <c r="B2051" i="7"/>
  <c r="C2051" i="7" s="1"/>
  <c r="A2052" i="7" l="1"/>
  <c r="B2052" i="7"/>
  <c r="C2052" i="7" s="1"/>
  <c r="D2053" i="7"/>
  <c r="D2054" i="7" l="1"/>
  <c r="A2053" i="7"/>
  <c r="B2053" i="7"/>
  <c r="C2053" i="7" s="1"/>
  <c r="D2055" i="7" l="1"/>
  <c r="A2054" i="7"/>
  <c r="B2054" i="7"/>
  <c r="C2054" i="7" s="1"/>
  <c r="D2056" i="7" l="1"/>
  <c r="A2055" i="7"/>
  <c r="B2055" i="7"/>
  <c r="C2055" i="7" s="1"/>
  <c r="A2056" i="7" l="1"/>
  <c r="B2056" i="7"/>
  <c r="C2056" i="7" s="1"/>
  <c r="D2057" i="7"/>
  <c r="A2057" i="7" l="1"/>
  <c r="B2057" i="7"/>
  <c r="C2057" i="7" s="1"/>
  <c r="D2058" i="7"/>
  <c r="A2058" i="7" l="1"/>
  <c r="B2058" i="7"/>
  <c r="C2058" i="7" s="1"/>
  <c r="D2059" i="7"/>
  <c r="A2059" i="7" l="1"/>
  <c r="B2059" i="7"/>
  <c r="C2059" i="7" s="1"/>
  <c r="D2060" i="7"/>
  <c r="A2060" i="7" l="1"/>
  <c r="B2060" i="7"/>
  <c r="C2060" i="7" s="1"/>
  <c r="D2061" i="7"/>
  <c r="B2061" i="7" l="1"/>
  <c r="D2062" i="7"/>
  <c r="A2061" i="7"/>
  <c r="C2061" i="7"/>
  <c r="B2062" i="7" l="1"/>
  <c r="C2062" i="7" s="1"/>
  <c r="D2063" i="7"/>
  <c r="A2062" i="7"/>
  <c r="B2063" i="7" l="1"/>
  <c r="C2063" i="7" s="1"/>
  <c r="D2064" i="7"/>
  <c r="A2063" i="7"/>
  <c r="D2065" i="7" l="1"/>
  <c r="A2064" i="7"/>
  <c r="B2064" i="7"/>
  <c r="C2064" i="7" s="1"/>
  <c r="B2065" i="7" l="1"/>
  <c r="C2065" i="7" s="1"/>
  <c r="D2066" i="7"/>
  <c r="A2065" i="7"/>
  <c r="A2066" i="7" l="1"/>
  <c r="B2066" i="7"/>
  <c r="C2066" i="7" s="1"/>
  <c r="D2067" i="7"/>
  <c r="D2068" i="7" l="1"/>
  <c r="A2067" i="7"/>
  <c r="B2067" i="7"/>
  <c r="C2067" i="7" s="1"/>
  <c r="D2069" i="7" l="1"/>
  <c r="A2068" i="7"/>
  <c r="B2068" i="7"/>
  <c r="C2068" i="7" s="1"/>
  <c r="D2070" i="7" l="1"/>
  <c r="A2069" i="7"/>
  <c r="B2069" i="7"/>
  <c r="C2069" i="7" s="1"/>
  <c r="B2070" i="7" l="1"/>
  <c r="C2070" i="7" s="1"/>
  <c r="D2071" i="7"/>
  <c r="A2070" i="7"/>
  <c r="D2072" i="7" l="1"/>
  <c r="A2071" i="7"/>
  <c r="B2071" i="7"/>
  <c r="C2071" i="7" s="1"/>
  <c r="D2073" i="7" l="1"/>
  <c r="A2072" i="7"/>
  <c r="B2072" i="7"/>
  <c r="C2072" i="7" s="1"/>
  <c r="D2074" i="7" l="1"/>
  <c r="A2073" i="7"/>
  <c r="B2073" i="7"/>
  <c r="C2073" i="7" s="1"/>
  <c r="B2074" i="7" l="1"/>
  <c r="C2074" i="7" s="1"/>
  <c r="D2075" i="7"/>
  <c r="A2074" i="7"/>
  <c r="B2075" i="7" l="1"/>
  <c r="C2075" i="7" s="1"/>
  <c r="D2076" i="7"/>
  <c r="A2075" i="7"/>
  <c r="D2077" i="7" l="1"/>
  <c r="A2076" i="7"/>
  <c r="B2076" i="7"/>
  <c r="C2076" i="7" s="1"/>
  <c r="A2077" i="7" l="1"/>
  <c r="B2077" i="7"/>
  <c r="C2077" i="7" s="1"/>
  <c r="D2078" i="7"/>
  <c r="B2078" i="7" l="1"/>
  <c r="C2078" i="7" s="1"/>
  <c r="D2079" i="7"/>
  <c r="A2078" i="7"/>
  <c r="D2080" i="7" l="1"/>
  <c r="A2079" i="7"/>
  <c r="B2079" i="7"/>
  <c r="C2079" i="7" s="1"/>
  <c r="A2080" i="7" l="1"/>
  <c r="B2080" i="7"/>
  <c r="C2080" i="7" s="1"/>
  <c r="D2081" i="7"/>
  <c r="A2081" i="7" l="1"/>
  <c r="D2082" i="7"/>
  <c r="B2081" i="7"/>
  <c r="C2081" i="7" s="1"/>
  <c r="D2083" i="7" l="1"/>
  <c r="A2082" i="7"/>
  <c r="B2082" i="7"/>
  <c r="C2082" i="7" s="1"/>
  <c r="D2084" i="7" l="1"/>
  <c r="A2083" i="7"/>
  <c r="B2083" i="7"/>
  <c r="C2083" i="7" s="1"/>
  <c r="A2084" i="7" l="1"/>
  <c r="B2084" i="7"/>
  <c r="C2084" i="7" s="1"/>
  <c r="D2085" i="7"/>
  <c r="D2086" i="7" l="1"/>
  <c r="A2085" i="7"/>
  <c r="B2085" i="7"/>
  <c r="C2085" i="7" s="1"/>
  <c r="D2087" i="7" l="1"/>
  <c r="A2086" i="7"/>
  <c r="B2086" i="7"/>
  <c r="C2086" i="7" s="1"/>
  <c r="A2087" i="7" l="1"/>
  <c r="B2087" i="7"/>
  <c r="C2087" i="7" s="1"/>
  <c r="D2088" i="7"/>
  <c r="A2088" i="7" l="1"/>
  <c r="D2089" i="7"/>
  <c r="B2088" i="7"/>
  <c r="C2088" i="7" s="1"/>
  <c r="A2089" i="7" l="1"/>
  <c r="D2090" i="7"/>
  <c r="B2089" i="7"/>
  <c r="C2089" i="7" s="1"/>
  <c r="D2091" i="7" l="1"/>
  <c r="A2090" i="7"/>
  <c r="B2090" i="7"/>
  <c r="C2090" i="7" s="1"/>
  <c r="B2091" i="7" l="1"/>
  <c r="C2091" i="7" s="1"/>
  <c r="D2092" i="7"/>
  <c r="A2091" i="7"/>
  <c r="D2093" i="7" l="1"/>
  <c r="A2092" i="7"/>
  <c r="B2092" i="7"/>
  <c r="C2092" i="7" s="1"/>
  <c r="D2094" i="7" l="1"/>
  <c r="A2093" i="7"/>
  <c r="B2093" i="7"/>
  <c r="C2093" i="7" s="1"/>
  <c r="A2094" i="7" l="1"/>
  <c r="D2095" i="7"/>
  <c r="B2094" i="7"/>
  <c r="C2094" i="7" s="1"/>
  <c r="A2095" i="7" l="1"/>
  <c r="B2095" i="7"/>
  <c r="C2095" i="7" s="1"/>
  <c r="D2096" i="7"/>
  <c r="B2096" i="7" l="1"/>
  <c r="C2096" i="7" s="1"/>
  <c r="D2097" i="7"/>
  <c r="A2096" i="7"/>
  <c r="A2097" i="7" l="1"/>
  <c r="B2097" i="7"/>
  <c r="C2097" i="7" s="1"/>
  <c r="D2098" i="7"/>
  <c r="D2099" i="7" l="1"/>
  <c r="A2098" i="7"/>
  <c r="B2098" i="7"/>
  <c r="C2098" i="7" s="1"/>
  <c r="D2100" i="7" l="1"/>
  <c r="A2099" i="7"/>
  <c r="B2099" i="7"/>
  <c r="C2099" i="7" s="1"/>
  <c r="D2101" i="7" l="1"/>
  <c r="A2100" i="7"/>
  <c r="B2100" i="7"/>
  <c r="C2100" i="7" s="1"/>
  <c r="A2101" i="7" l="1"/>
  <c r="B2101" i="7"/>
  <c r="C2101" i="7" s="1"/>
  <c r="D2102" i="7"/>
  <c r="D2103" i="7" l="1"/>
  <c r="A2102" i="7"/>
  <c r="B2102" i="7"/>
  <c r="C2102" i="7" s="1"/>
  <c r="D2104" i="7" l="1"/>
  <c r="A2103" i="7"/>
  <c r="B2103" i="7"/>
  <c r="C2103" i="7" s="1"/>
  <c r="B2104" i="7" l="1"/>
  <c r="C2104" i="7" s="1"/>
  <c r="D2105" i="7"/>
  <c r="A2104" i="7"/>
  <c r="D2106" i="7" l="1"/>
  <c r="A2105" i="7"/>
  <c r="B2105" i="7"/>
  <c r="C2105" i="7" s="1"/>
  <c r="D2107" i="7" l="1"/>
  <c r="A2106" i="7"/>
  <c r="B2106" i="7"/>
  <c r="C2106" i="7" s="1"/>
  <c r="A2107" i="7" l="1"/>
  <c r="B2107" i="7"/>
  <c r="C2107" i="7" s="1"/>
  <c r="D2108" i="7"/>
  <c r="B2108" i="7" l="1"/>
  <c r="C2108" i="7" s="1"/>
  <c r="D2109" i="7"/>
  <c r="A2108" i="7"/>
  <c r="B2109" i="7" l="1"/>
  <c r="C2109" i="7" s="1"/>
  <c r="D2110" i="7"/>
  <c r="A2109" i="7"/>
  <c r="D2111" i="7" l="1"/>
  <c r="A2110" i="7"/>
  <c r="B2110" i="7"/>
  <c r="C2110" i="7" s="1"/>
  <c r="D2112" i="7" l="1"/>
  <c r="A2111" i="7"/>
  <c r="B2111" i="7"/>
  <c r="C2111" i="7" s="1"/>
  <c r="D2113" i="7" l="1"/>
  <c r="A2112" i="7"/>
  <c r="B2112" i="7"/>
  <c r="C2112" i="7" s="1"/>
  <c r="A2113" i="7" l="1"/>
  <c r="B2113" i="7"/>
  <c r="C2113" i="7" s="1"/>
  <c r="D2114" i="7"/>
  <c r="A2114" i="7" l="1"/>
  <c r="D2115" i="7"/>
  <c r="B2114" i="7"/>
  <c r="C2114" i="7" s="1"/>
  <c r="B2115" i="7" l="1"/>
  <c r="C2115" i="7" s="1"/>
  <c r="A2115" i="7"/>
  <c r="D2116" i="7"/>
  <c r="A2116" i="7" l="1"/>
  <c r="B2116" i="7"/>
  <c r="C2116" i="7" s="1"/>
  <c r="D2117" i="7"/>
  <c r="D2118" i="7" l="1"/>
  <c r="A2117" i="7"/>
  <c r="B2117" i="7"/>
  <c r="C2117" i="7" s="1"/>
  <c r="A2118" i="7" l="1"/>
  <c r="B2118" i="7"/>
  <c r="C2118" i="7" s="1"/>
  <c r="D2119" i="7"/>
  <c r="D2120" i="7" l="1"/>
  <c r="A2119" i="7"/>
  <c r="B2119" i="7"/>
  <c r="C2119" i="7" s="1"/>
  <c r="D2121" i="7" l="1"/>
  <c r="A2120" i="7"/>
  <c r="B2120" i="7"/>
  <c r="C2120" i="7" s="1"/>
  <c r="B2121" i="7" l="1"/>
  <c r="C2121" i="7" s="1"/>
  <c r="D2122" i="7"/>
  <c r="A2121" i="7"/>
  <c r="A2122" i="7" l="1"/>
  <c r="B2122" i="7"/>
  <c r="C2122" i="7" s="1"/>
  <c r="D2123" i="7"/>
  <c r="A2123" i="7" l="1"/>
  <c r="B2123" i="7"/>
  <c r="C2123" i="7" s="1"/>
  <c r="D2124" i="7"/>
  <c r="D2125" i="7" l="1"/>
  <c r="A2124" i="7"/>
  <c r="B2124" i="7"/>
  <c r="C2124" i="7" s="1"/>
  <c r="D2126" i="7" l="1"/>
  <c r="A2125" i="7"/>
  <c r="B2125" i="7"/>
  <c r="C2125" i="7" s="1"/>
  <c r="B2126" i="7" l="1"/>
  <c r="C2126" i="7" s="1"/>
  <c r="D2127" i="7"/>
  <c r="A2126" i="7"/>
  <c r="D2128" i="7" l="1"/>
  <c r="A2127" i="7"/>
  <c r="B2127" i="7"/>
  <c r="C2127" i="7" s="1"/>
  <c r="D2129" i="7" l="1"/>
  <c r="A2128" i="7"/>
  <c r="B2128" i="7"/>
  <c r="C2128" i="7" s="1"/>
  <c r="A2129" i="7" l="1"/>
  <c r="B2129" i="7"/>
  <c r="C2129" i="7" s="1"/>
  <c r="D2130" i="7"/>
  <c r="D2131" i="7" l="1"/>
  <c r="B2130" i="7"/>
  <c r="C2130" i="7" s="1"/>
  <c r="A2130" i="7"/>
  <c r="A2131" i="7" l="1"/>
  <c r="B2131" i="7"/>
  <c r="C2131" i="7" s="1"/>
  <c r="D2132" i="7"/>
  <c r="D2133" i="7" l="1"/>
  <c r="A2132" i="7"/>
  <c r="B2132" i="7"/>
  <c r="C2132" i="7" s="1"/>
  <c r="A2133" i="7" l="1"/>
  <c r="B2133" i="7"/>
  <c r="C2133" i="7" s="1"/>
  <c r="D2134" i="7"/>
  <c r="D2135" i="7" l="1"/>
  <c r="A2134" i="7"/>
  <c r="B2134" i="7"/>
  <c r="C2134" i="7" s="1"/>
  <c r="D2136" i="7" l="1"/>
  <c r="A2135" i="7"/>
  <c r="B2135" i="7"/>
  <c r="C2135" i="7" s="1"/>
  <c r="D2137" i="7" l="1"/>
  <c r="B2136" i="7"/>
  <c r="C2136" i="7" s="1"/>
  <c r="A2136" i="7"/>
  <c r="A2137" i="7" l="1"/>
  <c r="B2137" i="7"/>
  <c r="C2137" i="7" s="1"/>
  <c r="D2138" i="7"/>
  <c r="A2138" i="7" l="1"/>
  <c r="B2138" i="7"/>
  <c r="C2138" i="7" s="1"/>
  <c r="D2139" i="7"/>
  <c r="B2139" i="7" l="1"/>
  <c r="C2139" i="7" s="1"/>
  <c r="A2139" i="7"/>
  <c r="D2140" i="7"/>
  <c r="A2140" i="7" l="1"/>
  <c r="B2140" i="7"/>
  <c r="C2140" i="7" s="1"/>
  <c r="D2141" i="7"/>
  <c r="B2141" i="7" l="1"/>
  <c r="C2141" i="7" s="1"/>
  <c r="D2142" i="7"/>
  <c r="A2141" i="7"/>
  <c r="A2142" i="7" l="1"/>
  <c r="B2142" i="7"/>
  <c r="C2142" i="7" s="1"/>
  <c r="D2143" i="7"/>
  <c r="D2144" i="7" l="1"/>
  <c r="A2143" i="7"/>
  <c r="B2143" i="7"/>
  <c r="C2143" i="7" s="1"/>
  <c r="D2145" i="7" l="1"/>
  <c r="A2144" i="7"/>
  <c r="B2144" i="7"/>
  <c r="C2144" i="7" s="1"/>
  <c r="D2146" i="7" l="1"/>
  <c r="A2145" i="7"/>
  <c r="B2145" i="7"/>
  <c r="C2145" i="7" s="1"/>
  <c r="A2146" i="7" l="1"/>
  <c r="B2146" i="7"/>
  <c r="C2146" i="7" s="1"/>
  <c r="D2147" i="7"/>
  <c r="D2148" i="7" l="1"/>
  <c r="A2147" i="7"/>
  <c r="B2147" i="7"/>
  <c r="C2147" i="7" s="1"/>
  <c r="D2149" i="7" l="1"/>
  <c r="A2148" i="7"/>
  <c r="B2148" i="7"/>
  <c r="C2148" i="7" s="1"/>
  <c r="A2149" i="7" l="1"/>
  <c r="D2150" i="7"/>
  <c r="B2149" i="7"/>
  <c r="C2149" i="7" s="1"/>
  <c r="A2150" i="7" l="1"/>
  <c r="B2150" i="7"/>
  <c r="C2150" i="7" s="1"/>
  <c r="D2151" i="7"/>
  <c r="A2151" i="7" l="1"/>
  <c r="B2151" i="7"/>
  <c r="C2151" i="7" s="1"/>
  <c r="D2152" i="7"/>
  <c r="A2152" i="7" l="1"/>
  <c r="B2152" i="7"/>
  <c r="C2152" i="7" s="1"/>
  <c r="D2153" i="7"/>
  <c r="B2153" i="7" l="1"/>
  <c r="C2153" i="7" s="1"/>
  <c r="D2154" i="7"/>
  <c r="A2153" i="7"/>
  <c r="A2154" i="7" l="1"/>
  <c r="B2154" i="7"/>
  <c r="C2154" i="7" s="1"/>
  <c r="D2155" i="7"/>
  <c r="A2155" i="7" l="1"/>
  <c r="B2155" i="7"/>
  <c r="C2155" i="7" s="1"/>
  <c r="D2156" i="7"/>
  <c r="D2157" i="7" l="1"/>
  <c r="A2156" i="7"/>
  <c r="B2156" i="7"/>
  <c r="C2156" i="7" s="1"/>
  <c r="A2157" i="7" l="1"/>
  <c r="B2157" i="7"/>
  <c r="C2157" i="7" s="1"/>
  <c r="D2158" i="7"/>
  <c r="D2159" i="7" l="1"/>
  <c r="A2158" i="7"/>
  <c r="B2158" i="7"/>
  <c r="C2158" i="7" s="1"/>
  <c r="D2160" i="7" l="1"/>
  <c r="A2159" i="7"/>
  <c r="B2159" i="7"/>
  <c r="C2159" i="7" s="1"/>
  <c r="A2160" i="7" l="1"/>
  <c r="B2160" i="7"/>
  <c r="C2160" i="7" s="1"/>
  <c r="D2161" i="7"/>
  <c r="A2161" i="7" l="1"/>
  <c r="B2161" i="7"/>
  <c r="C2161" i="7" s="1"/>
  <c r="D2162" i="7"/>
  <c r="A2162" i="7" l="1"/>
  <c r="B2162" i="7"/>
  <c r="C2162" i="7" s="1"/>
  <c r="D2163" i="7"/>
  <c r="A2163" i="7" l="1"/>
  <c r="B2163" i="7"/>
  <c r="C2163" i="7" s="1"/>
  <c r="D2164" i="7"/>
  <c r="B2164" i="7" l="1"/>
  <c r="C2164" i="7" s="1"/>
  <c r="D2165" i="7"/>
  <c r="A2164" i="7"/>
  <c r="A2165" i="7" l="1"/>
  <c r="B2165" i="7"/>
  <c r="C2165" i="7" s="1"/>
  <c r="D2166" i="7"/>
  <c r="D2167" i="7" l="1"/>
  <c r="A2166" i="7"/>
  <c r="B2166" i="7"/>
  <c r="C2166" i="7" s="1"/>
  <c r="A2167" i="7" l="1"/>
  <c r="D2168" i="7"/>
  <c r="B2167" i="7"/>
  <c r="C2167" i="7" s="1"/>
  <c r="B2168" i="7" l="1"/>
  <c r="C2168" i="7" s="1"/>
  <c r="D2169" i="7"/>
  <c r="A2168" i="7"/>
  <c r="A2169" i="7" l="1"/>
  <c r="D2170" i="7"/>
  <c r="B2169" i="7"/>
  <c r="C2169" i="7" s="1"/>
  <c r="A2170" i="7" l="1"/>
  <c r="B2170" i="7"/>
  <c r="C2170" i="7" s="1"/>
  <c r="D2171" i="7"/>
  <c r="B2171" i="7" l="1"/>
  <c r="D2172" i="7"/>
  <c r="A2171" i="7"/>
  <c r="C2171" i="7"/>
  <c r="B2172" i="7" l="1"/>
  <c r="C2172" i="7" s="1"/>
  <c r="D2173" i="7"/>
  <c r="A2172" i="7"/>
  <c r="D2174" i="7" l="1"/>
  <c r="A2173" i="7"/>
  <c r="B2173" i="7"/>
  <c r="C2173" i="7" s="1"/>
  <c r="D2175" i="7" l="1"/>
  <c r="A2174" i="7"/>
  <c r="B2174" i="7"/>
  <c r="C2174" i="7" s="1"/>
  <c r="D2176" i="7" l="1"/>
  <c r="A2175" i="7"/>
  <c r="B2175" i="7"/>
  <c r="C2175" i="7" s="1"/>
  <c r="D2177" i="7" l="1"/>
  <c r="A2176" i="7"/>
  <c r="B2176" i="7"/>
  <c r="C2176" i="7" s="1"/>
  <c r="D2178" i="7" l="1"/>
  <c r="A2177" i="7"/>
  <c r="B2177" i="7"/>
  <c r="C2177" i="7" s="1"/>
  <c r="B2178" i="7" l="1"/>
  <c r="C2178" i="7" s="1"/>
  <c r="D2179" i="7"/>
  <c r="A2178" i="7"/>
  <c r="D2180" i="7" l="1"/>
  <c r="A2179" i="7"/>
  <c r="B2179" i="7"/>
  <c r="C2179" i="7" s="1"/>
  <c r="A2180" i="7" l="1"/>
  <c r="D2181" i="7"/>
  <c r="B2180" i="7"/>
  <c r="C2180" i="7" s="1"/>
  <c r="B2181" i="7" l="1"/>
  <c r="C2181" i="7" s="1"/>
  <c r="D2182" i="7"/>
  <c r="A2181" i="7"/>
  <c r="B2182" i="7" l="1"/>
  <c r="C2182" i="7" s="1"/>
  <c r="D2183" i="7"/>
  <c r="A2182" i="7"/>
  <c r="D2184" i="7" l="1"/>
  <c r="A2183" i="7"/>
  <c r="B2183" i="7"/>
  <c r="C2183" i="7" s="1"/>
  <c r="A2184" i="7" l="1"/>
  <c r="B2184" i="7"/>
  <c r="C2184" i="7" s="1"/>
  <c r="D2185" i="7"/>
  <c r="D2186" i="7" l="1"/>
  <c r="A2185" i="7"/>
  <c r="B2185" i="7"/>
  <c r="C2185" i="7" s="1"/>
  <c r="B2186" i="7" l="1"/>
  <c r="C2186" i="7" s="1"/>
  <c r="D2187" i="7"/>
  <c r="A2186" i="7"/>
  <c r="B2187" i="7" l="1"/>
  <c r="C2187" i="7" s="1"/>
  <c r="D2188" i="7"/>
  <c r="A2187" i="7"/>
  <c r="A2188" i="7" l="1"/>
  <c r="D2189" i="7"/>
  <c r="B2188" i="7"/>
  <c r="C2188" i="7" s="1"/>
  <c r="B2189" i="7" l="1"/>
  <c r="C2189" i="7" s="1"/>
  <c r="D2190" i="7"/>
  <c r="A2189" i="7"/>
  <c r="D2191" i="7" l="1"/>
  <c r="B2190" i="7"/>
  <c r="C2190" i="7" s="1"/>
  <c r="A2190" i="7"/>
  <c r="A2191" i="7" l="1"/>
  <c r="B2191" i="7"/>
  <c r="C2191" i="7" s="1"/>
  <c r="D2192" i="7"/>
  <c r="A2192" i="7" l="1"/>
  <c r="B2192" i="7"/>
  <c r="C2192" i="7" s="1"/>
  <c r="D2193" i="7"/>
  <c r="B2193" i="7" l="1"/>
  <c r="C2193" i="7" s="1"/>
  <c r="D2194" i="7"/>
  <c r="A2193" i="7"/>
  <c r="D2195" i="7" l="1"/>
  <c r="A2194" i="7"/>
  <c r="B2194" i="7"/>
  <c r="C2194" i="7" s="1"/>
  <c r="A2195" i="7" l="1"/>
  <c r="D2196" i="7"/>
  <c r="B2195" i="7"/>
  <c r="C2195" i="7" s="1"/>
  <c r="A2196" i="7" l="1"/>
  <c r="B2196" i="7"/>
  <c r="C2196" i="7" s="1"/>
  <c r="D2197" i="7"/>
  <c r="D2198" i="7" l="1"/>
  <c r="A2197" i="7"/>
  <c r="B2197" i="7"/>
  <c r="C2197" i="7" s="1"/>
  <c r="D2199" i="7" l="1"/>
  <c r="A2198" i="7"/>
  <c r="B2198" i="7"/>
  <c r="C2198" i="7" s="1"/>
  <c r="D2200" i="7" l="1"/>
  <c r="A2199" i="7"/>
  <c r="B2199" i="7"/>
  <c r="C2199" i="7" s="1"/>
  <c r="A2200" i="7" l="1"/>
  <c r="B2200" i="7"/>
  <c r="C2200" i="7" s="1"/>
  <c r="D2201" i="7"/>
  <c r="D2202" i="7" l="1"/>
  <c r="A2201" i="7"/>
  <c r="B2201" i="7"/>
  <c r="C2201" i="7" s="1"/>
  <c r="D2203" i="7" l="1"/>
  <c r="A2202" i="7"/>
  <c r="B2202" i="7"/>
  <c r="C2202" i="7" s="1"/>
  <c r="A2203" i="7" l="1"/>
  <c r="B2203" i="7"/>
  <c r="C2203" i="7" s="1"/>
  <c r="D2204" i="7"/>
  <c r="A2204" i="7" l="1"/>
  <c r="B2204" i="7"/>
  <c r="C2204" i="7" s="1"/>
  <c r="D2205" i="7"/>
  <c r="D2206" i="7" l="1"/>
  <c r="A2205" i="7"/>
  <c r="B2205" i="7"/>
  <c r="C2205" i="7" s="1"/>
  <c r="D2207" i="7" l="1"/>
  <c r="A2206" i="7"/>
  <c r="B2206" i="7"/>
  <c r="C2206" i="7" s="1"/>
  <c r="B2207" i="7" l="1"/>
  <c r="C2207" i="7" s="1"/>
  <c r="D2208" i="7"/>
  <c r="A2207" i="7"/>
  <c r="D2209" i="7" l="1"/>
  <c r="A2208" i="7"/>
  <c r="B2208" i="7"/>
  <c r="C2208" i="7" s="1"/>
  <c r="B2209" i="7" l="1"/>
  <c r="C2209" i="7" s="1"/>
  <c r="D2210" i="7"/>
  <c r="A2209" i="7"/>
  <c r="D2211" i="7" l="1"/>
  <c r="A2210" i="7"/>
  <c r="B2210" i="7"/>
  <c r="C2210" i="7" s="1"/>
  <c r="A2211" i="7" l="1"/>
  <c r="B2211" i="7"/>
  <c r="C2211" i="7" s="1"/>
  <c r="D2212" i="7"/>
  <c r="D2213" i="7" l="1"/>
  <c r="A2212" i="7"/>
  <c r="B2212" i="7"/>
  <c r="C2212" i="7" s="1"/>
  <c r="D2214" i="7" l="1"/>
  <c r="A2213" i="7"/>
  <c r="B2213" i="7"/>
  <c r="C2213" i="7" s="1"/>
  <c r="A2214" i="7" l="1"/>
  <c r="B2214" i="7"/>
  <c r="C2214" i="7" s="1"/>
  <c r="D2215" i="7"/>
  <c r="A2215" i="7" l="1"/>
  <c r="B2215" i="7"/>
  <c r="C2215" i="7" s="1"/>
  <c r="D2216" i="7"/>
  <c r="D2217" i="7" l="1"/>
  <c r="A2216" i="7"/>
  <c r="B2216" i="7"/>
  <c r="C2216" i="7" s="1"/>
  <c r="A2217" i="7" l="1"/>
  <c r="B2217" i="7"/>
  <c r="C2217" i="7" s="1"/>
  <c r="D2218" i="7"/>
  <c r="A2218" i="7" l="1"/>
  <c r="B2218" i="7"/>
  <c r="C2218" i="7" s="1"/>
  <c r="D2219" i="7"/>
  <c r="A2219" i="7" l="1"/>
  <c r="B2219" i="7"/>
  <c r="C2219" i="7" s="1"/>
  <c r="D2220" i="7"/>
  <c r="D2221" i="7" l="1"/>
  <c r="A2220" i="7"/>
  <c r="B2220" i="7"/>
  <c r="C2220" i="7" s="1"/>
  <c r="A2221" i="7" l="1"/>
  <c r="D2222" i="7"/>
  <c r="B2221" i="7"/>
  <c r="C2221" i="7" s="1"/>
  <c r="D2223" i="7" l="1"/>
  <c r="A2222" i="7"/>
  <c r="B2222" i="7"/>
  <c r="C2222" i="7" s="1"/>
  <c r="A2223" i="7" l="1"/>
  <c r="B2223" i="7"/>
  <c r="C2223" i="7" s="1"/>
  <c r="D2224" i="7"/>
  <c r="D2225" i="7" l="1"/>
  <c r="A2224" i="7"/>
  <c r="B2224" i="7"/>
  <c r="C2224" i="7" s="1"/>
  <c r="A2225" i="7" l="1"/>
  <c r="B2225" i="7"/>
  <c r="C2225" i="7" s="1"/>
  <c r="D2226" i="7"/>
  <c r="D2227" i="7" l="1"/>
  <c r="A2226" i="7"/>
  <c r="B2226" i="7"/>
  <c r="C2226" i="7" s="1"/>
  <c r="D2228" i="7" l="1"/>
  <c r="A2227" i="7"/>
  <c r="B2227" i="7"/>
  <c r="C2227" i="7" s="1"/>
  <c r="A2228" i="7" l="1"/>
  <c r="B2228" i="7"/>
  <c r="C2228" i="7" s="1"/>
  <c r="D2229" i="7"/>
  <c r="A2229" i="7" l="1"/>
  <c r="B2229" i="7"/>
  <c r="C2229" i="7" s="1"/>
  <c r="D2230" i="7"/>
  <c r="A2230" i="7" l="1"/>
  <c r="D2231" i="7"/>
  <c r="B2230" i="7"/>
  <c r="C2230" i="7" s="1"/>
  <c r="A2231" i="7" l="1"/>
  <c r="B2231" i="7"/>
  <c r="C2231" i="7" s="1"/>
  <c r="D2232" i="7"/>
  <c r="A2232" i="7" l="1"/>
  <c r="B2232" i="7"/>
  <c r="C2232" i="7" s="1"/>
  <c r="D2233" i="7"/>
  <c r="A2233" i="7" l="1"/>
  <c r="B2233" i="7"/>
  <c r="C2233" i="7" s="1"/>
  <c r="D2234" i="7"/>
  <c r="D2235" i="7" l="1"/>
  <c r="A2234" i="7"/>
  <c r="B2234" i="7"/>
  <c r="C2234" i="7" s="1"/>
  <c r="D2236" i="7" l="1"/>
  <c r="A2235" i="7"/>
  <c r="B2235" i="7"/>
  <c r="C2235" i="7" s="1"/>
  <c r="D2237" i="7" l="1"/>
  <c r="A2236" i="7"/>
  <c r="B2236" i="7"/>
  <c r="C2236" i="7" s="1"/>
  <c r="A2237" i="7" l="1"/>
  <c r="D2238" i="7"/>
  <c r="B2237" i="7"/>
  <c r="C2237" i="7" s="1"/>
  <c r="D2239" i="7" l="1"/>
  <c r="A2238" i="7"/>
  <c r="B2238" i="7"/>
  <c r="C2238" i="7" s="1"/>
  <c r="A2239" i="7" l="1"/>
  <c r="B2239" i="7"/>
  <c r="C2239" i="7" s="1"/>
  <c r="D2240" i="7"/>
  <c r="A2240" i="7" l="1"/>
  <c r="B2240" i="7"/>
  <c r="C2240" i="7" s="1"/>
  <c r="D2241" i="7"/>
  <c r="A2241" i="7" l="1"/>
  <c r="B2241" i="7"/>
  <c r="C2241" i="7" s="1"/>
  <c r="D2242" i="7"/>
  <c r="B2242" i="7" l="1"/>
  <c r="C2242" i="7" s="1"/>
  <c r="D2243" i="7"/>
  <c r="A2242" i="7"/>
  <c r="A2243" i="7" l="1"/>
  <c r="B2243" i="7"/>
  <c r="C2243" i="7" s="1"/>
  <c r="D2244" i="7"/>
  <c r="D2245" i="7" l="1"/>
  <c r="A2244" i="7"/>
  <c r="B2244" i="7"/>
  <c r="C2244" i="7" s="1"/>
  <c r="A2245" i="7" l="1"/>
  <c r="B2245" i="7"/>
  <c r="C2245" i="7" s="1"/>
  <c r="D2246" i="7"/>
  <c r="D2247" i="7" l="1"/>
  <c r="A2246" i="7"/>
  <c r="B2246" i="7"/>
  <c r="C2246" i="7" s="1"/>
  <c r="A2247" i="7" l="1"/>
  <c r="B2247" i="7"/>
  <c r="C2247" i="7" s="1"/>
  <c r="D2248" i="7"/>
  <c r="D2249" i="7" l="1"/>
  <c r="A2248" i="7"/>
  <c r="B2248" i="7"/>
  <c r="C2248" i="7" s="1"/>
  <c r="A2249" i="7" l="1"/>
  <c r="B2249" i="7"/>
  <c r="C2249" i="7" s="1"/>
  <c r="D2250" i="7"/>
  <c r="D2251" i="7" l="1"/>
  <c r="A2250" i="7"/>
  <c r="B2250" i="7"/>
  <c r="C2250" i="7" s="1"/>
  <c r="A2251" i="7" l="1"/>
  <c r="B2251" i="7"/>
  <c r="C2251" i="7" s="1"/>
  <c r="D2252" i="7"/>
  <c r="B2252" i="7" l="1"/>
  <c r="C2252" i="7" s="1"/>
  <c r="D2253" i="7"/>
  <c r="A2252" i="7"/>
  <c r="A2253" i="7" l="1"/>
  <c r="B2253" i="7"/>
  <c r="C2253" i="7" s="1"/>
  <c r="D2254" i="7"/>
  <c r="B2254" i="7" l="1"/>
  <c r="C2254" i="7" s="1"/>
  <c r="D2255" i="7"/>
  <c r="A2254" i="7"/>
  <c r="A2255" i="7" l="1"/>
  <c r="D2256" i="7"/>
  <c r="B2255" i="7"/>
  <c r="C2255" i="7" s="1"/>
  <c r="D2257" i="7" l="1"/>
  <c r="A2256" i="7"/>
  <c r="B2256" i="7"/>
  <c r="C2256" i="7" s="1"/>
  <c r="B2257" i="7" l="1"/>
  <c r="C2257" i="7" s="1"/>
  <c r="D2258" i="7"/>
  <c r="A2257" i="7"/>
  <c r="A2258" i="7" l="1"/>
  <c r="D2259" i="7"/>
  <c r="B2258" i="7"/>
  <c r="C2258" i="7" s="1"/>
  <c r="D2260" i="7" l="1"/>
  <c r="A2259" i="7"/>
  <c r="B2259" i="7"/>
  <c r="C2259" i="7" s="1"/>
  <c r="D2261" i="7" l="1"/>
  <c r="A2260" i="7"/>
  <c r="B2260" i="7"/>
  <c r="C2260" i="7" s="1"/>
  <c r="A2261" i="7" l="1"/>
  <c r="B2261" i="7"/>
  <c r="C2261" i="7" s="1"/>
  <c r="D2262" i="7"/>
  <c r="A2262" i="7" l="1"/>
  <c r="D2263" i="7"/>
  <c r="B2262" i="7"/>
  <c r="C2262" i="7" s="1"/>
  <c r="B2263" i="7" l="1"/>
  <c r="C2263" i="7" s="1"/>
  <c r="D2264" i="7"/>
  <c r="A2263" i="7"/>
  <c r="D2265" i="7" l="1"/>
  <c r="A2264" i="7"/>
  <c r="B2264" i="7"/>
  <c r="C2264" i="7" s="1"/>
  <c r="B2265" i="7" l="1"/>
  <c r="C2265" i="7" s="1"/>
  <c r="D2266" i="7"/>
  <c r="A2265" i="7"/>
  <c r="A2266" i="7" l="1"/>
  <c r="B2266" i="7"/>
  <c r="C2266" i="7" s="1"/>
  <c r="D2267" i="7"/>
  <c r="D2268" i="7" l="1"/>
  <c r="A2267" i="7"/>
  <c r="B2267" i="7"/>
  <c r="C2267" i="7" s="1"/>
  <c r="D2269" i="7" l="1"/>
  <c r="A2268" i="7"/>
  <c r="B2268" i="7"/>
  <c r="C2268" i="7" s="1"/>
  <c r="D2270" i="7" l="1"/>
  <c r="A2269" i="7"/>
  <c r="B2269" i="7"/>
  <c r="C2269" i="7" s="1"/>
  <c r="A2270" i="7" l="1"/>
  <c r="B2270" i="7"/>
  <c r="C2270" i="7" s="1"/>
  <c r="D2271" i="7"/>
  <c r="A2271" i="7" l="1"/>
  <c r="B2271" i="7"/>
  <c r="C2271" i="7" s="1"/>
  <c r="D2272" i="7"/>
  <c r="D2273" i="7" l="1"/>
  <c r="A2272" i="7"/>
  <c r="B2272" i="7"/>
  <c r="C2272" i="7" s="1"/>
  <c r="D2274" i="7" l="1"/>
  <c r="A2273" i="7"/>
  <c r="B2273" i="7"/>
  <c r="C2273" i="7" s="1"/>
  <c r="A2274" i="7" l="1"/>
  <c r="B2274" i="7"/>
  <c r="C2274" i="7" s="1"/>
  <c r="D2275" i="7"/>
  <c r="D2276" i="7" l="1"/>
  <c r="A2275" i="7"/>
  <c r="B2275" i="7"/>
  <c r="C2275" i="7" s="1"/>
  <c r="D2277" i="7" l="1"/>
  <c r="A2276" i="7"/>
  <c r="B2276" i="7"/>
  <c r="C2276" i="7" s="1"/>
  <c r="A2277" i="7" l="1"/>
  <c r="B2277" i="7"/>
  <c r="C2277" i="7" s="1"/>
  <c r="D2278" i="7"/>
  <c r="A2278" i="7" l="1"/>
  <c r="B2278" i="7"/>
  <c r="C2278" i="7" s="1"/>
  <c r="D2279" i="7"/>
  <c r="A2279" i="7" l="1"/>
  <c r="D2280" i="7"/>
  <c r="B2279" i="7"/>
  <c r="C2279" i="7" s="1"/>
  <c r="A2280" i="7" l="1"/>
  <c r="B2280" i="7"/>
  <c r="C2280" i="7" s="1"/>
  <c r="D2281" i="7"/>
  <c r="D2282" i="7" l="1"/>
  <c r="A2281" i="7"/>
  <c r="B2281" i="7"/>
  <c r="C2281" i="7" s="1"/>
  <c r="D2283" i="7" l="1"/>
  <c r="A2282" i="7"/>
  <c r="B2282" i="7"/>
  <c r="C2282" i="7" s="1"/>
  <c r="A2283" i="7" l="1"/>
  <c r="D2284" i="7"/>
  <c r="B2283" i="7"/>
  <c r="C2283" i="7" s="1"/>
  <c r="D2285" i="7" l="1"/>
  <c r="A2284" i="7"/>
  <c r="B2284" i="7"/>
  <c r="C2284" i="7" s="1"/>
  <c r="D2286" i="7" l="1"/>
  <c r="A2285" i="7"/>
  <c r="B2285" i="7"/>
  <c r="C2285" i="7" s="1"/>
  <c r="A2286" i="7" l="1"/>
  <c r="D2287" i="7"/>
  <c r="B2286" i="7"/>
  <c r="C2286" i="7" s="1"/>
  <c r="D2288" i="7" l="1"/>
  <c r="A2287" i="7"/>
  <c r="B2287" i="7"/>
  <c r="C2287" i="7" s="1"/>
  <c r="A2288" i="7" l="1"/>
  <c r="B2288" i="7"/>
  <c r="C2288" i="7" s="1"/>
  <c r="D2289" i="7"/>
  <c r="D2290" i="7" l="1"/>
  <c r="A2289" i="7"/>
  <c r="B2289" i="7"/>
  <c r="C2289" i="7" s="1"/>
  <c r="A2290" i="7" l="1"/>
  <c r="B2290" i="7"/>
  <c r="C2290" i="7" s="1"/>
  <c r="D2291" i="7"/>
  <c r="A2291" i="7" l="1"/>
  <c r="B2291" i="7"/>
  <c r="C2291" i="7" s="1"/>
  <c r="D2292" i="7"/>
  <c r="D2293" i="7" l="1"/>
  <c r="A2292" i="7"/>
  <c r="B2292" i="7"/>
  <c r="C2292" i="7" s="1"/>
  <c r="A2293" i="7" l="1"/>
  <c r="B2293" i="7"/>
  <c r="C2293" i="7" s="1"/>
  <c r="D2294" i="7"/>
  <c r="A2294" i="7" l="1"/>
  <c r="B2294" i="7"/>
  <c r="C2294" i="7" s="1"/>
  <c r="D2295" i="7"/>
  <c r="A2295" i="7" l="1"/>
  <c r="B2295" i="7"/>
  <c r="C2295" i="7" s="1"/>
  <c r="D2296" i="7"/>
  <c r="D2297" i="7" l="1"/>
  <c r="A2296" i="7"/>
  <c r="B2296" i="7"/>
  <c r="C2296" i="7" s="1"/>
  <c r="D2298" i="7" l="1"/>
  <c r="A2297" i="7"/>
  <c r="B2297" i="7"/>
  <c r="C2297" i="7" s="1"/>
  <c r="A2298" i="7" l="1"/>
  <c r="B2298" i="7"/>
  <c r="C2298" i="7" s="1"/>
  <c r="D2299" i="7"/>
  <c r="A2299" i="7" l="1"/>
  <c r="B2299" i="7"/>
  <c r="C2299" i="7" s="1"/>
  <c r="D2300" i="7"/>
  <c r="D2301" i="7" l="1"/>
  <c r="A2300" i="7"/>
  <c r="B2300" i="7"/>
  <c r="C2300" i="7" s="1"/>
  <c r="D2302" i="7" l="1"/>
  <c r="A2301" i="7"/>
  <c r="B2301" i="7"/>
  <c r="C2301" i="7" s="1"/>
  <c r="A2302" i="7" l="1"/>
  <c r="B2302" i="7"/>
  <c r="C2302" i="7" s="1"/>
  <c r="D2303" i="7"/>
  <c r="A2303" i="7" l="1"/>
  <c r="B2303" i="7"/>
  <c r="C2303" i="7" s="1"/>
  <c r="D2304" i="7"/>
  <c r="D2305" i="7" l="1"/>
  <c r="A2304" i="7"/>
  <c r="B2304" i="7"/>
  <c r="C2304" i="7" s="1"/>
  <c r="B2305" i="7" l="1"/>
  <c r="C2305" i="7" s="1"/>
  <c r="D2306" i="7"/>
  <c r="A2305" i="7"/>
  <c r="D2307" i="7" l="1"/>
  <c r="A2306" i="7"/>
  <c r="B2306" i="7"/>
  <c r="C2306" i="7" s="1"/>
  <c r="D2308" i="7" l="1"/>
  <c r="A2307" i="7"/>
  <c r="B2307" i="7"/>
  <c r="C2307" i="7" s="1"/>
  <c r="D2309" i="7" l="1"/>
  <c r="A2308" i="7"/>
  <c r="B2308" i="7"/>
  <c r="C2308" i="7" s="1"/>
  <c r="D2310" i="7" l="1"/>
  <c r="A2309" i="7"/>
  <c r="B2309" i="7"/>
  <c r="C2309" i="7" s="1"/>
  <c r="A2310" i="7" l="1"/>
  <c r="B2310" i="7"/>
  <c r="C2310" i="7" s="1"/>
  <c r="D2311" i="7"/>
  <c r="A2311" i="7" l="1"/>
  <c r="D2312" i="7"/>
  <c r="B2311" i="7"/>
  <c r="C2311" i="7" s="1"/>
  <c r="D2313" i="7" l="1"/>
  <c r="A2312" i="7"/>
  <c r="B2312" i="7"/>
  <c r="C2312" i="7" s="1"/>
  <c r="A2313" i="7" l="1"/>
  <c r="B2313" i="7"/>
  <c r="C2313" i="7" s="1"/>
  <c r="D2314" i="7"/>
  <c r="D2315" i="7" l="1"/>
  <c r="A2314" i="7"/>
  <c r="B2314" i="7"/>
  <c r="C2314" i="7" s="1"/>
  <c r="A2315" i="7" l="1"/>
  <c r="D2316" i="7"/>
  <c r="B2315" i="7"/>
  <c r="C2315" i="7" s="1"/>
  <c r="D2317" i="7" l="1"/>
  <c r="A2316" i="7"/>
  <c r="B2316" i="7"/>
  <c r="C2316" i="7" s="1"/>
  <c r="A2317" i="7" l="1"/>
  <c r="B2317" i="7"/>
  <c r="C2317" i="7" s="1"/>
  <c r="D2318" i="7"/>
  <c r="B2318" i="7" l="1"/>
  <c r="C2318" i="7" s="1"/>
  <c r="D2319" i="7"/>
  <c r="A2318" i="7"/>
  <c r="D2320" i="7" l="1"/>
  <c r="A2319" i="7"/>
  <c r="B2319" i="7"/>
  <c r="C2319" i="7" s="1"/>
  <c r="D2321" i="7" l="1"/>
  <c r="A2320" i="7"/>
  <c r="B2320" i="7"/>
  <c r="C2320" i="7" s="1"/>
  <c r="A2321" i="7" l="1"/>
  <c r="B2321" i="7"/>
  <c r="C2321" i="7" s="1"/>
  <c r="D2322" i="7"/>
  <c r="A2322" i="7" l="1"/>
  <c r="D2323" i="7"/>
  <c r="B2322" i="7"/>
  <c r="C2322" i="7" s="1"/>
  <c r="D2324" i="7" l="1"/>
  <c r="A2323" i="7"/>
  <c r="B2323" i="7"/>
  <c r="C2323" i="7" s="1"/>
  <c r="D2325" i="7" l="1"/>
  <c r="A2324" i="7"/>
  <c r="B2324" i="7"/>
  <c r="C2324" i="7" s="1"/>
  <c r="A2325" i="7" l="1"/>
  <c r="B2325" i="7"/>
  <c r="C2325" i="7" s="1"/>
  <c r="D2326" i="7"/>
  <c r="D2327" i="7" l="1"/>
  <c r="A2326" i="7"/>
  <c r="B2326" i="7"/>
  <c r="C2326" i="7" s="1"/>
  <c r="A2327" i="7" l="1"/>
  <c r="B2327" i="7"/>
  <c r="C2327" i="7" s="1"/>
  <c r="D2328" i="7"/>
  <c r="D2329" i="7" l="1"/>
  <c r="A2328" i="7"/>
  <c r="B2328" i="7"/>
  <c r="C2328" i="7" s="1"/>
  <c r="A2329" i="7" l="1"/>
  <c r="B2329" i="7"/>
  <c r="C2329" i="7" s="1"/>
  <c r="D2330" i="7"/>
  <c r="A2330" i="7" l="1"/>
  <c r="B2330" i="7"/>
  <c r="C2330" i="7" s="1"/>
  <c r="D2331" i="7"/>
  <c r="B2331" i="7" l="1"/>
  <c r="C2331" i="7" s="1"/>
  <c r="D2332" i="7"/>
  <c r="A2331" i="7"/>
  <c r="A2332" i="7" l="1"/>
  <c r="B2332" i="7"/>
  <c r="C2332" i="7" s="1"/>
  <c r="D2333" i="7"/>
  <c r="A2333" i="7" l="1"/>
  <c r="B2333" i="7"/>
  <c r="C2333" i="7" s="1"/>
  <c r="D2334" i="7"/>
  <c r="D2335" i="7" l="1"/>
  <c r="A2334" i="7"/>
  <c r="B2334" i="7"/>
  <c r="C2334" i="7" s="1"/>
  <c r="B2335" i="7" l="1"/>
  <c r="C2335" i="7" s="1"/>
  <c r="D2336" i="7"/>
  <c r="A2335" i="7"/>
  <c r="A2336" i="7" l="1"/>
  <c r="B2336" i="7"/>
  <c r="C2336" i="7" s="1"/>
  <c r="D2337" i="7"/>
  <c r="A2337" i="7" l="1"/>
  <c r="B2337" i="7"/>
  <c r="C2337" i="7" s="1"/>
  <c r="D2338" i="7"/>
  <c r="A2338" i="7" l="1"/>
  <c r="B2338" i="7"/>
  <c r="C2338" i="7" s="1"/>
  <c r="D2339" i="7"/>
  <c r="A2339" i="7" l="1"/>
  <c r="B2339" i="7"/>
  <c r="C2339" i="7" s="1"/>
  <c r="D2340" i="7"/>
  <c r="A2340" i="7" l="1"/>
  <c r="D2341" i="7"/>
  <c r="B2340" i="7"/>
  <c r="C2340" i="7" s="1"/>
  <c r="A2341" i="7" l="1"/>
  <c r="B2341" i="7"/>
  <c r="C2341" i="7" s="1"/>
  <c r="D2342" i="7"/>
  <c r="B2342" i="7" l="1"/>
  <c r="C2342" i="7" s="1"/>
  <c r="D2343" i="7"/>
  <c r="A2342" i="7"/>
  <c r="D2344" i="7" l="1"/>
  <c r="A2343" i="7"/>
  <c r="B2343" i="7"/>
  <c r="C2343" i="7" s="1"/>
  <c r="D2345" i="7" l="1"/>
  <c r="A2344" i="7"/>
  <c r="B2344" i="7"/>
  <c r="C2344" i="7" s="1"/>
  <c r="A2345" i="7" l="1"/>
  <c r="D2346" i="7"/>
  <c r="B2345" i="7"/>
  <c r="C2345" i="7" s="1"/>
  <c r="D2347" i="7" l="1"/>
  <c r="A2346" i="7"/>
  <c r="B2346" i="7"/>
  <c r="C2346" i="7" s="1"/>
  <c r="A2347" i="7" l="1"/>
  <c r="B2347" i="7"/>
  <c r="C2347" i="7" s="1"/>
  <c r="D2348" i="7"/>
  <c r="A2348" i="7" l="1"/>
  <c r="B2348" i="7"/>
  <c r="C2348" i="7" s="1"/>
  <c r="D2349" i="7"/>
  <c r="A2349" i="7" l="1"/>
  <c r="D2350" i="7"/>
  <c r="B2349" i="7"/>
  <c r="C2349" i="7" s="1"/>
  <c r="D2351" i="7" l="1"/>
  <c r="A2350" i="7"/>
  <c r="B2350" i="7"/>
  <c r="C2350" i="7" s="1"/>
  <c r="A2351" i="7" l="1"/>
  <c r="B2351" i="7"/>
  <c r="C2351" i="7" s="1"/>
  <c r="D2352" i="7"/>
  <c r="D2353" i="7" l="1"/>
  <c r="A2352" i="7"/>
  <c r="B2352" i="7"/>
  <c r="C2352" i="7" s="1"/>
  <c r="B2353" i="7" l="1"/>
  <c r="C2353" i="7" s="1"/>
  <c r="D2354" i="7"/>
  <c r="A2353" i="7"/>
  <c r="D2355" i="7" l="1"/>
  <c r="A2354" i="7"/>
  <c r="B2354" i="7"/>
  <c r="C2354" i="7" s="1"/>
  <c r="A2355" i="7" l="1"/>
  <c r="B2355" i="7"/>
  <c r="C2355" i="7" s="1"/>
  <c r="D2356" i="7"/>
  <c r="D2357" i="7" l="1"/>
  <c r="A2356" i="7"/>
  <c r="B2356" i="7"/>
  <c r="C2356" i="7" s="1"/>
  <c r="D2358" i="7" l="1"/>
  <c r="A2357" i="7"/>
  <c r="B2357" i="7"/>
  <c r="C2357" i="7" s="1"/>
  <c r="D2359" i="7" l="1"/>
  <c r="A2358" i="7"/>
  <c r="B2358" i="7"/>
  <c r="C2358" i="7" s="1"/>
  <c r="A2359" i="7" l="1"/>
  <c r="B2359" i="7"/>
  <c r="C2359" i="7" s="1"/>
  <c r="D2360" i="7"/>
  <c r="D2361" i="7" l="1"/>
  <c r="A2360" i="7"/>
  <c r="B2360" i="7"/>
  <c r="C2360" i="7" s="1"/>
  <c r="A2361" i="7" l="1"/>
  <c r="B2361" i="7"/>
  <c r="C2361" i="7" s="1"/>
  <c r="D2362" i="7"/>
  <c r="A2362" i="7" l="1"/>
  <c r="B2362" i="7"/>
  <c r="C2362" i="7" s="1"/>
  <c r="D2363" i="7"/>
  <c r="D2364" i="7" l="1"/>
  <c r="A2363" i="7"/>
  <c r="B2363" i="7"/>
  <c r="C2363" i="7" s="1"/>
  <c r="D2365" i="7" l="1"/>
  <c r="A2364" i="7"/>
  <c r="B2364" i="7"/>
  <c r="C2364" i="7" s="1"/>
  <c r="A2365" i="7" l="1"/>
  <c r="D2366" i="7"/>
  <c r="B2365" i="7"/>
  <c r="C2365" i="7" s="1"/>
  <c r="A2366" i="7" l="1"/>
  <c r="B2366" i="7"/>
  <c r="C2366" i="7" s="1"/>
  <c r="D2367" i="7"/>
  <c r="D2368" i="7" l="1"/>
  <c r="A2367" i="7"/>
  <c r="B2367" i="7"/>
  <c r="C2367" i="7" s="1"/>
  <c r="D2369" i="7" l="1"/>
  <c r="A2368" i="7"/>
  <c r="B2368" i="7"/>
  <c r="C2368" i="7" s="1"/>
  <c r="A2369" i="7" l="1"/>
  <c r="D2370" i="7"/>
  <c r="B2369" i="7"/>
  <c r="C2369" i="7" s="1"/>
  <c r="D2371" i="7" l="1"/>
  <c r="A2370" i="7"/>
  <c r="B2370" i="7"/>
  <c r="C2370" i="7" s="1"/>
  <c r="A2371" i="7" l="1"/>
  <c r="B2371" i="7"/>
  <c r="C2371" i="7" s="1"/>
  <c r="D2372" i="7"/>
  <c r="A2372" i="7" l="1"/>
  <c r="B2372" i="7"/>
  <c r="C2372" i="7" s="1"/>
  <c r="D2373" i="7"/>
  <c r="A2373" i="7" l="1"/>
  <c r="B2373" i="7"/>
  <c r="C2373" i="7" s="1"/>
  <c r="D2374" i="7"/>
  <c r="A2374" i="7" l="1"/>
  <c r="B2374" i="7"/>
  <c r="C2374" i="7" s="1"/>
  <c r="D2375" i="7"/>
  <c r="A2375" i="7" l="1"/>
  <c r="B2375" i="7"/>
  <c r="C2375" i="7" s="1"/>
  <c r="D2376" i="7"/>
  <c r="D2377" i="7" l="1"/>
  <c r="A2376" i="7"/>
  <c r="B2376" i="7"/>
  <c r="C2376" i="7" s="1"/>
  <c r="D2378" i="7" l="1"/>
  <c r="A2377" i="7"/>
  <c r="B2377" i="7"/>
  <c r="C2377" i="7" s="1"/>
  <c r="D2379" i="7" l="1"/>
  <c r="A2378" i="7"/>
  <c r="B2378" i="7"/>
  <c r="C2378" i="7" s="1"/>
  <c r="A2379" i="7" l="1"/>
  <c r="D2380" i="7"/>
  <c r="B2379" i="7"/>
  <c r="C2379" i="7" s="1"/>
  <c r="D2381" i="7" l="1"/>
  <c r="A2380" i="7"/>
  <c r="B2380" i="7"/>
  <c r="C2380" i="7" s="1"/>
  <c r="A2381" i="7" l="1"/>
  <c r="B2381" i="7"/>
  <c r="C2381" i="7" s="1"/>
  <c r="D2382" i="7"/>
  <c r="D2383" i="7" l="1"/>
  <c r="A2382" i="7"/>
  <c r="B2382" i="7"/>
  <c r="C2382" i="7" s="1"/>
  <c r="A2383" i="7" l="1"/>
  <c r="B2383" i="7"/>
  <c r="C2383" i="7" s="1"/>
  <c r="D2384" i="7"/>
  <c r="D2385" i="7" l="1"/>
  <c r="A2384" i="7"/>
  <c r="B2384" i="7"/>
  <c r="C2384" i="7" s="1"/>
  <c r="A2385" i="7" l="1"/>
  <c r="D2386" i="7"/>
  <c r="B2385" i="7"/>
  <c r="C2385" i="7" s="1"/>
  <c r="D2387" i="7" l="1"/>
  <c r="A2386" i="7"/>
  <c r="B2386" i="7"/>
  <c r="C2386" i="7" s="1"/>
  <c r="A2387" i="7" l="1"/>
  <c r="B2387" i="7"/>
  <c r="C2387" i="7" s="1"/>
  <c r="D2388" i="7"/>
  <c r="D2389" i="7" l="1"/>
  <c r="A2388" i="7"/>
  <c r="B2388" i="7"/>
  <c r="C2388" i="7" s="1"/>
  <c r="A2389" i="7" l="1"/>
  <c r="D2390" i="7"/>
  <c r="B2389" i="7"/>
  <c r="C2389" i="7" s="1"/>
  <c r="D2391" i="7" l="1"/>
  <c r="A2390" i="7"/>
  <c r="B2390" i="7"/>
  <c r="C2390" i="7" s="1"/>
  <c r="B2391" i="7" l="1"/>
  <c r="C2391" i="7" s="1"/>
  <c r="D2392" i="7"/>
  <c r="A2391" i="7"/>
  <c r="A2392" i="7" l="1"/>
  <c r="B2392" i="7"/>
  <c r="C2392" i="7" s="1"/>
  <c r="D2393" i="7"/>
  <c r="A2393" i="7" l="1"/>
  <c r="B2393" i="7"/>
  <c r="C2393" i="7" s="1"/>
  <c r="D2394" i="7"/>
  <c r="A2394" i="7" l="1"/>
  <c r="B2394" i="7"/>
  <c r="C2394" i="7" s="1"/>
  <c r="D2395" i="7"/>
  <c r="A2395" i="7" l="1"/>
  <c r="B2395" i="7"/>
  <c r="C2395" i="7" s="1"/>
  <c r="D2396" i="7"/>
  <c r="D2397" i="7" l="1"/>
  <c r="A2396" i="7"/>
  <c r="B2396" i="7"/>
  <c r="C2396" i="7" s="1"/>
  <c r="D2398" i="7" l="1"/>
  <c r="A2397" i="7"/>
  <c r="B2397" i="7"/>
  <c r="C2397" i="7" s="1"/>
  <c r="A2398" i="7" l="1"/>
  <c r="B2398" i="7"/>
  <c r="C2398" i="7" s="1"/>
  <c r="D2399" i="7"/>
  <c r="D2400" i="7" l="1"/>
  <c r="A2399" i="7"/>
  <c r="B2399" i="7"/>
  <c r="C2399" i="7" s="1"/>
  <c r="A2400" i="7" l="1"/>
  <c r="B2400" i="7"/>
  <c r="C2400" i="7" s="1"/>
  <c r="D2401" i="7"/>
  <c r="A2401" i="7" l="1"/>
  <c r="B2401" i="7"/>
  <c r="C2401" i="7" s="1"/>
  <c r="D2402" i="7"/>
  <c r="D2403" i="7" l="1"/>
  <c r="A2402" i="7"/>
  <c r="B2402" i="7"/>
  <c r="C2402" i="7" s="1"/>
  <c r="A2403" i="7" l="1"/>
  <c r="B2403" i="7"/>
  <c r="C2403" i="7" s="1"/>
  <c r="D2404" i="7"/>
  <c r="D2405" i="7" l="1"/>
  <c r="A2404" i="7"/>
  <c r="B2404" i="7"/>
  <c r="C2404" i="7" s="1"/>
  <c r="D2406" i="7" l="1"/>
  <c r="A2405" i="7"/>
  <c r="B2405" i="7"/>
  <c r="C2405" i="7" s="1"/>
  <c r="D2407" i="7" l="1"/>
  <c r="A2406" i="7"/>
  <c r="B2406" i="7"/>
  <c r="C2406" i="7" s="1"/>
  <c r="A2407" i="7" l="1"/>
  <c r="B2407" i="7"/>
  <c r="C2407" i="7" s="1"/>
  <c r="D2408" i="7"/>
  <c r="A2408" i="7" l="1"/>
  <c r="B2408" i="7"/>
  <c r="C2408" i="7" s="1"/>
  <c r="D2409" i="7"/>
  <c r="B2409" i="7" l="1"/>
  <c r="C2409" i="7" s="1"/>
  <c r="D2410" i="7"/>
  <c r="A2409" i="7"/>
  <c r="A2410" i="7" l="1"/>
  <c r="B2410" i="7"/>
  <c r="C2410" i="7" s="1"/>
  <c r="D2411" i="7"/>
  <c r="A2411" i="7" l="1"/>
  <c r="B2411" i="7"/>
  <c r="C2411" i="7" s="1"/>
  <c r="D2412" i="7"/>
  <c r="A2412" i="7" l="1"/>
  <c r="D2413" i="7"/>
  <c r="B2412" i="7"/>
  <c r="C2412" i="7" s="1"/>
  <c r="D2414" i="7" l="1"/>
  <c r="A2413" i="7"/>
  <c r="B2413" i="7"/>
  <c r="C2413" i="7" s="1"/>
  <c r="D2415" i="7" l="1"/>
  <c r="A2414" i="7"/>
  <c r="B2414" i="7"/>
  <c r="C2414" i="7" s="1"/>
  <c r="A2415" i="7" l="1"/>
  <c r="D2416" i="7"/>
  <c r="B2415" i="7"/>
  <c r="C2415" i="7" s="1"/>
  <c r="B2416" i="7" l="1"/>
  <c r="C2416" i="7" s="1"/>
  <c r="D2417" i="7"/>
  <c r="A2416" i="7"/>
  <c r="A2417" i="7" l="1"/>
  <c r="B2417" i="7"/>
  <c r="C2417" i="7" s="1"/>
  <c r="D2418" i="7"/>
  <c r="A2418" i="7" l="1"/>
  <c r="D2419" i="7"/>
  <c r="B2418" i="7"/>
  <c r="C2418" i="7" s="1"/>
  <c r="A2419" i="7" l="1"/>
  <c r="D2420" i="7"/>
  <c r="B2419" i="7"/>
  <c r="C2419" i="7" s="1"/>
  <c r="B2420" i="7" l="1"/>
  <c r="C2420" i="7" s="1"/>
  <c r="D2421" i="7"/>
  <c r="A2420" i="7"/>
  <c r="A2421" i="7" l="1"/>
  <c r="B2421" i="7"/>
  <c r="C2421" i="7" s="1"/>
  <c r="D2422" i="7"/>
  <c r="A2422" i="7" l="1"/>
  <c r="D2423" i="7"/>
  <c r="B2422" i="7"/>
  <c r="C2422" i="7" s="1"/>
  <c r="A2423" i="7" l="1"/>
  <c r="B2423" i="7"/>
  <c r="C2423" i="7" s="1"/>
  <c r="D2424" i="7"/>
  <c r="D2425" i="7" l="1"/>
  <c r="A2424" i="7"/>
  <c r="B2424" i="7"/>
  <c r="C2424" i="7" s="1"/>
  <c r="A2425" i="7" l="1"/>
  <c r="B2425" i="7"/>
  <c r="C2425" i="7" s="1"/>
  <c r="D2426" i="7"/>
  <c r="A2426" i="7" l="1"/>
  <c r="B2426" i="7"/>
  <c r="C2426" i="7" s="1"/>
  <c r="D2427" i="7"/>
  <c r="D2428" i="7" l="1"/>
  <c r="A2427" i="7"/>
  <c r="B2427" i="7"/>
  <c r="C2427" i="7" s="1"/>
  <c r="D2429" i="7" l="1"/>
  <c r="A2428" i="7"/>
  <c r="B2428" i="7"/>
  <c r="C2428" i="7" s="1"/>
  <c r="D2430" i="7" l="1"/>
  <c r="A2429" i="7"/>
  <c r="B2429" i="7"/>
  <c r="C2429" i="7" s="1"/>
  <c r="A2430" i="7" l="1"/>
  <c r="B2430" i="7"/>
  <c r="C2430" i="7" s="1"/>
  <c r="D2431" i="7"/>
  <c r="A2431" i="7" l="1"/>
  <c r="B2431" i="7"/>
  <c r="C2431" i="7" s="1"/>
  <c r="D2432" i="7"/>
  <c r="A2432" i="7" l="1"/>
  <c r="B2432" i="7"/>
  <c r="C2432" i="7" s="1"/>
  <c r="D2433" i="7"/>
  <c r="D2434" i="7" l="1"/>
  <c r="A2433" i="7"/>
  <c r="B2433" i="7"/>
  <c r="C2433" i="7" s="1"/>
  <c r="B2434" i="7" l="1"/>
  <c r="C2434" i="7" s="1"/>
  <c r="D2435" i="7"/>
  <c r="A2434" i="7"/>
  <c r="A2435" i="7" l="1"/>
  <c r="B2435" i="7"/>
  <c r="C2435" i="7" s="1"/>
  <c r="D2436" i="7"/>
  <c r="B2436" i="7" l="1"/>
  <c r="C2436" i="7" s="1"/>
  <c r="D2437" i="7"/>
  <c r="A2436" i="7"/>
  <c r="A2437" i="7" l="1"/>
  <c r="B2437" i="7"/>
  <c r="C2437" i="7" s="1"/>
  <c r="D2438" i="7"/>
  <c r="D2439" i="7" l="1"/>
  <c r="A2438" i="7"/>
  <c r="B2438" i="7"/>
  <c r="C2438" i="7" s="1"/>
  <c r="A2439" i="7" l="1"/>
  <c r="B2439" i="7"/>
  <c r="C2439" i="7" s="1"/>
  <c r="D2440" i="7"/>
  <c r="D2441" i="7" l="1"/>
  <c r="A2440" i="7"/>
  <c r="B2440" i="7"/>
  <c r="C2440" i="7" s="1"/>
  <c r="A2441" i="7" l="1"/>
  <c r="D2442" i="7"/>
  <c r="B2441" i="7"/>
  <c r="C2441" i="7" s="1"/>
  <c r="D2443" i="7" l="1"/>
  <c r="A2442" i="7"/>
  <c r="B2442" i="7"/>
  <c r="C2442" i="7" s="1"/>
  <c r="D2444" i="7" l="1"/>
  <c r="A2443" i="7"/>
  <c r="B2443" i="7"/>
  <c r="C2443" i="7" s="1"/>
  <c r="A2444" i="7" l="1"/>
  <c r="D2445" i="7"/>
  <c r="B2444" i="7"/>
  <c r="C2444" i="7" s="1"/>
  <c r="A2445" i="7" l="1"/>
  <c r="B2445" i="7"/>
  <c r="C2445" i="7" s="1"/>
  <c r="D2446" i="7"/>
  <c r="D2447" i="7" l="1"/>
  <c r="A2446" i="7"/>
  <c r="B2446" i="7"/>
  <c r="C2446" i="7" s="1"/>
  <c r="A2447" i="7" l="1"/>
  <c r="B2447" i="7"/>
  <c r="C2447" i="7" s="1"/>
  <c r="D2448" i="7"/>
  <c r="D2449" i="7" l="1"/>
  <c r="A2448" i="7"/>
  <c r="B2448" i="7"/>
  <c r="C2448" i="7" s="1"/>
  <c r="A2449" i="7" l="1"/>
  <c r="B2449" i="7"/>
  <c r="C2449" i="7" s="1"/>
  <c r="D2450" i="7"/>
  <c r="D2451" i="7" l="1"/>
  <c r="A2450" i="7"/>
  <c r="B2450" i="7"/>
  <c r="C2450" i="7" s="1"/>
  <c r="A2451" i="7" l="1"/>
  <c r="B2451" i="7"/>
  <c r="C2451" i="7" s="1"/>
  <c r="D2452" i="7"/>
  <c r="D2453" i="7" l="1"/>
  <c r="A2452" i="7"/>
  <c r="B2452" i="7"/>
  <c r="C2452" i="7" s="1"/>
  <c r="A2453" i="7" l="1"/>
  <c r="B2453" i="7"/>
  <c r="C2453" i="7" s="1"/>
  <c r="D2454" i="7"/>
  <c r="D2455" i="7" l="1"/>
  <c r="A2454" i="7"/>
  <c r="B2454" i="7"/>
  <c r="C2454" i="7" s="1"/>
  <c r="A2455" i="7" l="1"/>
  <c r="B2455" i="7"/>
  <c r="C2455" i="7" s="1"/>
  <c r="D2456" i="7"/>
  <c r="D2457" i="7" l="1"/>
  <c r="A2456" i="7"/>
  <c r="B2456" i="7"/>
  <c r="C2456" i="7" s="1"/>
  <c r="D2458" i="7" l="1"/>
  <c r="A2457" i="7"/>
  <c r="B2457" i="7"/>
  <c r="C2457" i="7" s="1"/>
  <c r="A2458" i="7" l="1"/>
  <c r="D2459" i="7"/>
  <c r="B2458" i="7"/>
  <c r="C2458" i="7" s="1"/>
  <c r="A2459" i="7" l="1"/>
  <c r="B2459" i="7"/>
  <c r="C2459" i="7" s="1"/>
  <c r="D2460" i="7"/>
  <c r="D2461" i="7" l="1"/>
  <c r="A2460" i="7"/>
  <c r="B2460" i="7"/>
  <c r="C2460" i="7" s="1"/>
  <c r="A2461" i="7" l="1"/>
  <c r="B2461" i="7"/>
  <c r="C2461" i="7" s="1"/>
  <c r="D2462" i="7"/>
  <c r="A2462" i="7" l="1"/>
  <c r="B2462" i="7"/>
  <c r="C2462" i="7" s="1"/>
  <c r="D2463" i="7"/>
  <c r="D2464" i="7" l="1"/>
  <c r="A2463" i="7"/>
  <c r="B2463" i="7"/>
  <c r="C2463" i="7" s="1"/>
  <c r="A2464" i="7" l="1"/>
  <c r="B2464" i="7"/>
  <c r="C2464" i="7" s="1"/>
  <c r="D2465" i="7"/>
  <c r="A2465" i="7" l="1"/>
  <c r="B2465" i="7"/>
  <c r="C2465" i="7" s="1"/>
  <c r="D2466" i="7"/>
  <c r="A2466" i="7" l="1"/>
  <c r="B2466" i="7"/>
  <c r="C2466" i="7" s="1"/>
  <c r="D2467" i="7"/>
  <c r="D2468" i="7" l="1"/>
  <c r="A2467" i="7"/>
  <c r="B2467" i="7"/>
  <c r="C2467" i="7" s="1"/>
  <c r="A2468" i="7" l="1"/>
  <c r="D2469" i="7"/>
  <c r="B2468" i="7"/>
  <c r="C2468" i="7" s="1"/>
  <c r="A2469" i="7" l="1"/>
  <c r="B2469" i="7"/>
  <c r="C2469" i="7" s="1"/>
  <c r="D2470" i="7"/>
  <c r="D2471" i="7" l="1"/>
  <c r="A2470" i="7"/>
  <c r="B2470" i="7"/>
  <c r="C2470" i="7" s="1"/>
  <c r="A2471" i="7" l="1"/>
  <c r="B2471" i="7"/>
  <c r="C2471" i="7" s="1"/>
  <c r="D2472" i="7"/>
  <c r="D2473" i="7" l="1"/>
  <c r="A2472" i="7"/>
  <c r="B2472" i="7"/>
  <c r="C2472" i="7" s="1"/>
  <c r="A2473" i="7" l="1"/>
  <c r="B2473" i="7"/>
  <c r="C2473" i="7" s="1"/>
  <c r="D2474" i="7"/>
  <c r="D2475" i="7" l="1"/>
  <c r="A2474" i="7"/>
  <c r="B2474" i="7"/>
  <c r="C2474" i="7" s="1"/>
  <c r="A2475" i="7" l="1"/>
  <c r="D2476" i="7"/>
  <c r="B2475" i="7"/>
  <c r="C2475" i="7" s="1"/>
  <c r="D2477" i="7" l="1"/>
  <c r="A2476" i="7"/>
  <c r="B2476" i="7"/>
  <c r="C2476" i="7" s="1"/>
  <c r="A2477" i="7" l="1"/>
  <c r="B2477" i="7"/>
  <c r="C2477" i="7" s="1"/>
  <c r="D2478" i="7"/>
  <c r="D2479" i="7" l="1"/>
  <c r="A2478" i="7"/>
  <c r="B2478" i="7"/>
  <c r="C2478" i="7" s="1"/>
  <c r="D2480" i="7" l="1"/>
  <c r="A2479" i="7"/>
  <c r="B2479" i="7"/>
  <c r="C2479" i="7" s="1"/>
  <c r="D2481" i="7" l="1"/>
  <c r="A2480" i="7"/>
  <c r="B2480" i="7"/>
  <c r="C2480" i="7" s="1"/>
  <c r="B2481" i="7" l="1"/>
  <c r="C2481" i="7" s="1"/>
  <c r="D2482" i="7"/>
  <c r="A2481" i="7"/>
  <c r="A2482" i="7" l="1"/>
  <c r="B2482" i="7"/>
  <c r="C2482" i="7" s="1"/>
  <c r="D2483" i="7"/>
  <c r="A2483" i="7" l="1"/>
  <c r="B2483" i="7"/>
  <c r="C2483" i="7" s="1"/>
  <c r="D2484" i="7"/>
  <c r="D2485" i="7" l="1"/>
  <c r="A2484" i="7"/>
  <c r="B2484" i="7"/>
  <c r="C2484" i="7" s="1"/>
  <c r="A2485" i="7" l="1"/>
  <c r="B2485" i="7"/>
  <c r="C2485" i="7" s="1"/>
  <c r="D2486" i="7"/>
  <c r="A2486" i="7" l="1"/>
  <c r="B2486" i="7"/>
  <c r="C2486" i="7" s="1"/>
  <c r="D2487" i="7"/>
  <c r="A2487" i="7" l="1"/>
  <c r="B2487" i="7"/>
  <c r="C2487" i="7" s="1"/>
  <c r="D2488" i="7"/>
  <c r="D2489" i="7" l="1"/>
  <c r="A2488" i="7"/>
  <c r="B2488" i="7"/>
  <c r="C2488" i="7" s="1"/>
  <c r="D2490" i="7" l="1"/>
  <c r="A2489" i="7"/>
  <c r="B2489" i="7"/>
  <c r="C2489" i="7" s="1"/>
  <c r="D2491" i="7" l="1"/>
  <c r="A2490" i="7"/>
  <c r="B2490" i="7"/>
  <c r="C2490" i="7" s="1"/>
  <c r="A2491" i="7" l="1"/>
  <c r="B2491" i="7"/>
  <c r="C2491" i="7" s="1"/>
  <c r="D2492" i="7"/>
  <c r="D2493" i="7" l="1"/>
  <c r="A2492" i="7"/>
  <c r="B2492" i="7"/>
  <c r="C2492" i="7" s="1"/>
  <c r="D2494" i="7" l="1"/>
  <c r="A2493" i="7"/>
  <c r="B2493" i="7"/>
  <c r="C2493" i="7" s="1"/>
  <c r="D2495" i="7" l="1"/>
  <c r="A2494" i="7"/>
  <c r="B2494" i="7"/>
  <c r="C2494" i="7" s="1"/>
  <c r="A2495" i="7" l="1"/>
  <c r="B2495" i="7"/>
  <c r="C2495" i="7" s="1"/>
  <c r="D2496" i="7"/>
  <c r="A2496" i="7" l="1"/>
  <c r="B2496" i="7"/>
  <c r="C2496" i="7" s="1"/>
  <c r="D2497" i="7"/>
  <c r="A2497" i="7" l="1"/>
  <c r="D2498" i="7"/>
  <c r="B2497" i="7"/>
  <c r="C2497" i="7" s="1"/>
  <c r="D2499" i="7" l="1"/>
  <c r="A2498" i="7"/>
  <c r="B2498" i="7"/>
  <c r="C2498" i="7" s="1"/>
  <c r="A2499" i="7" l="1"/>
  <c r="B2499" i="7"/>
  <c r="C2499" i="7" s="1"/>
  <c r="D2500" i="7"/>
  <c r="D2501" i="7" l="1"/>
  <c r="A2500" i="7"/>
  <c r="B2500" i="7"/>
  <c r="C2500" i="7" s="1"/>
  <c r="D2502" i="7" l="1"/>
  <c r="A2501" i="7"/>
  <c r="B2501" i="7"/>
  <c r="C2501" i="7" s="1"/>
  <c r="D2503" i="7" l="1"/>
  <c r="A2502" i="7"/>
  <c r="B2502" i="7"/>
  <c r="C2502" i="7" s="1"/>
  <c r="A2503" i="7" l="1"/>
  <c r="B2503" i="7"/>
  <c r="C2503" i="7" s="1"/>
  <c r="D2504" i="7"/>
  <c r="D2505" i="7" l="1"/>
  <c r="A2504" i="7"/>
  <c r="B2504" i="7"/>
  <c r="C2504" i="7" s="1"/>
  <c r="D2506" i="7" l="1"/>
  <c r="A2505" i="7"/>
  <c r="B2505" i="7"/>
  <c r="C2505" i="7" s="1"/>
  <c r="D2507" i="7" l="1"/>
  <c r="A2506" i="7"/>
  <c r="B2506" i="7"/>
  <c r="C2506" i="7" s="1"/>
  <c r="A2507" i="7" l="1"/>
  <c r="D2508" i="7"/>
  <c r="B2507" i="7"/>
  <c r="C2507" i="7" s="1"/>
  <c r="D2509" i="7" l="1"/>
  <c r="A2508" i="7"/>
  <c r="B2508" i="7"/>
  <c r="C2508" i="7" s="1"/>
  <c r="D2510" i="7" l="1"/>
  <c r="A2509" i="7"/>
  <c r="B2509" i="7"/>
  <c r="C2509" i="7" s="1"/>
  <c r="D2511" i="7" l="1"/>
  <c r="A2510" i="7"/>
  <c r="B2510" i="7"/>
  <c r="C2510" i="7" s="1"/>
  <c r="A2511" i="7" l="1"/>
  <c r="B2511" i="7"/>
  <c r="C2511" i="7" s="1"/>
  <c r="D2512" i="7"/>
  <c r="D2513" i="7" l="1"/>
  <c r="A2512" i="7"/>
  <c r="B2512" i="7"/>
  <c r="C2512" i="7" s="1"/>
  <c r="A2513" i="7" l="1"/>
  <c r="B2513" i="7"/>
  <c r="C2513" i="7" s="1"/>
  <c r="D2514" i="7"/>
  <c r="D2515" i="7" l="1"/>
  <c r="A2514" i="7"/>
  <c r="B2514" i="7"/>
  <c r="C2514" i="7" s="1"/>
  <c r="A2515" i="7" l="1"/>
  <c r="B2515" i="7"/>
  <c r="C2515" i="7" s="1"/>
  <c r="D2516" i="7"/>
  <c r="A2516" i="7" l="1"/>
  <c r="B2516" i="7"/>
  <c r="C2516" i="7" s="1"/>
  <c r="D2517" i="7"/>
  <c r="A2517" i="7" l="1"/>
  <c r="D2518" i="7"/>
  <c r="B2517" i="7"/>
  <c r="C2517" i="7" s="1"/>
  <c r="D2519" i="7" l="1"/>
  <c r="A2518" i="7"/>
  <c r="B2518" i="7"/>
  <c r="C2518" i="7" s="1"/>
  <c r="A2519" i="7" l="1"/>
  <c r="B2519" i="7"/>
  <c r="C2519" i="7" s="1"/>
  <c r="D2520" i="7"/>
  <c r="D2521" i="7" l="1"/>
  <c r="A2520" i="7"/>
  <c r="B2520" i="7"/>
  <c r="C2520" i="7" s="1"/>
  <c r="A2521" i="7" l="1"/>
  <c r="B2521" i="7"/>
  <c r="C2521" i="7" s="1"/>
  <c r="D2522" i="7"/>
  <c r="D2523" i="7" l="1"/>
  <c r="A2522" i="7"/>
  <c r="B2522" i="7"/>
  <c r="C2522" i="7" s="1"/>
  <c r="D2524" i="7" l="1"/>
  <c r="A2523" i="7"/>
  <c r="B2523" i="7"/>
  <c r="C2523" i="7" s="1"/>
  <c r="A2524" i="7" l="1"/>
  <c r="B2524" i="7"/>
  <c r="C2524" i="7" s="1"/>
  <c r="D2525" i="7"/>
  <c r="D2526" i="7" l="1"/>
  <c r="A2525" i="7"/>
  <c r="B2525" i="7"/>
  <c r="C2525" i="7" s="1"/>
  <c r="D2527" i="7" l="1"/>
  <c r="A2526" i="7"/>
  <c r="B2526" i="7"/>
  <c r="C2526" i="7" s="1"/>
  <c r="D2528" i="7" l="1"/>
  <c r="A2527" i="7"/>
  <c r="B2527" i="7"/>
  <c r="C2527" i="7" s="1"/>
  <c r="A2528" i="7" l="1"/>
  <c r="B2528" i="7"/>
  <c r="C2528" i="7" s="1"/>
  <c r="D2529" i="7"/>
  <c r="D2530" i="7" l="1"/>
  <c r="A2529" i="7"/>
  <c r="B2529" i="7"/>
  <c r="C2529" i="7" s="1"/>
  <c r="D2531" i="7" l="1"/>
  <c r="A2530" i="7"/>
  <c r="B2530" i="7"/>
  <c r="C2530" i="7" s="1"/>
  <c r="A2531" i="7" l="1"/>
  <c r="B2531" i="7"/>
  <c r="C2531" i="7" s="1"/>
  <c r="D2532" i="7"/>
  <c r="D2533" i="7" l="1"/>
  <c r="B2532" i="7"/>
  <c r="C2532" i="7" s="1"/>
  <c r="A2532" i="7"/>
  <c r="A2533" i="7" l="1"/>
  <c r="B2533" i="7"/>
  <c r="C2533" i="7" s="1"/>
  <c r="D2534" i="7"/>
  <c r="D2535" i="7" l="1"/>
  <c r="A2534" i="7"/>
  <c r="B2534" i="7"/>
  <c r="C2534" i="7" s="1"/>
  <c r="D2536" i="7" l="1"/>
  <c r="A2535" i="7"/>
  <c r="B2535" i="7"/>
  <c r="C2535" i="7" s="1"/>
  <c r="A2536" i="7" l="1"/>
  <c r="D2537" i="7"/>
  <c r="B2536" i="7"/>
  <c r="C2536" i="7" s="1"/>
  <c r="A2537" i="7" l="1"/>
  <c r="D2538" i="7"/>
  <c r="B2537" i="7"/>
  <c r="C2537" i="7" s="1"/>
  <c r="D2539" i="7" l="1"/>
  <c r="A2538" i="7"/>
  <c r="B2538" i="7"/>
  <c r="C2538" i="7" s="1"/>
  <c r="A2539" i="7" l="1"/>
  <c r="B2539" i="7"/>
  <c r="C2539" i="7" s="1"/>
  <c r="D2540" i="7"/>
  <c r="D2541" i="7" l="1"/>
  <c r="A2540" i="7"/>
  <c r="B2540" i="7"/>
  <c r="C2540" i="7" s="1"/>
  <c r="A2541" i="7" l="1"/>
  <c r="B2541" i="7"/>
  <c r="C2541" i="7" s="1"/>
  <c r="D2542" i="7"/>
  <c r="D2543" i="7" l="1"/>
  <c r="A2542" i="7"/>
  <c r="B2542" i="7"/>
  <c r="C2542" i="7" s="1"/>
  <c r="D2544" i="7" l="1"/>
  <c r="A2543" i="7"/>
  <c r="B2543" i="7"/>
  <c r="C2543" i="7" s="1"/>
  <c r="D2545" i="7" l="1"/>
  <c r="A2544" i="7"/>
  <c r="B2544" i="7"/>
  <c r="C2544" i="7" s="1"/>
  <c r="B2545" i="7" l="1"/>
  <c r="C2545" i="7" s="1"/>
  <c r="D2546" i="7"/>
  <c r="A2545" i="7"/>
  <c r="D2547" i="7" l="1"/>
  <c r="A2546" i="7"/>
  <c r="B2546" i="7"/>
  <c r="C2546" i="7" s="1"/>
  <c r="A2547" i="7" l="1"/>
  <c r="B2547" i="7"/>
  <c r="C2547" i="7" s="1"/>
  <c r="D2548" i="7"/>
  <c r="D2549" i="7" l="1"/>
  <c r="A2548" i="7"/>
  <c r="B2548" i="7"/>
  <c r="C2548" i="7" s="1"/>
  <c r="A2549" i="7" l="1"/>
  <c r="B2549" i="7"/>
  <c r="C2549" i="7" s="1"/>
  <c r="D2550" i="7"/>
  <c r="D2551" i="7" l="1"/>
  <c r="A2550" i="7"/>
  <c r="B2550" i="7"/>
  <c r="C2550" i="7" s="1"/>
  <c r="A2551" i="7" l="1"/>
  <c r="B2551" i="7"/>
  <c r="C2551" i="7" s="1"/>
  <c r="D2552" i="7"/>
  <c r="D2553" i="7" l="1"/>
  <c r="A2552" i="7"/>
  <c r="B2552" i="7"/>
  <c r="C2552" i="7" s="1"/>
  <c r="D2554" i="7" l="1"/>
  <c r="A2553" i="7"/>
  <c r="B2553" i="7"/>
  <c r="C2553" i="7" s="1"/>
  <c r="D2555" i="7" l="1"/>
  <c r="A2554" i="7"/>
  <c r="B2554" i="7"/>
  <c r="C2554" i="7" s="1"/>
  <c r="A2555" i="7" l="1"/>
  <c r="B2555" i="7"/>
  <c r="C2555" i="7" s="1"/>
  <c r="D2556" i="7"/>
  <c r="D2557" i="7" l="1"/>
  <c r="A2556" i="7"/>
  <c r="B2556" i="7"/>
  <c r="C2556" i="7" s="1"/>
  <c r="D2558" i="7" l="1"/>
  <c r="A2557" i="7"/>
  <c r="B2557" i="7"/>
  <c r="C2557" i="7" s="1"/>
  <c r="A2558" i="7" l="1"/>
  <c r="B2558" i="7"/>
  <c r="C2558" i="7" s="1"/>
  <c r="D2559" i="7"/>
  <c r="D2560" i="7" l="1"/>
  <c r="A2559" i="7"/>
  <c r="B2559" i="7"/>
  <c r="C2559" i="7" s="1"/>
  <c r="D2561" i="7" l="1"/>
  <c r="A2560" i="7"/>
  <c r="B2560" i="7"/>
  <c r="C2560" i="7" s="1"/>
  <c r="A2561" i="7" l="1"/>
  <c r="B2561" i="7"/>
  <c r="C2561" i="7" s="1"/>
  <c r="D2562" i="7"/>
  <c r="D2563" i="7" l="1"/>
  <c r="B2562" i="7"/>
  <c r="C2562" i="7" s="1"/>
  <c r="A2562" i="7"/>
  <c r="A2563" i="7" l="1"/>
  <c r="D2564" i="7"/>
  <c r="B2563" i="7"/>
  <c r="C2563" i="7" s="1"/>
  <c r="D2565" i="7" l="1"/>
  <c r="A2564" i="7"/>
  <c r="B2564" i="7"/>
  <c r="C2564" i="7" s="1"/>
  <c r="A2565" i="7" l="1"/>
  <c r="D2566" i="7"/>
  <c r="B2565" i="7"/>
  <c r="C2565" i="7" s="1"/>
  <c r="A2566" i="7" l="1"/>
  <c r="B2566" i="7"/>
  <c r="C2566" i="7" s="1"/>
  <c r="D2567" i="7"/>
  <c r="A2567" i="7" l="1"/>
  <c r="B2567" i="7"/>
  <c r="C2567" i="7" s="1"/>
  <c r="D2568" i="7"/>
  <c r="D2569" i="7" l="1"/>
  <c r="A2568" i="7"/>
  <c r="B2568" i="7"/>
  <c r="C2568" i="7" s="1"/>
  <c r="B2569" i="7" l="1"/>
  <c r="C2569" i="7" s="1"/>
  <c r="D2570" i="7"/>
  <c r="A2569" i="7"/>
  <c r="A2570" i="7" l="1"/>
  <c r="B2570" i="7"/>
  <c r="C2570" i="7" s="1"/>
  <c r="D2571" i="7"/>
  <c r="A2571" i="7" l="1"/>
  <c r="B2571" i="7"/>
  <c r="C2571" i="7" s="1"/>
  <c r="D2572" i="7"/>
  <c r="D2573" i="7" l="1"/>
  <c r="A2572" i="7"/>
  <c r="B2572" i="7"/>
  <c r="C2572" i="7" s="1"/>
  <c r="A2573" i="7" l="1"/>
  <c r="B2573" i="7"/>
  <c r="C2573" i="7" s="1"/>
  <c r="D2574" i="7"/>
  <c r="A2574" i="7" l="1"/>
  <c r="B2574" i="7"/>
  <c r="C2574" i="7" s="1"/>
  <c r="D2575" i="7"/>
  <c r="D2576" i="7" l="1"/>
  <c r="A2575" i="7"/>
  <c r="B2575" i="7"/>
  <c r="C2575" i="7" s="1"/>
  <c r="D2577" i="7" l="1"/>
  <c r="B2576" i="7"/>
  <c r="C2576" i="7" s="1"/>
  <c r="A2576" i="7"/>
  <c r="A2577" i="7" l="1"/>
  <c r="B2577" i="7"/>
  <c r="C2577" i="7" s="1"/>
  <c r="D2578" i="7"/>
  <c r="D2579" i="7" l="1"/>
  <c r="A2578" i="7"/>
  <c r="B2578" i="7"/>
  <c r="C2578" i="7" s="1"/>
  <c r="A2579" i="7" l="1"/>
  <c r="B2579" i="7"/>
  <c r="C2579" i="7" s="1"/>
  <c r="D2580" i="7"/>
  <c r="D2581" i="7" l="1"/>
  <c r="B2580" i="7"/>
  <c r="C2580" i="7" s="1"/>
  <c r="A2580" i="7"/>
  <c r="A2581" i="7" l="1"/>
  <c r="B2581" i="7"/>
  <c r="C2581" i="7" s="1"/>
  <c r="D2582" i="7"/>
  <c r="D2583" i="7" l="1"/>
  <c r="A2582" i="7"/>
  <c r="B2582" i="7"/>
  <c r="C2582" i="7" s="1"/>
  <c r="A2583" i="7" l="1"/>
  <c r="B2583" i="7"/>
  <c r="C2583" i="7" s="1"/>
  <c r="D2584" i="7"/>
  <c r="D2585" i="7" l="1"/>
  <c r="A2584" i="7"/>
  <c r="B2584" i="7"/>
  <c r="C2584" i="7" s="1"/>
  <c r="A2585" i="7" l="1"/>
  <c r="B2585" i="7"/>
  <c r="C2585" i="7" s="1"/>
  <c r="D2586" i="7"/>
  <c r="A2586" i="7" l="1"/>
  <c r="B2586" i="7"/>
  <c r="C2586" i="7" s="1"/>
  <c r="D2587" i="7"/>
  <c r="A2587" i="7" l="1"/>
  <c r="B2587" i="7"/>
  <c r="C2587" i="7" s="1"/>
  <c r="D2588" i="7"/>
  <c r="D2589" i="7" l="1"/>
  <c r="A2588" i="7"/>
  <c r="B2588" i="7"/>
  <c r="C2588" i="7" s="1"/>
  <c r="D2590" i="7" l="1"/>
  <c r="A2589" i="7"/>
  <c r="B2589" i="7"/>
  <c r="C2589" i="7" s="1"/>
  <c r="D2591" i="7" l="1"/>
  <c r="A2590" i="7"/>
  <c r="B2590" i="7"/>
  <c r="C2590" i="7" s="1"/>
  <c r="D2592" i="7" l="1"/>
  <c r="A2591" i="7"/>
  <c r="B2591" i="7"/>
  <c r="C2591" i="7" s="1"/>
  <c r="D2593" i="7" l="1"/>
  <c r="A2592" i="7"/>
  <c r="B2592" i="7"/>
  <c r="C2592" i="7" s="1"/>
  <c r="A2593" i="7" l="1"/>
  <c r="D2594" i="7"/>
  <c r="B2593" i="7"/>
  <c r="C2593" i="7" s="1"/>
  <c r="D2595" i="7" l="1"/>
  <c r="A2594" i="7"/>
  <c r="B2594" i="7"/>
  <c r="C2594" i="7" s="1"/>
  <c r="A2595" i="7" l="1"/>
  <c r="B2595" i="7"/>
  <c r="C2595" i="7" s="1"/>
  <c r="D2596" i="7"/>
  <c r="D2597" i="7" l="1"/>
  <c r="A2596" i="7"/>
  <c r="B2596" i="7"/>
  <c r="C2596" i="7" s="1"/>
  <c r="A2597" i="7" l="1"/>
  <c r="B2597" i="7"/>
  <c r="C2597" i="7" s="1"/>
  <c r="D2598" i="7"/>
  <c r="D2599" i="7" l="1"/>
  <c r="A2598" i="7"/>
  <c r="B2598" i="7"/>
  <c r="C2598" i="7" s="1"/>
  <c r="A2599" i="7" l="1"/>
  <c r="D2600" i="7"/>
  <c r="B2599" i="7"/>
  <c r="C2599" i="7" s="1"/>
  <c r="D2601" i="7" l="1"/>
  <c r="A2600" i="7"/>
  <c r="B2600" i="7"/>
  <c r="C2600" i="7" s="1"/>
  <c r="A2601" i="7" l="1"/>
  <c r="D2602" i="7"/>
  <c r="B2601" i="7"/>
  <c r="C2601" i="7" s="1"/>
  <c r="D2603" i="7" l="1"/>
  <c r="A2602" i="7"/>
  <c r="B2602" i="7"/>
  <c r="C2602" i="7" s="1"/>
  <c r="D2604" i="7" l="1"/>
  <c r="A2603" i="7"/>
  <c r="B2603" i="7"/>
  <c r="C2603" i="7" s="1"/>
  <c r="D2605" i="7" l="1"/>
  <c r="A2604" i="7"/>
  <c r="B2604" i="7"/>
  <c r="C2604" i="7" s="1"/>
  <c r="D2606" i="7" l="1"/>
  <c r="A2605" i="7"/>
  <c r="B2605" i="7"/>
  <c r="C2605" i="7" s="1"/>
  <c r="D2607" i="7" l="1"/>
  <c r="A2606" i="7"/>
  <c r="B2606" i="7"/>
  <c r="C2606" i="7" s="1"/>
  <c r="A2607" i="7" l="1"/>
  <c r="B2607" i="7"/>
  <c r="C2607" i="7" s="1"/>
  <c r="D2608" i="7"/>
  <c r="A2608" i="7" l="1"/>
  <c r="B2608" i="7"/>
  <c r="C2608" i="7" s="1"/>
  <c r="D2609" i="7"/>
  <c r="D2610" i="7" l="1"/>
  <c r="A2609" i="7"/>
  <c r="B2609" i="7"/>
  <c r="C2609" i="7" s="1"/>
  <c r="A2610" i="7" l="1"/>
  <c r="D2611" i="7"/>
  <c r="B2610" i="7"/>
  <c r="C2610" i="7" s="1"/>
  <c r="D2612" i="7" l="1"/>
  <c r="A2611" i="7"/>
  <c r="B2611" i="7"/>
  <c r="C2611" i="7" s="1"/>
  <c r="D2613" i="7" l="1"/>
  <c r="A2612" i="7"/>
  <c r="B2612" i="7"/>
  <c r="C2612" i="7" s="1"/>
  <c r="A2613" i="7" l="1"/>
  <c r="B2613" i="7"/>
  <c r="C2613" i="7" s="1"/>
  <c r="D2614" i="7"/>
  <c r="D2615" i="7" l="1"/>
  <c r="A2614" i="7"/>
  <c r="B2614" i="7"/>
  <c r="C2614" i="7" s="1"/>
  <c r="A2615" i="7" l="1"/>
  <c r="B2615" i="7"/>
  <c r="C2615" i="7" s="1"/>
  <c r="D2616" i="7"/>
  <c r="D2617" i="7" l="1"/>
  <c r="A2616" i="7"/>
  <c r="B2616" i="7"/>
  <c r="C2616" i="7" s="1"/>
  <c r="A2617" i="7" l="1"/>
  <c r="B2617" i="7"/>
  <c r="C2617" i="7" s="1"/>
  <c r="D2618" i="7"/>
  <c r="B2618" i="7" l="1"/>
  <c r="C2618" i="7" s="1"/>
  <c r="D2619" i="7"/>
  <c r="A2618" i="7"/>
  <c r="D2620" i="7" l="1"/>
  <c r="A2619" i="7"/>
  <c r="B2619" i="7"/>
  <c r="C2619" i="7" s="1"/>
  <c r="D2621" i="7" l="1"/>
  <c r="A2620" i="7"/>
  <c r="B2620" i="7"/>
  <c r="C2620" i="7" s="1"/>
  <c r="D2622" i="7" l="1"/>
  <c r="A2621" i="7"/>
  <c r="B2621" i="7"/>
  <c r="C2621" i="7" s="1"/>
  <c r="A2622" i="7" l="1"/>
  <c r="D2623" i="7"/>
  <c r="B2622" i="7"/>
  <c r="C2622" i="7" s="1"/>
  <c r="A2623" i="7" l="1"/>
  <c r="B2623" i="7"/>
  <c r="C2623" i="7" s="1"/>
  <c r="D2624" i="7"/>
  <c r="D2625" i="7" l="1"/>
  <c r="A2624" i="7"/>
  <c r="B2624" i="7"/>
  <c r="C2624" i="7" s="1"/>
  <c r="D2626" i="7" l="1"/>
  <c r="A2625" i="7"/>
  <c r="B2625" i="7"/>
  <c r="C2625" i="7" s="1"/>
  <c r="A2626" i="7" l="1"/>
  <c r="D2627" i="7"/>
  <c r="B2626" i="7"/>
  <c r="C2626" i="7" s="1"/>
  <c r="A2627" i="7" l="1"/>
  <c r="B2627" i="7"/>
  <c r="C2627" i="7" s="1"/>
  <c r="D2628" i="7"/>
  <c r="D2629" i="7" l="1"/>
  <c r="A2628" i="7"/>
  <c r="B2628" i="7"/>
  <c r="C2628" i="7" s="1"/>
  <c r="A2629" i="7" l="1"/>
  <c r="D2630" i="7"/>
  <c r="B2629" i="7"/>
  <c r="C2629" i="7" s="1"/>
  <c r="D2631" i="7" l="1"/>
  <c r="A2630" i="7"/>
  <c r="B2630" i="7"/>
  <c r="C2630" i="7" s="1"/>
  <c r="A2631" i="7" l="1"/>
  <c r="B2631" i="7"/>
  <c r="C2631" i="7" s="1"/>
  <c r="D2632" i="7"/>
  <c r="D2633" i="7" l="1"/>
  <c r="A2632" i="7"/>
  <c r="B2632" i="7"/>
  <c r="C2632" i="7" s="1"/>
  <c r="A2633" i="7" l="1"/>
  <c r="B2633" i="7"/>
  <c r="C2633" i="7" s="1"/>
  <c r="D2634" i="7"/>
  <c r="D2635" i="7" l="1"/>
  <c r="A2634" i="7"/>
  <c r="B2634" i="7"/>
  <c r="C2634" i="7" s="1"/>
  <c r="A2635" i="7" l="1"/>
  <c r="D2636" i="7"/>
  <c r="B2635" i="7"/>
  <c r="C2635" i="7" s="1"/>
  <c r="A2636" i="7" l="1"/>
  <c r="B2636" i="7"/>
  <c r="C2636" i="7" s="1"/>
  <c r="D2637" i="7"/>
  <c r="A2637" i="7" l="1"/>
  <c r="B2637" i="7"/>
  <c r="C2637" i="7" s="1"/>
  <c r="D2638" i="7"/>
  <c r="D2639" i="7" l="1"/>
  <c r="A2638" i="7"/>
  <c r="B2638" i="7"/>
  <c r="C2638" i="7" s="1"/>
  <c r="D2640" i="7" l="1"/>
  <c r="A2639" i="7"/>
  <c r="B2639" i="7"/>
  <c r="C2639" i="7" s="1"/>
  <c r="A2640" i="7" l="1"/>
  <c r="B2640" i="7"/>
  <c r="C2640" i="7" s="1"/>
  <c r="D2641" i="7"/>
  <c r="A2641" i="7" l="1"/>
  <c r="B2641" i="7"/>
  <c r="C2641" i="7" s="1"/>
  <c r="D2642" i="7"/>
  <c r="D2643" i="7" l="1"/>
  <c r="A2642" i="7"/>
  <c r="B2642" i="7"/>
  <c r="C2642" i="7" s="1"/>
  <c r="A2643" i="7" l="1"/>
  <c r="B2643" i="7"/>
  <c r="C2643" i="7" s="1"/>
  <c r="D2644" i="7"/>
  <c r="D2645" i="7" l="1"/>
  <c r="A2644" i="7"/>
  <c r="B2644" i="7"/>
  <c r="C2644" i="7" s="1"/>
  <c r="D2646" i="7" l="1"/>
  <c r="A2645" i="7"/>
  <c r="B2645" i="7"/>
  <c r="C2645" i="7" s="1"/>
  <c r="D2647" i="7" l="1"/>
  <c r="A2646" i="7"/>
  <c r="B2646" i="7"/>
  <c r="C2646" i="7" s="1"/>
  <c r="D2648" i="7" l="1"/>
  <c r="A2647" i="7"/>
  <c r="B2647" i="7"/>
  <c r="C2647" i="7" s="1"/>
  <c r="A2648" i="7" l="1"/>
  <c r="B2648" i="7"/>
  <c r="C2648" i="7" s="1"/>
  <c r="D2649" i="7"/>
  <c r="A2649" i="7" l="1"/>
  <c r="B2649" i="7"/>
  <c r="C2649" i="7" s="1"/>
  <c r="D2650" i="7"/>
  <c r="A2650" i="7" l="1"/>
  <c r="B2650" i="7"/>
  <c r="C2650" i="7" s="1"/>
  <c r="D2651" i="7"/>
  <c r="D2652" i="7" l="1"/>
  <c r="A2651" i="7"/>
  <c r="B2651" i="7"/>
  <c r="C2651" i="7" s="1"/>
  <c r="A2652" i="7" l="1"/>
  <c r="B2652" i="7"/>
  <c r="C2652" i="7" s="1"/>
  <c r="D2653" i="7"/>
  <c r="A2653" i="7" l="1"/>
  <c r="D2654" i="7"/>
  <c r="B2653" i="7"/>
  <c r="C2653" i="7" s="1"/>
  <c r="D2655" i="7" l="1"/>
  <c r="A2654" i="7"/>
  <c r="B2654" i="7"/>
  <c r="C2654" i="7" s="1"/>
  <c r="D2656" i="7" l="1"/>
  <c r="A2655" i="7"/>
  <c r="B2655" i="7"/>
  <c r="C2655" i="7" s="1"/>
  <c r="D2657" i="7" l="1"/>
  <c r="A2656" i="7"/>
  <c r="B2656" i="7"/>
  <c r="C2656" i="7" s="1"/>
  <c r="D2658" i="7" l="1"/>
  <c r="A2657" i="7"/>
  <c r="B2657" i="7"/>
  <c r="C2657" i="7" s="1"/>
  <c r="D2659" i="7" l="1"/>
  <c r="A2658" i="7"/>
  <c r="B2658" i="7"/>
  <c r="C2658" i="7" s="1"/>
  <c r="A2659" i="7" l="1"/>
  <c r="D2660" i="7"/>
  <c r="B2659" i="7"/>
  <c r="C2659" i="7" s="1"/>
  <c r="D2661" i="7" l="1"/>
  <c r="A2660" i="7"/>
  <c r="B2660" i="7"/>
  <c r="C2660" i="7" s="1"/>
  <c r="D2662" i="7" l="1"/>
  <c r="A2661" i="7"/>
  <c r="B2661" i="7"/>
  <c r="C2661" i="7" s="1"/>
  <c r="D2663" i="7" l="1"/>
  <c r="A2662" i="7"/>
  <c r="B2662" i="7"/>
  <c r="C2662" i="7" s="1"/>
  <c r="D2664" i="7" l="1"/>
  <c r="A2663" i="7"/>
  <c r="B2663" i="7"/>
  <c r="C2663" i="7" s="1"/>
  <c r="D2665" i="7" l="1"/>
  <c r="A2664" i="7"/>
  <c r="B2664" i="7"/>
  <c r="C2664" i="7" s="1"/>
  <c r="A2665" i="7" l="1"/>
  <c r="B2665" i="7"/>
  <c r="C2665" i="7" s="1"/>
  <c r="D2666" i="7"/>
  <c r="A2666" i="7" l="1"/>
  <c r="B2666" i="7"/>
  <c r="C2666" i="7" s="1"/>
  <c r="D2667" i="7"/>
  <c r="A2667" i="7" l="1"/>
  <c r="D2668" i="7"/>
  <c r="B2667" i="7"/>
  <c r="C2667" i="7" s="1"/>
  <c r="D2669" i="7" l="1"/>
  <c r="A2668" i="7"/>
  <c r="B2668" i="7"/>
  <c r="C2668" i="7" s="1"/>
  <c r="A2669" i="7" l="1"/>
  <c r="B2669" i="7"/>
  <c r="C2669" i="7" s="1"/>
  <c r="D2670" i="7"/>
  <c r="D2671" i="7" l="1"/>
  <c r="A2670" i="7"/>
  <c r="B2670" i="7"/>
  <c r="C2670" i="7" s="1"/>
  <c r="A2671" i="7" l="1"/>
  <c r="D2672" i="7"/>
  <c r="B2671" i="7"/>
  <c r="C2671" i="7" s="1"/>
  <c r="D2673" i="7" l="1"/>
  <c r="A2672" i="7"/>
  <c r="B2672" i="7"/>
  <c r="C2672" i="7" s="1"/>
  <c r="A2673" i="7" l="1"/>
  <c r="B2673" i="7"/>
  <c r="C2673" i="7" s="1"/>
  <c r="D2674" i="7"/>
  <c r="D2675" i="7" l="1"/>
  <c r="A2674" i="7"/>
  <c r="B2674" i="7"/>
  <c r="C2674" i="7" s="1"/>
  <c r="A2675" i="7" l="1"/>
  <c r="B2675" i="7"/>
  <c r="C2675" i="7" s="1"/>
  <c r="D2676" i="7"/>
  <c r="D2677" i="7" l="1"/>
  <c r="A2676" i="7"/>
  <c r="B2676" i="7"/>
  <c r="C2676" i="7" s="1"/>
  <c r="A2677" i="7" l="1"/>
  <c r="B2677" i="7"/>
  <c r="C2677" i="7" s="1"/>
  <c r="D2678" i="7"/>
  <c r="A2678" i="7" l="1"/>
  <c r="B2678" i="7"/>
  <c r="C2678" i="7" s="1"/>
  <c r="D2679" i="7"/>
  <c r="A2679" i="7" l="1"/>
  <c r="B2679" i="7"/>
  <c r="C2679" i="7" s="1"/>
  <c r="D2680" i="7"/>
  <c r="D2681" i="7" l="1"/>
  <c r="A2680" i="7"/>
  <c r="B2680" i="7"/>
  <c r="C2680" i="7" s="1"/>
  <c r="A2681" i="7" l="1"/>
  <c r="B2681" i="7"/>
  <c r="C2681" i="7" s="1"/>
  <c r="D2682" i="7"/>
  <c r="D2683" i="7" l="1"/>
  <c r="A2682" i="7"/>
  <c r="B2682" i="7"/>
  <c r="C2682" i="7" s="1"/>
  <c r="A2683" i="7" l="1"/>
  <c r="B2683" i="7"/>
  <c r="C2683" i="7" s="1"/>
  <c r="D2684" i="7"/>
  <c r="D2685" i="7" l="1"/>
  <c r="A2684" i="7"/>
  <c r="B2684" i="7"/>
  <c r="C2684" i="7" s="1"/>
  <c r="A2685" i="7" l="1"/>
  <c r="B2685" i="7"/>
  <c r="C2685" i="7" s="1"/>
  <c r="D2686" i="7"/>
  <c r="D2687" i="7" l="1"/>
  <c r="A2686" i="7"/>
  <c r="B2686" i="7"/>
  <c r="C2686" i="7" s="1"/>
  <c r="A2687" i="7" l="1"/>
  <c r="B2687" i="7"/>
  <c r="C2687" i="7" s="1"/>
  <c r="D2688" i="7"/>
  <c r="D2689" i="7" l="1"/>
  <c r="A2688" i="7"/>
  <c r="B2688" i="7"/>
  <c r="C2688" i="7" s="1"/>
  <c r="A2689" i="7" l="1"/>
  <c r="D2690" i="7"/>
  <c r="B2689" i="7"/>
  <c r="C2689" i="7" s="1"/>
  <c r="D2691" i="7" l="1"/>
  <c r="A2690" i="7"/>
  <c r="B2690" i="7"/>
  <c r="C2690" i="7" s="1"/>
  <c r="D2692" i="7" l="1"/>
  <c r="A2691" i="7"/>
  <c r="B2691" i="7"/>
  <c r="C2691" i="7" s="1"/>
  <c r="A2692" i="7" l="1"/>
  <c r="D2693" i="7"/>
  <c r="B2692" i="7"/>
  <c r="C2692" i="7" s="1"/>
  <c r="A2693" i="7" l="1"/>
  <c r="B2693" i="7"/>
  <c r="C2693" i="7" s="1"/>
  <c r="D2694" i="7"/>
  <c r="D2695" i="7" l="1"/>
  <c r="A2694" i="7"/>
  <c r="B2694" i="7"/>
  <c r="C2694" i="7" s="1"/>
  <c r="A2695" i="7" l="1"/>
  <c r="D2696" i="7"/>
  <c r="B2695" i="7"/>
  <c r="C2695" i="7" s="1"/>
  <c r="D2697" i="7" l="1"/>
  <c r="A2696" i="7"/>
  <c r="B2696" i="7"/>
  <c r="C2696" i="7" s="1"/>
  <c r="D2698" i="7" l="1"/>
  <c r="A2697" i="7"/>
  <c r="B2697" i="7"/>
  <c r="C2697" i="7" s="1"/>
  <c r="D2699" i="7" l="1"/>
  <c r="A2698" i="7"/>
  <c r="B2698" i="7"/>
  <c r="C2698" i="7" s="1"/>
  <c r="A2699" i="7" l="1"/>
  <c r="B2699" i="7"/>
  <c r="C2699" i="7" s="1"/>
  <c r="D2700" i="7"/>
  <c r="D2701" i="7" l="1"/>
  <c r="A2700" i="7"/>
  <c r="B2700" i="7"/>
  <c r="C2700" i="7" s="1"/>
  <c r="A2701" i="7" l="1"/>
  <c r="B2701" i="7"/>
  <c r="C2701" i="7" s="1"/>
  <c r="D2702" i="7"/>
  <c r="D2703" i="7" l="1"/>
  <c r="A2702" i="7"/>
  <c r="B2702" i="7"/>
  <c r="C2702" i="7" s="1"/>
  <c r="A2703" i="7" l="1"/>
  <c r="B2703" i="7"/>
  <c r="C2703" i="7" s="1"/>
  <c r="D2704" i="7"/>
  <c r="D2705" i="7" l="1"/>
  <c r="A2704" i="7"/>
  <c r="B2704" i="7"/>
  <c r="C2704" i="7" s="1"/>
  <c r="A2705" i="7" l="1"/>
  <c r="B2705" i="7"/>
  <c r="C2705" i="7" s="1"/>
  <c r="D2706" i="7"/>
  <c r="A2706" i="7" l="1"/>
  <c r="B2706" i="7"/>
  <c r="C2706" i="7" s="1"/>
  <c r="D2707" i="7"/>
  <c r="A2707" i="7" l="1"/>
  <c r="B2707" i="7"/>
  <c r="C2707" i="7" s="1"/>
  <c r="D2708" i="7"/>
  <c r="B2708" i="7" l="1"/>
  <c r="C2708" i="7" s="1"/>
  <c r="D2709" i="7"/>
  <c r="A2708" i="7"/>
  <c r="A2709" i="7" l="1"/>
  <c r="B2709" i="7"/>
  <c r="C2709" i="7" s="1"/>
  <c r="D2710" i="7"/>
  <c r="A2710" i="7" l="1"/>
  <c r="D2711" i="7"/>
  <c r="B2710" i="7"/>
  <c r="C2710" i="7" s="1"/>
  <c r="A2711" i="7" l="1"/>
  <c r="B2711" i="7"/>
  <c r="C2711" i="7" s="1"/>
  <c r="D2712" i="7"/>
  <c r="D2713" i="7" l="1"/>
  <c r="A2712" i="7"/>
  <c r="B2712" i="7"/>
  <c r="C2712" i="7" s="1"/>
  <c r="A2713" i="7" l="1"/>
  <c r="D2714" i="7"/>
  <c r="B2713" i="7"/>
  <c r="C2713" i="7" s="1"/>
  <c r="D2715" i="7" l="1"/>
  <c r="A2714" i="7"/>
  <c r="B2714" i="7"/>
  <c r="C2714" i="7" s="1"/>
  <c r="D2716" i="7" l="1"/>
  <c r="A2715" i="7"/>
  <c r="B2715" i="7"/>
  <c r="C2715" i="7" s="1"/>
  <c r="D2717" i="7" l="1"/>
  <c r="A2716" i="7"/>
  <c r="B2716" i="7"/>
  <c r="C2716" i="7" s="1"/>
  <c r="A2717" i="7" l="1"/>
  <c r="B2717" i="7"/>
  <c r="C2717" i="7" s="1"/>
  <c r="D2718" i="7"/>
  <c r="A2718" i="7" l="1"/>
  <c r="D2719" i="7"/>
  <c r="B2718" i="7"/>
  <c r="C2718" i="7" s="1"/>
  <c r="A2719" i="7" l="1"/>
  <c r="B2719" i="7"/>
  <c r="C2719" i="7" s="1"/>
  <c r="D2720" i="7"/>
  <c r="D2721" i="7" l="1"/>
  <c r="A2720" i="7"/>
  <c r="B2720" i="7"/>
  <c r="C2720" i="7" s="1"/>
  <c r="A2721" i="7" l="1"/>
  <c r="B2721" i="7"/>
  <c r="C2721" i="7" s="1"/>
  <c r="D2722" i="7"/>
  <c r="D2723" i="7" l="1"/>
  <c r="A2722" i="7"/>
  <c r="B2722" i="7"/>
  <c r="C2722" i="7" s="1"/>
  <c r="A2723" i="7" l="1"/>
  <c r="D2724" i="7"/>
  <c r="B2723" i="7"/>
  <c r="C2723" i="7" s="1"/>
  <c r="D2725" i="7" l="1"/>
  <c r="B2724" i="7"/>
  <c r="C2724" i="7" s="1"/>
  <c r="A2724" i="7"/>
  <c r="A2725" i="7" l="1"/>
  <c r="B2725" i="7"/>
  <c r="C2725" i="7" s="1"/>
  <c r="D2726" i="7"/>
  <c r="D2727" i="7" l="1"/>
  <c r="A2726" i="7"/>
  <c r="B2726" i="7"/>
  <c r="C2726" i="7" s="1"/>
  <c r="A2727" i="7" l="1"/>
  <c r="B2727" i="7"/>
  <c r="C2727" i="7" s="1"/>
  <c r="D2728" i="7"/>
  <c r="D2729" i="7" l="1"/>
  <c r="A2728" i="7"/>
  <c r="B2728" i="7"/>
  <c r="C2728" i="7" s="1"/>
  <c r="A2729" i="7" l="1"/>
  <c r="B2729" i="7"/>
  <c r="C2729" i="7" s="1"/>
  <c r="D2730" i="7"/>
  <c r="A2730" i="7" l="1"/>
  <c r="D2731" i="7"/>
  <c r="B2730" i="7"/>
  <c r="C2730" i="7" s="1"/>
  <c r="A2731" i="7" l="1"/>
  <c r="B2731" i="7"/>
  <c r="C2731" i="7" s="1"/>
  <c r="D2732" i="7"/>
  <c r="D2733" i="7" l="1"/>
  <c r="A2732" i="7"/>
  <c r="B2732" i="7"/>
  <c r="C2732" i="7" s="1"/>
  <c r="A2733" i="7" l="1"/>
  <c r="B2733" i="7"/>
  <c r="C2733" i="7" s="1"/>
  <c r="D2734" i="7"/>
  <c r="A2734" i="7" l="1"/>
  <c r="B2734" i="7"/>
  <c r="C2734" i="7" s="1"/>
  <c r="D2735" i="7"/>
  <c r="A2735" i="7" l="1"/>
  <c r="B2735" i="7"/>
  <c r="C2735" i="7" s="1"/>
  <c r="D2736" i="7"/>
  <c r="D2737" i="7" l="1"/>
  <c r="A2736" i="7"/>
  <c r="B2736" i="7"/>
  <c r="C2736" i="7" s="1"/>
  <c r="D2738" i="7" l="1"/>
  <c r="A2737" i="7"/>
  <c r="B2737" i="7"/>
  <c r="C2737" i="7" s="1"/>
  <c r="D2739" i="7" l="1"/>
  <c r="A2738" i="7"/>
  <c r="B2738" i="7"/>
  <c r="C2738" i="7" s="1"/>
  <c r="A2739" i="7" l="1"/>
  <c r="B2739" i="7"/>
  <c r="C2739" i="7" s="1"/>
  <c r="D2740" i="7"/>
  <c r="D2741" i="7" l="1"/>
  <c r="A2740" i="7"/>
  <c r="B2740" i="7"/>
  <c r="C2740" i="7" s="1"/>
  <c r="A2741" i="7" l="1"/>
  <c r="B2741" i="7"/>
  <c r="C2741" i="7" s="1"/>
  <c r="D2742" i="7"/>
  <c r="D2743" i="7" l="1"/>
  <c r="A2742" i="7"/>
  <c r="B2742" i="7"/>
  <c r="C2742" i="7" s="1"/>
  <c r="D2744" i="7" l="1"/>
  <c r="A2743" i="7"/>
  <c r="B2743" i="7"/>
  <c r="C2743" i="7" s="1"/>
  <c r="D2745" i="7" l="1"/>
  <c r="A2744" i="7"/>
  <c r="B2744" i="7"/>
  <c r="C2744" i="7" s="1"/>
  <c r="A2745" i="7" l="1"/>
  <c r="B2745" i="7"/>
  <c r="C2745" i="7" s="1"/>
  <c r="D2746" i="7"/>
  <c r="A2746" i="7" l="1"/>
  <c r="B2746" i="7"/>
  <c r="C2746" i="7" s="1"/>
  <c r="D2747" i="7"/>
  <c r="D2748" i="7" l="1"/>
  <c r="A2747" i="7"/>
  <c r="B2747" i="7"/>
  <c r="C2747" i="7" s="1"/>
  <c r="D2749" i="7" l="1"/>
  <c r="A2748" i="7"/>
  <c r="B2748" i="7"/>
  <c r="C2748" i="7" s="1"/>
  <c r="A2749" i="7" l="1"/>
  <c r="B2749" i="7"/>
  <c r="C2749" i="7" s="1"/>
  <c r="D2750" i="7"/>
  <c r="D2751" i="7" l="1"/>
  <c r="A2750" i="7"/>
  <c r="B2750" i="7"/>
  <c r="C2750" i="7" s="1"/>
  <c r="A2751" i="7" l="1"/>
  <c r="B2751" i="7"/>
  <c r="C2751" i="7" s="1"/>
  <c r="D2752" i="7"/>
  <c r="D2753" i="7" l="1"/>
  <c r="A2752" i="7"/>
  <c r="B2752" i="7"/>
  <c r="C2752" i="7" s="1"/>
  <c r="A2753" i="7" l="1"/>
  <c r="B2753" i="7"/>
  <c r="C2753" i="7" s="1"/>
  <c r="D2754" i="7"/>
  <c r="A2754" i="7" l="1"/>
  <c r="B2754" i="7"/>
  <c r="C2754" i="7" s="1"/>
  <c r="D2755" i="7"/>
  <c r="A2755" i="7" l="1"/>
  <c r="B2755" i="7"/>
  <c r="C2755" i="7" s="1"/>
  <c r="D2756" i="7"/>
  <c r="D2757" i="7" l="1"/>
  <c r="A2756" i="7"/>
  <c r="B2756" i="7"/>
  <c r="C2756" i="7" s="1"/>
  <c r="A2757" i="7" l="1"/>
  <c r="B2757" i="7"/>
  <c r="C2757" i="7" s="1"/>
  <c r="D2758" i="7"/>
  <c r="D2759" i="7" l="1"/>
  <c r="A2758" i="7"/>
  <c r="B2758" i="7"/>
  <c r="C2758" i="7" s="1"/>
  <c r="D2760" i="7" l="1"/>
  <c r="A2759" i="7"/>
  <c r="B2759" i="7"/>
  <c r="C2759" i="7" s="1"/>
  <c r="A2760" i="7" l="1"/>
  <c r="D2761" i="7"/>
  <c r="B2760" i="7"/>
  <c r="C2760" i="7" s="1"/>
  <c r="A2761" i="7" l="1"/>
  <c r="B2761" i="7"/>
  <c r="C2761" i="7" s="1"/>
  <c r="D2762" i="7"/>
  <c r="D2763" i="7" l="1"/>
  <c r="A2762" i="7"/>
  <c r="B2762" i="7"/>
  <c r="C2762" i="7" s="1"/>
  <c r="D2764" i="7" l="1"/>
  <c r="A2763" i="7"/>
  <c r="B2763" i="7"/>
  <c r="C2763" i="7" s="1"/>
  <c r="D2765" i="7" l="1"/>
  <c r="A2764" i="7"/>
  <c r="B2764" i="7"/>
  <c r="C2764" i="7" s="1"/>
  <c r="A2765" i="7" l="1"/>
  <c r="B2765" i="7"/>
  <c r="C2765" i="7" s="1"/>
  <c r="D2766" i="7"/>
  <c r="D2767" i="7" l="1"/>
  <c r="A2766" i="7"/>
  <c r="B2766" i="7"/>
  <c r="C2766" i="7" s="1"/>
  <c r="A2767" i="7" l="1"/>
  <c r="B2767" i="7"/>
  <c r="C2767" i="7" s="1"/>
  <c r="D2768" i="7"/>
  <c r="A2768" i="7" l="1"/>
  <c r="B2768" i="7"/>
  <c r="C2768" i="7" s="1"/>
  <c r="D2769" i="7"/>
  <c r="A2769" i="7" l="1"/>
  <c r="B2769" i="7"/>
  <c r="C2769" i="7" s="1"/>
  <c r="D2770" i="7"/>
  <c r="D2771" i="7" l="1"/>
  <c r="A2770" i="7"/>
  <c r="B2770" i="7"/>
  <c r="C2770" i="7" s="1"/>
  <c r="A2771" i="7" l="1"/>
  <c r="B2771" i="7"/>
  <c r="C2771" i="7" s="1"/>
  <c r="D2772" i="7"/>
  <c r="A2772" i="7" l="1"/>
  <c r="B2772" i="7"/>
  <c r="C2772" i="7" s="1"/>
  <c r="D2773" i="7"/>
  <c r="A2773" i="7" l="1"/>
  <c r="B2773" i="7"/>
  <c r="C2773" i="7" s="1"/>
  <c r="D2774" i="7"/>
  <c r="A2774" i="7" l="1"/>
  <c r="B2774" i="7"/>
  <c r="C2774" i="7" s="1"/>
  <c r="D2775" i="7"/>
  <c r="D2776" i="7" l="1"/>
  <c r="A2775" i="7"/>
  <c r="B2775" i="7"/>
  <c r="C2775" i="7" s="1"/>
  <c r="D2777" i="7" l="1"/>
  <c r="A2776" i="7"/>
  <c r="B2776" i="7"/>
  <c r="C2776" i="7" s="1"/>
  <c r="A2777" i="7" l="1"/>
  <c r="B2777" i="7"/>
  <c r="C2777" i="7" s="1"/>
  <c r="D2778" i="7"/>
  <c r="A2778" i="7" l="1"/>
  <c r="D2779" i="7"/>
  <c r="B2778" i="7"/>
  <c r="C2778" i="7" s="1"/>
  <c r="A2779" i="7" l="1"/>
  <c r="B2779" i="7"/>
  <c r="C2779" i="7" s="1"/>
  <c r="D2780" i="7"/>
  <c r="A2780" i="7" l="1"/>
  <c r="D2781" i="7"/>
  <c r="B2780" i="7"/>
  <c r="C2780" i="7" s="1"/>
  <c r="D2782" i="7" l="1"/>
  <c r="A2781" i="7"/>
  <c r="B2781" i="7"/>
  <c r="C2781" i="7" s="1"/>
  <c r="D2783" i="7" l="1"/>
  <c r="A2782" i="7"/>
  <c r="B2782" i="7"/>
  <c r="C2782" i="7" s="1"/>
  <c r="D2784" i="7" l="1"/>
  <c r="A2783" i="7"/>
  <c r="B2783" i="7"/>
  <c r="C2783" i="7" s="1"/>
  <c r="A2784" i="7" l="1"/>
  <c r="B2784" i="7"/>
  <c r="C2784" i="7" s="1"/>
  <c r="D2785" i="7"/>
  <c r="A2785" i="7" l="1"/>
  <c r="D2786" i="7"/>
  <c r="B2785" i="7"/>
  <c r="C2785" i="7" s="1"/>
  <c r="D2787" i="7" l="1"/>
  <c r="A2786" i="7"/>
  <c r="B2786" i="7"/>
  <c r="C2786" i="7" s="1"/>
  <c r="A2787" i="7" l="1"/>
  <c r="B2787" i="7"/>
  <c r="C2787" i="7" s="1"/>
  <c r="D2788" i="7"/>
  <c r="D2789" i="7" l="1"/>
  <c r="A2788" i="7"/>
  <c r="B2788" i="7"/>
  <c r="C2788" i="7" s="1"/>
  <c r="D2790" i="7" l="1"/>
  <c r="A2789" i="7"/>
  <c r="B2789" i="7"/>
  <c r="C2789" i="7" s="1"/>
  <c r="D2791" i="7" l="1"/>
  <c r="A2790" i="7"/>
  <c r="B2790" i="7"/>
  <c r="C2790" i="7" s="1"/>
  <c r="D2792" i="7" l="1"/>
  <c r="A2791" i="7"/>
  <c r="B2791" i="7"/>
  <c r="C2791" i="7" s="1"/>
  <c r="D2793" i="7" l="1"/>
  <c r="A2792" i="7"/>
  <c r="B2792" i="7"/>
  <c r="C2792" i="7" s="1"/>
  <c r="A2793" i="7" l="1"/>
  <c r="D2794" i="7"/>
  <c r="B2793" i="7"/>
  <c r="C2793" i="7" s="1"/>
  <c r="D2795" i="7" l="1"/>
  <c r="A2794" i="7"/>
  <c r="B2794" i="7"/>
  <c r="C2794" i="7" s="1"/>
  <c r="A2795" i="7" l="1"/>
  <c r="B2795" i="7"/>
  <c r="C2795" i="7" s="1"/>
  <c r="D2796" i="7"/>
  <c r="B2796" i="7" l="1"/>
  <c r="C2796" i="7" s="1"/>
  <c r="D2797" i="7"/>
  <c r="A2796" i="7"/>
  <c r="A2797" i="7" l="1"/>
  <c r="D2798" i="7"/>
  <c r="B2797" i="7"/>
  <c r="C2797" i="7" s="1"/>
  <c r="D2799" i="7" l="1"/>
  <c r="A2798" i="7"/>
  <c r="B2798" i="7"/>
  <c r="C2798" i="7" s="1"/>
  <c r="A2799" i="7" l="1"/>
  <c r="B2799" i="7"/>
  <c r="C2799" i="7" s="1"/>
  <c r="D2800" i="7"/>
  <c r="D2801" i="7" l="1"/>
  <c r="A2800" i="7"/>
  <c r="B2800" i="7"/>
  <c r="C2800" i="7" s="1"/>
  <c r="A2801" i="7" l="1"/>
  <c r="D2802" i="7"/>
  <c r="B2801" i="7"/>
  <c r="C2801" i="7" s="1"/>
  <c r="D2803" i="7" l="1"/>
  <c r="A2802" i="7"/>
  <c r="B2802" i="7"/>
  <c r="C2802" i="7" s="1"/>
  <c r="A2803" i="7" l="1"/>
  <c r="B2803" i="7"/>
  <c r="C2803" i="7" s="1"/>
  <c r="D2804" i="7"/>
  <c r="D2805" i="7" l="1"/>
  <c r="A2804" i="7"/>
  <c r="B2804" i="7"/>
  <c r="C2804" i="7" s="1"/>
  <c r="A2805" i="7" l="1"/>
  <c r="B2805" i="7"/>
  <c r="C2805" i="7" s="1"/>
  <c r="D2806" i="7"/>
  <c r="A2806" i="7" l="1"/>
  <c r="D2807" i="7"/>
  <c r="B2806" i="7"/>
  <c r="C2806" i="7" s="1"/>
  <c r="D2808" i="7" l="1"/>
  <c r="A2807" i="7"/>
  <c r="B2807" i="7"/>
  <c r="C2807" i="7" s="1"/>
  <c r="D2809" i="7" l="1"/>
  <c r="A2808" i="7"/>
  <c r="B2808" i="7"/>
  <c r="C2808" i="7" s="1"/>
  <c r="A2809" i="7" l="1"/>
  <c r="B2809" i="7"/>
  <c r="C2809" i="7" s="1"/>
  <c r="D2810" i="7"/>
  <c r="D2811" i="7" l="1"/>
  <c r="A2810" i="7"/>
  <c r="B2810" i="7"/>
  <c r="C2810" i="7" s="1"/>
  <c r="A2811" i="7" l="1"/>
  <c r="B2811" i="7"/>
  <c r="C2811" i="7" s="1"/>
  <c r="D2812" i="7"/>
  <c r="A2812" i="7" l="1"/>
  <c r="B2812" i="7"/>
  <c r="C2812" i="7" s="1"/>
  <c r="D2813" i="7"/>
  <c r="D2814" i="7" l="1"/>
  <c r="B2813" i="7"/>
  <c r="C2813" i="7" s="1"/>
  <c r="A2813" i="7"/>
  <c r="D2815" i="7" l="1"/>
  <c r="A2814" i="7"/>
  <c r="B2814" i="7"/>
  <c r="C2814" i="7" s="1"/>
  <c r="A2815" i="7" l="1"/>
  <c r="B2815" i="7"/>
  <c r="C2815" i="7" s="1"/>
  <c r="D2816" i="7"/>
  <c r="D2817" i="7" l="1"/>
  <c r="A2816" i="7"/>
  <c r="B2816" i="7"/>
  <c r="C2816" i="7" s="1"/>
  <c r="A2817" i="7" l="1"/>
  <c r="B2817" i="7"/>
  <c r="C2817" i="7" s="1"/>
  <c r="D2818" i="7"/>
  <c r="D2819" i="7" l="1"/>
  <c r="A2818" i="7"/>
  <c r="B2818" i="7"/>
  <c r="C2818" i="7" s="1"/>
  <c r="A2819" i="7" l="1"/>
  <c r="B2819" i="7"/>
  <c r="C2819" i="7" s="1"/>
  <c r="D2820" i="7"/>
  <c r="D2821" i="7" l="1"/>
  <c r="A2820" i="7"/>
  <c r="B2820" i="7"/>
  <c r="C2820" i="7" s="1"/>
  <c r="A2821" i="7" l="1"/>
  <c r="B2821" i="7"/>
  <c r="C2821" i="7" s="1"/>
  <c r="D2822" i="7"/>
  <c r="D2823" i="7" l="1"/>
  <c r="A2822" i="7"/>
  <c r="B2822" i="7"/>
  <c r="C2822" i="7" s="1"/>
  <c r="A2823" i="7" l="1"/>
  <c r="B2823" i="7"/>
  <c r="C2823" i="7" s="1"/>
  <c r="D2824" i="7"/>
  <c r="B2824" i="7" l="1"/>
  <c r="C2824" i="7" s="1"/>
  <c r="A2824" i="7"/>
  <c r="D2825" i="7"/>
  <c r="A2825" i="7" l="1"/>
  <c r="B2825" i="7"/>
  <c r="C2825" i="7" s="1"/>
  <c r="D2826" i="7"/>
  <c r="A2826" i="7" l="1"/>
  <c r="B2826" i="7"/>
  <c r="C2826" i="7" s="1"/>
  <c r="D2827" i="7"/>
  <c r="A2827" i="7" l="1"/>
  <c r="B2827" i="7"/>
  <c r="C2827" i="7" s="1"/>
  <c r="D2828" i="7"/>
  <c r="D2829" i="7" l="1"/>
  <c r="A2828" i="7"/>
  <c r="B2828" i="7"/>
  <c r="C2828" i="7" s="1"/>
  <c r="D2830" i="7" l="1"/>
  <c r="A2829" i="7"/>
  <c r="B2829" i="7"/>
  <c r="C2829" i="7" s="1"/>
  <c r="A2830" i="7" l="1"/>
  <c r="B2830" i="7"/>
  <c r="C2830" i="7" s="1"/>
  <c r="D2831" i="7"/>
  <c r="A2831" i="7" l="1"/>
  <c r="B2831" i="7"/>
  <c r="C2831" i="7" s="1"/>
  <c r="D2832" i="7"/>
  <c r="D2833" i="7" l="1"/>
  <c r="A2832" i="7"/>
  <c r="B2832" i="7"/>
  <c r="C2832" i="7" s="1"/>
  <c r="D2834" i="7" l="1"/>
  <c r="A2833" i="7"/>
  <c r="B2833" i="7"/>
  <c r="C2833" i="7" s="1"/>
  <c r="D2835" i="7" l="1"/>
  <c r="A2834" i="7"/>
  <c r="B2834" i="7"/>
  <c r="C2834" i="7" s="1"/>
  <c r="A2835" i="7" l="1"/>
  <c r="D2836" i="7"/>
  <c r="B2835" i="7"/>
  <c r="C2835" i="7" s="1"/>
  <c r="A2836" i="7" l="1"/>
  <c r="B2836" i="7"/>
  <c r="C2836" i="7" s="1"/>
  <c r="D2837" i="7"/>
  <c r="A2837" i="7" l="1"/>
  <c r="B2837" i="7"/>
  <c r="C2837" i="7" s="1"/>
  <c r="D2838" i="7"/>
  <c r="D2839" i="7" l="1"/>
  <c r="A2838" i="7"/>
  <c r="B2838" i="7"/>
  <c r="C2838" i="7" s="1"/>
  <c r="D2840" i="7" l="1"/>
  <c r="A2839" i="7"/>
  <c r="B2839" i="7"/>
  <c r="C2839" i="7" s="1"/>
  <c r="D2841" i="7" l="1"/>
  <c r="A2840" i="7"/>
  <c r="B2840" i="7"/>
  <c r="C2840" i="7" s="1"/>
  <c r="A2841" i="7" l="1"/>
  <c r="B2841" i="7"/>
  <c r="C2841" i="7" s="1"/>
  <c r="D2842" i="7"/>
  <c r="A2842" i="7" l="1"/>
  <c r="B2842" i="7"/>
  <c r="C2842" i="7" s="1"/>
  <c r="D2843" i="7"/>
  <c r="A2843" i="7" l="1"/>
  <c r="B2843" i="7"/>
  <c r="C2843" i="7" s="1"/>
  <c r="D2844" i="7"/>
  <c r="D2845" i="7" l="1"/>
  <c r="A2844" i="7"/>
  <c r="B2844" i="7"/>
  <c r="C2844" i="7" s="1"/>
  <c r="B2845" i="7" l="1"/>
  <c r="C2845" i="7" s="1"/>
  <c r="D2846" i="7"/>
  <c r="A2845" i="7"/>
  <c r="D2847" i="7" l="1"/>
  <c r="A2846" i="7"/>
  <c r="B2846" i="7"/>
  <c r="C2846" i="7" s="1"/>
  <c r="A2847" i="7" l="1"/>
  <c r="B2847" i="7"/>
  <c r="C2847" i="7" s="1"/>
  <c r="D2848" i="7"/>
  <c r="D2849" i="7" l="1"/>
  <c r="A2848" i="7"/>
  <c r="B2848" i="7"/>
  <c r="C2848" i="7" s="1"/>
  <c r="A2849" i="7" l="1"/>
  <c r="D2850" i="7"/>
  <c r="B2849" i="7"/>
  <c r="C2849" i="7" s="1"/>
  <c r="D2851" i="7" l="1"/>
  <c r="A2850" i="7"/>
  <c r="B2850" i="7"/>
  <c r="C2850" i="7" s="1"/>
  <c r="A2851" i="7" l="1"/>
  <c r="B2851" i="7"/>
  <c r="C2851" i="7" s="1"/>
  <c r="D2852" i="7"/>
  <c r="D2853" i="7" l="1"/>
  <c r="A2852" i="7"/>
  <c r="B2852" i="7"/>
  <c r="C2852" i="7" s="1"/>
  <c r="D2854" i="7" l="1"/>
  <c r="A2853" i="7"/>
  <c r="B2853" i="7"/>
  <c r="C2853" i="7" s="1"/>
  <c r="A2854" i="7" l="1"/>
  <c r="B2854" i="7"/>
  <c r="C2854" i="7" s="1"/>
  <c r="D2855" i="7"/>
  <c r="D2856" i="7" l="1"/>
  <c r="A2855" i="7"/>
  <c r="B2855" i="7"/>
  <c r="C2855" i="7" s="1"/>
  <c r="D2857" i="7" l="1"/>
  <c r="A2856" i="7"/>
  <c r="B2856" i="7"/>
  <c r="C2856" i="7" s="1"/>
  <c r="A2857" i="7" l="1"/>
  <c r="B2857" i="7"/>
  <c r="C2857" i="7" s="1"/>
  <c r="D2858" i="7"/>
  <c r="A2858" i="7" l="1"/>
  <c r="B2858" i="7"/>
  <c r="C2858" i="7" s="1"/>
  <c r="D2859" i="7"/>
  <c r="A2859" i="7" l="1"/>
  <c r="B2859" i="7"/>
  <c r="C2859" i="7" s="1"/>
  <c r="D2860" i="7"/>
  <c r="D2861" i="7" l="1"/>
  <c r="A2860" i="7"/>
  <c r="B2860" i="7"/>
  <c r="C2860" i="7" s="1"/>
  <c r="A2861" i="7" l="1"/>
  <c r="B2861" i="7"/>
  <c r="C2861" i="7" s="1"/>
  <c r="D2862" i="7"/>
  <c r="D2863" i="7" l="1"/>
  <c r="A2862" i="7"/>
  <c r="B2862" i="7"/>
  <c r="C2862" i="7" s="1"/>
  <c r="D2864" i="7" l="1"/>
  <c r="A2863" i="7"/>
  <c r="B2863" i="7"/>
  <c r="C2863" i="7" s="1"/>
  <c r="A2864" i="7" l="1"/>
  <c r="D2865" i="7"/>
  <c r="B2864" i="7"/>
  <c r="C2864" i="7" s="1"/>
  <c r="A2865" i="7" l="1"/>
  <c r="B2865" i="7"/>
  <c r="C2865" i="7" s="1"/>
  <c r="D2866" i="7"/>
  <c r="D2867" i="7" l="1"/>
  <c r="A2866" i="7"/>
  <c r="B2866" i="7"/>
  <c r="C2866" i="7" s="1"/>
  <c r="A2867" i="7" l="1"/>
  <c r="B2867" i="7"/>
  <c r="C2867" i="7" s="1"/>
  <c r="D2868" i="7"/>
  <c r="D2869" i="7" l="1"/>
  <c r="A2868" i="7"/>
  <c r="B2868" i="7"/>
  <c r="C2868" i="7" s="1"/>
  <c r="D2870" i="7" l="1"/>
  <c r="A2869" i="7"/>
  <c r="B2869" i="7"/>
  <c r="C2869" i="7" s="1"/>
  <c r="A2870" i="7" l="1"/>
  <c r="B2870" i="7"/>
  <c r="C2870" i="7" s="1"/>
  <c r="D2871" i="7"/>
  <c r="D2872" i="7" l="1"/>
  <c r="A2871" i="7"/>
  <c r="B2871" i="7"/>
  <c r="C2871" i="7" s="1"/>
  <c r="D2873" i="7" l="1"/>
  <c r="A2872" i="7"/>
  <c r="B2872" i="7"/>
  <c r="C2872" i="7" s="1"/>
  <c r="A2873" i="7" l="1"/>
  <c r="B2873" i="7"/>
  <c r="C2873" i="7" s="1"/>
  <c r="D2874" i="7"/>
  <c r="A2874" i="7" l="1"/>
  <c r="B2874" i="7"/>
  <c r="C2874" i="7" s="1"/>
  <c r="D2875" i="7"/>
  <c r="A2875" i="7" l="1"/>
  <c r="D2876" i="7"/>
  <c r="B2875" i="7"/>
  <c r="C2875" i="7" s="1"/>
  <c r="D2877" i="7" l="1"/>
  <c r="A2876" i="7"/>
  <c r="B2876" i="7"/>
  <c r="C2876" i="7" s="1"/>
  <c r="A2877" i="7" l="1"/>
  <c r="B2877" i="7"/>
  <c r="C2877" i="7" s="1"/>
  <c r="D2878" i="7"/>
  <c r="D2879" i="7" l="1"/>
  <c r="A2878" i="7"/>
  <c r="B2878" i="7"/>
  <c r="C2878" i="7" s="1"/>
  <c r="A2879" i="7" l="1"/>
  <c r="D2880" i="7"/>
  <c r="B2879" i="7"/>
  <c r="C2879" i="7" s="1"/>
  <c r="A2880" i="7" l="1"/>
  <c r="B2880" i="7"/>
  <c r="C2880" i="7" s="1"/>
  <c r="D2881" i="7"/>
  <c r="A2881" i="7" l="1"/>
  <c r="B2881" i="7"/>
  <c r="C2881" i="7" s="1"/>
  <c r="D2882" i="7"/>
  <c r="D2883" i="7" l="1"/>
  <c r="A2882" i="7"/>
  <c r="B2882" i="7"/>
  <c r="C2882" i="7" s="1"/>
  <c r="A2883" i="7" l="1"/>
  <c r="B2883" i="7"/>
  <c r="C2883" i="7" s="1"/>
  <c r="D2884" i="7"/>
  <c r="D2885" i="7" l="1"/>
  <c r="A2884" i="7"/>
  <c r="B2884" i="7"/>
  <c r="C2884" i="7" s="1"/>
  <c r="A2885" i="7" l="1"/>
  <c r="B2885" i="7"/>
  <c r="C2885" i="7" s="1"/>
  <c r="D2886" i="7"/>
  <c r="D2887" i="7" l="1"/>
  <c r="A2886" i="7"/>
  <c r="B2886" i="7"/>
  <c r="C2886" i="7" s="1"/>
  <c r="D2888" i="7" l="1"/>
  <c r="A2887" i="7"/>
  <c r="B2887" i="7"/>
  <c r="C2887" i="7" s="1"/>
  <c r="A2888" i="7" l="1"/>
  <c r="B2888" i="7"/>
  <c r="C2888" i="7" s="1"/>
  <c r="D2889" i="7"/>
  <c r="A2889" i="7" l="1"/>
  <c r="B2889" i="7"/>
  <c r="C2889" i="7" s="1"/>
  <c r="D2890" i="7"/>
  <c r="A2890" i="7" l="1"/>
  <c r="D2891" i="7"/>
  <c r="B2890" i="7"/>
  <c r="C2890" i="7" s="1"/>
  <c r="A2891" i="7" l="1"/>
  <c r="B2891" i="7"/>
  <c r="C2891" i="7" s="1"/>
  <c r="D2892" i="7"/>
  <c r="A2892" i="7" l="1"/>
  <c r="B2892" i="7"/>
  <c r="C2892" i="7" s="1"/>
  <c r="D2893" i="7"/>
  <c r="A2893" i="7" l="1"/>
  <c r="B2893" i="7"/>
  <c r="C2893" i="7" s="1"/>
  <c r="D2894" i="7"/>
  <c r="D2895" i="7" l="1"/>
  <c r="A2894" i="7"/>
  <c r="B2894" i="7"/>
  <c r="C2894" i="7" s="1"/>
  <c r="A2895" i="7" l="1"/>
  <c r="B2895" i="7"/>
  <c r="C2895" i="7" s="1"/>
  <c r="D2896" i="7"/>
  <c r="D2897" i="7" l="1"/>
  <c r="A2896" i="7"/>
  <c r="B2896" i="7"/>
  <c r="C2896" i="7" s="1"/>
  <c r="A2897" i="7" l="1"/>
  <c r="B2897" i="7"/>
  <c r="C2897" i="7" s="1"/>
  <c r="D2898" i="7"/>
  <c r="D2899" i="7" l="1"/>
  <c r="A2898" i="7"/>
  <c r="B2898" i="7"/>
  <c r="C2898" i="7" s="1"/>
  <c r="A2899" i="7" l="1"/>
  <c r="B2899" i="7"/>
  <c r="C2899" i="7" s="1"/>
  <c r="D2900" i="7"/>
  <c r="D2901" i="7" l="1"/>
  <c r="A2900" i="7"/>
  <c r="B2900" i="7"/>
  <c r="C2900" i="7" s="1"/>
  <c r="A2901" i="7" l="1"/>
  <c r="B2901" i="7"/>
  <c r="C2901" i="7" s="1"/>
  <c r="D2902" i="7"/>
  <c r="D2903" i="7" l="1"/>
  <c r="A2902" i="7"/>
  <c r="B2902" i="7"/>
  <c r="C2902" i="7" s="1"/>
  <c r="D2904" i="7" l="1"/>
  <c r="A2903" i="7"/>
  <c r="B2903" i="7"/>
  <c r="C2903" i="7" s="1"/>
  <c r="D2905" i="7" l="1"/>
  <c r="A2904" i="7"/>
  <c r="B2904" i="7"/>
  <c r="C2904" i="7" s="1"/>
  <c r="A2905" i="7" l="1"/>
  <c r="D2906" i="7"/>
  <c r="B2905" i="7"/>
  <c r="C2905" i="7" s="1"/>
  <c r="D2907" i="7" l="1"/>
  <c r="A2906" i="7"/>
  <c r="B2906" i="7"/>
  <c r="C2906" i="7" s="1"/>
  <c r="A2907" i="7" l="1"/>
  <c r="B2907" i="7"/>
  <c r="C2907" i="7" s="1"/>
  <c r="D2908" i="7"/>
  <c r="A2908" i="7" l="1"/>
  <c r="B2908" i="7"/>
  <c r="C2908" i="7" s="1"/>
  <c r="D2909" i="7"/>
  <c r="A2909" i="7" l="1"/>
  <c r="B2909" i="7"/>
  <c r="C2909" i="7" s="1"/>
  <c r="D2910" i="7"/>
  <c r="D2911" i="7" l="1"/>
  <c r="A2910" i="7"/>
  <c r="B2910" i="7"/>
  <c r="C2910" i="7" s="1"/>
  <c r="D2912" i="7" l="1"/>
  <c r="A2911" i="7"/>
  <c r="B2911" i="7"/>
  <c r="C2911" i="7" s="1"/>
  <c r="D2913" i="7" l="1"/>
  <c r="A2912" i="7"/>
  <c r="B2912" i="7"/>
  <c r="C2912" i="7" s="1"/>
  <c r="A2913" i="7" l="1"/>
  <c r="B2913" i="7"/>
  <c r="C2913" i="7" s="1"/>
  <c r="D2914" i="7"/>
  <c r="A2914" i="7" l="1"/>
  <c r="B2914" i="7"/>
  <c r="C2914" i="7" s="1"/>
  <c r="D2915" i="7"/>
  <c r="A2915" i="7" l="1"/>
  <c r="B2915" i="7"/>
  <c r="C2915" i="7" s="1"/>
  <c r="D2916" i="7"/>
  <c r="A2916" i="7" l="1"/>
  <c r="B2916" i="7"/>
  <c r="C2916" i="7" s="1"/>
  <c r="D2917" i="7"/>
  <c r="A2917" i="7" l="1"/>
  <c r="B2917" i="7"/>
  <c r="C2917" i="7" s="1"/>
  <c r="D2918" i="7"/>
  <c r="D2919" i="7" l="1"/>
  <c r="A2918" i="7"/>
  <c r="B2918" i="7"/>
  <c r="C2918" i="7" s="1"/>
  <c r="D2920" i="7" l="1"/>
  <c r="A2919" i="7"/>
  <c r="B2919" i="7"/>
  <c r="C2919" i="7" s="1"/>
  <c r="D2921" i="7" l="1"/>
  <c r="A2920" i="7"/>
  <c r="B2920" i="7"/>
  <c r="C2920" i="7" s="1"/>
  <c r="D2922" i="7" l="1"/>
  <c r="A2921" i="7"/>
  <c r="B2921" i="7"/>
  <c r="C2921" i="7" s="1"/>
  <c r="D2923" i="7" l="1"/>
  <c r="A2922" i="7"/>
  <c r="B2922" i="7"/>
  <c r="C2922" i="7" s="1"/>
  <c r="A2923" i="7" l="1"/>
  <c r="B2923" i="7"/>
  <c r="C2923" i="7" s="1"/>
  <c r="D2924" i="7"/>
  <c r="A2924" i="7" l="1"/>
  <c r="B2924" i="7"/>
  <c r="C2924" i="7" s="1"/>
  <c r="D2925" i="7"/>
  <c r="D2926" i="7" l="1"/>
  <c r="A2925" i="7"/>
  <c r="B2925" i="7"/>
  <c r="C2925" i="7" s="1"/>
  <c r="A2926" i="7" l="1"/>
  <c r="B2926" i="7"/>
  <c r="C2926" i="7" s="1"/>
  <c r="D2927" i="7"/>
  <c r="A2927" i="7" l="1"/>
  <c r="B2927" i="7"/>
  <c r="C2927" i="7" s="1"/>
  <c r="D2928" i="7"/>
  <c r="A2928" i="7" l="1"/>
  <c r="B2928" i="7"/>
  <c r="C2928" i="7" s="1"/>
  <c r="D2929" i="7"/>
  <c r="A2929" i="7" l="1"/>
  <c r="B2929" i="7"/>
  <c r="C2929" i="7" s="1"/>
  <c r="D2930" i="7"/>
  <c r="D2931" i="7" l="1"/>
  <c r="A2930" i="7"/>
  <c r="B2930" i="7"/>
  <c r="C2930" i="7" s="1"/>
  <c r="A2931" i="7" l="1"/>
  <c r="B2931" i="7"/>
  <c r="C2931" i="7" s="1"/>
  <c r="D2932" i="7"/>
  <c r="A2932" i="7" l="1"/>
  <c r="B2932" i="7"/>
  <c r="C2932" i="7" s="1"/>
  <c r="D2933" i="7"/>
  <c r="A2933" i="7" l="1"/>
  <c r="D2934" i="7"/>
  <c r="B2933" i="7"/>
  <c r="C2933" i="7" s="1"/>
  <c r="A2934" i="7" l="1"/>
  <c r="B2934" i="7"/>
  <c r="C2934" i="7" s="1"/>
  <c r="D2935" i="7"/>
  <c r="A2935" i="7" l="1"/>
  <c r="B2935" i="7"/>
  <c r="C2935" i="7" s="1"/>
  <c r="D2936" i="7"/>
  <c r="D2937" i="7" l="1"/>
  <c r="A2936" i="7"/>
  <c r="B2936" i="7"/>
  <c r="C2936" i="7" s="1"/>
  <c r="A2937" i="7" l="1"/>
  <c r="D2938" i="7"/>
  <c r="B2937" i="7"/>
  <c r="C2937" i="7" s="1"/>
  <c r="D2939" i="7" l="1"/>
  <c r="A2938" i="7"/>
  <c r="B2938" i="7"/>
  <c r="C2938" i="7" s="1"/>
  <c r="A2939" i="7" l="1"/>
  <c r="B2939" i="7"/>
  <c r="C2939" i="7" s="1"/>
  <c r="D2940" i="7"/>
  <c r="D2941" i="7" l="1"/>
  <c r="A2940" i="7"/>
  <c r="B2940" i="7"/>
  <c r="C2940" i="7" s="1"/>
  <c r="A2941" i="7" l="1"/>
  <c r="D2942" i="7"/>
  <c r="B2941" i="7"/>
  <c r="C2941" i="7" s="1"/>
  <c r="D2943" i="7" l="1"/>
  <c r="A2942" i="7"/>
  <c r="B2942" i="7"/>
  <c r="C2942" i="7" s="1"/>
  <c r="A2943" i="7" l="1"/>
  <c r="B2943" i="7"/>
  <c r="C2943" i="7" s="1"/>
  <c r="D2944" i="7"/>
  <c r="D2945" i="7" l="1"/>
  <c r="A2944" i="7"/>
  <c r="B2944" i="7"/>
  <c r="C2944" i="7" s="1"/>
  <c r="D2946" i="7" l="1"/>
  <c r="A2945" i="7"/>
  <c r="B2945" i="7"/>
  <c r="C2945" i="7" s="1"/>
  <c r="D2947" i="7" l="1"/>
  <c r="A2946" i="7"/>
  <c r="B2946" i="7"/>
  <c r="C2946" i="7" s="1"/>
  <c r="A2947" i="7" l="1"/>
  <c r="B2947" i="7"/>
  <c r="C2947" i="7" s="1"/>
  <c r="D2948" i="7"/>
  <c r="D2949" i="7" l="1"/>
  <c r="A2948" i="7"/>
  <c r="B2948" i="7"/>
  <c r="C2948" i="7" s="1"/>
  <c r="A2949" i="7" l="1"/>
  <c r="B2949" i="7"/>
  <c r="C2949" i="7" s="1"/>
  <c r="D2950" i="7"/>
  <c r="D2951" i="7" l="1"/>
  <c r="A2950" i="7"/>
  <c r="B2950" i="7"/>
  <c r="C2950" i="7" s="1"/>
  <c r="A2951" i="7" l="1"/>
  <c r="B2951" i="7"/>
  <c r="C2951" i="7" s="1"/>
  <c r="D2952" i="7"/>
  <c r="D2953" i="7" l="1"/>
  <c r="A2952" i="7"/>
  <c r="B2952" i="7"/>
  <c r="C2952" i="7" s="1"/>
  <c r="A2953" i="7" l="1"/>
  <c r="B2953" i="7"/>
  <c r="C2953" i="7" s="1"/>
  <c r="D2954" i="7"/>
  <c r="A2954" i="7" l="1"/>
  <c r="D2955" i="7"/>
  <c r="B2954" i="7"/>
  <c r="C2954" i="7" s="1"/>
  <c r="A2955" i="7" l="1"/>
  <c r="B2955" i="7"/>
  <c r="C2955" i="7" s="1"/>
  <c r="D2956" i="7"/>
  <c r="D2957" i="7" l="1"/>
  <c r="A2956" i="7"/>
  <c r="B2956" i="7"/>
  <c r="C2956" i="7" s="1"/>
  <c r="A2957" i="7" l="1"/>
  <c r="B2957" i="7"/>
  <c r="C2957" i="7" s="1"/>
  <c r="D2958" i="7"/>
  <c r="D2959" i="7" l="1"/>
  <c r="A2958" i="7"/>
  <c r="B2958" i="7"/>
  <c r="C2958" i="7" s="1"/>
  <c r="D2960" i="7" l="1"/>
  <c r="A2959" i="7"/>
  <c r="B2959" i="7"/>
  <c r="C2959" i="7" s="1"/>
  <c r="D2961" i="7" l="1"/>
  <c r="A2960" i="7"/>
  <c r="B2960" i="7"/>
  <c r="C2960" i="7" s="1"/>
  <c r="D2962" i="7" l="1"/>
  <c r="A2961" i="7"/>
  <c r="B2961" i="7"/>
  <c r="C2961" i="7" s="1"/>
  <c r="D2963" i="7" l="1"/>
  <c r="A2962" i="7"/>
  <c r="B2962" i="7"/>
  <c r="C2962" i="7" s="1"/>
  <c r="A2963" i="7" l="1"/>
  <c r="B2963" i="7"/>
  <c r="C2963" i="7" s="1"/>
  <c r="D2964" i="7"/>
  <c r="A2964" i="7" l="1"/>
  <c r="D2965" i="7"/>
  <c r="B2964" i="7"/>
  <c r="C2964" i="7" s="1"/>
  <c r="A2965" i="7" l="1"/>
  <c r="B2965" i="7"/>
  <c r="C2965" i="7" s="1"/>
  <c r="D2966" i="7"/>
  <c r="D2967" i="7" l="1"/>
  <c r="A2966" i="7"/>
  <c r="B2966" i="7"/>
  <c r="C2966" i="7" s="1"/>
  <c r="A2967" i="7" l="1"/>
  <c r="D2968" i="7"/>
  <c r="B2967" i="7"/>
  <c r="C2967" i="7" s="1"/>
  <c r="D2969" i="7" l="1"/>
  <c r="A2968" i="7"/>
  <c r="B2968" i="7"/>
  <c r="C2968" i="7" s="1"/>
  <c r="A2969" i="7" l="1"/>
  <c r="B2969" i="7"/>
  <c r="C2969" i="7" s="1"/>
  <c r="D2970" i="7"/>
  <c r="D2971" i="7" l="1"/>
  <c r="A2970" i="7"/>
  <c r="B2970" i="7"/>
  <c r="C2970" i="7" s="1"/>
  <c r="A2971" i="7" l="1"/>
  <c r="B2971" i="7"/>
  <c r="C2971" i="7" s="1"/>
  <c r="D2972" i="7"/>
  <c r="D2973" i="7" l="1"/>
  <c r="A2972" i="7"/>
  <c r="B2972" i="7"/>
  <c r="C2972" i="7" s="1"/>
  <c r="D2974" i="7" l="1"/>
  <c r="A2973" i="7"/>
  <c r="B2973" i="7"/>
  <c r="C2973" i="7" s="1"/>
  <c r="D2975" i="7" l="1"/>
  <c r="A2974" i="7"/>
  <c r="B2974" i="7"/>
  <c r="C2974" i="7" s="1"/>
  <c r="A2975" i="7" l="1"/>
  <c r="B2975" i="7"/>
  <c r="C2975" i="7" s="1"/>
  <c r="D2976" i="7"/>
  <c r="A2976" i="7" l="1"/>
  <c r="B2976" i="7"/>
  <c r="C2976" i="7" s="1"/>
  <c r="D2977" i="7"/>
  <c r="A2977" i="7" l="1"/>
  <c r="B2977" i="7"/>
  <c r="C2977" i="7" s="1"/>
  <c r="D2978" i="7"/>
  <c r="D2979" i="7" l="1"/>
  <c r="A2978" i="7"/>
  <c r="B2978" i="7"/>
  <c r="C2978" i="7" s="1"/>
  <c r="A2979" i="7" l="1"/>
  <c r="B2979" i="7"/>
  <c r="C2979" i="7" s="1"/>
  <c r="D2980" i="7"/>
  <c r="A2980" i="7" l="1"/>
  <c r="B2980" i="7"/>
  <c r="C2980" i="7" s="1"/>
  <c r="D2981" i="7"/>
  <c r="A2981" i="7" l="1"/>
  <c r="D2982" i="7"/>
  <c r="B2981" i="7"/>
  <c r="C2981" i="7" s="1"/>
  <c r="D2983" i="7" l="1"/>
  <c r="A2982" i="7"/>
  <c r="B2982" i="7"/>
  <c r="C2982" i="7" s="1"/>
  <c r="A2983" i="7" l="1"/>
  <c r="B2983" i="7"/>
  <c r="C2983" i="7" s="1"/>
  <c r="D2984" i="7"/>
  <c r="D2985" i="7" l="1"/>
  <c r="A2984" i="7"/>
  <c r="B2984" i="7"/>
  <c r="C2984" i="7" s="1"/>
  <c r="A2985" i="7" l="1"/>
  <c r="B2985" i="7"/>
  <c r="C2985" i="7" s="1"/>
  <c r="D2986" i="7"/>
  <c r="D2987" i="7" l="1"/>
  <c r="A2986" i="7"/>
  <c r="B2986" i="7"/>
  <c r="C2986" i="7" s="1"/>
  <c r="A2987" i="7" l="1"/>
  <c r="D2988" i="7"/>
  <c r="B2987" i="7"/>
  <c r="C2987" i="7" s="1"/>
  <c r="A2988" i="7" l="1"/>
  <c r="D2989" i="7"/>
  <c r="B2988" i="7"/>
  <c r="C2988" i="7" s="1"/>
  <c r="D2990" i="7" l="1"/>
  <c r="A2989" i="7"/>
  <c r="B2989" i="7"/>
  <c r="C2989" i="7" s="1"/>
  <c r="A2990" i="7" l="1"/>
  <c r="B2990" i="7"/>
  <c r="C2990" i="7" s="1"/>
  <c r="D2991" i="7"/>
  <c r="D2992" i="7" l="1"/>
  <c r="B2991" i="7"/>
  <c r="C2991" i="7" s="1"/>
  <c r="A2991" i="7"/>
  <c r="B2992" i="7" l="1"/>
  <c r="C2992" i="7" s="1"/>
  <c r="D2993" i="7"/>
  <c r="A2992" i="7"/>
  <c r="A2993" i="7" l="1"/>
  <c r="B2993" i="7"/>
  <c r="C2993" i="7" s="1"/>
  <c r="D2994" i="7"/>
  <c r="D2995" i="7" l="1"/>
  <c r="B2994" i="7"/>
  <c r="C2994" i="7" s="1"/>
  <c r="A2994" i="7"/>
  <c r="A2995" i="7" l="1"/>
  <c r="D2996" i="7"/>
  <c r="B2995" i="7"/>
  <c r="C2995" i="7" s="1"/>
  <c r="A2996" i="7" l="1"/>
  <c r="D2997" i="7"/>
  <c r="B2996" i="7"/>
  <c r="C2996" i="7" s="1"/>
  <c r="A2997" i="7" l="1"/>
  <c r="B2997" i="7"/>
  <c r="C2997" i="7" s="1"/>
  <c r="D2998" i="7"/>
  <c r="B2998" i="7" l="1"/>
  <c r="C2998" i="7" s="1"/>
  <c r="D2999" i="7"/>
  <c r="A2998" i="7"/>
  <c r="A2999" i="7" l="1"/>
  <c r="D3000" i="7"/>
  <c r="B2999" i="7"/>
  <c r="C2999" i="7" s="1"/>
  <c r="B3000" i="7" l="1"/>
  <c r="C3000" i="7" s="1"/>
  <c r="D3001" i="7"/>
  <c r="A3000" i="7"/>
  <c r="B3001" i="7" l="1"/>
  <c r="C3001" i="7" s="1"/>
  <c r="D3002" i="7"/>
  <c r="A3001" i="7"/>
  <c r="A3002" i="7" l="1"/>
  <c r="B3002" i="7"/>
  <c r="C3002" i="7" s="1"/>
  <c r="D3003" i="7"/>
  <c r="B3003" i="7" l="1"/>
  <c r="C3003" i="7" s="1"/>
  <c r="D3004" i="7"/>
  <c r="A3003" i="7"/>
  <c r="B3004" i="7" l="1"/>
  <c r="C3004" i="7" s="1"/>
  <c r="D3005" i="7"/>
  <c r="A3004" i="7"/>
  <c r="D3006" i="7" l="1"/>
  <c r="A3005" i="7"/>
  <c r="B3005" i="7"/>
  <c r="C3005" i="7" s="1"/>
  <c r="D3007" i="7" l="1"/>
  <c r="A3006" i="7"/>
  <c r="B3006" i="7"/>
  <c r="C3006" i="7" s="1"/>
  <c r="D3008" i="7" l="1"/>
  <c r="A3007" i="7"/>
  <c r="B3007" i="7"/>
  <c r="C3007" i="7" s="1"/>
  <c r="D3009" i="7" l="1"/>
  <c r="A3008" i="7"/>
  <c r="B3008" i="7"/>
  <c r="C3008" i="7" s="1"/>
  <c r="A3009" i="7" l="1"/>
  <c r="B3009" i="7"/>
  <c r="C3009" i="7" s="1"/>
  <c r="D3010" i="7"/>
  <c r="D3011" i="7" l="1"/>
  <c r="A3010" i="7"/>
  <c r="B3010" i="7"/>
  <c r="C3010" i="7" s="1"/>
  <c r="A3011" i="7" l="1"/>
  <c r="D3012" i="7"/>
  <c r="B3011" i="7"/>
  <c r="C3011" i="7" s="1"/>
  <c r="D3013" i="7" l="1"/>
  <c r="A3012" i="7"/>
  <c r="B3012" i="7"/>
  <c r="C3012" i="7" s="1"/>
  <c r="A3013" i="7" l="1"/>
  <c r="D3014" i="7"/>
  <c r="B3013" i="7"/>
  <c r="C3013" i="7" s="1"/>
  <c r="A3014" i="7" l="1"/>
  <c r="D3015" i="7"/>
  <c r="B3014" i="7"/>
  <c r="C3014" i="7" s="1"/>
  <c r="A3015" i="7" l="1"/>
  <c r="B3015" i="7"/>
  <c r="C3015" i="7" s="1"/>
  <c r="D3016" i="7"/>
  <c r="D3017" i="7" l="1"/>
  <c r="A3016" i="7"/>
  <c r="B3016" i="7"/>
  <c r="C3016" i="7" s="1"/>
  <c r="D3018" i="7" l="1"/>
  <c r="A3017" i="7"/>
  <c r="B3017" i="7"/>
  <c r="C3017" i="7" s="1"/>
  <c r="D3019" i="7" l="1"/>
  <c r="A3018" i="7"/>
  <c r="B3018" i="7"/>
  <c r="C3018" i="7" s="1"/>
  <c r="A3019" i="7" l="1"/>
  <c r="B3019" i="7"/>
  <c r="C3019" i="7" s="1"/>
  <c r="D3020" i="7"/>
  <c r="A3020" i="7" l="1"/>
  <c r="B3020" i="7"/>
  <c r="C3020" i="7" s="1"/>
  <c r="D3021" i="7"/>
  <c r="A3021" i="7" l="1"/>
  <c r="B3021" i="7"/>
  <c r="C3021" i="7" s="1"/>
  <c r="D3022" i="7"/>
  <c r="A3022" i="7" l="1"/>
  <c r="B3022" i="7"/>
  <c r="C3022" i="7" s="1"/>
  <c r="D3023" i="7"/>
  <c r="B3023" i="7" l="1"/>
  <c r="C3023" i="7" s="1"/>
  <c r="D3024" i="7"/>
  <c r="A3023" i="7"/>
  <c r="A3024" i="7" l="1"/>
  <c r="B3024" i="7"/>
  <c r="C3024" i="7" s="1"/>
  <c r="D3025" i="7"/>
  <c r="A3025" i="7" l="1"/>
  <c r="B3025" i="7"/>
  <c r="C3025" i="7" s="1"/>
  <c r="D3026" i="7"/>
  <c r="A3026" i="7" l="1"/>
  <c r="B3026" i="7"/>
  <c r="C3026" i="7" s="1"/>
  <c r="D3027" i="7"/>
  <c r="D3028" i="7" l="1"/>
  <c r="A3027" i="7"/>
  <c r="B3027" i="7"/>
  <c r="C3027" i="7" s="1"/>
  <c r="D3029" i="7" l="1"/>
  <c r="A3028" i="7"/>
  <c r="B3028" i="7"/>
  <c r="C3028" i="7" s="1"/>
  <c r="A3029" i="7" l="1"/>
  <c r="B3029" i="7"/>
  <c r="C3029" i="7" s="1"/>
  <c r="D3030" i="7"/>
  <c r="D3031" i="7" l="1"/>
  <c r="A3030" i="7"/>
  <c r="B3030" i="7"/>
  <c r="C3030" i="7" s="1"/>
  <c r="A3031" i="7" l="1"/>
  <c r="B3031" i="7"/>
  <c r="C3031" i="7" s="1"/>
  <c r="D3032" i="7"/>
  <c r="D3033" i="7" l="1"/>
  <c r="A3032" i="7"/>
  <c r="B3032" i="7"/>
  <c r="C3032" i="7" s="1"/>
  <c r="A3033" i="7" l="1"/>
  <c r="D3034" i="7"/>
  <c r="B3033" i="7"/>
  <c r="C3033" i="7" s="1"/>
  <c r="D3035" i="7" l="1"/>
  <c r="A3034" i="7"/>
  <c r="B3034" i="7"/>
  <c r="C3034" i="7" s="1"/>
  <c r="D3036" i="7" l="1"/>
  <c r="A3035" i="7"/>
  <c r="B3035" i="7"/>
  <c r="C3035" i="7" s="1"/>
  <c r="D3037" i="7" l="1"/>
  <c r="A3036" i="7"/>
  <c r="B3036" i="7"/>
  <c r="C3036" i="7" s="1"/>
  <c r="A3037" i="7" l="1"/>
  <c r="B3037" i="7"/>
  <c r="C3037" i="7" s="1"/>
  <c r="D3038" i="7"/>
  <c r="D3039" i="7" l="1"/>
  <c r="A3038" i="7"/>
  <c r="B3038" i="7"/>
  <c r="C3038" i="7" s="1"/>
  <c r="A3039" i="7" l="1"/>
  <c r="D3040" i="7"/>
  <c r="B3039" i="7"/>
  <c r="C3039" i="7" s="1"/>
  <c r="D3041" i="7" l="1"/>
  <c r="A3040" i="7"/>
  <c r="B3040" i="7"/>
  <c r="C3040" i="7" s="1"/>
  <c r="A3041" i="7" l="1"/>
  <c r="B3041" i="7"/>
  <c r="C3041" i="7" s="1"/>
  <c r="D3042" i="7"/>
  <c r="D3043" i="7" l="1"/>
  <c r="A3042" i="7"/>
  <c r="B3042" i="7"/>
  <c r="C3042" i="7" s="1"/>
  <c r="A3043" i="7" l="1"/>
  <c r="B3043" i="7"/>
  <c r="C3043" i="7" s="1"/>
  <c r="D3044" i="7"/>
  <c r="D3045" i="7" l="1"/>
  <c r="A3044" i="7"/>
  <c r="B3044" i="7"/>
  <c r="C3044" i="7" s="1"/>
  <c r="A3045" i="7" l="1"/>
  <c r="B3045" i="7"/>
  <c r="C3045" i="7" s="1"/>
  <c r="D3046" i="7"/>
  <c r="A3046" i="7" l="1"/>
  <c r="B3046" i="7"/>
  <c r="C3046" i="7" s="1"/>
  <c r="D3047" i="7"/>
  <c r="A3047" i="7" l="1"/>
  <c r="B3047" i="7"/>
  <c r="C3047" i="7"/>
  <c r="D3048" i="7"/>
  <c r="D3049" i="7" l="1"/>
  <c r="A3048" i="7"/>
  <c r="B3048" i="7"/>
  <c r="C3048" i="7" s="1"/>
  <c r="A3049" i="7" l="1"/>
  <c r="B3049" i="7"/>
  <c r="C3049" i="7" s="1"/>
  <c r="D3050" i="7"/>
  <c r="D3051" i="7" l="1"/>
  <c r="A3050" i="7"/>
  <c r="B3050" i="7"/>
  <c r="C3050" i="7" s="1"/>
  <c r="D3052" i="7" l="1"/>
  <c r="A3051" i="7"/>
  <c r="B3051" i="7"/>
  <c r="C3051" i="7" s="1"/>
  <c r="A3052" i="7" l="1"/>
  <c r="D3053" i="7"/>
  <c r="B3052" i="7"/>
  <c r="C3052" i="7" s="1"/>
  <c r="A3053" i="7" l="1"/>
  <c r="B3053" i="7"/>
  <c r="C3053" i="7" s="1"/>
  <c r="D3054" i="7"/>
  <c r="D3055" i="7" l="1"/>
  <c r="A3054" i="7"/>
  <c r="B3054" i="7"/>
  <c r="C3054" i="7" s="1"/>
  <c r="A3055" i="7" l="1"/>
  <c r="B3055" i="7"/>
  <c r="C3055" i="7" s="1"/>
  <c r="D3056" i="7"/>
  <c r="D3057" i="7" l="1"/>
  <c r="A3056" i="7"/>
  <c r="B3056" i="7"/>
  <c r="C3056" i="7" s="1"/>
  <c r="A3057" i="7" l="1"/>
  <c r="D3058" i="7"/>
  <c r="B3057" i="7"/>
  <c r="C3057" i="7" s="1"/>
  <c r="D3059" i="7" l="1"/>
  <c r="A3058" i="7"/>
  <c r="B3058" i="7"/>
  <c r="C3058" i="7" s="1"/>
  <c r="D3060" i="7" l="1"/>
  <c r="A3059" i="7"/>
  <c r="B3059" i="7"/>
  <c r="C3059" i="7" s="1"/>
  <c r="D3061" i="7" l="1"/>
  <c r="A3060" i="7"/>
  <c r="B3060" i="7"/>
  <c r="C3060" i="7" s="1"/>
  <c r="A3061" i="7" l="1"/>
  <c r="B3061" i="7"/>
  <c r="C3061" i="7" s="1"/>
  <c r="D3062" i="7"/>
  <c r="A3062" i="7" l="1"/>
  <c r="B3062" i="7"/>
  <c r="C3062" i="7" s="1"/>
  <c r="D3063" i="7"/>
  <c r="A3063" i="7" l="1"/>
  <c r="B3063" i="7"/>
  <c r="C3063" i="7" s="1"/>
  <c r="D3064" i="7"/>
  <c r="D3065" i="7" l="1"/>
  <c r="A3064" i="7"/>
  <c r="B3064" i="7"/>
  <c r="C3064" i="7" s="1"/>
  <c r="D3066" i="7" l="1"/>
  <c r="A3065" i="7"/>
  <c r="B3065" i="7"/>
  <c r="C3065" i="7" s="1"/>
  <c r="D3067" i="7" l="1"/>
  <c r="A3066" i="7"/>
  <c r="B3066" i="7"/>
  <c r="C3066" i="7" s="1"/>
  <c r="A3067" i="7" l="1"/>
  <c r="D3068" i="7"/>
  <c r="B3067" i="7"/>
  <c r="C3067" i="7" s="1"/>
  <c r="D3069" i="7" l="1"/>
  <c r="A3068" i="7"/>
  <c r="B3068" i="7"/>
  <c r="C3068" i="7" s="1"/>
  <c r="A3069" i="7" l="1"/>
  <c r="D3070" i="7"/>
  <c r="B3069" i="7"/>
  <c r="C3069" i="7" s="1"/>
  <c r="D3071" i="7" l="1"/>
  <c r="A3070" i="7"/>
  <c r="B3070" i="7"/>
  <c r="C3070" i="7" s="1"/>
  <c r="D3072" i="7" l="1"/>
  <c r="A3071" i="7"/>
  <c r="B3071" i="7"/>
  <c r="C3071" i="7" s="1"/>
  <c r="D3073" i="7" l="1"/>
  <c r="A3072" i="7"/>
  <c r="B3072" i="7"/>
  <c r="C3072" i="7" s="1"/>
  <c r="D3074" i="7" l="1"/>
  <c r="A3073" i="7"/>
  <c r="B3073" i="7"/>
  <c r="C3073" i="7" s="1"/>
  <c r="D3075" i="7" l="1"/>
  <c r="A3074" i="7"/>
  <c r="B3074" i="7"/>
  <c r="C3074" i="7" s="1"/>
  <c r="A3075" i="7" l="1"/>
  <c r="B3075" i="7"/>
  <c r="C3075" i="7" s="1"/>
  <c r="D3076" i="7"/>
  <c r="D3077" i="7" l="1"/>
  <c r="A3076" i="7"/>
  <c r="B3076" i="7"/>
  <c r="C3076" i="7" s="1"/>
  <c r="A3077" i="7" l="1"/>
  <c r="B3077" i="7"/>
  <c r="C3077" i="7" s="1"/>
  <c r="D3078" i="7"/>
  <c r="A3078" i="7" l="1"/>
  <c r="D3079" i="7"/>
  <c r="B3078" i="7"/>
  <c r="C3078" i="7" s="1"/>
  <c r="A3079" i="7" l="1"/>
  <c r="B3079" i="7"/>
  <c r="C3079" i="7" s="1"/>
  <c r="D3080" i="7"/>
  <c r="D3081" i="7" l="1"/>
  <c r="A3080" i="7"/>
  <c r="B3080" i="7"/>
  <c r="C3080" i="7" s="1"/>
  <c r="A3081" i="7" l="1"/>
  <c r="B3081" i="7"/>
  <c r="C3081" i="7" s="1"/>
  <c r="D3082" i="7"/>
  <c r="A3082" i="7" l="1"/>
  <c r="B3082" i="7"/>
  <c r="C3082" i="7" s="1"/>
  <c r="D3083" i="7"/>
  <c r="A3083" i="7" l="1"/>
  <c r="B3083" i="7"/>
  <c r="C3083" i="7" s="1"/>
  <c r="D3084" i="7"/>
  <c r="D3085" i="7" l="1"/>
  <c r="A3084" i="7"/>
  <c r="B3084" i="7"/>
  <c r="C3084" i="7" s="1"/>
  <c r="D3086" i="7" l="1"/>
  <c r="A3085" i="7"/>
  <c r="B3085" i="7"/>
  <c r="C3085" i="7" s="1"/>
  <c r="D3087" i="7" l="1"/>
  <c r="A3086" i="7"/>
  <c r="B3086" i="7"/>
  <c r="C3086" i="7" s="1"/>
  <c r="A3087" i="7" l="1"/>
  <c r="B3087" i="7"/>
  <c r="C3087" i="7" s="1"/>
  <c r="D3088" i="7"/>
  <c r="A3088" i="7" l="1"/>
  <c r="B3088" i="7"/>
  <c r="C3088" i="7" s="1"/>
  <c r="D3089" i="7"/>
  <c r="D3090" i="7" l="1"/>
  <c r="A3089" i="7"/>
  <c r="B3089" i="7"/>
  <c r="C3089" i="7" s="1"/>
  <c r="A3090" i="7" l="1"/>
  <c r="B3090" i="7"/>
  <c r="C3090" i="7" s="1"/>
  <c r="D3091" i="7"/>
  <c r="A3091" i="7" l="1"/>
  <c r="D3092" i="7"/>
  <c r="B3091" i="7"/>
  <c r="C3091" i="7" s="1"/>
  <c r="D3093" i="7" l="1"/>
  <c r="A3092" i="7"/>
  <c r="B3092" i="7"/>
  <c r="C3092" i="7" s="1"/>
  <c r="A3093" i="7" l="1"/>
  <c r="B3093" i="7"/>
  <c r="C3093" i="7" s="1"/>
  <c r="D3094" i="7"/>
  <c r="D3095" i="7" l="1"/>
  <c r="A3094" i="7"/>
  <c r="B3094" i="7"/>
  <c r="C3094" i="7" s="1"/>
  <c r="D3096" i="7" l="1"/>
  <c r="A3095" i="7"/>
  <c r="B3095" i="7"/>
  <c r="C3095" i="7" s="1"/>
  <c r="D3097" i="7" l="1"/>
  <c r="A3096" i="7"/>
  <c r="B3096" i="7"/>
  <c r="C3096" i="7" s="1"/>
  <c r="A3097" i="7" l="1"/>
  <c r="D3098" i="7"/>
  <c r="B3097" i="7"/>
  <c r="C3097" i="7" s="1"/>
  <c r="D3099" i="7" l="1"/>
  <c r="A3098" i="7"/>
  <c r="B3098" i="7"/>
  <c r="C3098" i="7" s="1"/>
  <c r="A3099" i="7" l="1"/>
  <c r="B3099" i="7"/>
  <c r="C3099" i="7" s="1"/>
  <c r="D3100" i="7"/>
  <c r="D3101" i="7" l="1"/>
  <c r="A3100" i="7"/>
  <c r="B3100" i="7"/>
  <c r="C3100" i="7" s="1"/>
  <c r="A3101" i="7" l="1"/>
  <c r="D3102" i="7"/>
  <c r="B3101" i="7"/>
  <c r="C3101" i="7" s="1"/>
  <c r="D3103" i="7" l="1"/>
  <c r="A3102" i="7"/>
  <c r="B3102" i="7"/>
  <c r="C3102" i="7" s="1"/>
  <c r="D3104" i="7" l="1"/>
  <c r="A3103" i="7"/>
  <c r="B3103" i="7"/>
  <c r="C3103" i="7" s="1"/>
  <c r="A3104" i="7" l="1"/>
  <c r="D3105" i="7"/>
  <c r="B3104" i="7"/>
  <c r="C3104" i="7" s="1"/>
  <c r="D3106" i="7" l="1"/>
  <c r="A3105" i="7"/>
  <c r="B3105" i="7"/>
  <c r="C3105" i="7" s="1"/>
  <c r="D3107" i="7" l="1"/>
  <c r="A3106" i="7"/>
  <c r="B3106" i="7"/>
  <c r="C3106" i="7" s="1"/>
  <c r="A3107" i="7" l="1"/>
  <c r="B3107" i="7"/>
  <c r="C3107" i="7" s="1"/>
  <c r="D3108" i="7"/>
  <c r="D3109" i="7" l="1"/>
  <c r="A3108" i="7"/>
  <c r="B3108" i="7"/>
  <c r="C3108" i="7" s="1"/>
  <c r="A3109" i="7" l="1"/>
  <c r="B3109" i="7"/>
  <c r="C3109" i="7" s="1"/>
  <c r="D3110" i="7"/>
  <c r="A3110" i="7" l="1"/>
  <c r="B3110" i="7"/>
  <c r="C3110" i="7" s="1"/>
  <c r="D3111" i="7"/>
  <c r="A3111" i="7" l="1"/>
  <c r="B3111" i="7"/>
  <c r="C3111" i="7" s="1"/>
  <c r="D3112" i="7"/>
  <c r="A3112" i="7" l="1"/>
  <c r="D3113" i="7"/>
  <c r="B3112" i="7"/>
  <c r="C3112" i="7" s="1"/>
  <c r="A3113" i="7" l="1"/>
  <c r="B3113" i="7"/>
  <c r="C3113" i="7" s="1"/>
  <c r="D3114" i="7"/>
  <c r="D3115" i="7" l="1"/>
  <c r="A3114" i="7"/>
  <c r="B3114" i="7"/>
  <c r="C3114" i="7" s="1"/>
  <c r="A3115" i="7" l="1"/>
  <c r="D3116" i="7"/>
  <c r="B3115" i="7"/>
  <c r="C3115" i="7" s="1"/>
  <c r="A3116" i="7" l="1"/>
  <c r="D3117" i="7"/>
  <c r="B3116" i="7"/>
  <c r="C3116" i="7" s="1"/>
  <c r="D3118" i="7" l="1"/>
  <c r="A3117" i="7"/>
  <c r="B3117" i="7"/>
  <c r="C3117" i="7" s="1"/>
  <c r="A3118" i="7" l="1"/>
  <c r="B3118" i="7"/>
  <c r="C3118" i="7" s="1"/>
  <c r="D3119" i="7"/>
  <c r="A3119" i="7" l="1"/>
  <c r="B3119" i="7"/>
  <c r="C3119" i="7" s="1"/>
  <c r="D3120" i="7"/>
  <c r="D3121" i="7" l="1"/>
  <c r="A3120" i="7"/>
  <c r="B3120" i="7"/>
  <c r="C3120" i="7" s="1"/>
  <c r="A3121" i="7" l="1"/>
  <c r="B3121" i="7"/>
  <c r="C3121" i="7" s="1"/>
  <c r="D3122" i="7"/>
  <c r="A3122" i="7" l="1"/>
  <c r="B3122" i="7"/>
  <c r="C3122" i="7" s="1"/>
  <c r="D3123" i="7"/>
  <c r="A3123" i="7" l="1"/>
  <c r="B3123" i="7"/>
  <c r="C3123" i="7" s="1"/>
  <c r="D3124" i="7"/>
  <c r="D3125" i="7" l="1"/>
  <c r="A3124" i="7"/>
  <c r="B3124" i="7"/>
  <c r="C3124" i="7" s="1"/>
  <c r="A3125" i="7" l="1"/>
  <c r="B3125" i="7"/>
  <c r="C3125" i="7" s="1"/>
  <c r="D3126" i="7"/>
  <c r="A3126" i="7" l="1"/>
  <c r="B3126" i="7"/>
  <c r="C3126" i="7" s="1"/>
  <c r="D3127" i="7"/>
  <c r="A3127" i="7" l="1"/>
  <c r="B3127" i="7"/>
  <c r="C3127" i="7" s="1"/>
  <c r="D3128" i="7"/>
  <c r="A3128" i="7" l="1"/>
  <c r="D3129" i="7"/>
  <c r="B3128" i="7"/>
  <c r="C3128" i="7" s="1"/>
  <c r="D3130" i="7" l="1"/>
  <c r="A3129" i="7"/>
  <c r="B3129" i="7"/>
  <c r="C3129" i="7" s="1"/>
  <c r="A3130" i="7" l="1"/>
  <c r="D3131" i="7"/>
  <c r="B3130" i="7"/>
  <c r="C3130" i="7" s="1"/>
  <c r="D3132" i="7" l="1"/>
  <c r="A3131" i="7"/>
  <c r="B3131" i="7"/>
  <c r="C3131" i="7" s="1"/>
  <c r="A3132" i="7" l="1"/>
  <c r="D3133" i="7"/>
  <c r="B3132" i="7"/>
  <c r="C3132" i="7" s="1"/>
  <c r="D3134" i="7" l="1"/>
  <c r="A3133" i="7"/>
  <c r="B3133" i="7"/>
  <c r="C3133" i="7" s="1"/>
  <c r="D3135" i="7" l="1"/>
  <c r="A3134" i="7"/>
  <c r="B3134" i="7"/>
  <c r="C3134" i="7" s="1"/>
  <c r="A3135" i="7" l="1"/>
  <c r="D3136" i="7"/>
  <c r="B3135" i="7"/>
  <c r="C3135" i="7" s="1"/>
  <c r="D3137" i="7" l="1"/>
  <c r="A3136" i="7"/>
  <c r="B3136" i="7"/>
  <c r="C3136" i="7" s="1"/>
  <c r="A3137" i="7" l="1"/>
  <c r="B3137" i="7"/>
  <c r="C3137" i="7" s="1"/>
  <c r="D3138" i="7"/>
  <c r="D3139" i="7" l="1"/>
  <c r="A3138" i="7"/>
  <c r="B3138" i="7"/>
  <c r="C3138" i="7" s="1"/>
  <c r="A3139" i="7" l="1"/>
  <c r="B3139" i="7"/>
  <c r="C3139" i="7" s="1"/>
  <c r="D3140" i="7"/>
  <c r="D3141" i="7" l="1"/>
  <c r="A3140" i="7"/>
  <c r="B3140" i="7"/>
  <c r="C3140" i="7" s="1"/>
  <c r="A3141" i="7" l="1"/>
  <c r="D3142" i="7"/>
  <c r="B3141" i="7"/>
  <c r="C3141" i="7" s="1"/>
  <c r="A3142" i="7" l="1"/>
  <c r="D3143" i="7"/>
  <c r="B3142" i="7"/>
  <c r="C3142" i="7" s="1"/>
  <c r="A3143" i="7" l="1"/>
  <c r="B3143" i="7"/>
  <c r="C3143" i="7" s="1"/>
  <c r="D3144" i="7"/>
  <c r="A3144" i="7" l="1"/>
  <c r="D3145" i="7"/>
  <c r="B3144" i="7"/>
  <c r="C3144" i="7" s="1"/>
  <c r="D3146" i="7" l="1"/>
  <c r="A3145" i="7"/>
  <c r="B3145" i="7"/>
  <c r="C3145" i="7" s="1"/>
  <c r="A3146" i="7" l="1"/>
  <c r="B3146" i="7"/>
  <c r="C3146" i="7" s="1"/>
  <c r="D3147" i="7"/>
  <c r="A3147" i="7" l="1"/>
  <c r="B3147" i="7"/>
  <c r="C3147" i="7" s="1"/>
  <c r="D3148" i="7"/>
  <c r="D3149" i="7" l="1"/>
  <c r="A3148" i="7"/>
  <c r="B3148" i="7"/>
  <c r="C3148" i="7" s="1"/>
  <c r="D3150" i="7" l="1"/>
  <c r="A3149" i="7"/>
  <c r="B3149" i="7"/>
  <c r="C3149" i="7" s="1"/>
  <c r="D3151" i="7" l="1"/>
  <c r="A3150" i="7"/>
  <c r="B3150" i="7"/>
  <c r="C3150" i="7" s="1"/>
  <c r="A3151" i="7" l="1"/>
  <c r="D3152" i="7"/>
  <c r="B3151" i="7"/>
  <c r="C3151" i="7" s="1"/>
  <c r="D3153" i="7" l="1"/>
  <c r="A3152" i="7"/>
  <c r="B3152" i="7"/>
  <c r="C3152" i="7" s="1"/>
  <c r="A3153" i="7" l="1"/>
  <c r="D3154" i="7"/>
  <c r="B3153" i="7"/>
  <c r="C3153" i="7" s="1"/>
  <c r="D3155" i="7" l="1"/>
  <c r="A3154" i="7"/>
  <c r="B3154" i="7"/>
  <c r="C3154" i="7" s="1"/>
  <c r="D3156" i="7" l="1"/>
  <c r="A3155" i="7"/>
  <c r="B3155" i="7"/>
  <c r="C3155" i="7" s="1"/>
  <c r="A3156" i="7" l="1"/>
  <c r="D3157" i="7"/>
  <c r="B3156" i="7"/>
  <c r="C3156" i="7" s="1"/>
  <c r="A3157" i="7" l="1"/>
  <c r="B3157" i="7"/>
  <c r="C3157" i="7" s="1"/>
  <c r="D3158" i="7"/>
  <c r="A3158" i="7" l="1"/>
  <c r="B3158" i="7"/>
  <c r="C3158" i="7" s="1"/>
  <c r="D3159" i="7"/>
  <c r="D3160" i="7" l="1"/>
  <c r="A3159" i="7"/>
  <c r="B3159" i="7"/>
  <c r="C3159" i="7" s="1"/>
  <c r="A3160" i="7" l="1"/>
  <c r="D3161" i="7"/>
  <c r="B3160" i="7"/>
  <c r="C3160" i="7" s="1"/>
  <c r="A3161" i="7" l="1"/>
  <c r="D3162" i="7"/>
  <c r="B3161" i="7"/>
  <c r="C3161" i="7" s="1"/>
  <c r="D3163" i="7" l="1"/>
  <c r="A3162" i="7"/>
  <c r="B3162" i="7"/>
  <c r="C3162" i="7" s="1"/>
  <c r="A3163" i="7" l="1"/>
  <c r="B3163" i="7"/>
  <c r="C3163" i="7" s="1"/>
  <c r="D3164" i="7"/>
  <c r="D3165" i="7" l="1"/>
  <c r="A3164" i="7"/>
  <c r="B3164" i="7"/>
  <c r="C3164" i="7" s="1"/>
  <c r="A3165" i="7" l="1"/>
  <c r="B3165" i="7"/>
  <c r="C3165" i="7" s="1"/>
  <c r="D3166" i="7"/>
  <c r="A3166" i="7" l="1"/>
  <c r="D3167" i="7"/>
  <c r="B3166" i="7"/>
  <c r="C3166" i="7" s="1"/>
  <c r="A3167" i="7" l="1"/>
  <c r="B3167" i="7"/>
  <c r="C3167" i="7" s="1"/>
  <c r="D3168" i="7"/>
  <c r="D3169" i="7" l="1"/>
  <c r="A3168" i="7"/>
  <c r="B3168" i="7"/>
  <c r="C3168" i="7" s="1"/>
  <c r="A3169" i="7" l="1"/>
  <c r="B3169" i="7"/>
  <c r="C3169" i="7" s="1"/>
  <c r="D3170" i="7"/>
  <c r="D3171" i="7" l="1"/>
  <c r="A3170" i="7"/>
  <c r="B3170" i="7"/>
  <c r="C3170" i="7" s="1"/>
  <c r="D3172" i="7" l="1"/>
  <c r="A3171" i="7"/>
  <c r="B3171" i="7"/>
  <c r="C3171" i="7" s="1"/>
  <c r="D3173" i="7" l="1"/>
  <c r="A3172" i="7"/>
  <c r="B3172" i="7"/>
  <c r="C3172" i="7" s="1"/>
  <c r="A3173" i="7" l="1"/>
  <c r="B3173" i="7"/>
  <c r="C3173" i="7" s="1"/>
  <c r="D3174" i="7"/>
  <c r="D3175" i="7" l="1"/>
  <c r="A3174" i="7"/>
  <c r="B3174" i="7"/>
  <c r="C3174" i="7" s="1"/>
  <c r="A3175" i="7" l="1"/>
  <c r="B3175" i="7"/>
  <c r="C3175" i="7" s="1"/>
  <c r="D3176" i="7"/>
  <c r="D3177" i="7" l="1"/>
  <c r="A3176" i="7"/>
  <c r="B3176" i="7"/>
  <c r="C3176" i="7" s="1"/>
  <c r="A3177" i="7" l="1"/>
  <c r="B3177" i="7"/>
  <c r="C3177" i="7" s="1"/>
  <c r="D3178" i="7"/>
  <c r="D3179" i="7" l="1"/>
  <c r="A3178" i="7"/>
  <c r="B3178" i="7"/>
  <c r="C3178" i="7" s="1"/>
  <c r="D3180" i="7" l="1"/>
  <c r="A3179" i="7"/>
  <c r="B3179" i="7"/>
  <c r="C3179" i="7" s="1"/>
  <c r="D3181" i="7" l="1"/>
  <c r="A3180" i="7"/>
  <c r="B3180" i="7"/>
  <c r="C3180" i="7" s="1"/>
  <c r="A3181" i="7" l="1"/>
  <c r="D3182" i="7"/>
  <c r="B3181" i="7"/>
  <c r="C3181" i="7" s="1"/>
  <c r="A3182" i="7" l="1"/>
  <c r="D3183" i="7"/>
  <c r="B3182" i="7"/>
  <c r="C3182" i="7" s="1"/>
  <c r="D3184" i="7" l="1"/>
  <c r="A3183" i="7"/>
  <c r="B3183" i="7"/>
  <c r="C3183" i="7" s="1"/>
  <c r="D3185" i="7" l="1"/>
  <c r="A3184" i="7"/>
  <c r="B3184" i="7"/>
  <c r="C3184" i="7" s="1"/>
  <c r="A3185" i="7" l="1"/>
  <c r="D3186" i="7"/>
  <c r="B3185" i="7"/>
  <c r="C3185" i="7" s="1"/>
  <c r="D3187" i="7" l="1"/>
  <c r="A3186" i="7"/>
  <c r="B3186" i="7"/>
  <c r="C3186" i="7" s="1"/>
  <c r="A3187" i="7" l="1"/>
  <c r="B3187" i="7"/>
  <c r="C3187" i="7" s="1"/>
  <c r="D3188" i="7"/>
  <c r="D3189" i="7" l="1"/>
  <c r="A3188" i="7"/>
  <c r="B3188" i="7"/>
  <c r="C3188" i="7" s="1"/>
  <c r="A3189" i="7" l="1"/>
  <c r="B3189" i="7"/>
  <c r="C3189" i="7" s="1"/>
  <c r="D3190" i="7"/>
  <c r="D3191" i="7" l="1"/>
  <c r="A3190" i="7"/>
  <c r="B3190" i="7"/>
  <c r="C3190" i="7" s="1"/>
  <c r="D3192" i="7" l="1"/>
  <c r="A3191" i="7"/>
  <c r="B3191" i="7"/>
  <c r="C3191" i="7" s="1"/>
  <c r="D3193" i="7" l="1"/>
  <c r="A3192" i="7"/>
  <c r="B3192" i="7"/>
  <c r="C3192" i="7" s="1"/>
  <c r="A3193" i="7" l="1"/>
  <c r="B3193" i="7"/>
  <c r="C3193" i="7" s="1"/>
  <c r="D3194" i="7"/>
  <c r="A3194" i="7" l="1"/>
  <c r="B3194" i="7"/>
  <c r="C3194" i="7" s="1"/>
  <c r="D3195" i="7"/>
  <c r="A3195" i="7" l="1"/>
  <c r="B3195" i="7"/>
  <c r="C3195" i="7" s="1"/>
  <c r="D3196" i="7"/>
  <c r="D3197" i="7" l="1"/>
  <c r="A3196" i="7"/>
  <c r="B3196" i="7"/>
  <c r="C3196" i="7" s="1"/>
  <c r="D3198" i="7" l="1"/>
  <c r="A3197" i="7"/>
  <c r="B3197" i="7"/>
  <c r="C3197" i="7" s="1"/>
  <c r="D3199" i="7" l="1"/>
  <c r="A3198" i="7"/>
  <c r="B3198" i="7"/>
  <c r="C3198" i="7" s="1"/>
  <c r="A3199" i="7" l="1"/>
  <c r="B3199" i="7"/>
  <c r="C3199" i="7" s="1"/>
  <c r="D3200" i="7"/>
  <c r="D3201" i="7" l="1"/>
  <c r="A3200" i="7"/>
  <c r="B3200" i="7"/>
  <c r="C3200" i="7" s="1"/>
  <c r="D3202" i="7" l="1"/>
  <c r="A3201" i="7"/>
  <c r="B3201" i="7"/>
  <c r="C3201" i="7" s="1"/>
  <c r="D3203" i="7" l="1"/>
  <c r="A3202" i="7"/>
  <c r="B3202" i="7"/>
  <c r="C3202" i="7" s="1"/>
  <c r="A3203" i="7" l="1"/>
  <c r="B3203" i="7"/>
  <c r="C3203" i="7" s="1"/>
  <c r="D3204" i="7"/>
  <c r="D3205" i="7" l="1"/>
  <c r="A3204" i="7"/>
  <c r="B3204" i="7"/>
  <c r="C3204" i="7" s="1"/>
  <c r="A3205" i="7" l="1"/>
  <c r="B3205" i="7"/>
  <c r="C3205" i="7" s="1"/>
  <c r="D3206" i="7"/>
  <c r="A3206" i="7" l="1"/>
  <c r="B3206" i="7"/>
  <c r="C3206" i="7" s="1"/>
  <c r="D3207" i="7"/>
  <c r="D3208" i="7" l="1"/>
  <c r="A3207" i="7"/>
  <c r="B3207" i="7"/>
  <c r="C3207" i="7" s="1"/>
  <c r="D3209" i="7" l="1"/>
  <c r="A3208" i="7"/>
  <c r="B3208" i="7"/>
  <c r="C3208" i="7" s="1"/>
  <c r="A3209" i="7" l="1"/>
  <c r="B3209" i="7"/>
  <c r="C3209" i="7" s="1"/>
  <c r="D3210" i="7"/>
  <c r="D3211" i="7" l="1"/>
  <c r="A3210" i="7"/>
  <c r="B3210" i="7"/>
  <c r="C3210" i="7" s="1"/>
  <c r="D3212" i="7" l="1"/>
  <c r="A3211" i="7"/>
  <c r="B3211" i="7"/>
  <c r="C3211" i="7" s="1"/>
  <c r="D3213" i="7" l="1"/>
  <c r="A3212" i="7"/>
  <c r="B3212" i="7"/>
  <c r="C3212" i="7" s="1"/>
  <c r="A3213" i="7" l="1"/>
  <c r="B3213" i="7"/>
  <c r="C3213" i="7" s="1"/>
  <c r="D3214" i="7"/>
  <c r="D3215" i="7" l="1"/>
  <c r="A3214" i="7"/>
  <c r="B3214" i="7"/>
  <c r="C3214" i="7" s="1"/>
  <c r="D3216" i="7" l="1"/>
  <c r="A3215" i="7"/>
  <c r="B3215" i="7"/>
  <c r="C3215" i="7" s="1"/>
  <c r="D3217" i="7" l="1"/>
  <c r="A3216" i="7"/>
  <c r="B3216" i="7"/>
  <c r="C3216" i="7" s="1"/>
  <c r="D3218" i="7" l="1"/>
  <c r="A3217" i="7"/>
  <c r="B3217" i="7"/>
  <c r="C3217" i="7" s="1"/>
  <c r="D3219" i="7" l="1"/>
  <c r="A3218" i="7"/>
  <c r="B3218" i="7"/>
  <c r="C3218" i="7" s="1"/>
  <c r="B3219" i="7" l="1"/>
  <c r="C3219" i="7" s="1"/>
  <c r="D3220" i="7"/>
  <c r="A3219" i="7"/>
  <c r="D3221" i="7" l="1"/>
  <c r="A3220" i="7"/>
  <c r="B3220" i="7"/>
  <c r="C3220" i="7" s="1"/>
  <c r="D3222" i="7" l="1"/>
  <c r="A3221" i="7"/>
  <c r="B3221" i="7"/>
  <c r="C3221" i="7" s="1"/>
  <c r="A3222" i="7" l="1"/>
  <c r="D3223" i="7"/>
  <c r="B3222" i="7"/>
  <c r="C3222" i="7" s="1"/>
  <c r="A3223" i="7" l="1"/>
  <c r="D3224" i="7"/>
  <c r="B3223" i="7"/>
  <c r="C3223" i="7" s="1"/>
  <c r="A3224" i="7" l="1"/>
  <c r="B3224" i="7"/>
  <c r="C3224" i="7" s="1"/>
  <c r="D3225" i="7"/>
  <c r="A3225" i="7" l="1"/>
  <c r="D3226" i="7"/>
  <c r="B3225" i="7"/>
  <c r="C3225" i="7" s="1"/>
  <c r="D3227" i="7" l="1"/>
  <c r="A3226" i="7"/>
  <c r="B3226" i="7"/>
  <c r="C3226" i="7" s="1"/>
  <c r="B3227" i="7" l="1"/>
  <c r="C3227" i="7" s="1"/>
  <c r="D3228" i="7"/>
  <c r="A3227" i="7"/>
  <c r="B3228" i="7" l="1"/>
  <c r="C3228" i="7" s="1"/>
  <c r="D3229" i="7"/>
  <c r="A3228" i="7"/>
  <c r="D3230" i="7" l="1"/>
  <c r="A3229" i="7"/>
  <c r="B3229" i="7"/>
  <c r="C3229" i="7" s="1"/>
  <c r="A3230" i="7" l="1"/>
  <c r="B3230" i="7"/>
  <c r="C3230" i="7" s="1"/>
  <c r="D3231" i="7"/>
  <c r="B3231" i="7" l="1"/>
  <c r="C3231" i="7" s="1"/>
  <c r="D3232" i="7"/>
  <c r="A3231" i="7"/>
  <c r="A3232" i="7" l="1"/>
  <c r="B3232" i="7"/>
  <c r="C3232" i="7" s="1"/>
  <c r="D3233" i="7"/>
  <c r="A3233" i="7" l="1"/>
  <c r="B3233" i="7"/>
  <c r="C3233" i="7" s="1"/>
  <c r="D3234" i="7"/>
  <c r="A3234" i="7" l="1"/>
  <c r="B3234" i="7"/>
  <c r="C3234" i="7" s="1"/>
  <c r="D3235" i="7"/>
  <c r="A3235" i="7" l="1"/>
  <c r="B3235" i="7"/>
  <c r="C3235" i="7" s="1"/>
  <c r="D3236" i="7"/>
  <c r="D3237" i="7" l="1"/>
  <c r="A3236" i="7"/>
  <c r="B3236" i="7"/>
  <c r="C3236" i="7" s="1"/>
  <c r="A3237" i="7" l="1"/>
  <c r="B3237" i="7"/>
  <c r="C3237" i="7" s="1"/>
  <c r="D3238" i="7"/>
  <c r="D3239" i="7" l="1"/>
  <c r="A3238" i="7"/>
  <c r="B3238" i="7"/>
  <c r="C3238" i="7" s="1"/>
  <c r="A3239" i="7" l="1"/>
  <c r="B3239" i="7"/>
  <c r="C3239" i="7" s="1"/>
  <c r="D3240" i="7"/>
  <c r="D3241" i="7" l="1"/>
  <c r="A3240" i="7"/>
  <c r="B3240" i="7"/>
  <c r="C3240" i="7" s="1"/>
  <c r="A3241" i="7" l="1"/>
  <c r="D3242" i="7"/>
  <c r="B3241" i="7"/>
  <c r="C3241" i="7" s="1"/>
  <c r="D3243" i="7" l="1"/>
  <c r="A3242" i="7"/>
  <c r="B3242" i="7"/>
  <c r="C3242" i="7" s="1"/>
  <c r="D3244" i="7" l="1"/>
  <c r="A3243" i="7"/>
  <c r="B3243" i="7"/>
  <c r="C3243" i="7" s="1"/>
  <c r="D3245" i="7" l="1"/>
  <c r="A3244" i="7"/>
  <c r="B3244" i="7"/>
  <c r="C3244" i="7" s="1"/>
  <c r="A3245" i="7" l="1"/>
  <c r="B3245" i="7"/>
  <c r="C3245" i="7" s="1"/>
  <c r="D3246" i="7"/>
  <c r="D3247" i="7" l="1"/>
  <c r="A3246" i="7"/>
  <c r="B3246" i="7"/>
  <c r="C3246" i="7" s="1"/>
  <c r="D3248" i="7" l="1"/>
  <c r="A3247" i="7"/>
  <c r="B3247" i="7"/>
  <c r="C3247" i="7" s="1"/>
  <c r="A3248" i="7" l="1"/>
  <c r="B3248" i="7"/>
  <c r="C3248" i="7" s="1"/>
  <c r="D3249" i="7"/>
  <c r="A3249" i="7" l="1"/>
  <c r="D3250" i="7"/>
  <c r="B3249" i="7"/>
  <c r="C3249" i="7" s="1"/>
  <c r="A3250" i="7" l="1"/>
  <c r="B3250" i="7"/>
  <c r="C3250" i="7" s="1"/>
  <c r="D3251" i="7"/>
  <c r="D3252" i="7" l="1"/>
  <c r="A3251" i="7"/>
  <c r="B3251" i="7"/>
  <c r="C3251" i="7" s="1"/>
  <c r="D3253" i="7" l="1"/>
  <c r="A3252" i="7"/>
  <c r="B3252" i="7"/>
  <c r="C3252" i="7" s="1"/>
  <c r="A3253" i="7" l="1"/>
  <c r="D3254" i="7"/>
  <c r="B3253" i="7"/>
  <c r="C3253" i="7" s="1"/>
  <c r="D3255" i="7" l="1"/>
  <c r="A3254" i="7"/>
  <c r="B3254" i="7"/>
  <c r="C3254" i="7" s="1"/>
  <c r="A3255" i="7" l="1"/>
  <c r="B3255" i="7"/>
  <c r="C3255" i="7" s="1"/>
  <c r="D3256" i="7"/>
  <c r="A3256" i="7" l="1"/>
  <c r="B3256" i="7"/>
  <c r="C3256" i="7" s="1"/>
  <c r="D3257" i="7"/>
  <c r="A3257" i="7" l="1"/>
  <c r="B3257" i="7"/>
  <c r="C3257" i="7" s="1"/>
  <c r="D3258" i="7"/>
  <c r="D3259" i="7" l="1"/>
  <c r="A3258" i="7"/>
  <c r="B3258" i="7"/>
  <c r="C3258" i="7" s="1"/>
  <c r="A3259" i="7" l="1"/>
  <c r="B3259" i="7"/>
  <c r="C3259" i="7" s="1"/>
  <c r="D3260" i="7"/>
  <c r="A3260" i="7" l="1"/>
  <c r="B3260" i="7"/>
  <c r="C3260" i="7" s="1"/>
  <c r="D3261" i="7"/>
  <c r="A3261" i="7" l="1"/>
  <c r="B3261" i="7"/>
  <c r="C3261" i="7" s="1"/>
  <c r="D3262" i="7"/>
  <c r="D3263" i="7" l="1"/>
  <c r="A3262" i="7"/>
  <c r="B3262" i="7"/>
  <c r="C3262" i="7" s="1"/>
  <c r="A3263" i="7" l="1"/>
  <c r="B3263" i="7"/>
  <c r="C3263" i="7" s="1"/>
  <c r="D3264" i="7"/>
  <c r="D3265" i="7" l="1"/>
  <c r="A3264" i="7"/>
  <c r="B3264" i="7"/>
  <c r="C3264" i="7" s="1"/>
  <c r="D3266" i="7" l="1"/>
  <c r="A3265" i="7"/>
  <c r="B3265" i="7"/>
  <c r="C3265" i="7" s="1"/>
  <c r="A3266" i="7" l="1"/>
  <c r="B3266" i="7"/>
  <c r="C3266" i="7" s="1"/>
  <c r="D3267" i="7"/>
  <c r="A3267" i="7" l="1"/>
  <c r="B3267" i="7"/>
  <c r="C3267" i="7" s="1"/>
  <c r="D3268" i="7"/>
  <c r="D3269" i="7" l="1"/>
  <c r="A3268" i="7"/>
  <c r="B3268" i="7"/>
  <c r="C3268" i="7" s="1"/>
  <c r="A3269" i="7" l="1"/>
  <c r="B3269" i="7"/>
  <c r="C3269" i="7" s="1"/>
  <c r="D3270" i="7"/>
  <c r="D3271" i="7" l="1"/>
  <c r="A3270" i="7"/>
  <c r="B3270" i="7"/>
  <c r="C3270" i="7" s="1"/>
  <c r="A3271" i="7" l="1"/>
  <c r="B3271" i="7"/>
  <c r="C3271" i="7" s="1"/>
  <c r="D3272" i="7"/>
  <c r="D3273" i="7" l="1"/>
  <c r="A3272" i="7"/>
  <c r="B3272" i="7"/>
  <c r="C3272" i="7" s="1"/>
  <c r="D3274" i="7" l="1"/>
  <c r="A3273" i="7"/>
  <c r="B3273" i="7"/>
  <c r="C3273" i="7" s="1"/>
  <c r="D3275" i="7" l="1"/>
  <c r="A3274" i="7"/>
  <c r="B3274" i="7"/>
  <c r="C3274" i="7" s="1"/>
  <c r="A3275" i="7" l="1"/>
  <c r="B3275" i="7"/>
  <c r="C3275" i="7" s="1"/>
  <c r="D3276" i="7"/>
  <c r="D3277" i="7" l="1"/>
  <c r="A3276" i="7"/>
  <c r="B3276" i="7"/>
  <c r="C3276" i="7" s="1"/>
  <c r="A3277" i="7" l="1"/>
  <c r="B3277" i="7"/>
  <c r="C3277" i="7" s="1"/>
  <c r="D3278" i="7"/>
  <c r="A3278" i="7" l="1"/>
  <c r="B3278" i="7"/>
  <c r="C3278" i="7" s="1"/>
  <c r="D3279" i="7"/>
  <c r="A3279" i="7" l="1"/>
  <c r="D3280" i="7"/>
  <c r="B3279" i="7"/>
  <c r="C3279" i="7" s="1"/>
  <c r="D3281" i="7" l="1"/>
  <c r="A3280" i="7"/>
  <c r="B3280" i="7"/>
  <c r="C3280" i="7" s="1"/>
  <c r="A3281" i="7" l="1"/>
  <c r="B3281" i="7"/>
  <c r="C3281" i="7" s="1"/>
  <c r="D3282" i="7"/>
  <c r="D3283" i="7" l="1"/>
  <c r="A3282" i="7"/>
  <c r="B3282" i="7"/>
  <c r="C3282" i="7" s="1"/>
  <c r="A3283" i="7" l="1"/>
  <c r="B3283" i="7"/>
  <c r="C3283" i="7" s="1"/>
  <c r="D3284" i="7"/>
  <c r="A3284" i="7" l="1"/>
  <c r="B3284" i="7"/>
  <c r="C3284" i="7" s="1"/>
  <c r="D3285" i="7"/>
  <c r="A3285" i="7" l="1"/>
  <c r="B3285" i="7"/>
  <c r="C3285" i="7" s="1"/>
  <c r="D3286" i="7"/>
  <c r="D3287" i="7" l="1"/>
  <c r="A3286" i="7"/>
  <c r="B3286" i="7"/>
  <c r="C3286" i="7" s="1"/>
  <c r="D3288" i="7" l="1"/>
  <c r="A3287" i="7"/>
  <c r="B3287" i="7"/>
  <c r="C3287" i="7" s="1"/>
  <c r="D3289" i="7" l="1"/>
  <c r="A3288" i="7"/>
  <c r="B3288" i="7"/>
  <c r="C3288" i="7" s="1"/>
  <c r="A3289" i="7" l="1"/>
  <c r="D3290" i="7"/>
  <c r="B3289" i="7"/>
  <c r="C3289" i="7" s="1"/>
  <c r="D3291" i="7" l="1"/>
  <c r="A3290" i="7"/>
  <c r="B3290" i="7"/>
  <c r="C3290" i="7" s="1"/>
  <c r="A3291" i="7" l="1"/>
  <c r="B3291" i="7"/>
  <c r="C3291" i="7" s="1"/>
  <c r="D3292" i="7"/>
  <c r="A3292" i="7" l="1"/>
  <c r="B3292" i="7"/>
  <c r="C3292" i="7" s="1"/>
  <c r="D3293" i="7"/>
  <c r="A3293" i="7" l="1"/>
  <c r="B3293" i="7"/>
  <c r="C3293" i="7" s="1"/>
  <c r="D3294" i="7"/>
  <c r="D3295" i="7" l="1"/>
  <c r="A3294" i="7"/>
  <c r="B3294" i="7"/>
  <c r="C3294" i="7" s="1"/>
  <c r="A3295" i="7" l="1"/>
  <c r="B3295" i="7"/>
  <c r="C3295" i="7" s="1"/>
  <c r="D3296" i="7"/>
  <c r="D3297" i="7" l="1"/>
  <c r="A3296" i="7"/>
  <c r="B3296" i="7"/>
  <c r="C3296" i="7" s="1"/>
  <c r="A3297" i="7" l="1"/>
  <c r="B3297" i="7"/>
  <c r="C3297" i="7" s="1"/>
  <c r="D3298" i="7"/>
  <c r="D3299" i="7" l="1"/>
  <c r="A3298" i="7"/>
  <c r="B3298" i="7"/>
  <c r="C3298" i="7" s="1"/>
  <c r="A3299" i="7" l="1"/>
  <c r="B3299" i="7"/>
  <c r="C3299" i="7" s="1"/>
  <c r="D3300" i="7"/>
  <c r="D3301" i="7" l="1"/>
  <c r="A3300" i="7"/>
  <c r="B3300" i="7"/>
  <c r="C3300" i="7" s="1"/>
  <c r="D3302" i="7" l="1"/>
  <c r="A3301" i="7"/>
  <c r="B3301" i="7"/>
  <c r="C3301" i="7" s="1"/>
  <c r="A3302" i="7" l="1"/>
  <c r="B3302" i="7"/>
  <c r="C3302" i="7" s="1"/>
  <c r="D3303" i="7"/>
  <c r="A3303" i="7" l="1"/>
  <c r="B3303" i="7"/>
  <c r="C3303" i="7" s="1"/>
  <c r="D3304" i="7"/>
  <c r="D3305" i="7" l="1"/>
  <c r="A3304" i="7"/>
  <c r="B3304" i="7"/>
  <c r="C3304" i="7" s="1"/>
  <c r="D3306" i="7" l="1"/>
  <c r="A3305" i="7"/>
  <c r="B3305" i="7"/>
  <c r="C3305" i="7" s="1"/>
  <c r="A3306" i="7" l="1"/>
  <c r="B3306" i="7"/>
  <c r="C3306" i="7" s="1"/>
  <c r="D3307" i="7"/>
  <c r="D3308" i="7" l="1"/>
  <c r="A3307" i="7"/>
  <c r="B3307" i="7"/>
  <c r="C3307" i="7" s="1"/>
  <c r="D3309" i="7" l="1"/>
  <c r="A3308" i="7"/>
  <c r="B3308" i="7"/>
  <c r="C3308" i="7" s="1"/>
  <c r="A3309" i="7" l="1"/>
  <c r="D3310" i="7"/>
  <c r="B3309" i="7"/>
  <c r="C3309" i="7" s="1"/>
  <c r="D3311" i="7" l="1"/>
  <c r="A3310" i="7"/>
  <c r="B3310" i="7"/>
  <c r="C3310" i="7" s="1"/>
  <c r="A3311" i="7" l="1"/>
  <c r="B3311" i="7"/>
  <c r="C3311" i="7" s="1"/>
  <c r="D3312" i="7"/>
  <c r="D3313" i="7" l="1"/>
  <c r="A3312" i="7"/>
  <c r="B3312" i="7"/>
  <c r="C3312" i="7" s="1"/>
  <c r="D3314" i="7" l="1"/>
  <c r="A3313" i="7"/>
  <c r="B3313" i="7"/>
  <c r="C3313" i="7" s="1"/>
  <c r="D3315" i="7" l="1"/>
  <c r="A3314" i="7"/>
  <c r="B3314" i="7"/>
  <c r="C3314" i="7" s="1"/>
  <c r="A3315" i="7" l="1"/>
  <c r="D3316" i="7"/>
  <c r="B3315" i="7"/>
  <c r="C3315" i="7" s="1"/>
  <c r="D3317" i="7" l="1"/>
  <c r="A3316" i="7"/>
  <c r="B3316" i="7"/>
  <c r="C3316" i="7" s="1"/>
  <c r="A3317" i="7" l="1"/>
  <c r="B3317" i="7"/>
  <c r="C3317" i="7" s="1"/>
  <c r="D3318" i="7"/>
  <c r="D3319" i="7" l="1"/>
  <c r="A3318" i="7"/>
  <c r="B3318" i="7"/>
  <c r="C3318" i="7" s="1"/>
  <c r="A3319" i="7" l="1"/>
  <c r="B3319" i="7"/>
  <c r="C3319" i="7" s="1"/>
  <c r="D3320" i="7"/>
  <c r="D3321" i="7" l="1"/>
  <c r="A3320" i="7"/>
  <c r="B3320" i="7"/>
  <c r="C3320" i="7" s="1"/>
  <c r="A3321" i="7" l="1"/>
  <c r="B3321" i="7"/>
  <c r="C3321" i="7" s="1"/>
  <c r="D3322" i="7"/>
  <c r="D3323" i="7" l="1"/>
  <c r="A3322" i="7"/>
  <c r="B3322" i="7"/>
  <c r="C3322" i="7" s="1"/>
  <c r="A3323" i="7" l="1"/>
  <c r="B3323" i="7"/>
  <c r="C3323" i="7" s="1"/>
  <c r="D3324" i="7"/>
  <c r="A3324" i="7" l="1"/>
  <c r="B3324" i="7"/>
  <c r="C3324" i="7" s="1"/>
  <c r="D3325" i="7"/>
  <c r="A3325" i="7" l="1"/>
  <c r="B3325" i="7"/>
  <c r="C3325" i="7" s="1"/>
  <c r="D3326" i="7"/>
  <c r="D3327" i="7" l="1"/>
  <c r="A3326" i="7"/>
  <c r="B3326" i="7"/>
  <c r="C3326" i="7" s="1"/>
  <c r="A3327" i="7" l="1"/>
  <c r="B3327" i="7"/>
  <c r="C3327" i="7" s="1"/>
  <c r="D3328" i="7"/>
  <c r="D3329" i="7" l="1"/>
  <c r="A3328" i="7"/>
  <c r="B3328" i="7"/>
  <c r="C3328" i="7" s="1"/>
  <c r="A3329" i="7" l="1"/>
  <c r="B3329" i="7"/>
  <c r="C3329" i="7" s="1"/>
  <c r="D3330" i="7"/>
  <c r="D3331" i="7" l="1"/>
  <c r="A3330" i="7"/>
  <c r="B3330" i="7"/>
  <c r="C3330" i="7" s="1"/>
  <c r="A3331" i="7" l="1"/>
  <c r="D3332" i="7"/>
  <c r="B3331" i="7"/>
  <c r="C3331" i="7" s="1"/>
  <c r="D3333" i="7" l="1"/>
  <c r="A3332" i="7"/>
  <c r="B3332" i="7"/>
  <c r="C3332" i="7" s="1"/>
  <c r="A3333" i="7" l="1"/>
  <c r="D3334" i="7"/>
  <c r="B3333" i="7"/>
  <c r="C3333" i="7" s="1"/>
  <c r="D3335" i="7" l="1"/>
  <c r="A3334" i="7"/>
  <c r="B3334" i="7"/>
  <c r="C3334" i="7" s="1"/>
  <c r="A3335" i="7" l="1"/>
  <c r="B3335" i="7"/>
  <c r="C3335" i="7" s="1"/>
  <c r="D3336" i="7"/>
  <c r="B3336" i="7" l="1"/>
  <c r="C3336" i="7" s="1"/>
  <c r="A3336" i="7"/>
  <c r="D3337" i="7"/>
  <c r="A3337" i="7" l="1"/>
  <c r="D3338" i="7"/>
  <c r="B3337" i="7"/>
  <c r="C3337" i="7" s="1"/>
  <c r="D3339" i="7" l="1"/>
  <c r="A3338" i="7"/>
  <c r="B3338" i="7"/>
  <c r="C3338" i="7" s="1"/>
  <c r="D3340" i="7" l="1"/>
  <c r="A3339" i="7"/>
  <c r="B3339" i="7"/>
  <c r="C3339" i="7" s="1"/>
  <c r="D3341" i="7" l="1"/>
  <c r="A3340" i="7"/>
  <c r="B3340" i="7"/>
  <c r="C3340" i="7" s="1"/>
  <c r="A3341" i="7" l="1"/>
  <c r="B3341" i="7"/>
  <c r="C3341" i="7" s="1"/>
  <c r="D3342" i="7"/>
  <c r="D3343" i="7" l="1"/>
  <c r="A3342" i="7"/>
  <c r="B3342" i="7"/>
  <c r="C3342" i="7" s="1"/>
  <c r="A3343" i="7" l="1"/>
  <c r="B3343" i="7"/>
  <c r="C3343" i="7" s="1"/>
  <c r="D3344" i="7"/>
  <c r="D3345" i="7" l="1"/>
  <c r="A3344" i="7"/>
  <c r="B3344" i="7"/>
  <c r="C3344" i="7" s="1"/>
  <c r="A3345" i="7" l="1"/>
  <c r="D3346" i="7"/>
  <c r="B3345" i="7"/>
  <c r="C3345" i="7" s="1"/>
  <c r="D3347" i="7" l="1"/>
  <c r="A3346" i="7"/>
  <c r="B3346" i="7"/>
  <c r="C3346" i="7" s="1"/>
  <c r="A3347" i="7" l="1"/>
  <c r="B3347" i="7"/>
  <c r="C3347" i="7" s="1"/>
  <c r="D3348" i="7"/>
  <c r="A3348" i="7" l="1"/>
  <c r="D3349" i="7"/>
  <c r="B3348" i="7"/>
  <c r="C3348" i="7" s="1"/>
  <c r="A3349" i="7" l="1"/>
  <c r="B3349" i="7"/>
  <c r="C3349" i="7" s="1"/>
  <c r="D3350" i="7"/>
  <c r="D3351" i="7" l="1"/>
  <c r="A3350" i="7"/>
  <c r="B3350" i="7"/>
  <c r="C3350" i="7" s="1"/>
  <c r="A3351" i="7" l="1"/>
  <c r="B3351" i="7"/>
  <c r="C3351" i="7" s="1"/>
  <c r="D3352" i="7"/>
  <c r="D3353" i="7" l="1"/>
  <c r="A3352" i="7"/>
  <c r="B3352" i="7"/>
  <c r="C3352" i="7" s="1"/>
  <c r="A3353" i="7" l="1"/>
  <c r="D3354" i="7"/>
  <c r="B3353" i="7"/>
  <c r="C3353" i="7" s="1"/>
  <c r="D3355" i="7" l="1"/>
  <c r="A3354" i="7"/>
  <c r="B3354" i="7"/>
  <c r="C3354" i="7" s="1"/>
  <c r="D3356" i="7" l="1"/>
  <c r="A3355" i="7"/>
  <c r="B3355" i="7"/>
  <c r="C3355" i="7" s="1"/>
  <c r="D3357" i="7" l="1"/>
  <c r="A3356" i="7"/>
  <c r="B3356" i="7"/>
  <c r="C3356" i="7" s="1"/>
  <c r="D3358" i="7" l="1"/>
  <c r="A3357" i="7"/>
  <c r="B3357" i="7"/>
  <c r="C3357" i="7" s="1"/>
  <c r="D3359" i="7" l="1"/>
  <c r="A3358" i="7"/>
  <c r="B3358" i="7"/>
  <c r="C3358" i="7" s="1"/>
  <c r="A3359" i="7" l="1"/>
  <c r="D3360" i="7"/>
  <c r="B3359" i="7"/>
  <c r="C3359" i="7" s="1"/>
  <c r="D3361" i="7" l="1"/>
  <c r="A3360" i="7"/>
  <c r="B3360" i="7"/>
  <c r="C3360" i="7" s="1"/>
  <c r="A3361" i="7" l="1"/>
  <c r="B3361" i="7"/>
  <c r="C3361" i="7" s="1"/>
  <c r="D3362" i="7"/>
  <c r="D3363" i="7" l="1"/>
  <c r="A3362" i="7"/>
  <c r="B3362" i="7"/>
  <c r="C3362" i="7" s="1"/>
  <c r="A3363" i="7" l="1"/>
  <c r="B3363" i="7"/>
  <c r="C3363" i="7" s="1"/>
  <c r="D3364" i="7"/>
  <c r="D3365" i="7" l="1"/>
  <c r="A3364" i="7"/>
  <c r="B3364" i="7"/>
  <c r="C3364" i="7" s="1"/>
  <c r="A3365" i="7" l="1"/>
  <c r="B3365" i="7"/>
  <c r="C3365" i="7" s="1"/>
  <c r="D3366" i="7"/>
  <c r="D3367" i="7" l="1"/>
  <c r="A3366" i="7"/>
  <c r="B3366" i="7"/>
  <c r="C3366" i="7" s="1"/>
  <c r="A3367" i="7" l="1"/>
  <c r="B3367" i="7"/>
  <c r="C3367" i="7" s="1"/>
  <c r="D3368" i="7"/>
  <c r="D3369" i="7" l="1"/>
  <c r="A3368" i="7"/>
  <c r="B3368" i="7"/>
  <c r="C3368" i="7" s="1"/>
  <c r="A3369" i="7" l="1"/>
  <c r="D3370" i="7"/>
  <c r="B3369" i="7"/>
  <c r="C3369" i="7" s="1"/>
  <c r="A3370" i="7" l="1"/>
  <c r="B3370" i="7"/>
  <c r="C3370" i="7" s="1"/>
  <c r="D3371" i="7"/>
  <c r="A3371" i="7" l="1"/>
  <c r="B3371" i="7"/>
  <c r="C3371" i="7" s="1"/>
  <c r="D3372" i="7"/>
  <c r="A3372" i="7" l="1"/>
  <c r="B3372" i="7"/>
  <c r="C3372" i="7" s="1"/>
  <c r="D3373" i="7"/>
  <c r="A3373" i="7" l="1"/>
  <c r="B3373" i="7"/>
  <c r="C3373" i="7" s="1"/>
  <c r="D3374" i="7"/>
  <c r="D3375" i="7" l="1"/>
  <c r="A3374" i="7"/>
  <c r="B3374" i="7"/>
  <c r="C3374" i="7" s="1"/>
  <c r="A3375" i="7" l="1"/>
  <c r="B3375" i="7"/>
  <c r="C3375" i="7" s="1"/>
  <c r="D3376" i="7"/>
  <c r="A3376" i="7" l="1"/>
  <c r="B3376" i="7"/>
  <c r="C3376" i="7" s="1"/>
  <c r="D3377" i="7"/>
  <c r="A3377" i="7" l="1"/>
  <c r="B3377" i="7"/>
  <c r="C3377" i="7" s="1"/>
  <c r="D3378" i="7"/>
  <c r="D3379" i="7" l="1"/>
  <c r="A3378" i="7"/>
  <c r="B3378" i="7"/>
  <c r="C3378" i="7" s="1"/>
  <c r="A3379" i="7" l="1"/>
  <c r="B3379" i="7"/>
  <c r="C3379" i="7" s="1"/>
  <c r="D3380" i="7"/>
  <c r="D3381" i="7" l="1"/>
  <c r="A3380" i="7"/>
  <c r="B3380" i="7"/>
  <c r="C3380" i="7" s="1"/>
  <c r="A3381" i="7" l="1"/>
  <c r="B3381" i="7"/>
  <c r="C3381" i="7" s="1"/>
  <c r="D3382" i="7"/>
  <c r="D3383" i="7" l="1"/>
  <c r="A3382" i="7"/>
  <c r="B3382" i="7"/>
  <c r="C3382" i="7" s="1"/>
  <c r="A3383" i="7" l="1"/>
  <c r="B3383" i="7"/>
  <c r="C3383" i="7" s="1"/>
  <c r="D3384" i="7"/>
  <c r="A3384" i="7" l="1"/>
  <c r="B3384" i="7"/>
  <c r="C3384" i="7" s="1"/>
  <c r="D3385" i="7"/>
  <c r="A3385" i="7" l="1"/>
  <c r="D3386" i="7"/>
  <c r="B3385" i="7"/>
  <c r="C3385" i="7" s="1"/>
  <c r="D3387" i="7" l="1"/>
  <c r="A3386" i="7"/>
  <c r="B3386" i="7"/>
  <c r="C3386" i="7" s="1"/>
  <c r="A3387" i="7" l="1"/>
  <c r="B3387" i="7"/>
  <c r="C3387" i="7" s="1"/>
  <c r="D3388" i="7"/>
  <c r="D3389" i="7" l="1"/>
  <c r="A3388" i="7"/>
  <c r="B3388" i="7"/>
  <c r="C3388" i="7" s="1"/>
  <c r="A3389" i="7" l="1"/>
  <c r="B3389" i="7"/>
  <c r="C3389" i="7" s="1"/>
  <c r="D3390" i="7"/>
  <c r="D3391" i="7" l="1"/>
  <c r="A3390" i="7"/>
  <c r="B3390" i="7"/>
  <c r="C3390" i="7" s="1"/>
  <c r="A3391" i="7" l="1"/>
  <c r="B3391" i="7"/>
  <c r="C3391" i="7" s="1"/>
  <c r="D3392" i="7"/>
  <c r="D3393" i="7" l="1"/>
  <c r="A3392" i="7"/>
  <c r="B3392" i="7"/>
  <c r="C3392" i="7" s="1"/>
  <c r="A3393" i="7" l="1"/>
  <c r="D3394" i="7"/>
  <c r="B3393" i="7"/>
  <c r="C3393" i="7" s="1"/>
  <c r="D3395" i="7" l="1"/>
  <c r="A3394" i="7"/>
  <c r="B3394" i="7"/>
  <c r="C3394" i="7" s="1"/>
  <c r="D3396" i="7" l="1"/>
  <c r="A3395" i="7"/>
  <c r="B3395" i="7"/>
  <c r="C3395" i="7" s="1"/>
  <c r="D3397" i="7" l="1"/>
  <c r="A3396" i="7"/>
  <c r="B3396" i="7"/>
  <c r="C3396" i="7" s="1"/>
  <c r="D3398" i="7" l="1"/>
  <c r="A3397" i="7"/>
  <c r="B3397" i="7"/>
  <c r="C3397" i="7" s="1"/>
  <c r="D3399" i="7" l="1"/>
  <c r="A3398" i="7"/>
  <c r="B3398" i="7"/>
  <c r="C3398" i="7" s="1"/>
  <c r="A3399" i="7" l="1"/>
  <c r="B3399" i="7"/>
  <c r="C3399" i="7" s="1"/>
  <c r="D3400" i="7"/>
  <c r="D3401" i="7" l="1"/>
  <c r="B3400" i="7"/>
  <c r="C3400" i="7" s="1"/>
  <c r="A3400" i="7"/>
  <c r="D3402" i="7" l="1"/>
  <c r="A3401" i="7"/>
  <c r="B3401" i="7"/>
  <c r="C3401" i="7" s="1"/>
  <c r="D3403" i="7" l="1"/>
  <c r="A3402" i="7"/>
  <c r="B3402" i="7"/>
  <c r="C3402" i="7" s="1"/>
  <c r="A3403" i="7" l="1"/>
  <c r="B3403" i="7"/>
  <c r="C3403" i="7" s="1"/>
  <c r="D3404" i="7"/>
  <c r="D3405" i="7" l="1"/>
  <c r="A3404" i="7"/>
  <c r="B3404" i="7"/>
  <c r="C3404" i="7" s="1"/>
  <c r="A3405" i="7" l="1"/>
  <c r="B3405" i="7"/>
  <c r="C3405" i="7" s="1"/>
  <c r="D3406" i="7"/>
  <c r="A3406" i="7" l="1"/>
  <c r="B3406" i="7"/>
  <c r="C3406" i="7" s="1"/>
  <c r="D3407" i="7"/>
  <c r="D3408" i="7" l="1"/>
  <c r="A3407" i="7"/>
  <c r="B3407" i="7"/>
  <c r="C3407" i="7" s="1"/>
  <c r="D3409" i="7" l="1"/>
  <c r="A3408" i="7"/>
  <c r="B3408" i="7"/>
  <c r="C3408" i="7" s="1"/>
  <c r="A3409" i="7" l="1"/>
  <c r="B3409" i="7"/>
  <c r="C3409" i="7" s="1"/>
  <c r="D3410" i="7"/>
  <c r="A3410" i="7" l="1"/>
  <c r="B3410" i="7"/>
  <c r="C3410" i="7" s="1"/>
  <c r="D3411" i="7"/>
  <c r="D3412" i="7" l="1"/>
  <c r="A3411" i="7"/>
  <c r="B3411" i="7"/>
  <c r="C3411" i="7" s="1"/>
  <c r="D3413" i="7" l="1"/>
  <c r="A3412" i="7"/>
  <c r="B3412" i="7"/>
  <c r="C3412" i="7" s="1"/>
  <c r="D3414" i="7" l="1"/>
  <c r="A3413" i="7"/>
  <c r="B3413" i="7"/>
  <c r="C3413" i="7" s="1"/>
  <c r="D3415" i="7" l="1"/>
  <c r="A3414" i="7"/>
  <c r="B3414" i="7"/>
  <c r="C3414" i="7" s="1"/>
  <c r="A3415" i="7" l="1"/>
  <c r="B3415" i="7"/>
  <c r="C3415" i="7" s="1"/>
  <c r="D3416" i="7"/>
  <c r="A3416" i="7" l="1"/>
  <c r="B3416" i="7"/>
  <c r="C3416" i="7" s="1"/>
  <c r="D3417" i="7"/>
  <c r="D3418" i="7" l="1"/>
  <c r="A3417" i="7"/>
  <c r="B3417" i="7"/>
  <c r="C3417" i="7" s="1"/>
  <c r="D3419" i="7" l="1"/>
  <c r="A3418" i="7"/>
  <c r="B3418" i="7"/>
  <c r="C3418" i="7" s="1"/>
  <c r="A3419" i="7" l="1"/>
  <c r="B3419" i="7"/>
  <c r="C3419" i="7" s="1"/>
  <c r="D3420" i="7"/>
  <c r="A3420" i="7" l="1"/>
  <c r="B3420" i="7"/>
  <c r="C3420" i="7" s="1"/>
  <c r="D3421" i="7"/>
  <c r="A3421" i="7" l="1"/>
  <c r="D3422" i="7"/>
  <c r="B3421" i="7"/>
  <c r="C3421" i="7" s="1"/>
  <c r="D3423" i="7" l="1"/>
  <c r="A3422" i="7"/>
  <c r="B3422" i="7"/>
  <c r="C3422" i="7" s="1"/>
  <c r="A3423" i="7" l="1"/>
  <c r="B3423" i="7"/>
  <c r="C3423" i="7" s="1"/>
  <c r="D3424" i="7"/>
  <c r="D3425" i="7" l="1"/>
  <c r="A3424" i="7"/>
  <c r="B3424" i="7"/>
  <c r="C3424" i="7" s="1"/>
  <c r="D3426" i="7" l="1"/>
  <c r="A3425" i="7"/>
  <c r="B3425" i="7"/>
  <c r="C3425" i="7" s="1"/>
  <c r="D3427" i="7" l="1"/>
  <c r="A3426" i="7"/>
  <c r="B3426" i="7"/>
  <c r="C3426" i="7" s="1"/>
  <c r="D3428" i="7" l="1"/>
  <c r="A3427" i="7"/>
  <c r="B3427" i="7"/>
  <c r="C3427" i="7" s="1"/>
  <c r="A3428" i="7" l="1"/>
  <c r="D3429" i="7"/>
  <c r="B3428" i="7"/>
  <c r="C3428" i="7" s="1"/>
  <c r="A3429" i="7" l="1"/>
  <c r="B3429" i="7"/>
  <c r="C3429" i="7" s="1"/>
  <c r="D3430" i="7"/>
  <c r="D3431" i="7" l="1"/>
  <c r="A3430" i="7"/>
  <c r="B3430" i="7"/>
  <c r="C3430" i="7" s="1"/>
  <c r="D3432" i="7" l="1"/>
  <c r="A3431" i="7"/>
  <c r="B3431" i="7"/>
  <c r="C3431" i="7" s="1"/>
  <c r="D3433" i="7" l="1"/>
  <c r="A3432" i="7"/>
  <c r="B3432" i="7"/>
  <c r="C3432" i="7" s="1"/>
  <c r="D3434" i="7" l="1"/>
  <c r="A3433" i="7"/>
  <c r="B3433" i="7"/>
  <c r="C3433" i="7" s="1"/>
  <c r="D3435" i="7" l="1"/>
  <c r="A3434" i="7"/>
  <c r="B3434" i="7"/>
  <c r="C3434" i="7" s="1"/>
  <c r="A3435" i="7" l="1"/>
  <c r="B3435" i="7"/>
  <c r="C3435" i="7" s="1"/>
  <c r="D3436" i="7"/>
  <c r="D3437" i="7" l="1"/>
  <c r="A3436" i="7"/>
  <c r="B3436" i="7"/>
  <c r="C3436" i="7" s="1"/>
  <c r="A3437" i="7" l="1"/>
  <c r="B3437" i="7"/>
  <c r="C3437" i="7" s="1"/>
  <c r="D3438" i="7"/>
  <c r="A3438" i="7" l="1"/>
  <c r="B3438" i="7"/>
  <c r="C3438" i="7" s="1"/>
  <c r="D3439" i="7"/>
  <c r="D3440" i="7" l="1"/>
  <c r="A3439" i="7"/>
  <c r="B3439" i="7"/>
  <c r="C3439" i="7" s="1"/>
  <c r="A3440" i="7" l="1"/>
  <c r="D3441" i="7"/>
  <c r="B3440" i="7"/>
  <c r="C3440" i="7" s="1"/>
  <c r="D3442" i="7" l="1"/>
  <c r="A3441" i="7"/>
  <c r="B3441" i="7"/>
  <c r="C3441" i="7" s="1"/>
  <c r="D3443" i="7" l="1"/>
  <c r="A3442" i="7"/>
  <c r="B3442" i="7"/>
  <c r="C3442" i="7" s="1"/>
  <c r="D3444" i="7" l="1"/>
  <c r="A3443" i="7"/>
  <c r="B3443" i="7"/>
  <c r="C3443" i="7" s="1"/>
  <c r="A3444" i="7" l="1"/>
  <c r="D3445" i="7"/>
  <c r="B3444" i="7"/>
  <c r="C3444" i="7" s="1"/>
  <c r="D3446" i="7" l="1"/>
  <c r="A3445" i="7"/>
  <c r="B3445" i="7"/>
  <c r="C3445" i="7" s="1"/>
  <c r="D3447" i="7" l="1"/>
  <c r="A3446" i="7"/>
  <c r="B3446" i="7"/>
  <c r="C3446" i="7" s="1"/>
  <c r="A3447" i="7" l="1"/>
  <c r="B3447" i="7"/>
  <c r="C3447" i="7" s="1"/>
  <c r="D3448" i="7"/>
  <c r="D3449" i="7" l="1"/>
  <c r="A3448" i="7"/>
  <c r="B3448" i="7"/>
  <c r="C3448" i="7" s="1"/>
  <c r="A3449" i="7" l="1"/>
  <c r="D3450" i="7"/>
  <c r="B3449" i="7"/>
  <c r="C3449" i="7" s="1"/>
  <c r="D3451" i="7" l="1"/>
  <c r="A3450" i="7"/>
  <c r="B3450" i="7"/>
  <c r="C3450" i="7" s="1"/>
  <c r="A3451" i="7" l="1"/>
  <c r="B3451" i="7"/>
  <c r="C3451" i="7" s="1"/>
  <c r="D3452" i="7"/>
  <c r="A3452" i="7" l="1"/>
  <c r="B3452" i="7"/>
  <c r="C3452" i="7" s="1"/>
  <c r="D3453" i="7"/>
  <c r="D3454" i="7" l="1"/>
  <c r="A3453" i="7"/>
  <c r="B3453" i="7"/>
  <c r="C3453" i="7" s="1"/>
  <c r="D3455" i="7" l="1"/>
  <c r="A3454" i="7"/>
  <c r="B3454" i="7"/>
  <c r="C3454" i="7" s="1"/>
  <c r="B3455" i="7" l="1"/>
  <c r="C3455" i="7" s="1"/>
  <c r="D3456" i="7"/>
  <c r="A3455" i="7"/>
  <c r="D3457" i="7" l="1"/>
  <c r="A3456" i="7"/>
  <c r="B3456" i="7"/>
  <c r="C3456" i="7" s="1"/>
  <c r="A3457" i="7" l="1"/>
  <c r="B3457" i="7"/>
  <c r="C3457" i="7" s="1"/>
  <c r="D3458" i="7"/>
  <c r="B3458" i="7" l="1"/>
  <c r="C3458" i="7" s="1"/>
  <c r="D3459" i="7"/>
  <c r="A3458" i="7"/>
  <c r="D3460" i="7" l="1"/>
  <c r="A3459" i="7"/>
  <c r="B3459" i="7"/>
  <c r="C3459" i="7" s="1"/>
  <c r="A3460" i="7" l="1"/>
  <c r="D3461" i="7"/>
  <c r="B3460" i="7"/>
  <c r="C3460" i="7" s="1"/>
  <c r="A3461" i="7" l="1"/>
  <c r="B3461" i="7"/>
  <c r="C3461" i="7" s="1"/>
  <c r="D3462" i="7"/>
  <c r="A3462" i="7" l="1"/>
  <c r="D3463" i="7"/>
  <c r="B3462" i="7"/>
  <c r="C3462" i="7" s="1"/>
  <c r="D3464" i="7" l="1"/>
  <c r="A3463" i="7"/>
  <c r="B3463" i="7"/>
  <c r="C3463" i="7" s="1"/>
  <c r="D3465" i="7" l="1"/>
  <c r="A3464" i="7"/>
  <c r="B3464" i="7"/>
  <c r="C3464" i="7" s="1"/>
  <c r="A3465" i="7" l="1"/>
  <c r="B3465" i="7"/>
  <c r="C3465" i="7" s="1"/>
  <c r="D3466" i="7"/>
  <c r="D3467" i="7" l="1"/>
  <c r="A3466" i="7"/>
  <c r="B3466" i="7"/>
  <c r="C3466" i="7" s="1"/>
  <c r="A3467" i="7" l="1"/>
  <c r="B3467" i="7"/>
  <c r="C3467" i="7" s="1"/>
  <c r="D3468" i="7"/>
  <c r="D3469" i="7" l="1"/>
  <c r="B3468" i="7"/>
  <c r="C3468" i="7" s="1"/>
  <c r="A3468" i="7"/>
  <c r="D3470" i="7" l="1"/>
  <c r="A3469" i="7"/>
  <c r="B3469" i="7"/>
  <c r="C3469" i="7" s="1"/>
  <c r="D3471" i="7" l="1"/>
  <c r="A3470" i="7"/>
  <c r="B3470" i="7"/>
  <c r="C3470" i="7" s="1"/>
  <c r="A3471" i="7" l="1"/>
  <c r="B3471" i="7"/>
  <c r="C3471" i="7" s="1"/>
  <c r="D3472" i="7"/>
  <c r="A3472" i="7" l="1"/>
  <c r="B3472" i="7"/>
  <c r="C3472" i="7" s="1"/>
  <c r="D3473" i="7"/>
  <c r="A3473" i="7" l="1"/>
  <c r="B3473" i="7"/>
  <c r="C3473" i="7" s="1"/>
  <c r="D3474" i="7"/>
  <c r="D3475" i="7" l="1"/>
  <c r="A3474" i="7"/>
  <c r="B3474" i="7"/>
  <c r="C3474" i="7" s="1"/>
  <c r="D3476" i="7" l="1"/>
  <c r="A3475" i="7"/>
  <c r="B3475" i="7"/>
  <c r="C3475" i="7" s="1"/>
  <c r="D3477" i="7" l="1"/>
  <c r="A3476" i="7"/>
  <c r="B3476" i="7"/>
  <c r="C3476" i="7" s="1"/>
  <c r="D3478" i="7" l="1"/>
  <c r="A3477" i="7"/>
  <c r="B3477" i="7"/>
  <c r="C3477" i="7" s="1"/>
  <c r="D3479" i="7" l="1"/>
  <c r="A3478" i="7"/>
  <c r="B3478" i="7"/>
  <c r="C3478" i="7" s="1"/>
  <c r="A3479" i="7" l="1"/>
  <c r="B3479" i="7"/>
  <c r="C3479" i="7" s="1"/>
  <c r="D3480" i="7"/>
  <c r="D3481" i="7" l="1"/>
  <c r="A3480" i="7"/>
  <c r="B3480" i="7"/>
  <c r="C3480" i="7" s="1"/>
  <c r="D3482" i="7" l="1"/>
  <c r="A3481" i="7"/>
  <c r="B3481" i="7"/>
  <c r="C3481" i="7" s="1"/>
  <c r="A3482" i="7" l="1"/>
  <c r="B3482" i="7"/>
  <c r="C3482" i="7" s="1"/>
  <c r="D3483" i="7"/>
  <c r="A3483" i="7" l="1"/>
  <c r="D3484" i="7"/>
  <c r="B3483" i="7"/>
  <c r="C3483" i="7" s="1"/>
  <c r="A3484" i="7" l="1"/>
  <c r="B3484" i="7"/>
  <c r="C3484" i="7" s="1"/>
  <c r="D3485" i="7"/>
  <c r="A3485" i="7" l="1"/>
  <c r="B3485" i="7"/>
  <c r="C3485" i="7" s="1"/>
  <c r="D3486" i="7"/>
  <c r="D3487" i="7" l="1"/>
  <c r="A3486" i="7"/>
  <c r="B3486" i="7"/>
  <c r="C3486" i="7" s="1"/>
  <c r="A3487" i="7" l="1"/>
  <c r="D3488" i="7"/>
  <c r="B3487" i="7"/>
  <c r="C3487" i="7" s="1"/>
  <c r="D3489" i="7" l="1"/>
  <c r="A3488" i="7"/>
  <c r="B3488" i="7"/>
  <c r="C3488" i="7" s="1"/>
  <c r="A3489" i="7" l="1"/>
  <c r="B3489" i="7"/>
  <c r="C3489" i="7" s="1"/>
  <c r="D3490" i="7"/>
  <c r="D3491" i="7" l="1"/>
  <c r="A3490" i="7"/>
  <c r="B3490" i="7"/>
  <c r="C3490" i="7" s="1"/>
  <c r="A3491" i="7" l="1"/>
  <c r="B3491" i="7"/>
  <c r="C3491" i="7" s="1"/>
  <c r="D3492" i="7"/>
  <c r="D3493" i="7" l="1"/>
  <c r="A3492" i="7"/>
  <c r="B3492" i="7"/>
  <c r="C3492" i="7" s="1"/>
  <c r="A3493" i="7" l="1"/>
  <c r="D3494" i="7"/>
  <c r="B3493" i="7"/>
  <c r="C3493" i="7" s="1"/>
  <c r="A3494" i="7" l="1"/>
  <c r="B3494" i="7"/>
  <c r="C3494" i="7" s="1"/>
  <c r="D3495" i="7"/>
  <c r="A3495" i="7" l="1"/>
  <c r="B3495" i="7"/>
  <c r="C3495" i="7" s="1"/>
  <c r="D3496" i="7"/>
  <c r="D3497" i="7" l="1"/>
  <c r="A3496" i="7"/>
  <c r="B3496" i="7"/>
  <c r="C3496" i="7" s="1"/>
  <c r="A3497" i="7" l="1"/>
  <c r="B3497" i="7"/>
  <c r="C3497" i="7" s="1"/>
  <c r="D3498" i="7"/>
  <c r="D3499" i="7" l="1"/>
  <c r="A3498" i="7"/>
  <c r="B3498" i="7"/>
  <c r="C3498" i="7" s="1"/>
  <c r="A3499" i="7" l="1"/>
  <c r="B3499" i="7"/>
  <c r="C3499" i="7" s="1"/>
  <c r="D3500" i="7"/>
  <c r="D3501" i="7" l="1"/>
  <c r="A3500" i="7"/>
  <c r="B3500" i="7"/>
  <c r="C3500" i="7" s="1"/>
  <c r="A3501" i="7" l="1"/>
  <c r="B3501" i="7"/>
  <c r="C3501" i="7" s="1"/>
  <c r="D3502" i="7"/>
  <c r="D3503" i="7" l="1"/>
  <c r="A3502" i="7"/>
  <c r="B3502" i="7"/>
  <c r="C3502" i="7" s="1"/>
  <c r="B3503" i="7" l="1"/>
  <c r="C3503" i="7" s="1"/>
  <c r="D3504" i="7"/>
  <c r="A3503" i="7"/>
  <c r="D3505" i="7" l="1"/>
  <c r="A3504" i="7"/>
  <c r="B3504" i="7"/>
  <c r="C3504" i="7" s="1"/>
  <c r="A3505" i="7" l="1"/>
  <c r="D3506" i="7"/>
  <c r="B3505" i="7"/>
  <c r="C3505" i="7" s="1"/>
  <c r="D3507" i="7" l="1"/>
  <c r="A3506" i="7"/>
  <c r="B3506" i="7"/>
  <c r="C3506" i="7" s="1"/>
  <c r="D3508" i="7" l="1"/>
  <c r="A3507" i="7"/>
  <c r="B3507" i="7"/>
  <c r="C3507" i="7" s="1"/>
  <c r="A3508" i="7" l="1"/>
  <c r="D3509" i="7"/>
  <c r="B3508" i="7"/>
  <c r="C3508" i="7" s="1"/>
  <c r="A3509" i="7" l="1"/>
  <c r="B3509" i="7"/>
  <c r="C3509" i="7" s="1"/>
  <c r="D3510" i="7"/>
  <c r="A3510" i="7" l="1"/>
  <c r="B3510" i="7"/>
  <c r="C3510" i="7" s="1"/>
  <c r="D3511" i="7"/>
  <c r="A3511" i="7" l="1"/>
  <c r="D3512" i="7"/>
  <c r="B3511" i="7"/>
  <c r="C3511" i="7" s="1"/>
  <c r="A3512" i="7" l="1"/>
  <c r="B3512" i="7"/>
  <c r="C3512" i="7" s="1"/>
  <c r="D3513" i="7"/>
  <c r="A3513" i="7" l="1"/>
  <c r="B3513" i="7"/>
  <c r="C3513" i="7" s="1"/>
  <c r="D3514" i="7"/>
  <c r="D3515" i="7" l="1"/>
  <c r="A3514" i="7"/>
  <c r="B3514" i="7"/>
  <c r="C3514" i="7" s="1"/>
  <c r="A3515" i="7" l="1"/>
  <c r="B3515" i="7"/>
  <c r="C3515" i="7" s="1"/>
  <c r="D3516" i="7"/>
  <c r="D3517" i="7" l="1"/>
  <c r="A3516" i="7"/>
  <c r="B3516" i="7"/>
  <c r="C3516" i="7" s="1"/>
  <c r="A3517" i="7" l="1"/>
  <c r="B3517" i="7"/>
  <c r="C3517" i="7" s="1"/>
  <c r="D3518" i="7"/>
  <c r="D3519" i="7" l="1"/>
  <c r="A3518" i="7"/>
  <c r="B3518" i="7"/>
  <c r="C3518" i="7" s="1"/>
  <c r="A3519" i="7" l="1"/>
  <c r="D3520" i="7"/>
  <c r="B3519" i="7"/>
  <c r="C3519" i="7" s="1"/>
  <c r="A3520" i="7" l="1"/>
  <c r="D3521" i="7"/>
  <c r="B3520" i="7"/>
  <c r="C3520" i="7" s="1"/>
  <c r="A3521" i="7" l="1"/>
  <c r="B3521" i="7"/>
  <c r="C3521" i="7" s="1"/>
  <c r="D3522" i="7"/>
  <c r="D3523" i="7" l="1"/>
  <c r="A3522" i="7"/>
  <c r="B3522" i="7"/>
  <c r="C3522" i="7" s="1"/>
  <c r="A3523" i="7" l="1"/>
  <c r="B3523" i="7"/>
  <c r="C3523" i="7" s="1"/>
  <c r="D3524" i="7"/>
  <c r="D3525" i="7" l="1"/>
  <c r="A3524" i="7"/>
  <c r="B3524" i="7"/>
  <c r="C3524" i="7" s="1"/>
  <c r="A3525" i="7" l="1"/>
  <c r="B3525" i="7"/>
  <c r="C3525" i="7" s="1"/>
  <c r="D3526" i="7"/>
  <c r="D3527" i="7" l="1"/>
  <c r="A3526" i="7"/>
  <c r="B3526" i="7"/>
  <c r="C3526" i="7" s="1"/>
  <c r="A3527" i="7" l="1"/>
  <c r="B3527" i="7"/>
  <c r="C3527" i="7" s="1"/>
  <c r="D3528" i="7"/>
  <c r="D3529" i="7" l="1"/>
  <c r="A3528" i="7"/>
  <c r="B3528" i="7"/>
  <c r="C3528" i="7" s="1"/>
  <c r="A3529" i="7" l="1"/>
  <c r="D3530" i="7"/>
  <c r="B3529" i="7"/>
  <c r="C3529" i="7" s="1"/>
  <c r="A3530" i="7" l="1"/>
  <c r="B3530" i="7"/>
  <c r="C3530" i="7" s="1"/>
  <c r="D3531" i="7"/>
  <c r="A3531" i="7" l="1"/>
  <c r="B3531" i="7"/>
  <c r="C3531" i="7" s="1"/>
  <c r="D3532" i="7"/>
  <c r="D3533" i="7" l="1"/>
  <c r="A3532" i="7"/>
  <c r="B3532" i="7"/>
  <c r="C3532" i="7" s="1"/>
  <c r="A3533" i="7" l="1"/>
  <c r="D3534" i="7"/>
  <c r="B3533" i="7"/>
  <c r="C3533" i="7" s="1"/>
  <c r="D3535" i="7" l="1"/>
  <c r="A3534" i="7"/>
  <c r="B3534" i="7"/>
  <c r="C3534" i="7" s="1"/>
  <c r="A3535" i="7" l="1"/>
  <c r="B3535" i="7"/>
  <c r="C3535" i="7" s="1"/>
  <c r="D3536" i="7"/>
  <c r="D3537" i="7" l="1"/>
  <c r="B3536" i="7"/>
  <c r="C3536" i="7" s="1"/>
  <c r="A3536" i="7"/>
  <c r="A3537" i="7" l="1"/>
  <c r="B3537" i="7"/>
  <c r="C3537" i="7" s="1"/>
  <c r="D3538" i="7"/>
  <c r="D3539" i="7" l="1"/>
  <c r="A3538" i="7"/>
  <c r="B3538" i="7"/>
  <c r="C3538" i="7" s="1"/>
  <c r="D3540" i="7" l="1"/>
  <c r="A3539" i="7"/>
  <c r="B3539" i="7"/>
  <c r="C3539" i="7" s="1"/>
  <c r="D3541" i="7" l="1"/>
  <c r="A3540" i="7"/>
  <c r="B3540" i="7"/>
  <c r="C3540" i="7" s="1"/>
  <c r="D3542" i="7" l="1"/>
  <c r="A3541" i="7"/>
  <c r="B3541" i="7"/>
  <c r="C3541" i="7" s="1"/>
  <c r="D3543" i="7" l="1"/>
  <c r="A3542" i="7"/>
  <c r="B3542" i="7"/>
  <c r="C3542" i="7" s="1"/>
  <c r="A3543" i="7" l="1"/>
  <c r="B3543" i="7"/>
  <c r="C3543" i="7" s="1"/>
  <c r="D3544" i="7"/>
  <c r="D3545" i="7" l="1"/>
  <c r="A3544" i="7"/>
  <c r="B3544" i="7"/>
  <c r="C3544" i="7" s="1"/>
  <c r="A3545" i="7" l="1"/>
  <c r="D3546" i="7"/>
  <c r="B3545" i="7"/>
  <c r="C3545" i="7" s="1"/>
  <c r="D3547" i="7" l="1"/>
  <c r="A3546" i="7"/>
  <c r="B3546" i="7"/>
  <c r="C3546" i="7" s="1"/>
  <c r="A3547" i="7" l="1"/>
  <c r="B3547" i="7"/>
  <c r="C3547" i="7" s="1"/>
  <c r="D3548" i="7"/>
  <c r="D3549" i="7" l="1"/>
  <c r="A3548" i="7"/>
  <c r="B3548" i="7"/>
  <c r="C3548" i="7" s="1"/>
  <c r="A3549" i="7" l="1"/>
  <c r="B3549" i="7"/>
  <c r="C3549" i="7" s="1"/>
  <c r="D3550" i="7"/>
  <c r="D3551" i="7" l="1"/>
  <c r="A3550" i="7"/>
  <c r="B3550" i="7"/>
  <c r="C3550" i="7" s="1"/>
  <c r="A3551" i="7" l="1"/>
  <c r="D3552" i="7"/>
  <c r="B3551" i="7"/>
  <c r="C3551" i="7" s="1"/>
  <c r="A3552" i="7" l="1"/>
  <c r="B3552" i="7"/>
  <c r="C3552" i="7" s="1"/>
  <c r="D3553" i="7"/>
  <c r="A3553" i="7" l="1"/>
  <c r="B3553" i="7"/>
  <c r="C3553" i="7" s="1"/>
  <c r="D3554" i="7"/>
  <c r="D3555" i="7" l="1"/>
  <c r="A3554" i="7"/>
  <c r="B3554" i="7"/>
  <c r="C3554" i="7" s="1"/>
  <c r="A3555" i="7" l="1"/>
  <c r="B3555" i="7"/>
  <c r="C3555" i="7" s="1"/>
  <c r="D3556" i="7"/>
  <c r="A3556" i="7" l="1"/>
  <c r="D3557" i="7"/>
  <c r="B3556" i="7"/>
  <c r="C3556" i="7" s="1"/>
  <c r="A3557" i="7" l="1"/>
  <c r="B3557" i="7"/>
  <c r="C3557" i="7" s="1"/>
  <c r="D3558" i="7"/>
  <c r="A3558" i="7" l="1"/>
  <c r="B3558" i="7"/>
  <c r="C3558" i="7" s="1"/>
  <c r="D3559" i="7"/>
  <c r="A3559" i="7" l="1"/>
  <c r="B3559" i="7"/>
  <c r="C3559" i="7" s="1"/>
  <c r="D3560" i="7"/>
  <c r="D3561" i="7" l="1"/>
  <c r="A3560" i="7"/>
  <c r="B3560" i="7"/>
  <c r="C3560" i="7" s="1"/>
  <c r="A3561" i="7" l="1"/>
  <c r="B3561" i="7"/>
  <c r="C3561" i="7" s="1"/>
  <c r="D3562" i="7"/>
  <c r="A3562" i="7" l="1"/>
  <c r="D3563" i="7"/>
  <c r="B3562" i="7"/>
  <c r="C3562" i="7" s="1"/>
  <c r="D3564" i="7" l="1"/>
  <c r="A3563" i="7"/>
  <c r="B3563" i="7"/>
  <c r="C3563" i="7" s="1"/>
  <c r="D3565" i="7" l="1"/>
  <c r="A3564" i="7"/>
  <c r="B3564" i="7"/>
  <c r="C3564" i="7" s="1"/>
  <c r="A3565" i="7" l="1"/>
  <c r="B3565" i="7"/>
  <c r="C3565" i="7" s="1"/>
  <c r="D3566" i="7"/>
  <c r="D3567" i="7" l="1"/>
  <c r="A3566" i="7"/>
  <c r="B3566" i="7"/>
  <c r="C3566" i="7" s="1"/>
  <c r="D3568" i="7" l="1"/>
  <c r="B3567" i="7"/>
  <c r="C3567" i="7" s="1"/>
  <c r="A3567" i="7"/>
  <c r="D3569" i="7" l="1"/>
  <c r="A3568" i="7"/>
  <c r="B3568" i="7"/>
  <c r="C3568" i="7" s="1"/>
  <c r="D3570" i="7" l="1"/>
  <c r="A3569" i="7"/>
  <c r="B3569" i="7"/>
  <c r="C3569" i="7" s="1"/>
  <c r="D3571" i="7" l="1"/>
  <c r="A3570" i="7"/>
  <c r="B3570" i="7"/>
  <c r="C3570" i="7" s="1"/>
  <c r="A3571" i="7" l="1"/>
  <c r="B3571" i="7"/>
  <c r="C3571" i="7" s="1"/>
  <c r="D3572" i="7"/>
  <c r="D3573" i="7" l="1"/>
  <c r="A3572" i="7"/>
  <c r="B3572" i="7"/>
  <c r="C3572" i="7" s="1"/>
  <c r="A3573" i="7" l="1"/>
  <c r="B3573" i="7"/>
  <c r="C3573" i="7" s="1"/>
  <c r="D3574" i="7"/>
  <c r="D3575" i="7" l="1"/>
  <c r="A3574" i="7"/>
  <c r="B3574" i="7"/>
  <c r="C3574" i="7" s="1"/>
  <c r="A3575" i="7" l="1"/>
  <c r="B3575" i="7"/>
  <c r="C3575" i="7" s="1"/>
  <c r="D3576" i="7"/>
  <c r="D3577" i="7" l="1"/>
  <c r="A3576" i="7"/>
  <c r="B3576" i="7"/>
  <c r="C3576" i="7" s="1"/>
  <c r="A3577" i="7" l="1"/>
  <c r="B3577" i="7"/>
  <c r="C3577" i="7" s="1"/>
  <c r="D3578" i="7"/>
  <c r="A3578" i="7" l="1"/>
  <c r="B3578" i="7"/>
  <c r="C3578" i="7" s="1"/>
  <c r="D3579" i="7"/>
  <c r="A3579" i="7" l="1"/>
  <c r="B3579" i="7"/>
  <c r="C3579" i="7" s="1"/>
  <c r="D3580" i="7"/>
  <c r="D3581" i="7" l="1"/>
  <c r="A3580" i="7"/>
  <c r="B3580" i="7"/>
  <c r="C3580" i="7" s="1"/>
  <c r="D3582" i="7" l="1"/>
  <c r="A3581" i="7"/>
  <c r="B3581" i="7"/>
  <c r="C3581" i="7" s="1"/>
  <c r="D3583" i="7" l="1"/>
  <c r="A3582" i="7"/>
  <c r="B3582" i="7"/>
  <c r="C3582" i="7" s="1"/>
  <c r="A3583" i="7" l="1"/>
  <c r="B3583" i="7"/>
  <c r="C3583" i="7" s="1"/>
  <c r="D3584" i="7"/>
  <c r="D3585" i="7" l="1"/>
  <c r="A3584" i="7"/>
  <c r="B3584" i="7"/>
  <c r="C3584" i="7" s="1"/>
  <c r="A3585" i="7" l="1"/>
  <c r="B3585" i="7"/>
  <c r="C3585" i="7" s="1"/>
  <c r="D3586" i="7"/>
  <c r="D3587" i="7" l="1"/>
  <c r="A3586" i="7"/>
  <c r="B3586" i="7"/>
  <c r="C3586" i="7" s="1"/>
  <c r="A3587" i="7" l="1"/>
  <c r="B3587" i="7"/>
  <c r="C3587" i="7" s="1"/>
  <c r="D3588" i="7"/>
  <c r="D3589" i="7" l="1"/>
  <c r="A3588" i="7"/>
  <c r="B3588" i="7"/>
  <c r="C3588" i="7" s="1"/>
  <c r="A3589" i="7" l="1"/>
  <c r="B3589" i="7"/>
  <c r="C3589" i="7" s="1"/>
  <c r="D3590" i="7"/>
  <c r="A3590" i="7" l="1"/>
  <c r="B3590" i="7"/>
  <c r="C3590" i="7" s="1"/>
  <c r="D3591" i="7"/>
  <c r="A3591" i="7" l="1"/>
  <c r="B3591" i="7"/>
  <c r="C3591" i="7" s="1"/>
  <c r="D3592" i="7"/>
  <c r="D3593" i="7" l="1"/>
  <c r="A3592" i="7"/>
  <c r="B3592" i="7"/>
  <c r="C3592" i="7" s="1"/>
  <c r="D3594" i="7" l="1"/>
  <c r="A3593" i="7"/>
  <c r="B3593" i="7"/>
  <c r="C3593" i="7" s="1"/>
  <c r="D3595" i="7" l="1"/>
  <c r="A3594" i="7"/>
  <c r="B3594" i="7"/>
  <c r="C3594" i="7" s="1"/>
  <c r="A3595" i="7" l="1"/>
  <c r="B3595" i="7"/>
  <c r="C3595" i="7" s="1"/>
  <c r="D3596" i="7"/>
  <c r="D3597" i="7" l="1"/>
  <c r="A3596" i="7"/>
  <c r="B3596" i="7"/>
  <c r="C3596" i="7" s="1"/>
  <c r="A3597" i="7" l="1"/>
  <c r="D3598" i="7"/>
  <c r="B3597" i="7"/>
  <c r="C3597" i="7" s="1"/>
  <c r="D3599" i="7" l="1"/>
  <c r="A3598" i="7"/>
  <c r="B3598" i="7"/>
  <c r="C3598" i="7" s="1"/>
  <c r="A3599" i="7" l="1"/>
  <c r="D3600" i="7"/>
  <c r="B3599" i="7"/>
  <c r="C3599" i="7" s="1"/>
  <c r="A3600" i="7" l="1"/>
  <c r="D3601" i="7"/>
  <c r="B3600" i="7"/>
  <c r="C3600" i="7" s="1"/>
  <c r="A3601" i="7" l="1"/>
  <c r="B3601" i="7"/>
  <c r="C3601" i="7" s="1"/>
  <c r="D3602" i="7"/>
  <c r="D3603" i="7" l="1"/>
  <c r="A3602" i="7"/>
  <c r="B3602" i="7"/>
  <c r="C3602" i="7" s="1"/>
  <c r="A3603" i="7" l="1"/>
  <c r="D3604" i="7"/>
  <c r="B3603" i="7"/>
  <c r="C3603" i="7" s="1"/>
  <c r="A3604" i="7" l="1"/>
  <c r="B3604" i="7"/>
  <c r="C3604" i="7" s="1"/>
  <c r="D3605" i="7"/>
  <c r="D3606" i="7" l="1"/>
  <c r="A3605" i="7"/>
  <c r="B3605" i="7"/>
  <c r="C3605" i="7" s="1"/>
  <c r="D3607" i="7" l="1"/>
  <c r="A3606" i="7"/>
  <c r="B3606" i="7"/>
  <c r="C3606" i="7" s="1"/>
  <c r="A3607" i="7" l="1"/>
  <c r="B3607" i="7"/>
  <c r="C3607" i="7" s="1"/>
  <c r="D3608" i="7"/>
  <c r="D3609" i="7" l="1"/>
  <c r="A3608" i="7"/>
  <c r="B3608" i="7"/>
  <c r="C3608" i="7" s="1"/>
  <c r="D3610" i="7" l="1"/>
  <c r="A3609" i="7"/>
  <c r="B3609" i="7"/>
  <c r="C3609" i="7" s="1"/>
  <c r="A3610" i="7" l="1"/>
  <c r="B3610" i="7"/>
  <c r="C3610" i="7" s="1"/>
  <c r="D3611" i="7"/>
  <c r="A3611" i="7" l="1"/>
  <c r="B3611" i="7"/>
  <c r="C3611" i="7" s="1"/>
  <c r="D3612" i="7"/>
  <c r="D3613" i="7" l="1"/>
  <c r="A3612" i="7"/>
  <c r="B3612" i="7"/>
  <c r="C3612" i="7" s="1"/>
  <c r="A3613" i="7" l="1"/>
  <c r="B3613" i="7"/>
  <c r="C3613" i="7" s="1"/>
  <c r="D3614" i="7"/>
  <c r="A3614" i="7" l="1"/>
  <c r="B3614" i="7"/>
  <c r="C3614" i="7" s="1"/>
  <c r="D3615" i="7"/>
  <c r="A3615" i="7" l="1"/>
  <c r="B3615" i="7"/>
  <c r="C3615" i="7" s="1"/>
  <c r="D3616" i="7"/>
  <c r="A3616" i="7" l="1"/>
  <c r="D3617" i="7"/>
  <c r="B3616" i="7"/>
  <c r="C3616" i="7" s="1"/>
  <c r="A3617" i="7" l="1"/>
  <c r="B3617" i="7"/>
  <c r="C3617" i="7" s="1"/>
  <c r="D3618" i="7"/>
  <c r="D3619" i="7" l="1"/>
  <c r="A3618" i="7"/>
  <c r="B3618" i="7"/>
  <c r="C3618" i="7" s="1"/>
  <c r="A3619" i="7" l="1"/>
  <c r="B3619" i="7"/>
  <c r="C3619" i="7" s="1"/>
  <c r="D3620" i="7"/>
  <c r="A3620" i="7" l="1"/>
  <c r="B3620" i="7"/>
  <c r="C3620" i="7" s="1"/>
  <c r="D3621" i="7"/>
  <c r="A3621" i="7" l="1"/>
  <c r="B3621" i="7"/>
  <c r="C3621" i="7" s="1"/>
  <c r="D3622" i="7"/>
  <c r="A3622" i="7" l="1"/>
  <c r="B3622" i="7"/>
  <c r="C3622" i="7" s="1"/>
  <c r="D3623" i="7"/>
  <c r="D3624" i="7" l="1"/>
  <c r="A3623" i="7"/>
  <c r="B3623" i="7"/>
  <c r="C3623" i="7" s="1"/>
  <c r="D3625" i="7" l="1"/>
  <c r="A3624" i="7"/>
  <c r="B3624" i="7"/>
  <c r="C3624" i="7" s="1"/>
  <c r="A3625" i="7" l="1"/>
  <c r="B3625" i="7"/>
  <c r="C3625" i="7" s="1"/>
  <c r="D3626" i="7"/>
  <c r="A3626" i="7" l="1"/>
  <c r="B3626" i="7"/>
  <c r="C3626" i="7" s="1"/>
  <c r="D3627" i="7"/>
  <c r="D3628" i="7" l="1"/>
  <c r="A3627" i="7"/>
  <c r="B3627" i="7"/>
  <c r="C3627" i="7" s="1"/>
  <c r="D3629" i="7" l="1"/>
  <c r="A3628" i="7"/>
  <c r="B3628" i="7"/>
  <c r="C3628" i="7" s="1"/>
  <c r="A3629" i="7" l="1"/>
  <c r="B3629" i="7"/>
  <c r="C3629" i="7" s="1"/>
  <c r="D3630" i="7"/>
  <c r="D3631" i="7" l="1"/>
  <c r="A3630" i="7"/>
  <c r="B3630" i="7"/>
  <c r="C3630" i="7" s="1"/>
  <c r="A3631" i="7" l="1"/>
  <c r="D3632" i="7"/>
  <c r="B3631" i="7"/>
  <c r="C3631" i="7" s="1"/>
  <c r="D3633" i="7" l="1"/>
  <c r="A3632" i="7"/>
  <c r="B3632" i="7"/>
  <c r="C3632" i="7" s="1"/>
  <c r="A3633" i="7" l="1"/>
  <c r="D3634" i="7"/>
  <c r="B3633" i="7"/>
  <c r="C3633" i="7" s="1"/>
  <c r="A3634" i="7" l="1"/>
  <c r="B3634" i="7"/>
  <c r="C3634" i="7" s="1"/>
  <c r="D3635" i="7"/>
  <c r="D3636" i="7" l="1"/>
  <c r="A3635" i="7"/>
  <c r="B3635" i="7"/>
  <c r="C3635" i="7" s="1"/>
  <c r="A3636" i="7" l="1"/>
  <c r="B3636" i="7"/>
  <c r="C3636" i="7" s="1"/>
  <c r="D3637" i="7"/>
  <c r="A3637" i="7" l="1"/>
  <c r="B3637" i="7"/>
  <c r="C3637" i="7" s="1"/>
  <c r="D3638" i="7"/>
  <c r="D3639" i="7" l="1"/>
  <c r="A3638" i="7"/>
  <c r="B3638" i="7"/>
  <c r="C3638" i="7" s="1"/>
  <c r="D3640" i="7" l="1"/>
  <c r="A3639" i="7"/>
  <c r="B3639" i="7"/>
  <c r="C3639" i="7" s="1"/>
  <c r="D3641" i="7" l="1"/>
  <c r="A3640" i="7"/>
  <c r="B3640" i="7"/>
  <c r="C3640" i="7" s="1"/>
  <c r="D3642" i="7" l="1"/>
  <c r="A3641" i="7"/>
  <c r="B3641" i="7"/>
  <c r="C3641" i="7" s="1"/>
  <c r="D3643" i="7" l="1"/>
  <c r="A3642" i="7"/>
  <c r="B3642" i="7"/>
  <c r="C3642" i="7" s="1"/>
  <c r="A3643" i="7" l="1"/>
  <c r="D3644" i="7"/>
  <c r="B3643" i="7"/>
  <c r="C3643" i="7" s="1"/>
  <c r="D3645" i="7" l="1"/>
  <c r="A3644" i="7"/>
  <c r="B3644" i="7"/>
  <c r="C3644" i="7" s="1"/>
  <c r="A3645" i="7" l="1"/>
  <c r="B3645" i="7"/>
  <c r="C3645" i="7" s="1"/>
  <c r="D3646" i="7"/>
  <c r="D3647" i="7" l="1"/>
  <c r="A3646" i="7"/>
  <c r="B3646" i="7"/>
  <c r="C3646" i="7" s="1"/>
  <c r="A3647" i="7" l="1"/>
  <c r="B3647" i="7"/>
  <c r="C3647" i="7" s="1"/>
  <c r="D3648" i="7"/>
  <c r="A3648" i="7" l="1"/>
  <c r="B3648" i="7"/>
  <c r="C3648" i="7" s="1"/>
  <c r="D3649" i="7"/>
  <c r="D3650" i="7" l="1"/>
  <c r="A3649" i="7"/>
  <c r="B3649" i="7"/>
  <c r="C3649" i="7" s="1"/>
  <c r="D3651" i="7" l="1"/>
  <c r="A3650" i="7"/>
  <c r="B3650" i="7"/>
  <c r="C3650" i="7" s="1"/>
  <c r="A3651" i="7" l="1"/>
  <c r="B3651" i="7"/>
  <c r="C3651" i="7" s="1"/>
  <c r="D3652" i="7"/>
  <c r="D3653" i="7" l="1"/>
  <c r="A3652" i="7"/>
  <c r="B3652" i="7"/>
  <c r="C3652" i="7" s="1"/>
  <c r="A3653" i="7" l="1"/>
  <c r="B3653" i="7"/>
  <c r="C3653" i="7" s="1"/>
  <c r="D3654" i="7"/>
  <c r="A3654" i="7" l="1"/>
  <c r="B3654" i="7"/>
  <c r="C3654" i="7" s="1"/>
  <c r="D3655" i="7"/>
  <c r="D3656" i="7" l="1"/>
  <c r="A3655" i="7"/>
  <c r="B3655" i="7"/>
  <c r="C3655" i="7" s="1"/>
  <c r="A3656" i="7" l="1"/>
  <c r="B3656" i="7"/>
  <c r="C3656" i="7" s="1"/>
  <c r="D3657" i="7"/>
  <c r="A3657" i="7" l="1"/>
  <c r="B3657" i="7"/>
  <c r="C3657" i="7" s="1"/>
  <c r="D3658" i="7"/>
  <c r="D3659" i="7" l="1"/>
  <c r="A3658" i="7"/>
  <c r="B3658" i="7"/>
  <c r="C3658" i="7" s="1"/>
  <c r="A3659" i="7" l="1"/>
  <c r="B3659" i="7"/>
  <c r="C3659" i="7" s="1"/>
  <c r="D3660" i="7"/>
  <c r="D3661" i="7" l="1"/>
  <c r="A3660" i="7"/>
  <c r="B3660" i="7"/>
  <c r="C3660" i="7" s="1"/>
  <c r="D3662" i="7" l="1"/>
  <c r="A3661" i="7"/>
  <c r="B3661" i="7"/>
  <c r="C3661" i="7" s="1"/>
  <c r="A3662" i="7" l="1"/>
  <c r="D3663" i="7"/>
  <c r="B3662" i="7"/>
  <c r="C3662" i="7" s="1"/>
  <c r="A3663" i="7" l="1"/>
  <c r="B3663" i="7"/>
  <c r="C3663" i="7" s="1"/>
  <c r="D3664" i="7"/>
  <c r="D3665" i="7" l="1"/>
  <c r="A3664" i="7"/>
  <c r="B3664" i="7"/>
  <c r="C3664" i="7" s="1"/>
  <c r="A3665" i="7" l="1"/>
  <c r="D3666" i="7"/>
  <c r="B3665" i="7"/>
  <c r="C3665" i="7" s="1"/>
  <c r="D3667" i="7" l="1"/>
  <c r="A3666" i="7"/>
  <c r="B3666" i="7"/>
  <c r="C3666" i="7" s="1"/>
  <c r="D3668" i="7" l="1"/>
  <c r="A3667" i="7"/>
  <c r="B3667" i="7"/>
  <c r="C3667" i="7" s="1"/>
  <c r="A3668" i="7" l="1"/>
  <c r="B3668" i="7"/>
  <c r="C3668" i="7" s="1"/>
  <c r="D3669" i="7"/>
  <c r="D3670" i="7" l="1"/>
  <c r="A3669" i="7"/>
  <c r="B3669" i="7"/>
  <c r="C3669" i="7" s="1"/>
  <c r="D3671" i="7" l="1"/>
  <c r="A3670" i="7"/>
  <c r="B3670" i="7"/>
  <c r="C3670" i="7" s="1"/>
  <c r="D3672" i="7" l="1"/>
  <c r="A3671" i="7"/>
  <c r="B3671" i="7"/>
  <c r="C3671" i="7" s="1"/>
  <c r="D3673" i="7" l="1"/>
  <c r="A3672" i="7"/>
  <c r="B3672" i="7"/>
  <c r="C3672" i="7" s="1"/>
  <c r="A3673" i="7" l="1"/>
  <c r="B3673" i="7"/>
  <c r="C3673" i="7" s="1"/>
  <c r="D3674" i="7"/>
  <c r="D3675" i="7" l="1"/>
  <c r="A3674" i="7"/>
  <c r="B3674" i="7"/>
  <c r="C3674" i="7" s="1"/>
  <c r="A3675" i="7" l="1"/>
  <c r="B3675" i="7"/>
  <c r="C3675" i="7" s="1"/>
  <c r="D3676" i="7"/>
  <c r="D3677" i="7" l="1"/>
  <c r="A3676" i="7"/>
  <c r="B3676" i="7"/>
  <c r="C3676" i="7" s="1"/>
  <c r="A3677" i="7" l="1"/>
  <c r="B3677" i="7"/>
  <c r="C3677" i="7" s="1"/>
  <c r="D3678" i="7"/>
  <c r="D3679" i="7" l="1"/>
  <c r="A3678" i="7"/>
  <c r="B3678" i="7"/>
  <c r="C3678" i="7" s="1"/>
  <c r="A3679" i="7" l="1"/>
  <c r="D3680" i="7"/>
  <c r="B3679" i="7"/>
  <c r="C3679" i="7" s="1"/>
  <c r="D3681" i="7" l="1"/>
  <c r="A3680" i="7"/>
  <c r="B3680" i="7"/>
  <c r="C3680" i="7" s="1"/>
  <c r="A3681" i="7" l="1"/>
  <c r="B3681" i="7"/>
  <c r="C3681" i="7" s="1"/>
  <c r="D3682" i="7"/>
  <c r="A3682" i="7" l="1"/>
  <c r="B3682" i="7"/>
  <c r="C3682" i="7" s="1"/>
  <c r="D3683" i="7"/>
  <c r="A3683" i="7" l="1"/>
  <c r="B3683" i="7"/>
  <c r="C3683" i="7" s="1"/>
  <c r="D3684" i="7"/>
  <c r="D3685" i="7" l="1"/>
  <c r="A3684" i="7"/>
  <c r="B3684" i="7"/>
  <c r="C3684" i="7" s="1"/>
  <c r="B3685" i="7" l="1"/>
  <c r="C3685" i="7" s="1"/>
  <c r="D3686" i="7"/>
  <c r="A3685" i="7"/>
  <c r="A3686" i="7" l="1"/>
  <c r="B3686" i="7"/>
  <c r="C3686" i="7" s="1"/>
  <c r="D3687" i="7"/>
  <c r="A3687" i="7" l="1"/>
  <c r="D3688" i="7"/>
  <c r="B3687" i="7"/>
  <c r="C3687" i="7" s="1"/>
  <c r="D3689" i="7" l="1"/>
  <c r="A3688" i="7"/>
  <c r="B3688" i="7"/>
  <c r="C3688" i="7" s="1"/>
  <c r="A3689" i="7" l="1"/>
  <c r="B3689" i="7"/>
  <c r="C3689" i="7" s="1"/>
  <c r="D3690" i="7"/>
  <c r="A3690" i="7" l="1"/>
  <c r="B3690" i="7"/>
  <c r="C3690" i="7" s="1"/>
  <c r="D3691" i="7"/>
  <c r="A3691" i="7" l="1"/>
  <c r="B3691" i="7"/>
  <c r="C3691" i="7" s="1"/>
  <c r="D3692" i="7"/>
  <c r="D3693" i="7" l="1"/>
  <c r="A3692" i="7"/>
  <c r="B3692" i="7"/>
  <c r="C3692" i="7" s="1"/>
  <c r="A3693" i="7" l="1"/>
  <c r="D3694" i="7"/>
  <c r="B3693" i="7"/>
  <c r="C3693" i="7" s="1"/>
  <c r="D3695" i="7" l="1"/>
  <c r="A3694" i="7"/>
  <c r="B3694" i="7"/>
  <c r="C3694" i="7" s="1"/>
  <c r="A3695" i="7" l="1"/>
  <c r="D3696" i="7"/>
  <c r="B3695" i="7"/>
  <c r="C3695" i="7" s="1"/>
  <c r="D3697" i="7" l="1"/>
  <c r="A3696" i="7"/>
  <c r="B3696" i="7"/>
  <c r="C3696" i="7" s="1"/>
  <c r="D3698" i="7" l="1"/>
  <c r="A3697" i="7"/>
  <c r="B3697" i="7"/>
  <c r="C3697" i="7" s="1"/>
  <c r="A3698" i="7" l="1"/>
  <c r="B3698" i="7"/>
  <c r="C3698" i="7" s="1"/>
  <c r="D3699" i="7"/>
  <c r="D3700" i="7" l="1"/>
  <c r="A3699" i="7"/>
  <c r="B3699" i="7"/>
  <c r="C3699" i="7" s="1"/>
  <c r="D3701" i="7" l="1"/>
  <c r="A3700" i="7"/>
  <c r="B3700" i="7"/>
  <c r="C3700" i="7" s="1"/>
  <c r="A3701" i="7" l="1"/>
  <c r="B3701" i="7"/>
  <c r="C3701" i="7" s="1"/>
  <c r="D3702" i="7"/>
  <c r="D3703" i="7" l="1"/>
  <c r="A3702" i="7"/>
  <c r="B3702" i="7"/>
  <c r="C3702" i="7" s="1"/>
  <c r="A3703" i="7" l="1"/>
  <c r="B3703" i="7"/>
  <c r="C3703" i="7" s="1"/>
  <c r="D3704" i="7"/>
  <c r="D3705" i="7" l="1"/>
  <c r="A3704" i="7"/>
  <c r="B3704" i="7"/>
  <c r="C3704" i="7" s="1"/>
  <c r="A3705" i="7" l="1"/>
  <c r="B3705" i="7"/>
  <c r="C3705" i="7" s="1"/>
  <c r="D3706" i="7"/>
  <c r="D3707" i="7" l="1"/>
  <c r="A3706" i="7"/>
  <c r="B3706" i="7"/>
  <c r="C3706" i="7" s="1"/>
  <c r="D3708" i="7" l="1"/>
  <c r="A3707" i="7"/>
  <c r="B3707" i="7"/>
  <c r="C3707" i="7" s="1"/>
  <c r="D3709" i="7" l="1"/>
  <c r="A3708" i="7"/>
  <c r="B3708" i="7"/>
  <c r="C3708" i="7" s="1"/>
  <c r="D3710" i="7" l="1"/>
  <c r="A3709" i="7"/>
  <c r="B3709" i="7"/>
  <c r="C3709" i="7" s="1"/>
  <c r="D3711" i="7" l="1"/>
  <c r="A3710" i="7"/>
  <c r="B3710" i="7"/>
  <c r="C3710" i="7" s="1"/>
  <c r="A3711" i="7" l="1"/>
  <c r="D3712" i="7"/>
  <c r="B3711" i="7"/>
  <c r="C3711" i="7" s="1"/>
  <c r="A3712" i="7" l="1"/>
  <c r="D3713" i="7"/>
  <c r="B3712" i="7"/>
  <c r="C3712" i="7" s="1"/>
  <c r="A3713" i="7" l="1"/>
  <c r="B3713" i="7"/>
  <c r="C3713" i="7" s="1"/>
  <c r="D3714" i="7"/>
  <c r="A3714" i="7" l="1"/>
  <c r="B3714" i="7"/>
  <c r="C3714" i="7" s="1"/>
  <c r="D3715" i="7"/>
  <c r="A3715" i="7" l="1"/>
  <c r="B3715" i="7"/>
  <c r="C3715" i="7" s="1"/>
  <c r="D3716" i="7"/>
  <c r="D3717" i="7" l="1"/>
  <c r="A3716" i="7"/>
  <c r="B3716" i="7"/>
  <c r="C3716" i="7" s="1"/>
  <c r="A3717" i="7" l="1"/>
  <c r="B3717" i="7"/>
  <c r="C3717" i="7" s="1"/>
  <c r="D3718" i="7"/>
  <c r="A3718" i="7" l="1"/>
  <c r="B3718" i="7"/>
  <c r="C3718" i="7" s="1"/>
  <c r="D3719" i="7"/>
  <c r="D3720" i="7" l="1"/>
  <c r="A3719" i="7"/>
  <c r="B3719" i="7"/>
  <c r="C3719" i="7" s="1"/>
  <c r="D3721" i="7" l="1"/>
  <c r="A3720" i="7"/>
  <c r="B3720" i="7"/>
  <c r="C3720" i="7" s="1"/>
  <c r="D3722" i="7" l="1"/>
  <c r="A3721" i="7"/>
  <c r="B3721" i="7"/>
  <c r="C3721" i="7" s="1"/>
  <c r="A3722" i="7" l="1"/>
  <c r="D3723" i="7"/>
  <c r="B3722" i="7"/>
  <c r="C3722" i="7" s="1"/>
  <c r="A3723" i="7" l="1"/>
  <c r="B3723" i="7"/>
  <c r="C3723" i="7" s="1"/>
  <c r="D3724" i="7"/>
  <c r="D3725" i="7" l="1"/>
  <c r="A3724" i="7"/>
  <c r="B3724" i="7"/>
  <c r="C3724" i="7" s="1"/>
  <c r="A3725" i="7" l="1"/>
  <c r="B3725" i="7"/>
  <c r="C3725" i="7" s="1"/>
  <c r="D3726" i="7"/>
  <c r="D3727" i="7" l="1"/>
  <c r="A3726" i="7"/>
  <c r="B3726" i="7"/>
  <c r="C3726" i="7" s="1"/>
  <c r="A3727" i="7" l="1"/>
  <c r="B3727" i="7"/>
  <c r="C3727" i="7" s="1"/>
  <c r="D3728" i="7"/>
  <c r="D3729" i="7" l="1"/>
  <c r="A3728" i="7"/>
  <c r="B3728" i="7"/>
  <c r="C3728" i="7" s="1"/>
  <c r="A3729" i="7" l="1"/>
  <c r="B3729" i="7"/>
  <c r="C3729" i="7" s="1"/>
  <c r="D3730" i="7"/>
  <c r="D3731" i="7" l="1"/>
  <c r="A3730" i="7"/>
  <c r="B3730" i="7"/>
  <c r="C3730" i="7" s="1"/>
  <c r="D3732" i="7" l="1"/>
  <c r="A3731" i="7"/>
  <c r="B3731" i="7"/>
  <c r="C3731" i="7" s="1"/>
  <c r="D3733" i="7" l="1"/>
  <c r="A3732" i="7"/>
  <c r="B3732" i="7"/>
  <c r="C3732" i="7" s="1"/>
  <c r="A3733" i="7" l="1"/>
  <c r="B3733" i="7"/>
  <c r="C3733" i="7" s="1"/>
  <c r="D3734" i="7"/>
  <c r="D3735" i="7" l="1"/>
  <c r="A3734" i="7"/>
  <c r="B3734" i="7"/>
  <c r="C3734" i="7" s="1"/>
  <c r="A3735" i="7" l="1"/>
  <c r="B3735" i="7"/>
  <c r="C3735" i="7" s="1"/>
  <c r="D3736" i="7"/>
  <c r="D3737" i="7" l="1"/>
  <c r="A3736" i="7"/>
  <c r="B3736" i="7"/>
  <c r="C3736" i="7" s="1"/>
  <c r="A3737" i="7" l="1"/>
  <c r="B3737" i="7"/>
  <c r="C3737" i="7" s="1"/>
  <c r="D3738" i="7"/>
  <c r="D3739" i="7" l="1"/>
  <c r="A3738" i="7"/>
  <c r="B3738" i="7"/>
  <c r="C3738" i="7" s="1"/>
  <c r="A3739" i="7" l="1"/>
  <c r="B3739" i="7"/>
  <c r="C3739" i="7" s="1"/>
  <c r="D3740" i="7"/>
  <c r="D3741" i="7" l="1"/>
  <c r="A3740" i="7"/>
  <c r="B3740" i="7"/>
  <c r="C3740" i="7" s="1"/>
  <c r="D3742" i="7" l="1"/>
  <c r="A3741" i="7"/>
  <c r="B3741" i="7"/>
  <c r="C3741" i="7" s="1"/>
  <c r="D3743" i="7" l="1"/>
  <c r="A3742" i="7"/>
  <c r="B3742" i="7"/>
  <c r="C3742" i="7" s="1"/>
  <c r="D3744" i="7" l="1"/>
  <c r="A3743" i="7"/>
  <c r="B3743" i="7"/>
  <c r="C3743" i="7" s="1"/>
  <c r="D3745" i="7" l="1"/>
  <c r="A3744" i="7"/>
  <c r="B3744" i="7"/>
  <c r="C3744" i="7" s="1"/>
  <c r="A3745" i="7" l="1"/>
  <c r="B3745" i="7"/>
  <c r="C3745" i="7" s="1"/>
  <c r="D3746" i="7"/>
  <c r="D3747" i="7" l="1"/>
  <c r="A3746" i="7"/>
  <c r="B3746" i="7"/>
  <c r="C3746" i="7" s="1"/>
  <c r="A3747" i="7" l="1"/>
  <c r="B3747" i="7"/>
  <c r="C3747" i="7" s="1"/>
  <c r="D3748" i="7"/>
  <c r="D3749" i="7" l="1"/>
  <c r="A3748" i="7"/>
  <c r="B3748" i="7"/>
  <c r="C3748" i="7" s="1"/>
  <c r="A3749" i="7" l="1"/>
  <c r="B3749" i="7"/>
  <c r="C3749" i="7" s="1"/>
  <c r="D3750" i="7"/>
  <c r="D3751" i="7" l="1"/>
  <c r="A3750" i="7"/>
  <c r="B3750" i="7"/>
  <c r="C3750" i="7" s="1"/>
  <c r="D3752" i="7" l="1"/>
  <c r="A3751" i="7"/>
  <c r="B3751" i="7"/>
  <c r="C3751" i="7" s="1"/>
  <c r="D3753" i="7" l="1"/>
  <c r="A3752" i="7"/>
  <c r="B3752" i="7"/>
  <c r="C3752" i="7" s="1"/>
  <c r="D3754" i="7" l="1"/>
  <c r="A3753" i="7"/>
  <c r="B3753" i="7"/>
  <c r="C3753" i="7" s="1"/>
  <c r="D3755" i="7" l="1"/>
  <c r="A3754" i="7"/>
  <c r="B3754" i="7"/>
  <c r="C3754" i="7" s="1"/>
  <c r="A3755" i="7" l="1"/>
  <c r="B3755" i="7"/>
  <c r="C3755" i="7" s="1"/>
  <c r="D3756" i="7"/>
  <c r="D3757" i="7" l="1"/>
  <c r="A3756" i="7"/>
  <c r="B3756" i="7"/>
  <c r="C3756" i="7" s="1"/>
  <c r="A3757" i="7" l="1"/>
  <c r="D3758" i="7"/>
  <c r="B3757" i="7"/>
  <c r="C3757" i="7" s="1"/>
  <c r="A3758" i="7" l="1"/>
  <c r="B3758" i="7"/>
  <c r="C3758" i="7" s="1"/>
  <c r="D3759" i="7"/>
  <c r="D3760" i="7" l="1"/>
  <c r="B3759" i="7"/>
  <c r="C3759" i="7" s="1"/>
  <c r="A3759" i="7"/>
  <c r="A3760" i="7" l="1"/>
  <c r="B3760" i="7"/>
  <c r="C3760" i="7" s="1"/>
  <c r="D3761" i="7"/>
  <c r="A3761" i="7" l="1"/>
  <c r="B3761" i="7"/>
  <c r="C3761" i="7" s="1"/>
  <c r="D3762" i="7"/>
  <c r="A3762" i="7" l="1"/>
  <c r="B3762" i="7"/>
  <c r="C3762" i="7" s="1"/>
  <c r="D3763" i="7"/>
  <c r="A3763" i="7" l="1"/>
  <c r="B3763" i="7"/>
  <c r="C3763" i="7" s="1"/>
  <c r="D3764" i="7"/>
  <c r="D3765" i="7" l="1"/>
  <c r="A3764" i="7"/>
  <c r="B3764" i="7"/>
  <c r="C3764" i="7" s="1"/>
  <c r="A3765" i="7" l="1"/>
  <c r="B3765" i="7"/>
  <c r="C3765" i="7" s="1"/>
  <c r="D3766" i="7"/>
  <c r="D3767" i="7" l="1"/>
  <c r="A3766" i="7"/>
  <c r="B3766" i="7"/>
  <c r="C3766" i="7" s="1"/>
  <c r="A3767" i="7" l="1"/>
  <c r="B3767" i="7"/>
  <c r="C3767" i="7" s="1"/>
  <c r="D3768" i="7"/>
  <c r="D3769" i="7" l="1"/>
  <c r="A3768" i="7"/>
  <c r="B3768" i="7"/>
  <c r="C3768" i="7" s="1"/>
  <c r="A3769" i="7" l="1"/>
  <c r="B3769" i="7"/>
  <c r="C3769" i="7" s="1"/>
  <c r="D3770" i="7"/>
  <c r="D3771" i="7" l="1"/>
  <c r="A3770" i="7"/>
  <c r="B3770" i="7"/>
  <c r="C3770" i="7" s="1"/>
  <c r="A3771" i="7" l="1"/>
  <c r="B3771" i="7"/>
  <c r="C3771" i="7" s="1"/>
  <c r="D3772" i="7"/>
  <c r="A3772" i="7" l="1"/>
  <c r="D3773" i="7"/>
  <c r="B3772" i="7"/>
  <c r="C3772" i="7" s="1"/>
  <c r="D3774" i="7" l="1"/>
  <c r="A3773" i="7"/>
  <c r="B3773" i="7"/>
  <c r="C3773" i="7" s="1"/>
  <c r="D3775" i="7" l="1"/>
  <c r="A3774" i="7"/>
  <c r="B3774" i="7"/>
  <c r="C3774" i="7" s="1"/>
  <c r="D3776" i="7" l="1"/>
  <c r="A3775" i="7"/>
  <c r="B3775" i="7"/>
  <c r="C3775" i="7" s="1"/>
  <c r="D3777" i="7" l="1"/>
  <c r="A3776" i="7"/>
  <c r="B3776" i="7"/>
  <c r="C3776" i="7" s="1"/>
  <c r="A3777" i="7" l="1"/>
  <c r="B3777" i="7"/>
  <c r="C3777" i="7" s="1"/>
  <c r="D3778" i="7"/>
  <c r="D3779" i="7" l="1"/>
  <c r="A3778" i="7"/>
  <c r="B3778" i="7"/>
  <c r="C3778" i="7" s="1"/>
  <c r="A3779" i="7" l="1"/>
  <c r="D3780" i="7"/>
  <c r="B3779" i="7"/>
  <c r="C3779" i="7" s="1"/>
  <c r="D3781" i="7" l="1"/>
  <c r="A3780" i="7"/>
  <c r="B3780" i="7"/>
  <c r="C3780" i="7" s="1"/>
  <c r="A3781" i="7" l="1"/>
  <c r="B3781" i="7"/>
  <c r="C3781" i="7" s="1"/>
  <c r="D3782" i="7"/>
  <c r="A3782" i="7" l="1"/>
  <c r="B3782" i="7"/>
  <c r="C3782" i="7" s="1"/>
  <c r="D3783" i="7"/>
  <c r="A3783" i="7" l="1"/>
  <c r="B3783" i="7"/>
  <c r="C3783" i="7" s="1"/>
  <c r="D3784" i="7"/>
  <c r="A3784" i="7" l="1"/>
  <c r="B3784" i="7"/>
  <c r="C3784" i="7" s="1"/>
  <c r="D3785" i="7"/>
  <c r="A3785" i="7" l="1"/>
  <c r="D3786" i="7"/>
  <c r="B3785" i="7"/>
  <c r="C3785" i="7" s="1"/>
  <c r="D3787" i="7" l="1"/>
  <c r="A3786" i="7"/>
  <c r="B3786" i="7"/>
  <c r="C3786" i="7" s="1"/>
  <c r="D3788" i="7" l="1"/>
  <c r="A3787" i="7"/>
  <c r="B3787" i="7"/>
  <c r="C3787" i="7" s="1"/>
  <c r="A3788" i="7" l="1"/>
  <c r="B3788" i="7"/>
  <c r="C3788" i="7" s="1"/>
  <c r="D3789" i="7"/>
  <c r="D3790" i="7" l="1"/>
  <c r="A3789" i="7"/>
  <c r="B3789" i="7"/>
  <c r="C3789" i="7" s="1"/>
  <c r="A3790" i="7" l="1"/>
  <c r="B3790" i="7"/>
  <c r="C3790" i="7" s="1"/>
  <c r="D3791" i="7"/>
  <c r="A3791" i="7" l="1"/>
  <c r="B3791" i="7"/>
  <c r="C3791" i="7" s="1"/>
  <c r="D3792" i="7"/>
  <c r="A3792" i="7" l="1"/>
  <c r="D3793" i="7"/>
  <c r="B3792" i="7"/>
  <c r="C3792" i="7" s="1"/>
  <c r="A3793" i="7" l="1"/>
  <c r="B3793" i="7"/>
  <c r="C3793" i="7" s="1"/>
  <c r="D3794" i="7"/>
  <c r="A3794" i="7" l="1"/>
  <c r="B3794" i="7"/>
  <c r="C3794" i="7" s="1"/>
  <c r="D3795" i="7"/>
  <c r="A3795" i="7" l="1"/>
  <c r="B3795" i="7"/>
  <c r="C3795" i="7" s="1"/>
  <c r="D3796" i="7"/>
  <c r="D3797" i="7" l="1"/>
  <c r="A3796" i="7"/>
  <c r="B3796" i="7"/>
  <c r="C3796" i="7" s="1"/>
  <c r="A3797" i="7" l="1"/>
  <c r="B3797" i="7"/>
  <c r="C3797" i="7" s="1"/>
  <c r="D3798" i="7"/>
  <c r="D3799" i="7" l="1"/>
  <c r="A3798" i="7"/>
  <c r="B3798" i="7"/>
  <c r="C3798" i="7" s="1"/>
  <c r="D3800" i="7" l="1"/>
  <c r="A3799" i="7"/>
  <c r="B3799" i="7"/>
  <c r="C3799" i="7" s="1"/>
  <c r="A3800" i="7" l="1"/>
  <c r="B3800" i="7"/>
  <c r="C3800" i="7" s="1"/>
  <c r="D3801" i="7"/>
  <c r="A3801" i="7" l="1"/>
  <c r="B3801" i="7"/>
  <c r="C3801" i="7" s="1"/>
  <c r="D3802" i="7"/>
  <c r="A3802" i="7" l="1"/>
  <c r="D3803" i="7"/>
  <c r="B3802" i="7"/>
  <c r="C3802" i="7" s="1"/>
  <c r="A3803" i="7" l="1"/>
  <c r="B3803" i="7"/>
  <c r="C3803" i="7" s="1"/>
  <c r="D3804" i="7"/>
  <c r="A3804" i="7" l="1"/>
  <c r="B3804" i="7"/>
  <c r="C3804" i="7" s="1"/>
  <c r="D3805" i="7"/>
  <c r="A3805" i="7" l="1"/>
  <c r="D3806" i="7"/>
  <c r="B3805" i="7"/>
  <c r="C3805" i="7" s="1"/>
  <c r="D3807" i="7" l="1"/>
  <c r="A3806" i="7"/>
  <c r="B3806" i="7"/>
  <c r="C3806" i="7" s="1"/>
  <c r="A3807" i="7" l="1"/>
  <c r="B3807" i="7"/>
  <c r="C3807" i="7" s="1"/>
  <c r="D3808" i="7"/>
  <c r="D3809" i="7" l="1"/>
  <c r="A3808" i="7"/>
  <c r="B3808" i="7"/>
  <c r="C3808" i="7" s="1"/>
  <c r="D3810" i="7" l="1"/>
  <c r="A3809" i="7"/>
  <c r="B3809" i="7"/>
  <c r="C3809" i="7" s="1"/>
  <c r="A3810" i="7" l="1"/>
  <c r="D3811" i="7"/>
  <c r="B3810" i="7"/>
  <c r="C3810" i="7" s="1"/>
  <c r="A3811" i="7" l="1"/>
  <c r="B3811" i="7"/>
  <c r="C3811" i="7" s="1"/>
  <c r="D3812" i="7"/>
  <c r="A3812" i="7" l="1"/>
  <c r="B3812" i="7"/>
  <c r="C3812" i="7" s="1"/>
  <c r="D3813" i="7"/>
  <c r="A3813" i="7" l="1"/>
  <c r="B3813" i="7"/>
  <c r="C3813" i="7" s="1"/>
  <c r="D3814" i="7"/>
  <c r="D3815" i="7" l="1"/>
  <c r="A3814" i="7"/>
  <c r="B3814" i="7"/>
  <c r="C3814" i="7" s="1"/>
  <c r="D3816" i="7" l="1"/>
  <c r="A3815" i="7"/>
  <c r="B3815" i="7"/>
  <c r="C3815" i="7" s="1"/>
  <c r="A3816" i="7" l="1"/>
  <c r="B3816" i="7"/>
  <c r="C3816" i="7" s="1"/>
  <c r="D3817" i="7"/>
  <c r="A3817" i="7" l="1"/>
  <c r="D3818" i="7"/>
  <c r="B3817" i="7"/>
  <c r="C3817" i="7" s="1"/>
  <c r="D3819" i="7" l="1"/>
  <c r="A3818" i="7"/>
  <c r="B3818" i="7"/>
  <c r="C3818" i="7" s="1"/>
  <c r="D3820" i="7" l="1"/>
  <c r="A3819" i="7"/>
  <c r="B3819" i="7"/>
  <c r="C3819" i="7" s="1"/>
  <c r="D3821" i="7" l="1"/>
  <c r="A3820" i="7"/>
  <c r="B3820" i="7"/>
  <c r="C3820" i="7" s="1"/>
  <c r="A3821" i="7" l="1"/>
  <c r="B3821" i="7"/>
  <c r="C3821" i="7" s="1"/>
  <c r="D3822" i="7"/>
  <c r="D3823" i="7" l="1"/>
  <c r="A3822" i="7"/>
  <c r="B3822" i="7"/>
  <c r="C3822" i="7" s="1"/>
  <c r="D3824" i="7" l="1"/>
  <c r="B3823" i="7"/>
  <c r="C3823" i="7" s="1"/>
  <c r="A3823" i="7"/>
  <c r="D3825" i="7" l="1"/>
  <c r="A3824" i="7"/>
  <c r="B3824" i="7"/>
  <c r="C3824" i="7" s="1"/>
  <c r="A3825" i="7" l="1"/>
  <c r="B3825" i="7"/>
  <c r="C3825" i="7" s="1"/>
  <c r="D3826" i="7"/>
  <c r="D3827" i="7" l="1"/>
  <c r="A3826" i="7"/>
  <c r="B3826" i="7"/>
  <c r="C3826" i="7" s="1"/>
  <c r="A3827" i="7" l="1"/>
  <c r="B3827" i="7"/>
  <c r="C3827" i="7" s="1"/>
  <c r="D3828" i="7"/>
  <c r="D3829" i="7" l="1"/>
  <c r="B3828" i="7"/>
  <c r="C3828" i="7" s="1"/>
  <c r="A3828" i="7"/>
  <c r="A3829" i="7" l="1"/>
  <c r="B3829" i="7"/>
  <c r="C3829" i="7" s="1"/>
  <c r="D3830" i="7"/>
  <c r="D3831" i="7" l="1"/>
  <c r="A3830" i="7"/>
  <c r="B3830" i="7"/>
  <c r="C3830" i="7" s="1"/>
  <c r="D3832" i="7" l="1"/>
  <c r="B3831" i="7"/>
  <c r="C3831" i="7" s="1"/>
  <c r="A3831" i="7"/>
  <c r="A3832" i="7" l="1"/>
  <c r="D3833" i="7"/>
  <c r="B3832" i="7"/>
  <c r="C3832" i="7" s="1"/>
  <c r="A3833" i="7" l="1"/>
  <c r="B3833" i="7"/>
  <c r="C3833" i="7" s="1"/>
  <c r="D3834" i="7"/>
  <c r="A3834" i="7" l="1"/>
  <c r="B3834" i="7"/>
  <c r="C3834" i="7" s="1"/>
  <c r="D3835" i="7"/>
  <c r="A3835" i="7" l="1"/>
  <c r="D3836" i="7"/>
  <c r="B3835" i="7"/>
  <c r="C3835" i="7" s="1"/>
  <c r="D3837" i="7" l="1"/>
  <c r="A3836" i="7"/>
  <c r="B3836" i="7"/>
  <c r="C3836" i="7" s="1"/>
  <c r="A3837" i="7" l="1"/>
  <c r="D3838" i="7"/>
  <c r="B3837" i="7"/>
  <c r="C3837" i="7" s="1"/>
  <c r="D3839" i="7" l="1"/>
  <c r="B3838" i="7"/>
  <c r="C3838" i="7" s="1"/>
  <c r="A3838" i="7"/>
  <c r="D3840" i="7" l="1"/>
  <c r="A3839" i="7"/>
  <c r="B3839" i="7"/>
  <c r="C3839" i="7" s="1"/>
  <c r="A3840" i="7" l="1"/>
  <c r="D3841" i="7"/>
  <c r="B3840" i="7"/>
  <c r="C3840" i="7" s="1"/>
  <c r="A3841" i="7" l="1"/>
  <c r="B3841" i="7"/>
  <c r="C3841" i="7" s="1"/>
  <c r="D3842" i="7"/>
  <c r="D3843" i="7" l="1"/>
  <c r="A3842" i="7"/>
  <c r="B3842" i="7"/>
  <c r="C3842" i="7" s="1"/>
  <c r="A3843" i="7" l="1"/>
  <c r="B3843" i="7"/>
  <c r="C3843" i="7" s="1"/>
  <c r="D3844" i="7"/>
  <c r="D3845" i="7" l="1"/>
  <c r="B3844" i="7"/>
  <c r="C3844" i="7" s="1"/>
  <c r="A3844" i="7"/>
  <c r="D3846" i="7" l="1"/>
  <c r="A3845" i="7"/>
  <c r="B3845" i="7"/>
  <c r="C3845" i="7" s="1"/>
  <c r="A3846" i="7" l="1"/>
  <c r="B3846" i="7"/>
  <c r="C3846" i="7" s="1"/>
  <c r="D3847" i="7"/>
  <c r="D3848" i="7" l="1"/>
  <c r="A3847" i="7"/>
  <c r="B3847" i="7"/>
  <c r="C3847" i="7" s="1"/>
  <c r="D3849" i="7" l="1"/>
  <c r="A3848" i="7"/>
  <c r="B3848" i="7"/>
  <c r="C3848" i="7" s="1"/>
  <c r="A3849" i="7" l="1"/>
  <c r="B3849" i="7"/>
  <c r="C3849" i="7" s="1"/>
  <c r="D3850" i="7"/>
  <c r="D3851" i="7" l="1"/>
  <c r="A3850" i="7"/>
  <c r="B3850" i="7"/>
  <c r="C3850" i="7" s="1"/>
  <c r="A3851" i="7" l="1"/>
  <c r="B3851" i="7"/>
  <c r="C3851" i="7" s="1"/>
  <c r="D3852" i="7"/>
  <c r="D3853" i="7" l="1"/>
  <c r="A3852" i="7"/>
  <c r="B3852" i="7"/>
  <c r="C3852" i="7" s="1"/>
  <c r="B3853" i="7" l="1"/>
  <c r="C3853" i="7" s="1"/>
  <c r="D3854" i="7"/>
  <c r="A3853" i="7"/>
  <c r="A3854" i="7" l="1"/>
  <c r="B3854" i="7"/>
  <c r="C3854" i="7" s="1"/>
  <c r="D3855" i="7"/>
  <c r="A3855" i="7" l="1"/>
  <c r="B3855" i="7"/>
  <c r="C3855" i="7" s="1"/>
  <c r="D3856" i="7"/>
  <c r="D3857" i="7" l="1"/>
  <c r="A3856" i="7"/>
  <c r="B3856" i="7"/>
  <c r="C3856" i="7" s="1"/>
  <c r="D3858" i="7" l="1"/>
  <c r="A3857" i="7"/>
  <c r="B3857" i="7"/>
  <c r="C3857" i="7" s="1"/>
  <c r="D3859" i="7" l="1"/>
  <c r="A3858" i="7"/>
  <c r="B3858" i="7"/>
  <c r="C3858" i="7" s="1"/>
  <c r="A3859" i="7" l="1"/>
  <c r="D3860" i="7"/>
  <c r="B3859" i="7"/>
  <c r="C3859" i="7" s="1"/>
  <c r="D3861" i="7" l="1"/>
  <c r="A3860" i="7"/>
  <c r="B3860" i="7"/>
  <c r="C3860" i="7" s="1"/>
  <c r="A3861" i="7" l="1"/>
  <c r="B3861" i="7"/>
  <c r="C3861" i="7" s="1"/>
  <c r="D3862" i="7"/>
  <c r="D3863" i="7" l="1"/>
  <c r="A3862" i="7"/>
  <c r="B3862" i="7"/>
  <c r="C3862" i="7" s="1"/>
  <c r="A3863" i="7" l="1"/>
  <c r="D3864" i="7"/>
  <c r="B3863" i="7"/>
  <c r="C3863" i="7" s="1"/>
  <c r="D3865" i="7" l="1"/>
  <c r="A3864" i="7"/>
  <c r="B3864" i="7"/>
  <c r="C3864" i="7" s="1"/>
  <c r="A3865" i="7" l="1"/>
  <c r="B3865" i="7"/>
  <c r="C3865" i="7" s="1"/>
  <c r="D3866" i="7"/>
  <c r="D3867" i="7" l="1"/>
  <c r="A3866" i="7"/>
  <c r="B3866" i="7"/>
  <c r="C3866" i="7" s="1"/>
  <c r="A3867" i="7" l="1"/>
  <c r="D3868" i="7"/>
  <c r="B3867" i="7"/>
  <c r="C3867" i="7" s="1"/>
  <c r="D3869" i="7" l="1"/>
  <c r="A3868" i="7"/>
  <c r="B3868" i="7"/>
  <c r="C3868" i="7" s="1"/>
  <c r="A3869" i="7" l="1"/>
  <c r="B3869" i="7"/>
  <c r="C3869" i="7" s="1"/>
  <c r="D3870" i="7"/>
  <c r="D3871" i="7" l="1"/>
  <c r="A3870" i="7"/>
  <c r="B3870" i="7"/>
  <c r="C3870" i="7" s="1"/>
  <c r="A3871" i="7" l="1"/>
  <c r="B3871" i="7"/>
  <c r="C3871" i="7" s="1"/>
  <c r="D3872" i="7"/>
  <c r="D3873" i="7" l="1"/>
  <c r="A3872" i="7"/>
  <c r="B3872" i="7"/>
  <c r="C3872" i="7" s="1"/>
  <c r="A3873" i="7" l="1"/>
  <c r="B3873" i="7"/>
  <c r="C3873" i="7" s="1"/>
  <c r="D3874" i="7"/>
  <c r="A3874" i="7" l="1"/>
  <c r="B3874" i="7"/>
  <c r="C3874" i="7" s="1"/>
  <c r="D3875" i="7"/>
  <c r="A3875" i="7" l="1"/>
  <c r="D3876" i="7"/>
  <c r="B3875" i="7"/>
  <c r="C3875" i="7" s="1"/>
  <c r="D3877" i="7" l="1"/>
  <c r="A3876" i="7"/>
  <c r="B3876" i="7"/>
  <c r="C3876" i="7" s="1"/>
  <c r="D3878" i="7" l="1"/>
  <c r="A3877" i="7"/>
  <c r="B3877" i="7"/>
  <c r="C3877" i="7" s="1"/>
  <c r="D3879" i="7" l="1"/>
  <c r="A3878" i="7"/>
  <c r="B3878" i="7"/>
  <c r="C3878" i="7" s="1"/>
  <c r="D3880" i="7" l="1"/>
  <c r="A3879" i="7"/>
  <c r="B3879" i="7"/>
  <c r="C3879" i="7" s="1"/>
  <c r="A3880" i="7" l="1"/>
  <c r="B3880" i="7"/>
  <c r="C3880" i="7" s="1"/>
  <c r="D3881" i="7"/>
  <c r="D3882" i="7" l="1"/>
  <c r="A3881" i="7"/>
  <c r="B3881" i="7"/>
  <c r="C3881" i="7" s="1"/>
  <c r="D3883" i="7" l="1"/>
  <c r="A3882" i="7"/>
  <c r="B3882" i="7"/>
  <c r="C3882" i="7" s="1"/>
  <c r="D3884" i="7" l="1"/>
  <c r="A3883" i="7"/>
  <c r="B3883" i="7"/>
  <c r="C3883" i="7" s="1"/>
  <c r="D3885" i="7" l="1"/>
  <c r="A3884" i="7"/>
  <c r="B3884" i="7"/>
  <c r="C3884" i="7" s="1"/>
  <c r="A3885" i="7" l="1"/>
  <c r="B3885" i="7"/>
  <c r="C3885" i="7" s="1"/>
  <c r="D3886" i="7"/>
  <c r="D3887" i="7" l="1"/>
  <c r="A3886" i="7"/>
  <c r="B3886" i="7"/>
  <c r="C3886" i="7" s="1"/>
  <c r="A3887" i="7" l="1"/>
  <c r="D3888" i="7"/>
  <c r="B3887" i="7"/>
  <c r="C3887" i="7" s="1"/>
  <c r="D3889" i="7" l="1"/>
  <c r="A3888" i="7"/>
  <c r="B3888" i="7"/>
  <c r="C3888" i="7" s="1"/>
  <c r="D3890" i="7" l="1"/>
  <c r="A3889" i="7"/>
  <c r="B3889" i="7"/>
  <c r="C3889" i="7" s="1"/>
  <c r="A3890" i="7" l="1"/>
  <c r="B3890" i="7"/>
  <c r="C3890" i="7" s="1"/>
  <c r="D3891" i="7"/>
  <c r="D3892" i="7" l="1"/>
  <c r="A3891" i="7"/>
  <c r="B3891" i="7"/>
  <c r="C3891" i="7" s="1"/>
  <c r="D3893" i="7" l="1"/>
  <c r="A3892" i="7"/>
  <c r="B3892" i="7"/>
  <c r="C3892" i="7" s="1"/>
  <c r="D3894" i="7" l="1"/>
  <c r="A3893" i="7"/>
  <c r="B3893" i="7"/>
  <c r="C3893" i="7" s="1"/>
  <c r="D3895" i="7" l="1"/>
  <c r="A3894" i="7"/>
  <c r="B3894" i="7"/>
  <c r="C3894" i="7" s="1"/>
  <c r="D3896" i="7" l="1"/>
  <c r="A3895" i="7"/>
  <c r="B3895" i="7"/>
  <c r="C3895" i="7" s="1"/>
  <c r="D3897" i="7" l="1"/>
  <c r="A3896" i="7"/>
  <c r="B3896" i="7"/>
  <c r="C3896" i="7" s="1"/>
  <c r="D3898" i="7" l="1"/>
  <c r="A3897" i="7"/>
  <c r="B3897" i="7"/>
  <c r="C3897" i="7" s="1"/>
  <c r="D3899" i="7" l="1"/>
  <c r="A3898" i="7"/>
  <c r="B3898" i="7"/>
  <c r="C3898" i="7" s="1"/>
  <c r="D3900" i="7" l="1"/>
  <c r="A3899" i="7"/>
  <c r="B3899" i="7"/>
  <c r="C3899" i="7" s="1"/>
  <c r="D3901" i="7" l="1"/>
  <c r="A3900" i="7"/>
  <c r="B3900" i="7"/>
  <c r="C3900" i="7" s="1"/>
  <c r="D3902" i="7" l="1"/>
  <c r="A3901" i="7"/>
  <c r="B3901" i="7"/>
  <c r="C3901" i="7" s="1"/>
  <c r="D3903" i="7" l="1"/>
  <c r="A3902" i="7"/>
  <c r="B3902" i="7"/>
  <c r="C3902" i="7" s="1"/>
  <c r="D3904" i="7" l="1"/>
  <c r="A3903" i="7"/>
  <c r="B3903" i="7"/>
  <c r="C3903" i="7" s="1"/>
  <c r="D3905" i="7" l="1"/>
  <c r="A3904" i="7"/>
  <c r="B3904" i="7"/>
  <c r="C3904" i="7" s="1"/>
  <c r="D3906" i="7" l="1"/>
  <c r="A3905" i="7"/>
  <c r="B3905" i="7"/>
  <c r="C3905" i="7" s="1"/>
  <c r="D3907" i="7" l="1"/>
  <c r="A3906" i="7"/>
  <c r="B3906" i="7"/>
  <c r="C3906" i="7" s="1"/>
  <c r="D3908" i="7" l="1"/>
  <c r="A3907" i="7"/>
  <c r="B3907" i="7"/>
  <c r="C3907" i="7" s="1"/>
  <c r="D3909" i="7" l="1"/>
  <c r="A3908" i="7"/>
  <c r="B3908" i="7"/>
  <c r="C3908" i="7" s="1"/>
  <c r="D3910" i="7" l="1"/>
  <c r="A3909" i="7"/>
  <c r="B3909" i="7"/>
  <c r="C3909" i="7" s="1"/>
  <c r="D3911" i="7" l="1"/>
  <c r="A3910" i="7"/>
  <c r="B3910" i="7"/>
  <c r="C3910" i="7" s="1"/>
  <c r="D3912" i="7" l="1"/>
  <c r="A3911" i="7"/>
  <c r="B3911" i="7"/>
  <c r="C3911" i="7" s="1"/>
  <c r="A3912" i="7" l="1"/>
  <c r="B3912" i="7"/>
  <c r="C3912" i="7" s="1"/>
  <c r="D3913" i="7"/>
  <c r="A3913" i="7" l="1"/>
  <c r="B3913" i="7"/>
  <c r="C3913" i="7" s="1"/>
  <c r="D3914" i="7"/>
  <c r="D3915" i="7" l="1"/>
  <c r="A3914" i="7"/>
  <c r="B3914" i="7"/>
  <c r="C3914" i="7" s="1"/>
  <c r="D3916" i="7" l="1"/>
  <c r="A3915" i="7"/>
  <c r="B3915" i="7"/>
  <c r="C3915" i="7" s="1"/>
  <c r="D3917" i="7" l="1"/>
  <c r="A3916" i="7"/>
  <c r="B3916" i="7"/>
  <c r="C3916" i="7" s="1"/>
  <c r="A3917" i="7" l="1"/>
  <c r="D3918" i="7"/>
  <c r="B3917" i="7"/>
  <c r="C3917" i="7" s="1"/>
  <c r="D3919" i="7" l="1"/>
  <c r="B3918" i="7"/>
  <c r="C3918" i="7" s="1"/>
  <c r="A3918" i="7"/>
  <c r="A3919" i="7" l="1"/>
  <c r="B3919" i="7"/>
  <c r="C3919" i="7" s="1"/>
  <c r="D3920" i="7"/>
  <c r="D3921" i="7" l="1"/>
  <c r="A3920" i="7"/>
  <c r="B3920" i="7"/>
  <c r="C3920" i="7" s="1"/>
  <c r="D3922" i="7" l="1"/>
  <c r="A3921" i="7"/>
  <c r="B3921" i="7"/>
  <c r="C3921" i="7" s="1"/>
  <c r="D3923" i="7" l="1"/>
  <c r="A3922" i="7"/>
  <c r="B3922" i="7"/>
  <c r="C3922" i="7" s="1"/>
  <c r="A3923" i="7" l="1"/>
  <c r="D3924" i="7"/>
  <c r="B3923" i="7"/>
  <c r="C3923" i="7" s="1"/>
  <c r="D3925" i="7" l="1"/>
  <c r="A3924" i="7"/>
  <c r="B3924" i="7"/>
  <c r="C3924" i="7" s="1"/>
  <c r="D3926" i="7" l="1"/>
  <c r="B3925" i="7"/>
  <c r="C3925" i="7" s="1"/>
  <c r="A3925" i="7"/>
  <c r="A3926" i="7" l="1"/>
  <c r="D3927" i="7"/>
  <c r="B3926" i="7"/>
  <c r="C3926" i="7" s="1"/>
  <c r="D3928" i="7" l="1"/>
  <c r="A3927" i="7"/>
  <c r="B3927" i="7"/>
  <c r="C3927" i="7" s="1"/>
  <c r="D3929" i="7" l="1"/>
  <c r="B3928" i="7"/>
  <c r="C3928" i="7" s="1"/>
  <c r="A3928" i="7"/>
  <c r="D3930" i="7" l="1"/>
  <c r="A3929" i="7"/>
  <c r="B3929" i="7"/>
  <c r="C3929" i="7" s="1"/>
  <c r="D3931" i="7" l="1"/>
  <c r="A3930" i="7"/>
  <c r="B3930" i="7"/>
  <c r="C3930" i="7" s="1"/>
  <c r="D3932" i="7" l="1"/>
  <c r="A3931" i="7"/>
  <c r="B3931" i="7"/>
  <c r="C3931" i="7" s="1"/>
  <c r="D3933" i="7" l="1"/>
  <c r="A3932" i="7"/>
  <c r="B3932" i="7"/>
  <c r="C3932" i="7" s="1"/>
  <c r="D3934" i="7" l="1"/>
  <c r="A3933" i="7"/>
  <c r="B3933" i="7"/>
  <c r="C3933" i="7" s="1"/>
  <c r="D3935" i="7" l="1"/>
  <c r="A3934" i="7"/>
  <c r="B3934" i="7"/>
  <c r="C3934" i="7" s="1"/>
  <c r="A3935" i="7" l="1"/>
  <c r="D3936" i="7"/>
  <c r="B3935" i="7"/>
  <c r="C3935" i="7" s="1"/>
  <c r="A3936" i="7" l="1"/>
  <c r="B3936" i="7"/>
  <c r="C3936" i="7" s="1"/>
  <c r="D3937" i="7"/>
  <c r="A3937" i="7" l="1"/>
  <c r="B3937" i="7"/>
  <c r="C3937" i="7" s="1"/>
  <c r="D3938" i="7"/>
  <c r="D3939" i="7" l="1"/>
  <c r="A3938" i="7"/>
  <c r="B3938" i="7"/>
  <c r="C3938" i="7" s="1"/>
  <c r="B3939" i="7" l="1"/>
  <c r="C3939" i="7" s="1"/>
  <c r="D3940" i="7"/>
  <c r="A3939" i="7"/>
  <c r="D3941" i="7" l="1"/>
  <c r="B3940" i="7"/>
  <c r="C3940" i="7" s="1"/>
  <c r="A3940" i="7"/>
  <c r="D3942" i="7" l="1"/>
  <c r="A3941" i="7"/>
  <c r="B3941" i="7"/>
  <c r="C3941" i="7" s="1"/>
  <c r="A3942" i="7" l="1"/>
  <c r="B3942" i="7"/>
  <c r="C3942" i="7" s="1"/>
  <c r="D3943" i="7"/>
  <c r="A3943" i="7" l="1"/>
  <c r="B3943" i="7"/>
  <c r="C3943" i="7" s="1"/>
  <c r="D3944" i="7"/>
  <c r="A3944" i="7" l="1"/>
  <c r="D3945" i="7"/>
  <c r="B3944" i="7"/>
  <c r="C3944" i="7" s="1"/>
  <c r="A3945" i="7" l="1"/>
  <c r="D3946" i="7"/>
  <c r="B3945" i="7"/>
  <c r="C3945" i="7" s="1"/>
  <c r="A3946" i="7" l="1"/>
  <c r="B3946" i="7"/>
  <c r="C3946" i="7" s="1"/>
  <c r="D3947" i="7"/>
  <c r="D3948" i="7" l="1"/>
  <c r="A3947" i="7"/>
  <c r="B3947" i="7"/>
  <c r="C3947" i="7" s="1"/>
  <c r="D3949" i="7" l="1"/>
  <c r="A3948" i="7"/>
  <c r="B3948" i="7"/>
  <c r="C3948" i="7" s="1"/>
  <c r="D3950" i="7" l="1"/>
  <c r="A3949" i="7"/>
  <c r="B3949" i="7"/>
  <c r="C3949" i="7" s="1"/>
  <c r="D3951" i="7" l="1"/>
  <c r="A3950" i="7"/>
  <c r="B3950" i="7"/>
  <c r="C3950" i="7" s="1"/>
  <c r="D3952" i="7" l="1"/>
  <c r="B3951" i="7"/>
  <c r="C3951" i="7" s="1"/>
  <c r="A3951" i="7"/>
  <c r="D3953" i="7" l="1"/>
  <c r="A3952" i="7"/>
  <c r="B3952" i="7"/>
  <c r="C3952" i="7" s="1"/>
  <c r="D3954" i="7" l="1"/>
  <c r="A3953" i="7"/>
  <c r="B3953" i="7"/>
  <c r="C3953" i="7" s="1"/>
  <c r="D3955" i="7" l="1"/>
  <c r="A3954" i="7"/>
  <c r="B3954" i="7"/>
  <c r="C3954" i="7" s="1"/>
  <c r="D3956" i="7" l="1"/>
  <c r="A3955" i="7"/>
  <c r="B3955" i="7"/>
  <c r="C3955" i="7" s="1"/>
  <c r="D3957" i="7" l="1"/>
  <c r="A3956" i="7"/>
  <c r="B3956" i="7"/>
  <c r="C3956" i="7" s="1"/>
  <c r="D3958" i="7" l="1"/>
  <c r="A3957" i="7"/>
  <c r="B3957" i="7"/>
  <c r="C3957" i="7" s="1"/>
  <c r="D3959" i="7" l="1"/>
  <c r="A3958" i="7"/>
  <c r="B3958" i="7"/>
  <c r="C3958" i="7" s="1"/>
  <c r="D3960" i="7" l="1"/>
  <c r="A3959" i="7"/>
  <c r="B3959" i="7"/>
  <c r="C3959" i="7" s="1"/>
  <c r="D3961" i="7" l="1"/>
  <c r="A3960" i="7"/>
  <c r="B3960" i="7"/>
  <c r="C3960" i="7" s="1"/>
  <c r="D3962" i="7" l="1"/>
  <c r="A3961" i="7"/>
  <c r="B3961" i="7"/>
  <c r="C3961" i="7" s="1"/>
  <c r="D3963" i="7" l="1"/>
  <c r="A3962" i="7"/>
  <c r="B3962" i="7"/>
  <c r="C3962" i="7" s="1"/>
  <c r="D3964" i="7" l="1"/>
  <c r="A3963" i="7"/>
  <c r="B3963" i="7"/>
  <c r="C3963" i="7" s="1"/>
  <c r="D3965" i="7" l="1"/>
  <c r="A3964" i="7"/>
  <c r="B3964" i="7"/>
  <c r="C3964" i="7" s="1"/>
  <c r="D3966" i="7" l="1"/>
  <c r="A3965" i="7"/>
  <c r="B3965" i="7"/>
  <c r="C3965" i="7" s="1"/>
  <c r="D3967" i="7" l="1"/>
  <c r="B3966" i="7"/>
  <c r="C3966" i="7" s="1"/>
  <c r="A3966" i="7"/>
  <c r="D3968" i="7" l="1"/>
  <c r="A3967" i="7"/>
  <c r="B3967" i="7"/>
  <c r="C3967" i="7" s="1"/>
  <c r="D3969" i="7" l="1"/>
  <c r="A3968" i="7"/>
  <c r="B3968" i="7"/>
  <c r="C3968" i="7" s="1"/>
  <c r="D3970" i="7" l="1"/>
  <c r="A3969" i="7"/>
  <c r="B3969" i="7"/>
  <c r="C3969" i="7" s="1"/>
  <c r="D3971" i="7" l="1"/>
  <c r="A3970" i="7"/>
  <c r="B3970" i="7"/>
  <c r="C3970" i="7" s="1"/>
  <c r="D3972" i="7" l="1"/>
  <c r="A3971" i="7"/>
  <c r="B3971" i="7"/>
  <c r="C3971" i="7" s="1"/>
  <c r="B3972" i="7" l="1"/>
  <c r="C3972" i="7" s="1"/>
  <c r="D3973" i="7"/>
  <c r="A3972" i="7"/>
  <c r="D3974" i="7" l="1"/>
  <c r="A3973" i="7"/>
  <c r="B3973" i="7"/>
  <c r="C3973" i="7" s="1"/>
  <c r="A3974" i="7" l="1"/>
  <c r="B3974" i="7"/>
  <c r="C3974" i="7" s="1"/>
  <c r="D3975" i="7"/>
  <c r="D3976" i="7" l="1"/>
  <c r="A3975" i="7"/>
  <c r="B3975" i="7"/>
  <c r="C3975" i="7" s="1"/>
  <c r="A3976" i="7" l="1"/>
  <c r="B3976" i="7"/>
  <c r="C3976" i="7" s="1"/>
  <c r="D3977" i="7"/>
  <c r="D3978" i="7" l="1"/>
  <c r="A3977" i="7"/>
  <c r="B3977" i="7"/>
  <c r="C3977" i="7" s="1"/>
  <c r="D3979" i="7" l="1"/>
  <c r="A3978" i="7"/>
  <c r="B3978" i="7"/>
  <c r="C3978" i="7"/>
  <c r="D3980" i="7" l="1"/>
  <c r="A3979" i="7"/>
  <c r="B3979" i="7"/>
  <c r="C3979" i="7" s="1"/>
  <c r="D3981" i="7" l="1"/>
  <c r="A3980" i="7"/>
  <c r="B3980" i="7"/>
  <c r="C3980" i="7" s="1"/>
  <c r="D3982" i="7" l="1"/>
  <c r="A3981" i="7"/>
  <c r="B3981" i="7"/>
  <c r="C3981" i="7" s="1"/>
  <c r="D3983" i="7" l="1"/>
  <c r="A3982" i="7"/>
  <c r="B3982" i="7"/>
  <c r="C3982" i="7" s="1"/>
  <c r="D3984" i="7" l="1"/>
  <c r="A3983" i="7"/>
  <c r="B3983" i="7"/>
  <c r="C3983" i="7" s="1"/>
  <c r="D3985" i="7" l="1"/>
  <c r="A3984" i="7"/>
  <c r="B3984" i="7"/>
  <c r="C3984" i="7" s="1"/>
  <c r="D3986" i="7" l="1"/>
  <c r="A3985" i="7"/>
  <c r="B3985" i="7"/>
  <c r="C3985" i="7" s="1"/>
  <c r="D3987" i="7" l="1"/>
  <c r="A3986" i="7"/>
  <c r="B3986" i="7"/>
  <c r="C3986" i="7" s="1"/>
  <c r="D3988" i="7" l="1"/>
  <c r="A3987" i="7"/>
  <c r="B3987" i="7"/>
  <c r="C3987" i="7" s="1"/>
  <c r="D3989" i="7" l="1"/>
  <c r="A3988" i="7"/>
  <c r="B3988" i="7"/>
  <c r="C3988" i="7" s="1"/>
  <c r="D3990" i="7" l="1"/>
  <c r="A3989" i="7"/>
  <c r="B3989" i="7"/>
  <c r="C3989" i="7" s="1"/>
  <c r="D3991" i="7" l="1"/>
  <c r="A3990" i="7"/>
  <c r="B3990" i="7"/>
  <c r="C3990" i="7" s="1"/>
  <c r="D3992" i="7" l="1"/>
  <c r="A3991" i="7"/>
  <c r="B3991" i="7"/>
  <c r="C3991" i="7" s="1"/>
  <c r="D3993" i="7" l="1"/>
  <c r="A3992" i="7"/>
  <c r="B3992" i="7"/>
  <c r="C3992" i="7" s="1"/>
  <c r="D3994" i="7" l="1"/>
  <c r="A3993" i="7"/>
  <c r="B3993" i="7"/>
  <c r="C3993" i="7" s="1"/>
  <c r="A3994" i="7" l="1"/>
  <c r="D3995" i="7"/>
  <c r="B3994" i="7"/>
  <c r="C3994" i="7" s="1"/>
  <c r="D3996" i="7" l="1"/>
  <c r="A3995" i="7"/>
  <c r="B3995" i="7"/>
  <c r="C3995" i="7" s="1"/>
  <c r="A3996" i="7" l="1"/>
  <c r="D3997" i="7"/>
  <c r="B3996" i="7"/>
  <c r="C3996" i="7" s="1"/>
  <c r="D3998" i="7" l="1"/>
  <c r="A3997" i="7"/>
  <c r="B3997" i="7"/>
  <c r="C3997" i="7" s="1"/>
  <c r="A3998" i="7" l="1"/>
  <c r="D3999" i="7"/>
  <c r="B3998" i="7"/>
  <c r="C3998" i="7" s="1"/>
  <c r="D4000" i="7" l="1"/>
  <c r="A3999" i="7"/>
  <c r="B3999" i="7"/>
  <c r="C3999" i="7" s="1"/>
  <c r="D4001" i="7" l="1"/>
  <c r="A4000" i="7"/>
  <c r="B4000" i="7"/>
  <c r="C4000" i="7" s="1"/>
  <c r="A4001" i="7" l="1"/>
  <c r="B4001" i="7"/>
  <c r="C4001" i="7" s="1"/>
  <c r="D4002" i="7"/>
  <c r="D4003" i="7" l="1"/>
  <c r="A4002" i="7"/>
  <c r="B4002" i="7"/>
  <c r="C4002" i="7" s="1"/>
  <c r="D4004" i="7" l="1"/>
  <c r="A4003" i="7"/>
  <c r="B4003" i="7"/>
  <c r="C4003" i="7" s="1"/>
  <c r="D4005" i="7" l="1"/>
  <c r="A4004" i="7"/>
  <c r="B4004" i="7"/>
  <c r="C4004" i="7" s="1"/>
  <c r="D4006" i="7" l="1"/>
  <c r="A4005" i="7"/>
  <c r="B4005" i="7"/>
  <c r="C4005" i="7" s="1"/>
  <c r="D4007" i="7" l="1"/>
  <c r="A4006" i="7"/>
  <c r="B4006" i="7"/>
  <c r="C4006" i="7" s="1"/>
  <c r="D4008" i="7" l="1"/>
  <c r="A4007" i="7"/>
  <c r="B4007" i="7"/>
  <c r="C4007" i="7" s="1"/>
  <c r="D4009" i="7" l="1"/>
  <c r="A4008" i="7"/>
  <c r="B4008" i="7"/>
  <c r="C4008" i="7" s="1"/>
  <c r="D4010" i="7" l="1"/>
  <c r="A4009" i="7"/>
  <c r="B4009" i="7"/>
  <c r="C4009" i="7" s="1"/>
  <c r="D4011" i="7" l="1"/>
  <c r="B4010" i="7"/>
  <c r="C4010" i="7" s="1"/>
  <c r="A4010" i="7"/>
  <c r="D4012" i="7" l="1"/>
  <c r="A4011" i="7"/>
  <c r="B4011" i="7"/>
  <c r="C4011" i="7" s="1"/>
  <c r="D4013" i="7" l="1"/>
  <c r="A4012" i="7"/>
  <c r="B4012" i="7"/>
  <c r="C4012" i="7" s="1"/>
  <c r="D4014" i="7" l="1"/>
  <c r="A4013" i="7"/>
  <c r="B4013" i="7"/>
  <c r="C4013" i="7" s="1"/>
  <c r="D4015" i="7" l="1"/>
  <c r="A4014" i="7"/>
  <c r="B4014" i="7"/>
  <c r="C4014" i="7" s="1"/>
  <c r="A4015" i="7" l="1"/>
  <c r="D4016" i="7"/>
  <c r="B4015" i="7"/>
  <c r="C4015" i="7" s="1"/>
  <c r="D4017" i="7" l="1"/>
  <c r="A4016" i="7"/>
  <c r="B4016" i="7"/>
  <c r="C4016" i="7" s="1"/>
  <c r="D4018" i="7" l="1"/>
  <c r="A4017" i="7"/>
  <c r="B4017" i="7"/>
  <c r="C4017" i="7" s="1"/>
  <c r="A4018" i="7" l="1"/>
  <c r="D4019" i="7"/>
  <c r="B4018" i="7"/>
  <c r="C4018" i="7" s="1"/>
  <c r="A4019" i="7" l="1"/>
  <c r="D4020" i="7"/>
  <c r="B4019" i="7"/>
  <c r="C4019" i="7" s="1"/>
  <c r="D4021" i="7" l="1"/>
  <c r="A4020" i="7"/>
  <c r="B4020" i="7"/>
  <c r="C4020" i="7" s="1"/>
  <c r="A4021" i="7" l="1"/>
  <c r="B4021" i="7"/>
  <c r="C4021" i="7" s="1"/>
  <c r="D4022" i="7"/>
  <c r="A4022" i="7" l="1"/>
  <c r="D4023" i="7"/>
  <c r="B4022" i="7"/>
  <c r="C4022" i="7" s="1"/>
  <c r="D4024" i="7" l="1"/>
  <c r="A4023" i="7"/>
  <c r="B4023" i="7"/>
  <c r="C4023" i="7" s="1"/>
  <c r="D4025" i="7" l="1"/>
  <c r="A4024" i="7"/>
  <c r="B4024" i="7"/>
  <c r="C4024" i="7" s="1"/>
  <c r="A4025" i="7" l="1"/>
  <c r="B4025" i="7"/>
  <c r="C4025" i="7" s="1"/>
  <c r="D4026" i="7"/>
  <c r="D4027" i="7" l="1"/>
  <c r="A4026" i="7"/>
  <c r="B4026" i="7"/>
  <c r="C4026" i="7" s="1"/>
  <c r="D4028" i="7" l="1"/>
  <c r="A4027" i="7"/>
  <c r="B4027" i="7"/>
  <c r="C4027" i="7" s="1"/>
  <c r="A4028" i="7" l="1"/>
  <c r="B4028" i="7"/>
  <c r="C4028" i="7" s="1"/>
  <c r="D4029" i="7"/>
  <c r="A4029" i="7" l="1"/>
  <c r="B4029" i="7"/>
  <c r="C4029" i="7" s="1"/>
  <c r="D4030" i="7"/>
  <c r="A4030" i="7" l="1"/>
  <c r="B4030" i="7"/>
  <c r="C4030" i="7" s="1"/>
  <c r="D4031" i="7"/>
  <c r="D4032" i="7" l="1"/>
  <c r="A4031" i="7"/>
  <c r="B4031" i="7"/>
  <c r="C4031" i="7" s="1"/>
  <c r="D4033" i="7" l="1"/>
  <c r="A4032" i="7"/>
  <c r="B4032" i="7"/>
  <c r="C4032" i="7" s="1"/>
  <c r="D4034" i="7" l="1"/>
  <c r="A4033" i="7"/>
  <c r="B4033" i="7"/>
  <c r="C4033" i="7" s="1"/>
  <c r="D4035" i="7" l="1"/>
  <c r="A4034" i="7"/>
  <c r="B4034" i="7"/>
  <c r="C4034" i="7" s="1"/>
  <c r="D4036" i="7" l="1"/>
  <c r="A4035" i="7"/>
  <c r="B4035" i="7"/>
  <c r="C4035" i="7" s="1"/>
  <c r="D4037" i="7" l="1"/>
  <c r="A4036" i="7"/>
  <c r="B4036" i="7"/>
  <c r="C4036" i="7" s="1"/>
  <c r="D4038" i="7" l="1"/>
  <c r="A4037" i="7"/>
  <c r="B4037" i="7"/>
  <c r="C4037" i="7" s="1"/>
  <c r="D4039" i="7" l="1"/>
  <c r="A4038" i="7"/>
  <c r="B4038" i="7"/>
  <c r="C4038" i="7" s="1"/>
  <c r="D4040" i="7" l="1"/>
  <c r="A4039" i="7"/>
  <c r="B4039" i="7"/>
  <c r="C4039" i="7" s="1"/>
  <c r="A4040" i="7" l="1"/>
  <c r="D4041" i="7"/>
  <c r="B4040" i="7"/>
  <c r="C4040" i="7" s="1"/>
  <c r="A4041" i="7" l="1"/>
  <c r="B4041" i="7"/>
  <c r="C4041" i="7" s="1"/>
  <c r="D4042" i="7"/>
  <c r="A4042" i="7" l="1"/>
  <c r="B4042" i="7"/>
  <c r="C4042" i="7" s="1"/>
  <c r="D4043" i="7"/>
  <c r="A4043" i="7" l="1"/>
  <c r="D4044" i="7"/>
  <c r="B4043" i="7"/>
  <c r="C4043" i="7" s="1"/>
  <c r="D4045" i="7" l="1"/>
  <c r="A4044" i="7"/>
  <c r="B4044" i="7"/>
  <c r="C4044" i="7" s="1"/>
  <c r="A4045" i="7" l="1"/>
  <c r="B4045" i="7"/>
  <c r="C4045" i="7" s="1"/>
  <c r="D4046" i="7"/>
  <c r="D4047" i="7" l="1"/>
  <c r="A4046" i="7"/>
  <c r="B4046" i="7"/>
  <c r="C4046" i="7" s="1"/>
  <c r="D4048" i="7" l="1"/>
  <c r="A4047" i="7"/>
  <c r="B4047" i="7"/>
  <c r="C4047" i="7" s="1"/>
  <c r="D4049" i="7" l="1"/>
  <c r="A4048" i="7"/>
  <c r="B4048" i="7"/>
  <c r="C4048" i="7" s="1"/>
  <c r="D4050" i="7" l="1"/>
  <c r="A4049" i="7"/>
  <c r="B4049" i="7"/>
  <c r="C4049" i="7" s="1"/>
  <c r="D4051" i="7" l="1"/>
  <c r="A4050" i="7"/>
  <c r="B4050" i="7"/>
  <c r="C4050" i="7" s="1"/>
  <c r="D4052" i="7" l="1"/>
  <c r="A4051" i="7"/>
  <c r="B4051" i="7"/>
  <c r="C4051" i="7" s="1"/>
  <c r="A4052" i="7" l="1"/>
  <c r="D4053" i="7"/>
  <c r="B4052" i="7"/>
  <c r="C4052" i="7" s="1"/>
  <c r="D4054" i="7" l="1"/>
  <c r="A4053" i="7"/>
  <c r="B4053" i="7"/>
  <c r="C4053" i="7" s="1"/>
  <c r="D4055" i="7" l="1"/>
  <c r="A4054" i="7"/>
  <c r="B4054" i="7"/>
  <c r="C4054" i="7" s="1"/>
  <c r="D4056" i="7" l="1"/>
  <c r="A4055" i="7"/>
  <c r="B4055" i="7"/>
  <c r="C4055" i="7" s="1"/>
  <c r="D4057" i="7" l="1"/>
  <c r="A4056" i="7"/>
  <c r="B4056" i="7"/>
  <c r="C4056" i="7" s="1"/>
  <c r="D4058" i="7" l="1"/>
  <c r="A4057" i="7"/>
  <c r="B4057" i="7"/>
  <c r="C4057" i="7" s="1"/>
  <c r="D4059" i="7" l="1"/>
  <c r="A4058" i="7"/>
  <c r="B4058" i="7"/>
  <c r="C4058" i="7" s="1"/>
  <c r="D4060" i="7" l="1"/>
  <c r="A4059" i="7"/>
  <c r="B4059" i="7"/>
  <c r="C4059" i="7" s="1"/>
  <c r="D4061" i="7" l="1"/>
  <c r="A4060" i="7"/>
  <c r="B4060" i="7"/>
  <c r="C4060" i="7" s="1"/>
  <c r="D4062" i="7" l="1"/>
  <c r="A4061" i="7"/>
  <c r="B4061" i="7"/>
  <c r="C4061" i="7" s="1"/>
  <c r="D4063" i="7" l="1"/>
  <c r="A4062" i="7"/>
  <c r="B4062" i="7"/>
  <c r="C4062" i="7" s="1"/>
  <c r="D4064" i="7" l="1"/>
  <c r="A4063" i="7"/>
  <c r="B4063" i="7"/>
  <c r="C4063" i="7" s="1"/>
  <c r="A4064" i="7" l="1"/>
  <c r="B4064" i="7"/>
  <c r="C4064" i="7" s="1"/>
  <c r="D4065" i="7"/>
  <c r="D4066" i="7" l="1"/>
  <c r="A4065" i="7"/>
  <c r="B4065" i="7"/>
  <c r="C4065" i="7" s="1"/>
  <c r="A4066" i="7" l="1"/>
  <c r="B4066" i="7"/>
  <c r="C4066" i="7" s="1"/>
  <c r="D4067" i="7"/>
  <c r="D4068" i="7" l="1"/>
  <c r="A4067" i="7"/>
  <c r="B4067" i="7"/>
  <c r="C4067" i="7" s="1"/>
  <c r="D4069" i="7" l="1"/>
  <c r="A4068" i="7"/>
  <c r="B4068" i="7"/>
  <c r="C4068" i="7" s="1"/>
  <c r="D4070" i="7" l="1"/>
  <c r="A4069" i="7"/>
  <c r="B4069" i="7"/>
  <c r="C4069" i="7" s="1"/>
  <c r="D4071" i="7" l="1"/>
  <c r="A4070" i="7"/>
  <c r="B4070" i="7"/>
  <c r="C4070" i="7" s="1"/>
  <c r="A4071" i="7" l="1"/>
  <c r="B4071" i="7"/>
  <c r="C4071" i="7" s="1"/>
  <c r="D4072" i="7"/>
  <c r="D4073" i="7" l="1"/>
  <c r="A4072" i="7"/>
  <c r="B4072" i="7"/>
  <c r="C4072" i="7" s="1"/>
  <c r="D4074" i="7" l="1"/>
  <c r="A4073" i="7"/>
  <c r="B4073" i="7"/>
  <c r="C4073" i="7" s="1"/>
  <c r="A4074" i="7" l="1"/>
  <c r="B4074" i="7"/>
  <c r="C4074" i="7" s="1"/>
  <c r="D4075" i="7"/>
  <c r="D4076" i="7" l="1"/>
  <c r="A4075" i="7"/>
  <c r="B4075" i="7"/>
  <c r="C4075" i="7" s="1"/>
  <c r="D4077" i="7" l="1"/>
  <c r="A4076" i="7"/>
  <c r="B4076" i="7"/>
  <c r="C4076" i="7" s="1"/>
  <c r="D4078" i="7" l="1"/>
  <c r="A4077" i="7"/>
  <c r="B4077" i="7"/>
  <c r="C4077" i="7" s="1"/>
  <c r="D4079" i="7" l="1"/>
  <c r="A4078" i="7"/>
  <c r="B4078" i="7"/>
  <c r="C4078" i="7" s="1"/>
  <c r="A4079" i="7" l="1"/>
  <c r="D4080" i="7"/>
  <c r="B4079" i="7"/>
  <c r="C4079" i="7" s="1"/>
  <c r="D4081" i="7" l="1"/>
  <c r="A4080" i="7"/>
  <c r="B4080" i="7"/>
  <c r="C4080" i="7" s="1"/>
  <c r="D4082" i="7" l="1"/>
  <c r="A4081" i="7"/>
  <c r="B4081" i="7"/>
  <c r="C4081" i="7" s="1"/>
  <c r="D4083" i="7" l="1"/>
  <c r="A4082" i="7"/>
  <c r="B4082" i="7"/>
  <c r="C4082" i="7" s="1"/>
  <c r="D4084" i="7" l="1"/>
  <c r="A4083" i="7"/>
  <c r="B4083" i="7"/>
  <c r="C4083" i="7" s="1"/>
  <c r="D4085" i="7" l="1"/>
  <c r="A4084" i="7"/>
  <c r="B4084" i="7"/>
  <c r="C4084" i="7" s="1"/>
  <c r="D4086" i="7" l="1"/>
  <c r="A4085" i="7"/>
  <c r="B4085" i="7"/>
  <c r="C4085" i="7" s="1"/>
  <c r="D4087" i="7" l="1"/>
  <c r="A4086" i="7"/>
  <c r="B4086" i="7"/>
  <c r="C4086" i="7" s="1"/>
  <c r="D4088" i="7" l="1"/>
  <c r="A4087" i="7"/>
  <c r="B4087" i="7"/>
  <c r="C4087" i="7" s="1"/>
  <c r="D4089" i="7" l="1"/>
  <c r="A4088" i="7"/>
  <c r="B4088" i="7"/>
  <c r="C4088" i="7" s="1"/>
  <c r="D4090" i="7" l="1"/>
  <c r="A4089" i="7"/>
  <c r="B4089" i="7"/>
  <c r="C4089" i="7" s="1"/>
  <c r="D4091" i="7" l="1"/>
  <c r="A4090" i="7"/>
  <c r="B4090" i="7"/>
  <c r="C4090" i="7" s="1"/>
  <c r="D4092" i="7" l="1"/>
  <c r="A4091" i="7"/>
  <c r="B4091" i="7"/>
  <c r="C4091" i="7" s="1"/>
  <c r="D4093" i="7" l="1"/>
  <c r="A4092" i="7"/>
  <c r="B4092" i="7"/>
  <c r="C4092" i="7" s="1"/>
  <c r="D4094" i="7" l="1"/>
  <c r="A4093" i="7"/>
  <c r="B4093" i="7"/>
  <c r="C4093" i="7" s="1"/>
  <c r="D4095" i="7" l="1"/>
  <c r="A4094" i="7"/>
  <c r="B4094" i="7"/>
  <c r="C4094" i="7" s="1"/>
  <c r="D4096" i="7" l="1"/>
  <c r="A4095" i="7"/>
  <c r="B4095" i="7"/>
  <c r="C4095" i="7" s="1"/>
  <c r="D4097" i="7" l="1"/>
  <c r="A4096" i="7"/>
  <c r="B4096" i="7"/>
  <c r="C4096" i="7" s="1"/>
  <c r="A4097" i="7" l="1"/>
  <c r="B4097" i="7"/>
  <c r="C4097" i="7" s="1"/>
  <c r="D4098" i="7"/>
  <c r="D4099" i="7" l="1"/>
  <c r="A4098" i="7"/>
  <c r="B4098" i="7"/>
  <c r="C4098" i="7" s="1"/>
  <c r="D4100" i="7" l="1"/>
  <c r="A4099" i="7"/>
  <c r="B4099" i="7"/>
  <c r="C4099" i="7" s="1"/>
  <c r="D4101" i="7" l="1"/>
  <c r="A4100" i="7"/>
  <c r="B4100" i="7"/>
  <c r="C4100" i="7" s="1"/>
  <c r="D4102" i="7" l="1"/>
  <c r="A4101" i="7"/>
  <c r="B4101" i="7"/>
  <c r="C4101" i="7" s="1"/>
  <c r="D4103" i="7" l="1"/>
  <c r="A4102" i="7"/>
  <c r="B4102" i="7"/>
  <c r="C4102" i="7" s="1"/>
  <c r="D4104" i="7" l="1"/>
  <c r="A4103" i="7"/>
  <c r="B4103" i="7"/>
  <c r="C4103" i="7" s="1"/>
  <c r="A4104" i="7" l="1"/>
  <c r="B4104" i="7"/>
  <c r="C4104" i="7" s="1"/>
  <c r="D4105" i="7"/>
  <c r="A4105" i="7" l="1"/>
  <c r="B4105" i="7"/>
  <c r="C4105" i="7" s="1"/>
  <c r="D4106" i="7"/>
  <c r="A4106" i="7" l="1"/>
  <c r="B4106" i="7"/>
  <c r="C4106" i="7" s="1"/>
  <c r="D4107" i="7"/>
  <c r="A4107" i="7" l="1"/>
  <c r="B4107" i="7"/>
  <c r="C4107" i="7" s="1"/>
  <c r="D4108" i="7"/>
  <c r="D4109" i="7" l="1"/>
  <c r="A4108" i="7"/>
  <c r="B4108" i="7"/>
  <c r="C4108" i="7" s="1"/>
  <c r="D4110" i="7" l="1"/>
  <c r="A4109" i="7"/>
  <c r="B4109" i="7"/>
  <c r="C4109" i="7" s="1"/>
  <c r="D4111" i="7" l="1"/>
  <c r="A4110" i="7"/>
  <c r="B4110" i="7"/>
  <c r="C4110" i="7" s="1"/>
  <c r="A4111" i="7" l="1"/>
  <c r="B4111" i="7"/>
  <c r="C4111" i="7" s="1"/>
  <c r="D4112" i="7"/>
  <c r="D4113" i="7" l="1"/>
  <c r="A4112" i="7"/>
  <c r="B4112" i="7"/>
  <c r="C4112" i="7" s="1"/>
  <c r="D4114" i="7" l="1"/>
  <c r="A4113" i="7"/>
  <c r="B4113" i="7"/>
  <c r="C4113" i="7" s="1"/>
  <c r="D4115" i="7" l="1"/>
  <c r="A4114" i="7"/>
  <c r="B4114" i="7"/>
  <c r="C4114" i="7" s="1"/>
  <c r="D4116" i="7" l="1"/>
  <c r="A4115" i="7"/>
  <c r="B4115" i="7"/>
  <c r="C4115" i="7" s="1"/>
  <c r="D4117" i="7" l="1"/>
  <c r="A4116" i="7"/>
  <c r="B4116" i="7"/>
  <c r="C4116" i="7" s="1"/>
  <c r="A4117" i="7" l="1"/>
  <c r="B4117" i="7"/>
  <c r="C4117" i="7" s="1"/>
  <c r="D4118" i="7"/>
  <c r="D4119" i="7" l="1"/>
  <c r="A4118" i="7"/>
  <c r="B4118" i="7"/>
  <c r="C4118" i="7" s="1"/>
  <c r="A4119" i="7" l="1"/>
  <c r="B4119" i="7"/>
  <c r="C4119" i="7" s="1"/>
  <c r="D4120" i="7"/>
  <c r="A4120" i="7" l="1"/>
  <c r="B4120" i="7"/>
  <c r="C4120" i="7" s="1"/>
  <c r="D4121" i="7"/>
  <c r="D4122" i="7" l="1"/>
  <c r="A4121" i="7"/>
  <c r="B4121" i="7"/>
  <c r="C4121" i="7" s="1"/>
  <c r="A4122" i="7" l="1"/>
  <c r="B4122" i="7"/>
  <c r="C4122" i="7" s="1"/>
  <c r="D4123" i="7"/>
  <c r="D4124" i="7" l="1"/>
  <c r="A4123" i="7"/>
  <c r="B4123" i="7"/>
  <c r="C4123" i="7" s="1"/>
  <c r="D4125" i="7" l="1"/>
  <c r="A4124" i="7"/>
  <c r="B4124" i="7"/>
  <c r="C4124" i="7" s="1"/>
  <c r="D4126" i="7" l="1"/>
  <c r="A4125" i="7"/>
  <c r="B4125" i="7"/>
  <c r="C4125" i="7" s="1"/>
  <c r="D4127" i="7" l="1"/>
  <c r="A4126" i="7"/>
  <c r="B4126" i="7"/>
  <c r="C4126" i="7" s="1"/>
  <c r="D4128" i="7" l="1"/>
  <c r="A4127" i="7"/>
  <c r="B4127" i="7"/>
  <c r="C4127" i="7" s="1"/>
  <c r="A4128" i="7" l="1"/>
  <c r="B4128" i="7"/>
  <c r="C4128" i="7" s="1"/>
  <c r="D4129" i="7"/>
  <c r="D4130" i="7" l="1"/>
  <c r="A4129" i="7"/>
  <c r="B4129" i="7"/>
  <c r="C4129" i="7" s="1"/>
  <c r="A4130" i="7" l="1"/>
  <c r="B4130" i="7"/>
  <c r="C4130" i="7" s="1"/>
  <c r="D4131" i="7"/>
  <c r="D4132" i="7" l="1"/>
  <c r="A4131" i="7"/>
  <c r="B4131" i="7"/>
  <c r="C4131" i="7" s="1"/>
  <c r="D4133" i="7" l="1"/>
  <c r="A4132" i="7"/>
  <c r="B4132" i="7"/>
  <c r="C4132" i="7" s="1"/>
  <c r="D4134" i="7" l="1"/>
  <c r="A4133" i="7"/>
  <c r="B4133" i="7"/>
  <c r="C4133" i="7" s="1"/>
  <c r="A4134" i="7" l="1"/>
  <c r="B4134" i="7"/>
  <c r="C4134" i="7" s="1"/>
  <c r="D4135" i="7"/>
  <c r="D4136" i="7" l="1"/>
  <c r="A4135" i="7"/>
  <c r="B4135" i="7"/>
  <c r="C4135" i="7" s="1"/>
  <c r="D4137" i="7" l="1"/>
  <c r="A4136" i="7"/>
  <c r="B4136" i="7"/>
  <c r="C4136" i="7" s="1"/>
  <c r="A4137" i="7" l="1"/>
  <c r="B4137" i="7"/>
  <c r="C4137" i="7" s="1"/>
  <c r="D4138" i="7"/>
  <c r="D4139" i="7" l="1"/>
  <c r="A4138" i="7"/>
  <c r="B4138" i="7"/>
  <c r="C4138" i="7" s="1"/>
  <c r="D4140" i="7" l="1"/>
  <c r="A4139" i="7"/>
  <c r="B4139" i="7"/>
  <c r="C4139" i="7" s="1"/>
  <c r="A4140" i="7" l="1"/>
  <c r="B4140" i="7"/>
  <c r="C4140" i="7" s="1"/>
  <c r="D4141" i="7"/>
  <c r="D4142" i="7" l="1"/>
  <c r="A4141" i="7"/>
  <c r="B4141" i="7"/>
  <c r="C4141" i="7" s="1"/>
  <c r="A4142" i="7" l="1"/>
  <c r="B4142" i="7"/>
  <c r="C4142" i="7" s="1"/>
  <c r="D4143" i="7"/>
  <c r="A4143" i="7" l="1"/>
  <c r="D4144" i="7"/>
  <c r="B4143" i="7"/>
  <c r="C4143" i="7" s="1"/>
  <c r="A4144" i="7" l="1"/>
  <c r="B4144" i="7"/>
  <c r="C4144" i="7" s="1"/>
  <c r="D4145" i="7"/>
  <c r="A4145" i="7" l="1"/>
  <c r="B4145" i="7"/>
  <c r="C4145" i="7" s="1"/>
  <c r="D4146" i="7"/>
  <c r="D4147" i="7" l="1"/>
  <c r="A4146" i="7"/>
  <c r="B4146" i="7"/>
  <c r="C4146" i="7" s="1"/>
  <c r="D4148" i="7" l="1"/>
  <c r="A4147" i="7"/>
  <c r="B4147" i="7"/>
  <c r="C4147" i="7" s="1"/>
  <c r="A4148" i="7" l="1"/>
  <c r="B4148" i="7"/>
  <c r="C4148" i="7" s="1"/>
  <c r="D4149" i="7"/>
  <c r="A4149" i="7" l="1"/>
  <c r="B4149" i="7"/>
  <c r="C4149" i="7" s="1"/>
  <c r="D4150" i="7"/>
  <c r="D4151" i="7" l="1"/>
  <c r="A4150" i="7"/>
  <c r="B4150" i="7"/>
  <c r="C4150" i="7" s="1"/>
  <c r="D4152" i="7" l="1"/>
  <c r="A4151" i="7"/>
  <c r="B4151" i="7"/>
  <c r="C4151" i="7" s="1"/>
  <c r="D4153" i="7" l="1"/>
  <c r="A4152" i="7"/>
  <c r="B4152" i="7"/>
  <c r="C4152" i="7" s="1"/>
  <c r="D4154" i="7" l="1"/>
  <c r="A4153" i="7"/>
  <c r="B4153" i="7"/>
  <c r="C4153" i="7" s="1"/>
  <c r="D4155" i="7" l="1"/>
  <c r="A4154" i="7"/>
  <c r="B4154" i="7"/>
  <c r="C4154" i="7" s="1"/>
  <c r="A4155" i="7" l="1"/>
  <c r="B4155" i="7"/>
  <c r="C4155" i="7" s="1"/>
  <c r="D4156" i="7"/>
  <c r="D4157" i="7" l="1"/>
  <c r="A4156" i="7"/>
  <c r="B4156" i="7"/>
  <c r="C4156" i="7" s="1"/>
  <c r="A4157" i="7" l="1"/>
  <c r="B4157" i="7"/>
  <c r="C4157" i="7" s="1"/>
  <c r="D4158" i="7"/>
  <c r="D4159" i="7" l="1"/>
  <c r="A4158" i="7"/>
  <c r="B4158" i="7"/>
  <c r="C4158" i="7" s="1"/>
  <c r="A4159" i="7" l="1"/>
  <c r="B4159" i="7"/>
  <c r="C4159" i="7" s="1"/>
  <c r="D4160" i="7"/>
  <c r="A4160" i="7" l="1"/>
  <c r="B4160" i="7"/>
  <c r="C4160" i="7" s="1"/>
  <c r="D4161" i="7"/>
  <c r="D4162" i="7" l="1"/>
  <c r="A4161" i="7"/>
  <c r="B4161" i="7"/>
  <c r="C4161" i="7" s="1"/>
  <c r="A4162" i="7" l="1"/>
  <c r="D4163" i="7"/>
  <c r="B4162" i="7"/>
  <c r="C4162" i="7" s="1"/>
  <c r="D4164" i="7" l="1"/>
  <c r="A4163" i="7"/>
  <c r="B4163" i="7"/>
  <c r="C4163" i="7" s="1"/>
  <c r="D4165" i="7" l="1"/>
  <c r="A4164" i="7"/>
  <c r="B4164" i="7"/>
  <c r="C4164" i="7" s="1"/>
  <c r="D4166" i="7" l="1"/>
  <c r="A4165" i="7"/>
  <c r="B4165" i="7"/>
  <c r="C4165" i="7" s="1"/>
  <c r="D4167" i="7" l="1"/>
  <c r="A4166" i="7"/>
  <c r="B4166" i="7"/>
  <c r="C4166" i="7" s="1"/>
  <c r="A4167" i="7" l="1"/>
  <c r="B4167" i="7"/>
  <c r="C4167" i="7" s="1"/>
  <c r="D4168" i="7"/>
  <c r="D4169" i="7" l="1"/>
  <c r="A4168" i="7"/>
  <c r="B4168" i="7"/>
  <c r="C4168" i="7" s="1"/>
  <c r="D4170" i="7" l="1"/>
  <c r="A4169" i="7"/>
  <c r="B4169" i="7"/>
  <c r="C4169" i="7" s="1"/>
  <c r="D4171" i="7" l="1"/>
  <c r="A4170" i="7"/>
  <c r="B4170" i="7"/>
  <c r="C4170" i="7" s="1"/>
  <c r="D4172" i="7" l="1"/>
  <c r="A4171" i="7"/>
  <c r="B4171" i="7"/>
  <c r="C4171" i="7" s="1"/>
  <c r="D4173" i="7" l="1"/>
  <c r="A4172" i="7"/>
  <c r="B4172" i="7"/>
  <c r="C4172" i="7" s="1"/>
  <c r="A4173" i="7" l="1"/>
  <c r="D4174" i="7"/>
  <c r="B4173" i="7"/>
  <c r="C4173" i="7" s="1"/>
  <c r="A4174" i="7" l="1"/>
  <c r="B4174" i="7"/>
  <c r="C4174" i="7" s="1"/>
  <c r="D4175" i="7"/>
  <c r="D4176" i="7" l="1"/>
  <c r="A4175" i="7"/>
  <c r="B4175" i="7"/>
  <c r="C4175" i="7" s="1"/>
  <c r="D4177" i="7" l="1"/>
  <c r="A4176" i="7"/>
  <c r="B4176" i="7"/>
  <c r="C4176" i="7" s="1"/>
  <c r="A4177" i="7" l="1"/>
  <c r="B4177" i="7"/>
  <c r="C4177" i="7" s="1"/>
  <c r="D4178" i="7"/>
  <c r="D4179" i="7" l="1"/>
  <c r="A4178" i="7"/>
  <c r="B4178" i="7"/>
  <c r="C4178" i="7" s="1"/>
  <c r="A4179" i="7" l="1"/>
  <c r="B4179" i="7"/>
  <c r="C4179" i="7" s="1"/>
  <c r="D4180" i="7"/>
  <c r="D4181" i="7" l="1"/>
  <c r="A4180" i="7"/>
  <c r="B4180" i="7"/>
  <c r="C4180" i="7" s="1"/>
  <c r="D4182" i="7" l="1"/>
  <c r="A4181" i="7"/>
  <c r="B4181" i="7"/>
  <c r="C4181" i="7" s="1"/>
  <c r="D4183" i="7" l="1"/>
  <c r="A4182" i="7"/>
  <c r="B4182" i="7"/>
  <c r="C4182" i="7" s="1"/>
  <c r="D4184" i="7" l="1"/>
  <c r="A4183" i="7"/>
  <c r="B4183" i="7"/>
  <c r="C4183" i="7" s="1"/>
  <c r="D4185" i="7" l="1"/>
  <c r="A4184" i="7"/>
  <c r="B4184" i="7"/>
  <c r="C4184" i="7" s="1"/>
  <c r="D4186" i="7" l="1"/>
  <c r="A4185" i="7"/>
  <c r="B4185" i="7"/>
  <c r="C4185" i="7" s="1"/>
  <c r="A4186" i="7" l="1"/>
  <c r="B4186" i="7"/>
  <c r="C4186" i="7" s="1"/>
  <c r="D4187" i="7"/>
  <c r="D4188" i="7" l="1"/>
  <c r="A4187" i="7"/>
  <c r="B4187" i="7"/>
  <c r="C4187" i="7" s="1"/>
  <c r="D4189" i="7" l="1"/>
  <c r="B4188" i="7"/>
  <c r="C4188" i="7" s="1"/>
  <c r="A4188" i="7"/>
  <c r="A4189" i="7" l="1"/>
  <c r="B4189" i="7"/>
  <c r="C4189" i="7" s="1"/>
  <c r="D4190" i="7"/>
  <c r="A4190" i="7" l="1"/>
  <c r="B4190" i="7"/>
  <c r="C4190" i="7" s="1"/>
  <c r="D4191" i="7"/>
  <c r="D4192" i="7" l="1"/>
  <c r="A4191" i="7"/>
  <c r="B4191" i="7"/>
  <c r="C4191" i="7" s="1"/>
  <c r="A4192" i="7" l="1"/>
  <c r="B4192" i="7"/>
  <c r="C4192" i="7" s="1"/>
  <c r="D4193" i="7"/>
  <c r="D4194" i="7" l="1"/>
  <c r="A4193" i="7"/>
  <c r="B4193" i="7"/>
  <c r="C4193" i="7" s="1"/>
  <c r="D4195" i="7" l="1"/>
  <c r="A4194" i="7"/>
  <c r="B4194" i="7"/>
  <c r="C4194" i="7" s="1"/>
  <c r="D4196" i="7" l="1"/>
  <c r="A4195" i="7"/>
  <c r="B4195" i="7"/>
  <c r="C4195" i="7" s="1"/>
  <c r="A4196" i="7" l="1"/>
  <c r="B4196" i="7"/>
  <c r="C4196" i="7" s="1"/>
  <c r="D4197" i="7"/>
  <c r="D4198" i="7" l="1"/>
  <c r="A4197" i="7"/>
  <c r="B4197" i="7"/>
  <c r="C4197" i="7" s="1"/>
  <c r="A4198" i="7" l="1"/>
  <c r="B4198" i="7"/>
  <c r="C4198" i="7" s="1"/>
  <c r="D4199" i="7"/>
  <c r="D4200" i="7" l="1"/>
  <c r="A4199" i="7"/>
  <c r="B4199" i="7"/>
  <c r="C4199" i="7" s="1"/>
  <c r="D4201" i="7" l="1"/>
  <c r="A4200" i="7"/>
  <c r="B4200" i="7"/>
  <c r="C4200" i="7" s="1"/>
  <c r="D4202" i="7" l="1"/>
  <c r="A4201" i="7"/>
  <c r="B4201" i="7"/>
  <c r="C4201" i="7" s="1"/>
  <c r="D4203" i="7" l="1"/>
  <c r="A4202" i="7"/>
  <c r="B4202" i="7"/>
  <c r="C4202" i="7" s="1"/>
  <c r="A4203" i="7" l="1"/>
  <c r="B4203" i="7"/>
  <c r="C4203" i="7" s="1"/>
  <c r="D4204" i="7"/>
  <c r="A4204" i="7" l="1"/>
  <c r="B4204" i="7"/>
  <c r="C4204" i="7" s="1"/>
  <c r="D4205" i="7"/>
  <c r="D4206" i="7" l="1"/>
  <c r="A4205" i="7"/>
  <c r="B4205" i="7"/>
  <c r="C4205" i="7" s="1"/>
  <c r="D4207" i="7" l="1"/>
  <c r="A4206" i="7"/>
  <c r="B4206" i="7"/>
  <c r="C4206" i="7" s="1"/>
  <c r="D4208" i="7" l="1"/>
  <c r="B4207" i="7"/>
  <c r="C4207" i="7" s="1"/>
  <c r="A4207" i="7"/>
  <c r="D4209" i="7" l="1"/>
  <c r="A4208" i="7"/>
  <c r="B4208" i="7"/>
  <c r="C4208" i="7" s="1"/>
  <c r="D4210" i="7" l="1"/>
  <c r="A4209" i="7"/>
  <c r="B4209" i="7"/>
  <c r="C4209" i="7" s="1"/>
  <c r="D4211" i="7" l="1"/>
  <c r="A4210" i="7"/>
  <c r="B4210" i="7"/>
  <c r="C4210" i="7" s="1"/>
  <c r="A4211" i="7" l="1"/>
  <c r="B4211" i="7"/>
  <c r="C4211" i="7" s="1"/>
  <c r="D4212" i="7"/>
  <c r="D4213" i="7" l="1"/>
  <c r="A4212" i="7"/>
  <c r="B4212" i="7"/>
  <c r="C4212" i="7" s="1"/>
  <c r="D4214" i="7" l="1"/>
  <c r="A4213" i="7"/>
  <c r="B4213" i="7"/>
  <c r="C4213" i="7" s="1"/>
  <c r="D4215" i="7" l="1"/>
  <c r="A4214" i="7"/>
  <c r="B4214" i="7"/>
  <c r="C4214" i="7" s="1"/>
  <c r="D4216" i="7" l="1"/>
  <c r="A4215" i="7"/>
  <c r="B4215" i="7"/>
  <c r="C4215" i="7" s="1"/>
  <c r="A4216" i="7" l="1"/>
  <c r="B4216" i="7"/>
  <c r="C4216" i="7" s="1"/>
  <c r="D4217" i="7"/>
  <c r="A4217" i="7" l="1"/>
  <c r="B4217" i="7"/>
  <c r="C4217" i="7" s="1"/>
  <c r="D4218" i="7"/>
  <c r="D4219" i="7" l="1"/>
  <c r="A4218" i="7"/>
  <c r="B4218" i="7"/>
  <c r="C4218" i="7" s="1"/>
  <c r="A4219" i="7" l="1"/>
  <c r="B4219" i="7"/>
  <c r="C4219" i="7" s="1"/>
  <c r="D4220" i="7"/>
  <c r="D4221" i="7" l="1"/>
  <c r="A4220" i="7"/>
  <c r="B4220" i="7"/>
  <c r="C4220" i="7" s="1"/>
  <c r="A4221" i="7" l="1"/>
  <c r="D4222" i="7"/>
  <c r="B4221" i="7"/>
  <c r="C4221" i="7" s="1"/>
  <c r="D4223" i="7" l="1"/>
  <c r="A4222" i="7"/>
  <c r="B4222" i="7"/>
  <c r="C4222" i="7" s="1"/>
  <c r="D4224" i="7" l="1"/>
  <c r="A4223" i="7"/>
  <c r="B4223" i="7"/>
  <c r="C4223" i="7" s="1"/>
  <c r="A4224" i="7" l="1"/>
  <c r="B4224" i="7"/>
  <c r="C4224" i="7" s="1"/>
  <c r="D4225" i="7"/>
  <c r="D4226" i="7" l="1"/>
  <c r="A4225" i="7"/>
  <c r="B4225" i="7"/>
  <c r="C4225" i="7" s="1"/>
  <c r="D4227" i="7" l="1"/>
  <c r="A4226" i="7"/>
  <c r="B4226" i="7"/>
  <c r="C4226" i="7" s="1"/>
  <c r="D4228" i="7" l="1"/>
  <c r="A4227" i="7"/>
  <c r="B4227" i="7"/>
  <c r="C4227" i="7" s="1"/>
  <c r="D4229" i="7" l="1"/>
  <c r="A4228" i="7"/>
  <c r="B4228" i="7"/>
  <c r="C4228" i="7" s="1"/>
  <c r="A4229" i="7" l="1"/>
  <c r="B4229" i="7"/>
  <c r="C4229" i="7" s="1"/>
  <c r="D4230" i="7"/>
  <c r="D4231" i="7" l="1"/>
  <c r="A4230" i="7"/>
  <c r="B4230" i="7"/>
  <c r="C4230" i="7" s="1"/>
  <c r="A4231" i="7" l="1"/>
  <c r="D4232" i="7"/>
  <c r="B4231" i="7"/>
  <c r="C4231" i="7" s="1"/>
  <c r="D4233" i="7" l="1"/>
  <c r="A4232" i="7"/>
  <c r="B4232" i="7"/>
  <c r="C4232" i="7" s="1"/>
  <c r="D4234" i="7" l="1"/>
  <c r="A4233" i="7"/>
  <c r="B4233" i="7"/>
  <c r="C4233" i="7" s="1"/>
  <c r="D4235" i="7" l="1"/>
  <c r="B4234" i="7"/>
  <c r="C4234" i="7" s="1"/>
  <c r="A4234" i="7"/>
  <c r="D4236" i="7" l="1"/>
  <c r="A4235" i="7"/>
  <c r="B4235" i="7"/>
  <c r="C4235" i="7" s="1"/>
  <c r="D4237" i="7" l="1"/>
  <c r="A4236" i="7"/>
  <c r="B4236" i="7"/>
  <c r="C4236" i="7" s="1"/>
  <c r="D4238" i="7" l="1"/>
  <c r="A4237" i="7"/>
  <c r="B4237" i="7"/>
  <c r="C4237" i="7" s="1"/>
  <c r="D4239" i="7" l="1"/>
  <c r="A4238" i="7"/>
  <c r="B4238" i="7"/>
  <c r="C4238" i="7" s="1"/>
  <c r="A4239" i="7" l="1"/>
  <c r="B4239" i="7"/>
  <c r="C4239" i="7" s="1"/>
  <c r="D4240" i="7"/>
  <c r="A4240" i="7" l="1"/>
  <c r="B4240" i="7"/>
  <c r="C4240" i="7" s="1"/>
  <c r="D4241" i="7"/>
  <c r="A4241" i="7" l="1"/>
  <c r="B4241" i="7"/>
  <c r="C4241" i="7" s="1"/>
  <c r="D4242" i="7"/>
  <c r="D4243" i="7" l="1"/>
  <c r="A4242" i="7"/>
  <c r="B4242" i="7"/>
  <c r="C4242" i="7" s="1"/>
  <c r="A4243" i="7" l="1"/>
  <c r="B4243" i="7"/>
  <c r="C4243" i="7" s="1"/>
  <c r="D4244" i="7"/>
  <c r="A4244" i="7" l="1"/>
  <c r="B4244" i="7"/>
  <c r="C4244" i="7" s="1"/>
  <c r="D4245" i="7"/>
  <c r="D4246" i="7" l="1"/>
  <c r="A4245" i="7"/>
  <c r="B4245" i="7"/>
  <c r="C4245" i="7" s="1"/>
  <c r="D4247" i="7" l="1"/>
  <c r="A4246" i="7"/>
  <c r="B4246" i="7"/>
  <c r="C4246" i="7" s="1"/>
  <c r="A4247" i="7" l="1"/>
  <c r="B4247" i="7"/>
  <c r="C4247" i="7" s="1"/>
  <c r="D4248" i="7"/>
  <c r="D4249" i="7" l="1"/>
  <c r="A4248" i="7"/>
  <c r="B4248" i="7"/>
  <c r="C4248" i="7" s="1"/>
  <c r="D4250" i="7" l="1"/>
  <c r="A4249" i="7"/>
  <c r="B4249" i="7"/>
  <c r="C4249" i="7" s="1"/>
  <c r="D4251" i="7" l="1"/>
  <c r="A4250" i="7"/>
  <c r="B4250" i="7"/>
  <c r="C4250" i="7" s="1"/>
  <c r="D4252" i="7" l="1"/>
  <c r="A4251" i="7"/>
  <c r="B4251" i="7"/>
  <c r="C4251" i="7" s="1"/>
  <c r="D4253" i="7" l="1"/>
  <c r="A4252" i="7"/>
  <c r="B4252" i="7"/>
  <c r="C4252" i="7" s="1"/>
  <c r="D4254" i="7" l="1"/>
  <c r="A4253" i="7"/>
  <c r="B4253" i="7"/>
  <c r="C4253" i="7" s="1"/>
  <c r="A4254" i="7" l="1"/>
  <c r="B4254" i="7"/>
  <c r="C4254" i="7" s="1"/>
  <c r="D4255" i="7"/>
  <c r="D4256" i="7" l="1"/>
  <c r="A4255" i="7"/>
  <c r="B4255" i="7"/>
  <c r="C4255" i="7" s="1"/>
  <c r="D4257" i="7" l="1"/>
  <c r="A4256" i="7"/>
  <c r="B4256" i="7"/>
  <c r="C4256" i="7" s="1"/>
  <c r="D4258" i="7" l="1"/>
  <c r="A4257" i="7"/>
  <c r="B4257" i="7"/>
  <c r="C4257" i="7" s="1"/>
  <c r="D4259" i="7" l="1"/>
  <c r="A4258" i="7"/>
  <c r="B4258" i="7"/>
  <c r="C4258" i="7" s="1"/>
  <c r="D4260" i="7" l="1"/>
  <c r="A4259" i="7"/>
  <c r="B4259" i="7"/>
  <c r="C4259" i="7" s="1"/>
  <c r="D4261" i="7" l="1"/>
  <c r="A4260" i="7"/>
  <c r="B4260" i="7"/>
  <c r="C4260" i="7" s="1"/>
  <c r="D4262" i="7" l="1"/>
  <c r="A4261" i="7"/>
  <c r="B4261" i="7"/>
  <c r="C4261" i="7" s="1"/>
  <c r="D4263" i="7" l="1"/>
  <c r="A4262" i="7"/>
  <c r="B4262" i="7"/>
  <c r="C4262" i="7" s="1"/>
  <c r="A4263" i="7" l="1"/>
  <c r="B4263" i="7"/>
  <c r="C4263" i="7" s="1"/>
  <c r="D4264" i="7"/>
  <c r="D4265" i="7" l="1"/>
  <c r="A4264" i="7"/>
  <c r="B4264" i="7"/>
  <c r="C4264" i="7" s="1"/>
  <c r="D4266" i="7" l="1"/>
  <c r="A4265" i="7"/>
  <c r="B4265" i="7"/>
  <c r="C4265" i="7" s="1"/>
  <c r="A4266" i="7" l="1"/>
  <c r="B4266" i="7"/>
  <c r="C4266" i="7" s="1"/>
  <c r="D4267" i="7"/>
  <c r="D4268" i="7" l="1"/>
  <c r="A4267" i="7"/>
  <c r="B4267" i="7"/>
  <c r="C4267" i="7" s="1"/>
  <c r="D4269" i="7" l="1"/>
  <c r="A4268" i="7"/>
  <c r="B4268" i="7"/>
  <c r="C4268" i="7" s="1"/>
  <c r="D4270" i="7" l="1"/>
  <c r="A4269" i="7"/>
  <c r="B4269" i="7"/>
  <c r="C4269" i="7" s="1"/>
  <c r="D4271" i="7" l="1"/>
  <c r="A4270" i="7"/>
  <c r="B4270" i="7"/>
  <c r="C4270" i="7" s="1"/>
  <c r="A4271" i="7" l="1"/>
  <c r="D4272" i="7"/>
  <c r="B4271" i="7"/>
  <c r="C4271" i="7" s="1"/>
  <c r="D4273" i="7" l="1"/>
  <c r="A4272" i="7"/>
  <c r="B4272" i="7"/>
  <c r="C4272" i="7" s="1"/>
  <c r="D4274" i="7" l="1"/>
  <c r="A4273" i="7"/>
  <c r="B4273" i="7"/>
  <c r="C4273" i="7" s="1"/>
  <c r="A4274" i="7" l="1"/>
  <c r="B4274" i="7"/>
  <c r="C4274" i="7" s="1"/>
  <c r="D4275" i="7"/>
  <c r="D4276" i="7" l="1"/>
  <c r="A4275" i="7"/>
  <c r="B4275" i="7"/>
  <c r="C4275" i="7" s="1"/>
  <c r="D4277" i="7" l="1"/>
  <c r="A4276" i="7"/>
  <c r="B4276" i="7"/>
  <c r="C4276" i="7" s="1"/>
  <c r="D4278" i="7" l="1"/>
  <c r="A4277" i="7"/>
  <c r="B4277" i="7"/>
  <c r="C4277" i="7" s="1"/>
  <c r="D4279" i="7" l="1"/>
  <c r="A4278" i="7"/>
  <c r="B4278" i="7"/>
  <c r="C4278" i="7" s="1"/>
  <c r="A4279" i="7" l="1"/>
  <c r="D4280" i="7"/>
  <c r="B4279" i="7"/>
  <c r="C4279" i="7" s="1"/>
  <c r="D4281" i="7" l="1"/>
  <c r="A4280" i="7"/>
  <c r="B4280" i="7"/>
  <c r="C4280" i="7" s="1"/>
  <c r="D4282" i="7" l="1"/>
  <c r="A4281" i="7"/>
  <c r="B4281" i="7"/>
  <c r="C4281" i="7" s="1"/>
  <c r="A4282" i="7" l="1"/>
  <c r="D4283" i="7"/>
  <c r="B4282" i="7"/>
  <c r="C4282" i="7" s="1"/>
  <c r="A4283" i="7" l="1"/>
  <c r="B4283" i="7"/>
  <c r="C4283" i="7" s="1"/>
  <c r="D4284" i="7"/>
  <c r="D4285" i="7" l="1"/>
  <c r="A4284" i="7"/>
  <c r="B4284" i="7"/>
  <c r="C4284" i="7" s="1"/>
  <c r="D4286" i="7" l="1"/>
  <c r="A4285" i="7"/>
  <c r="B4285" i="7"/>
  <c r="C4285" i="7" s="1"/>
  <c r="D4287" i="7" l="1"/>
  <c r="A4286" i="7"/>
  <c r="B4286" i="7"/>
  <c r="C4286" i="7" s="1"/>
  <c r="A4287" i="7" l="1"/>
  <c r="B4287" i="7"/>
  <c r="C4287" i="7" s="1"/>
  <c r="D4288" i="7"/>
  <c r="D4289" i="7" l="1"/>
  <c r="A4288" i="7"/>
  <c r="B4288" i="7"/>
  <c r="C4288" i="7" s="1"/>
  <c r="D4290" i="7" l="1"/>
  <c r="A4289" i="7"/>
  <c r="B4289" i="7"/>
  <c r="C4289" i="7" s="1"/>
  <c r="D4291" i="7" l="1"/>
  <c r="A4290" i="7"/>
  <c r="B4290" i="7"/>
  <c r="C4290" i="7" s="1"/>
  <c r="D4292" i="7" l="1"/>
  <c r="A4291" i="7"/>
  <c r="B4291" i="7"/>
  <c r="C4291" i="7" s="1"/>
  <c r="A4292" i="7" l="1"/>
  <c r="B4292" i="7"/>
  <c r="C4292" i="7" s="1"/>
  <c r="D4293" i="7"/>
  <c r="A4293" i="7" l="1"/>
  <c r="D4294" i="7"/>
  <c r="B4293" i="7"/>
  <c r="C4293" i="7" s="1"/>
  <c r="A4294" i="7" l="1"/>
  <c r="B4294" i="7"/>
  <c r="C4294" i="7" s="1"/>
  <c r="D4295" i="7"/>
  <c r="A4295" i="7" l="1"/>
  <c r="B4295" i="7"/>
  <c r="C4295" i="7" s="1"/>
  <c r="D4296" i="7"/>
  <c r="A4296" i="7" l="1"/>
  <c r="B4296" i="7"/>
  <c r="C4296" i="7" s="1"/>
  <c r="D4297" i="7"/>
  <c r="D4298" i="7" l="1"/>
  <c r="A4297" i="7"/>
  <c r="B4297" i="7"/>
  <c r="C4297" i="7" s="1"/>
  <c r="D4299" i="7" l="1"/>
  <c r="A4298" i="7"/>
  <c r="B4298" i="7"/>
  <c r="C4298" i="7" s="1"/>
  <c r="D4300" i="7" l="1"/>
  <c r="A4299" i="7"/>
  <c r="B4299" i="7"/>
  <c r="C4299" i="7" s="1"/>
  <c r="A4300" i="7" l="1"/>
  <c r="B4300" i="7"/>
  <c r="C4300" i="7" s="1"/>
  <c r="D4301" i="7"/>
  <c r="D4302" i="7" l="1"/>
  <c r="A4301" i="7"/>
  <c r="B4301" i="7"/>
  <c r="C4301" i="7" s="1"/>
  <c r="D4303" i="7" l="1"/>
  <c r="A4302" i="7"/>
  <c r="B4302" i="7"/>
  <c r="C4302" i="7" s="1"/>
  <c r="A4303" i="7" l="1"/>
  <c r="B4303" i="7"/>
  <c r="C4303" i="7" s="1"/>
  <c r="D4304" i="7"/>
  <c r="D4305" i="7" l="1"/>
  <c r="A4304" i="7"/>
  <c r="B4304" i="7"/>
  <c r="C4304" i="7" s="1"/>
  <c r="D4306" i="7" l="1"/>
  <c r="A4305" i="7"/>
  <c r="B4305" i="7"/>
  <c r="C4305" i="7" s="1"/>
  <c r="D4307" i="7" l="1"/>
  <c r="A4306" i="7"/>
  <c r="B4306" i="7"/>
  <c r="C4306" i="7" s="1"/>
  <c r="A4307" i="7" l="1"/>
  <c r="B4307" i="7"/>
  <c r="C4307" i="7" s="1"/>
  <c r="D4308" i="7"/>
  <c r="D4309" i="7" l="1"/>
  <c r="A4308" i="7"/>
  <c r="B4308" i="7"/>
  <c r="C4308" i="7" s="1"/>
  <c r="D4310" i="7" l="1"/>
  <c r="A4309" i="7"/>
  <c r="B4309" i="7"/>
  <c r="C4309" i="7" s="1"/>
  <c r="D4311" i="7" l="1"/>
  <c r="A4310" i="7"/>
  <c r="B4310" i="7"/>
  <c r="C4310" i="7" s="1"/>
  <c r="D4312" i="7" l="1"/>
  <c r="A4311" i="7"/>
  <c r="B4311" i="7"/>
  <c r="C4311" i="7" s="1"/>
  <c r="D4313" i="7" l="1"/>
  <c r="A4312" i="7"/>
  <c r="B4312" i="7"/>
  <c r="C4312" i="7" s="1"/>
  <c r="A4313" i="7" l="1"/>
  <c r="B4313" i="7"/>
  <c r="C4313" i="7" s="1"/>
  <c r="D4314" i="7"/>
  <c r="D4315" i="7" l="1"/>
  <c r="A4314" i="7"/>
  <c r="B4314" i="7"/>
  <c r="C4314" i="7" s="1"/>
  <c r="D4316" i="7" l="1"/>
  <c r="A4315" i="7"/>
  <c r="B4315" i="7"/>
  <c r="C4315" i="7" s="1"/>
  <c r="D4317" i="7" l="1"/>
  <c r="A4316" i="7"/>
  <c r="B4316" i="7"/>
  <c r="C4316" i="7" s="1"/>
  <c r="A4317" i="7" l="1"/>
  <c r="B4317" i="7"/>
  <c r="C4317" i="7" s="1"/>
  <c r="D4318" i="7"/>
  <c r="D4319" i="7" l="1"/>
  <c r="A4318" i="7"/>
  <c r="B4318" i="7"/>
  <c r="C4318" i="7" s="1"/>
  <c r="D4320" i="7" l="1"/>
  <c r="A4319" i="7"/>
  <c r="B4319" i="7"/>
  <c r="C4319" i="7" s="1"/>
  <c r="D4321" i="7" l="1"/>
  <c r="A4320" i="7"/>
  <c r="B4320" i="7"/>
  <c r="C4320" i="7" s="1"/>
  <c r="D4322" i="7" l="1"/>
  <c r="A4321" i="7"/>
  <c r="B4321" i="7"/>
  <c r="C4321" i="7" s="1"/>
  <c r="D4323" i="7" l="1"/>
  <c r="A4322" i="7"/>
  <c r="B4322" i="7"/>
  <c r="C4322" i="7" s="1"/>
  <c r="D4324" i="7" l="1"/>
  <c r="A4323" i="7"/>
  <c r="B4323" i="7"/>
  <c r="C4323" i="7" s="1"/>
  <c r="D4325" i="7" l="1"/>
  <c r="A4324" i="7"/>
  <c r="B4324" i="7"/>
  <c r="C4324" i="7" s="1"/>
  <c r="D4326" i="7" l="1"/>
  <c r="A4325" i="7"/>
  <c r="B4325" i="7"/>
  <c r="C4325" i="7" s="1"/>
  <c r="D4327" i="7" l="1"/>
  <c r="A4326" i="7"/>
  <c r="B4326" i="7"/>
  <c r="C4326" i="7" s="1"/>
  <c r="D4328" i="7" l="1"/>
  <c r="A4327" i="7"/>
  <c r="B4327" i="7"/>
  <c r="C4327" i="7" s="1"/>
  <c r="D4329" i="7" l="1"/>
  <c r="A4328" i="7"/>
  <c r="B4328" i="7"/>
  <c r="C4328" i="7" s="1"/>
  <c r="D4330" i="7" l="1"/>
  <c r="A4329" i="7"/>
  <c r="B4329" i="7"/>
  <c r="C4329" i="7" s="1"/>
  <c r="D4331" i="7" l="1"/>
  <c r="A4330" i="7"/>
  <c r="B4330" i="7"/>
  <c r="C4330" i="7" s="1"/>
  <c r="D4332" i="7" l="1"/>
  <c r="A4331" i="7"/>
  <c r="B4331" i="7"/>
  <c r="C4331" i="7" s="1"/>
  <c r="D4333" i="7" l="1"/>
  <c r="A4332" i="7"/>
  <c r="B4332" i="7"/>
  <c r="C4332" i="7" s="1"/>
  <c r="D4334" i="7" l="1"/>
  <c r="A4333" i="7"/>
  <c r="B4333" i="7"/>
  <c r="C4333" i="7" s="1"/>
  <c r="A4334" i="7" l="1"/>
  <c r="D4335" i="7"/>
  <c r="B4334" i="7"/>
  <c r="C4334" i="7" s="1"/>
  <c r="A4335" i="7" l="1"/>
  <c r="D4336" i="7"/>
  <c r="B4335" i="7"/>
  <c r="C4335" i="7" s="1"/>
  <c r="D4337" i="7" l="1"/>
  <c r="A4336" i="7"/>
  <c r="B4336" i="7"/>
  <c r="C4336" i="7" s="1"/>
  <c r="D4338" i="7" l="1"/>
  <c r="A4337" i="7"/>
  <c r="B4337" i="7"/>
  <c r="C4337" i="7" s="1"/>
  <c r="D4339" i="7" l="1"/>
  <c r="A4338" i="7"/>
  <c r="B4338" i="7"/>
  <c r="C4338" i="7" s="1"/>
  <c r="D4340" i="7" l="1"/>
  <c r="A4339" i="7"/>
  <c r="B4339" i="7"/>
  <c r="C4339" i="7" s="1"/>
  <c r="D4341" i="7" l="1"/>
  <c r="A4340" i="7"/>
  <c r="B4340" i="7"/>
  <c r="C4340" i="7" s="1"/>
  <c r="D4342" i="7" l="1"/>
  <c r="A4341" i="7"/>
  <c r="B4341" i="7"/>
  <c r="C4341" i="7" s="1"/>
  <c r="A4342" i="7" l="1"/>
  <c r="B4342" i="7"/>
  <c r="C4342" i="7" s="1"/>
  <c r="D4343" i="7"/>
  <c r="D4344" i="7" l="1"/>
  <c r="A4343" i="7"/>
  <c r="B4343" i="7"/>
  <c r="C4343" i="7" s="1"/>
  <c r="A4344" i="7" l="1"/>
  <c r="D4345" i="7"/>
  <c r="B4344" i="7"/>
  <c r="C4344" i="7" s="1"/>
  <c r="D4346" i="7" l="1"/>
  <c r="A4345" i="7"/>
  <c r="B4345" i="7"/>
  <c r="C4345" i="7" s="1"/>
  <c r="D4347" i="7" l="1"/>
  <c r="A4346" i="7"/>
  <c r="B4346" i="7"/>
  <c r="C4346" i="7" s="1"/>
  <c r="A4347" i="7" l="1"/>
  <c r="D4348" i="7"/>
  <c r="B4347" i="7"/>
  <c r="C4347" i="7" s="1"/>
  <c r="D4349" i="7" l="1"/>
  <c r="A4348" i="7"/>
  <c r="B4348" i="7"/>
  <c r="C4348" i="7" s="1"/>
  <c r="A4349" i="7" l="1"/>
  <c r="D4350" i="7"/>
  <c r="B4349" i="7"/>
  <c r="C4349" i="7" s="1"/>
  <c r="D4351" i="7" l="1"/>
  <c r="A4350" i="7"/>
  <c r="B4350" i="7"/>
  <c r="C4350" i="7" s="1"/>
  <c r="D4352" i="7" l="1"/>
  <c r="A4351" i="7"/>
  <c r="B4351" i="7"/>
  <c r="C4351" i="7" s="1"/>
  <c r="D4353" i="7" l="1"/>
  <c r="A4352" i="7"/>
  <c r="B4352" i="7"/>
  <c r="C4352" i="7" s="1"/>
  <c r="D4354" i="7" l="1"/>
  <c r="A4353" i="7"/>
  <c r="B4353" i="7"/>
  <c r="C4353" i="7" s="1"/>
  <c r="A4354" i="7" l="1"/>
  <c r="B4354" i="7"/>
  <c r="C4354" i="7" s="1"/>
  <c r="D4355" i="7"/>
  <c r="D4356" i="7" l="1"/>
  <c r="A4355" i="7"/>
  <c r="B4355" i="7"/>
  <c r="C4355" i="7" s="1"/>
  <c r="D4357" i="7" l="1"/>
  <c r="A4356" i="7"/>
  <c r="B4356" i="7"/>
  <c r="C4356" i="7" s="1"/>
  <c r="A4357" i="7" l="1"/>
  <c r="D4358" i="7"/>
  <c r="B4357" i="7"/>
  <c r="C4357" i="7" s="1"/>
  <c r="D4359" i="7" l="1"/>
  <c r="A4358" i="7"/>
  <c r="B4358" i="7"/>
  <c r="C4358" i="7" s="1"/>
  <c r="D4360" i="7" l="1"/>
  <c r="A4359" i="7"/>
  <c r="B4359" i="7"/>
  <c r="C4359" i="7" s="1"/>
  <c r="A4360" i="7" l="1"/>
  <c r="B4360" i="7"/>
  <c r="C4360" i="7" s="1"/>
  <c r="D4361" i="7"/>
  <c r="A4361" i="7" l="1"/>
  <c r="B4361" i="7"/>
  <c r="C4361" i="7" s="1"/>
  <c r="D4362" i="7"/>
  <c r="D4363" i="7" l="1"/>
  <c r="A4362" i="7"/>
  <c r="B4362" i="7"/>
  <c r="C4362" i="7" s="1"/>
  <c r="D4364" i="7" l="1"/>
  <c r="A4363" i="7"/>
  <c r="B4363" i="7"/>
  <c r="C4363" i="7" s="1"/>
  <c r="A4364" i="7" l="1"/>
  <c r="D4365" i="7"/>
  <c r="B4364" i="7"/>
  <c r="C4364" i="7" s="1"/>
  <c r="A4365" i="7" l="1"/>
  <c r="B4365" i="7"/>
  <c r="C4365" i="7" s="1"/>
  <c r="D4366" i="7"/>
  <c r="A4366" i="7" l="1"/>
  <c r="B4366" i="7"/>
  <c r="C4366" i="7" s="1"/>
  <c r="D4367" i="7"/>
  <c r="D4368" i="7" l="1"/>
  <c r="A4367" i="7"/>
  <c r="B4367" i="7"/>
  <c r="C4367" i="7" s="1"/>
  <c r="D4369" i="7" l="1"/>
  <c r="B4368" i="7"/>
  <c r="C4368" i="7" s="1"/>
  <c r="A4368" i="7"/>
  <c r="D4370" i="7" l="1"/>
  <c r="A4369" i="7"/>
  <c r="B4369" i="7"/>
  <c r="C4369" i="7" s="1"/>
  <c r="A4370" i="7" l="1"/>
  <c r="D4371" i="7"/>
  <c r="B4370" i="7"/>
  <c r="C4370" i="7" s="1"/>
  <c r="D4372" i="7" l="1"/>
  <c r="A4371" i="7"/>
  <c r="B4371" i="7"/>
  <c r="C4371" i="7" s="1"/>
  <c r="D4373" i="7" l="1"/>
  <c r="A4372" i="7"/>
  <c r="B4372" i="7"/>
  <c r="C4372" i="7" s="1"/>
  <c r="A4373" i="7" l="1"/>
  <c r="B4373" i="7"/>
  <c r="C4373" i="7" s="1"/>
  <c r="D4374" i="7"/>
  <c r="A4374" i="7" l="1"/>
  <c r="B4374" i="7"/>
  <c r="C4374" i="7" s="1"/>
  <c r="D4375" i="7"/>
  <c r="D4376" i="7" l="1"/>
  <c r="A4375" i="7"/>
  <c r="B4375" i="7"/>
  <c r="C4375" i="7" s="1"/>
  <c r="A4376" i="7" l="1"/>
  <c r="D4377" i="7"/>
  <c r="B4376" i="7"/>
  <c r="C4376" i="7" s="1"/>
  <c r="A4377" i="7" l="1"/>
  <c r="B4377" i="7"/>
  <c r="C4377" i="7" s="1"/>
  <c r="D4378" i="7"/>
  <c r="D4379" i="7" l="1"/>
  <c r="A4378" i="7"/>
  <c r="B4378" i="7"/>
  <c r="C4378" i="7" s="1"/>
  <c r="D4380" i="7" l="1"/>
  <c r="A4379" i="7"/>
  <c r="B4379" i="7"/>
  <c r="C4379" i="7" s="1"/>
  <c r="D4381" i="7" l="1"/>
  <c r="A4380" i="7"/>
  <c r="B4380" i="7"/>
  <c r="C4380" i="7" s="1"/>
  <c r="A4381" i="7" l="1"/>
  <c r="B4381" i="7"/>
  <c r="C4381" i="7" s="1"/>
  <c r="D4382" i="7"/>
  <c r="D4383" i="7" l="1"/>
  <c r="A4382" i="7"/>
  <c r="B4382" i="7"/>
  <c r="C4382" i="7" s="1"/>
  <c r="D4384" i="7" l="1"/>
  <c r="A4383" i="7"/>
  <c r="B4383" i="7"/>
  <c r="C4383" i="7" s="1"/>
  <c r="D4385" i="7" l="1"/>
  <c r="A4384" i="7"/>
  <c r="B4384" i="7"/>
  <c r="C4384" i="7" s="1"/>
  <c r="D4386" i="7" l="1"/>
  <c r="A4385" i="7"/>
  <c r="B4385" i="7"/>
  <c r="C4385" i="7" s="1"/>
  <c r="D4387" i="7" l="1"/>
  <c r="A4386" i="7"/>
  <c r="B4386" i="7"/>
  <c r="C4386" i="7" s="1"/>
  <c r="D4388" i="7" l="1"/>
  <c r="A4387" i="7"/>
  <c r="B4387" i="7"/>
  <c r="C4387" i="7" s="1"/>
  <c r="D4389" i="7" l="1"/>
  <c r="A4388" i="7"/>
  <c r="B4388" i="7"/>
  <c r="C4388" i="7" s="1"/>
  <c r="A4389" i="7" l="1"/>
  <c r="D4390" i="7"/>
  <c r="B4389" i="7"/>
  <c r="C4389" i="7" s="1"/>
  <c r="D4391" i="7" l="1"/>
  <c r="A4390" i="7"/>
  <c r="B4390" i="7"/>
  <c r="C4390" i="7" s="1"/>
  <c r="D4392" i="7" l="1"/>
  <c r="A4391" i="7"/>
  <c r="B4391" i="7"/>
  <c r="C4391" i="7" s="1"/>
  <c r="D4393" i="7" l="1"/>
  <c r="A4392" i="7"/>
  <c r="B4392" i="7"/>
  <c r="C4392" i="7" s="1"/>
  <c r="A4393" i="7" l="1"/>
  <c r="M11" i="13"/>
  <c r="M16" i="13"/>
  <c r="B4393" i="7"/>
  <c r="C4393" i="7" s="1"/>
  <c r="M13" i="13"/>
  <c r="D4394" i="7"/>
  <c r="M12" i="13"/>
  <c r="M15" i="13"/>
  <c r="M14" i="13"/>
  <c r="D4395" i="7" l="1"/>
  <c r="A4394" i="7"/>
  <c r="B4394" i="7"/>
  <c r="C4394" i="7" s="1"/>
  <c r="D4396" i="7" l="1"/>
  <c r="A4395" i="7"/>
  <c r="B4395" i="7"/>
  <c r="C4395" i="7" s="1"/>
  <c r="D4397" i="7" l="1"/>
  <c r="A4396" i="7"/>
  <c r="B4396" i="7"/>
  <c r="C4396" i="7" s="1"/>
  <c r="D4398" i="7" l="1"/>
  <c r="A4397" i="7"/>
  <c r="B4397" i="7"/>
  <c r="C4397" i="7" s="1"/>
  <c r="D4399" i="7" l="1"/>
  <c r="A4398" i="7"/>
  <c r="B4398" i="7"/>
  <c r="C4398" i="7" s="1"/>
  <c r="A4399" i="7" l="1"/>
  <c r="D4400" i="7"/>
  <c r="B4399" i="7"/>
  <c r="C4399" i="7" s="1"/>
  <c r="D4401" i="7" l="1"/>
  <c r="A4400" i="7"/>
  <c r="B4400" i="7"/>
  <c r="C4400" i="7" s="1"/>
  <c r="D4402" i="7" l="1"/>
  <c r="A4401" i="7"/>
  <c r="B4401" i="7"/>
  <c r="C4401" i="7" s="1"/>
  <c r="D4403" i="7" l="1"/>
  <c r="A4402" i="7"/>
  <c r="B4402" i="7"/>
  <c r="C4402" i="7" s="1"/>
  <c r="D4404" i="7" l="1"/>
  <c r="A4403" i="7"/>
  <c r="B4403" i="7"/>
  <c r="C4403" i="7" s="1"/>
  <c r="D4405" i="7" l="1"/>
  <c r="A4404" i="7"/>
  <c r="B4404" i="7"/>
  <c r="C4404" i="7" s="1"/>
  <c r="D4406" i="7" l="1"/>
  <c r="A4405" i="7"/>
  <c r="B4405" i="7"/>
  <c r="C4405" i="7" s="1"/>
  <c r="D4407" i="7" l="1"/>
  <c r="A4406" i="7"/>
  <c r="B4406" i="7"/>
  <c r="C4406" i="7" s="1"/>
  <c r="D4408" i="7" l="1"/>
  <c r="A4407" i="7"/>
  <c r="B4407" i="7"/>
  <c r="C4407" i="7" s="1"/>
  <c r="D4409" i="7" l="1"/>
  <c r="A4408" i="7"/>
  <c r="B4408" i="7"/>
  <c r="C4408" i="7" s="1"/>
  <c r="D4410" i="7" l="1"/>
  <c r="A4409" i="7"/>
  <c r="B4409" i="7"/>
  <c r="C4409" i="7" s="1"/>
  <c r="D4411" i="7" l="1"/>
  <c r="A4410" i="7"/>
  <c r="B4410" i="7"/>
  <c r="C4410" i="7" s="1"/>
  <c r="A4411" i="7" l="1"/>
  <c r="B4411" i="7"/>
  <c r="C4411" i="7" s="1"/>
  <c r="D4412" i="7"/>
  <c r="D4413" i="7" l="1"/>
  <c r="A4412" i="7"/>
  <c r="B4412" i="7"/>
  <c r="C4412" i="7" s="1"/>
  <c r="D4414" i="7" l="1"/>
  <c r="A4413" i="7"/>
  <c r="B4413" i="7"/>
  <c r="C4413" i="7" s="1"/>
  <c r="D4415" i="7" l="1"/>
  <c r="A4414" i="7"/>
  <c r="B4414" i="7"/>
  <c r="C4414" i="7" s="1"/>
  <c r="D4416" i="7" l="1"/>
  <c r="A4415" i="7"/>
  <c r="B4415" i="7"/>
  <c r="C4415" i="7" s="1"/>
  <c r="A4416" i="7" l="1"/>
  <c r="D4417" i="7"/>
  <c r="B4416" i="7"/>
  <c r="C4416" i="7" s="1"/>
  <c r="D4418" i="7" l="1"/>
  <c r="A4417" i="7"/>
  <c r="B4417" i="7"/>
  <c r="C4417" i="7" s="1"/>
  <c r="A4418" i="7" l="1"/>
  <c r="B4418" i="7"/>
  <c r="C4418" i="7" s="1"/>
  <c r="D4419" i="7"/>
  <c r="A4419" i="7" l="1"/>
  <c r="B4419" i="7"/>
  <c r="C4419" i="7" s="1"/>
  <c r="D4420" i="7"/>
  <c r="D4421" i="7" l="1"/>
  <c r="A4420" i="7"/>
  <c r="B4420" i="7"/>
  <c r="C4420" i="7" s="1"/>
  <c r="A4421" i="7" l="1"/>
  <c r="B4421" i="7"/>
  <c r="C4421" i="7" s="1"/>
  <c r="D4422" i="7"/>
  <c r="D4423" i="7" l="1"/>
  <c r="A4422" i="7"/>
  <c r="B4422" i="7"/>
  <c r="C4422" i="7" s="1"/>
  <c r="A4423" i="7" l="1"/>
  <c r="B4423" i="7"/>
  <c r="C4423" i="7" s="1"/>
  <c r="D4424" i="7"/>
  <c r="D4425" i="7" l="1"/>
  <c r="A4424" i="7"/>
  <c r="B4424" i="7"/>
  <c r="C4424" i="7" s="1"/>
  <c r="D4426" i="7" l="1"/>
  <c r="A4425" i="7"/>
  <c r="B4425" i="7"/>
  <c r="C4425" i="7" s="1"/>
  <c r="A4426" i="7" l="1"/>
  <c r="B4426" i="7"/>
  <c r="C4426" i="7" s="1"/>
  <c r="D4427" i="7"/>
  <c r="D4428" i="7" l="1"/>
  <c r="A4427" i="7"/>
  <c r="B4427" i="7"/>
  <c r="C4427" i="7" s="1"/>
  <c r="D4429" i="7" l="1"/>
  <c r="A4428" i="7"/>
  <c r="B4428" i="7"/>
  <c r="C4428" i="7" s="1"/>
  <c r="D4430" i="7" l="1"/>
  <c r="A4429" i="7"/>
  <c r="B4429" i="7"/>
  <c r="C4429" i="7" s="1"/>
  <c r="D4431" i="7" l="1"/>
  <c r="A4430" i="7"/>
  <c r="B4430" i="7"/>
  <c r="C4430" i="7" s="1"/>
  <c r="D4432" i="7" l="1"/>
  <c r="A4431" i="7"/>
  <c r="B4431" i="7"/>
  <c r="C4431" i="7" s="1"/>
  <c r="D4433" i="7" l="1"/>
  <c r="A4432" i="7"/>
  <c r="B4432" i="7"/>
  <c r="C4432" i="7" s="1"/>
  <c r="D4434" i="7" l="1"/>
  <c r="A4433" i="7"/>
  <c r="B4433" i="7"/>
  <c r="C4433" i="7" s="1"/>
  <c r="D4435" i="7" l="1"/>
  <c r="A4434" i="7"/>
  <c r="B4434" i="7"/>
  <c r="C4434" i="7" s="1"/>
  <c r="D4436" i="7" l="1"/>
  <c r="A4435" i="7"/>
  <c r="B4435" i="7"/>
  <c r="C4435" i="7" s="1"/>
  <c r="A4436" i="7" l="1"/>
  <c r="B4436" i="7"/>
  <c r="C4436" i="7" s="1"/>
  <c r="D4437" i="7"/>
  <c r="D4438" i="7" l="1"/>
  <c r="A4437" i="7"/>
  <c r="B4437" i="7"/>
  <c r="C4437" i="7" s="1"/>
  <c r="A4438" i="7" l="1"/>
  <c r="B4438" i="7"/>
  <c r="C4438" i="7" s="1"/>
  <c r="D4439" i="7"/>
  <c r="D4440" i="7" l="1"/>
  <c r="A4439" i="7"/>
  <c r="B4439" i="7"/>
  <c r="C4439" i="7" s="1"/>
  <c r="D4441" i="7" l="1"/>
  <c r="A4440" i="7"/>
  <c r="B4440" i="7"/>
  <c r="C4440" i="7" s="1"/>
  <c r="D4442" i="7" l="1"/>
  <c r="A4441" i="7"/>
  <c r="B4441" i="7"/>
  <c r="C4441" i="7" s="1"/>
  <c r="D4443" i="7" l="1"/>
  <c r="A4442" i="7"/>
  <c r="B4442" i="7"/>
  <c r="C4442" i="7" s="1"/>
  <c r="D4444" i="7" l="1"/>
  <c r="A4443" i="7"/>
  <c r="B4443" i="7"/>
  <c r="C4443" i="7" s="1"/>
  <c r="D4445" i="7" l="1"/>
  <c r="A4444" i="7"/>
  <c r="B4444" i="7"/>
  <c r="C4444" i="7" s="1"/>
  <c r="D4446" i="7" l="1"/>
  <c r="A4445" i="7"/>
  <c r="B4445" i="7"/>
  <c r="C4445" i="7" s="1"/>
  <c r="D4447" i="7" l="1"/>
  <c r="A4446" i="7"/>
  <c r="B4446" i="7"/>
  <c r="C4446" i="7" s="1"/>
  <c r="D4448" i="7" l="1"/>
  <c r="A4447" i="7"/>
  <c r="B4447" i="7"/>
  <c r="C4447" i="7" s="1"/>
  <c r="D4449" i="7" l="1"/>
  <c r="A4448" i="7"/>
  <c r="B4448" i="7"/>
  <c r="C4448" i="7" s="1"/>
  <c r="D4450" i="7" l="1"/>
  <c r="A4449" i="7"/>
  <c r="B4449" i="7"/>
  <c r="C4449" i="7" s="1"/>
  <c r="A4450" i="7" l="1"/>
  <c r="B4450" i="7"/>
  <c r="C4450" i="7" s="1"/>
  <c r="D4451" i="7"/>
  <c r="D4452" i="7" l="1"/>
  <c r="A4451" i="7"/>
  <c r="B4451" i="7"/>
  <c r="C4451" i="7" s="1"/>
  <c r="D4453" i="7" l="1"/>
  <c r="A4452" i="7"/>
  <c r="B4452" i="7"/>
  <c r="C4452" i="7" s="1"/>
  <c r="A4453" i="7" l="1"/>
  <c r="B4453" i="7"/>
  <c r="C4453" i="7" s="1"/>
  <c r="D4454" i="7"/>
  <c r="D4455" i="7" l="1"/>
  <c r="A4454" i="7"/>
  <c r="B4454" i="7"/>
  <c r="C4454" i="7" s="1"/>
  <c r="D4456" i="7" l="1"/>
  <c r="A4455" i="7"/>
  <c r="B4455" i="7"/>
  <c r="C4455" i="7" s="1"/>
  <c r="D4457" i="7" l="1"/>
  <c r="A4456" i="7"/>
  <c r="B4456" i="7"/>
  <c r="C4456" i="7" s="1"/>
  <c r="D4458" i="7" l="1"/>
  <c r="A4457" i="7"/>
  <c r="B4457" i="7"/>
  <c r="C4457" i="7" s="1"/>
  <c r="D4459" i="7" l="1"/>
  <c r="A4458" i="7"/>
  <c r="B4458" i="7"/>
  <c r="C4458" i="7" s="1"/>
  <c r="D4460" i="7" l="1"/>
  <c r="A4459" i="7"/>
  <c r="B4459" i="7"/>
  <c r="C4459" i="7" s="1"/>
  <c r="D4461" i="7" l="1"/>
  <c r="A4460" i="7"/>
  <c r="B4460" i="7"/>
  <c r="C4460" i="7" s="1"/>
  <c r="A4461" i="7" l="1"/>
  <c r="D4462" i="7"/>
  <c r="B4461" i="7"/>
  <c r="C4461" i="7" s="1"/>
  <c r="D4463" i="7" l="1"/>
  <c r="A4462" i="7"/>
  <c r="B4462" i="7"/>
  <c r="C4462" i="7" s="1"/>
  <c r="A4463" i="7" l="1"/>
  <c r="D4464" i="7"/>
  <c r="B4463" i="7"/>
  <c r="C4463" i="7" s="1"/>
  <c r="A4464" i="7" l="1"/>
  <c r="B4464" i="7"/>
  <c r="C4464" i="7" s="1"/>
  <c r="D4465" i="7"/>
  <c r="D4466" i="7" l="1"/>
  <c r="A4465" i="7"/>
  <c r="B4465" i="7"/>
  <c r="C4465" i="7" s="1"/>
  <c r="D4467" i="7" l="1"/>
  <c r="A4466" i="7"/>
  <c r="B4466" i="7"/>
  <c r="C4466" i="7" s="1"/>
  <c r="A4467" i="7" l="1"/>
  <c r="D4468" i="7"/>
  <c r="B4467" i="7"/>
  <c r="C4467" i="7" s="1"/>
  <c r="D4469" i="7" l="1"/>
  <c r="A4468" i="7"/>
  <c r="B4468" i="7"/>
  <c r="C4468" i="7" s="1"/>
  <c r="D4470" i="7" l="1"/>
  <c r="B4469" i="7"/>
  <c r="C4469" i="7" s="1"/>
  <c r="A4469" i="7"/>
  <c r="D4471" i="7" l="1"/>
  <c r="A4470" i="7"/>
  <c r="B4470" i="7"/>
  <c r="C4470" i="7" s="1"/>
  <c r="A4471" i="7" l="1"/>
  <c r="D4472" i="7"/>
  <c r="B4471" i="7"/>
  <c r="C4471" i="7" s="1"/>
  <c r="A4472" i="7" l="1"/>
  <c r="B4472" i="7"/>
  <c r="C4472" i="7" s="1"/>
  <c r="D4473" i="7"/>
  <c r="D4474" i="7" l="1"/>
  <c r="A4473" i="7"/>
  <c r="B4473" i="7"/>
  <c r="C4473" i="7" s="1"/>
  <c r="A4474" i="7" l="1"/>
  <c r="D4475" i="7"/>
  <c r="B4474" i="7"/>
  <c r="C4474" i="7" s="1"/>
  <c r="D4476" i="7" l="1"/>
  <c r="A4475" i="7"/>
  <c r="B4475" i="7"/>
  <c r="C4475" i="7" s="1"/>
  <c r="D4477" i="7" l="1"/>
  <c r="A4476" i="7"/>
  <c r="B4476" i="7"/>
  <c r="C4476" i="7" s="1"/>
  <c r="D4478" i="7" l="1"/>
  <c r="A4477" i="7"/>
  <c r="B4477" i="7"/>
  <c r="C4477" i="7" s="1"/>
  <c r="D4479" i="7" l="1"/>
  <c r="A4478" i="7"/>
  <c r="B4478" i="7"/>
  <c r="C4478" i="7" s="1"/>
  <c r="D4480" i="7" l="1"/>
  <c r="A4479" i="7"/>
  <c r="B4479" i="7"/>
  <c r="C4479" i="7" s="1"/>
  <c r="D4481" i="7" l="1"/>
  <c r="A4480" i="7"/>
  <c r="B4480" i="7"/>
  <c r="C4480" i="7" s="1"/>
  <c r="D4482" i="7" l="1"/>
  <c r="A4481" i="7"/>
  <c r="B4481" i="7"/>
  <c r="C4481" i="7" s="1"/>
  <c r="D4483" i="7" l="1"/>
  <c r="A4482" i="7"/>
  <c r="B4482" i="7"/>
  <c r="C4482" i="7" s="1"/>
  <c r="D4484" i="7" l="1"/>
  <c r="A4483" i="7"/>
  <c r="B4483" i="7"/>
  <c r="C4483" i="7" s="1"/>
  <c r="A4484" i="7" l="1"/>
  <c r="B4484" i="7"/>
  <c r="C4484" i="7" s="1"/>
  <c r="D4485" i="7"/>
  <c r="D4486" i="7" l="1"/>
  <c r="A4485" i="7"/>
  <c r="B4485" i="7"/>
  <c r="C4485" i="7" s="1"/>
  <c r="D4487" i="7" l="1"/>
  <c r="A4486" i="7"/>
  <c r="B4486" i="7"/>
  <c r="C4486" i="7" s="1"/>
  <c r="D4488" i="7" l="1"/>
  <c r="A4487" i="7"/>
  <c r="B4487" i="7"/>
  <c r="C4487" i="7" s="1"/>
  <c r="D4489" i="7" l="1"/>
  <c r="A4488" i="7"/>
  <c r="B4488" i="7"/>
  <c r="C4488" i="7" s="1"/>
  <c r="A4489" i="7" l="1"/>
  <c r="B4489" i="7"/>
  <c r="C4489" i="7" s="1"/>
  <c r="D4490" i="7"/>
  <c r="D4491" i="7" l="1"/>
  <c r="A4490" i="7"/>
  <c r="B4490" i="7"/>
  <c r="C4490" i="7" s="1"/>
  <c r="A4491" i="7" l="1"/>
  <c r="B4491" i="7"/>
  <c r="C4491" i="7" s="1"/>
  <c r="D4492" i="7"/>
  <c r="D4493" i="7" l="1"/>
  <c r="A4492" i="7"/>
  <c r="B4492" i="7"/>
  <c r="C4492" i="7" s="1"/>
  <c r="D4494" i="7" l="1"/>
  <c r="A4493" i="7"/>
  <c r="B4493" i="7"/>
  <c r="C4493" i="7" s="1"/>
  <c r="D4495" i="7" l="1"/>
  <c r="A4494" i="7"/>
  <c r="B4494" i="7"/>
  <c r="C4494" i="7" s="1"/>
  <c r="A4495" i="7" l="1"/>
  <c r="B4495" i="7"/>
  <c r="C4495" i="7" s="1"/>
  <c r="D4496" i="7"/>
  <c r="D4497" i="7" l="1"/>
  <c r="A4496" i="7"/>
  <c r="B4496" i="7"/>
  <c r="C4496" i="7" s="1"/>
  <c r="D4498" i="7" l="1"/>
  <c r="A4497" i="7"/>
  <c r="B4497" i="7"/>
  <c r="C4497" i="7" s="1"/>
  <c r="A4498" i="7" l="1"/>
  <c r="D4499" i="7"/>
  <c r="B4498" i="7"/>
  <c r="C4498" i="7" s="1"/>
  <c r="A4499" i="7" l="1"/>
  <c r="B4499" i="7"/>
  <c r="C4499" i="7" s="1"/>
  <c r="D4500" i="7"/>
  <c r="D4501" i="7" l="1"/>
  <c r="A4500" i="7"/>
  <c r="B4500" i="7"/>
  <c r="C4500" i="7" s="1"/>
  <c r="D4502" i="7" l="1"/>
  <c r="A4501" i="7"/>
  <c r="B4501" i="7"/>
  <c r="C4501" i="7" s="1"/>
  <c r="A4502" i="7" l="1"/>
  <c r="B4502" i="7"/>
  <c r="C4502" i="7" s="1"/>
  <c r="D4503" i="7"/>
  <c r="A4503" i="7" l="1"/>
  <c r="B4503" i="7"/>
  <c r="C4503" i="7" s="1"/>
  <c r="D4504" i="7"/>
  <c r="A4504" i="7" l="1"/>
  <c r="B4504" i="7"/>
  <c r="C4504" i="7" s="1"/>
  <c r="D4505" i="7"/>
  <c r="D4506" i="7" l="1"/>
  <c r="A4505" i="7"/>
  <c r="B4505" i="7"/>
  <c r="C4505" i="7" s="1"/>
  <c r="A4506" i="7" l="1"/>
  <c r="B4506" i="7"/>
  <c r="C4506" i="7" s="1"/>
  <c r="D4507" i="7"/>
  <c r="D4508" i="7" l="1"/>
  <c r="A4507" i="7"/>
  <c r="B4507" i="7"/>
  <c r="C4507" i="7" s="1"/>
  <c r="D4509" i="7" l="1"/>
  <c r="A4508" i="7"/>
  <c r="B4508" i="7"/>
  <c r="C4508" i="7" s="1"/>
  <c r="D4510" i="7" l="1"/>
  <c r="A4509" i="7"/>
  <c r="B4509" i="7"/>
  <c r="C4509" i="7" s="1"/>
  <c r="D4511" i="7" l="1"/>
  <c r="A4510" i="7"/>
  <c r="B4510" i="7"/>
  <c r="C4510" i="7" s="1"/>
  <c r="D4512" i="7" l="1"/>
  <c r="A4511" i="7"/>
  <c r="B4511" i="7"/>
  <c r="C4511" i="7" s="1"/>
  <c r="A4512" i="7" l="1"/>
  <c r="B4512" i="7"/>
  <c r="C4512" i="7" s="1"/>
  <c r="D4513" i="7"/>
  <c r="A4513" i="7" l="1"/>
  <c r="B4513" i="7"/>
  <c r="C4513" i="7" s="1"/>
  <c r="D4514" i="7"/>
  <c r="D4515" i="7" l="1"/>
  <c r="A4514" i="7"/>
  <c r="B4514" i="7"/>
  <c r="C4514" i="7" s="1"/>
  <c r="D4516" i="7" l="1"/>
  <c r="A4515" i="7"/>
  <c r="B4515" i="7"/>
  <c r="C4515" i="7" s="1"/>
  <c r="D4517" i="7" l="1"/>
  <c r="A4516" i="7"/>
  <c r="B4516" i="7"/>
  <c r="C4516" i="7" s="1"/>
  <c r="D4518" i="7" l="1"/>
  <c r="A4517" i="7"/>
  <c r="B4517" i="7"/>
  <c r="C4517" i="7" s="1"/>
  <c r="D4519" i="7" l="1"/>
  <c r="A4518" i="7"/>
  <c r="B4518" i="7"/>
  <c r="C4518" i="7" s="1"/>
  <c r="D4520" i="7" l="1"/>
  <c r="A4519" i="7"/>
  <c r="B4519" i="7"/>
  <c r="C4519" i="7" s="1"/>
  <c r="D4521" i="7" l="1"/>
  <c r="A4520" i="7"/>
  <c r="B4520" i="7"/>
  <c r="C4520" i="7" s="1"/>
  <c r="D4522" i="7" l="1"/>
  <c r="A4521" i="7"/>
  <c r="B4521" i="7"/>
  <c r="C4521" i="7" s="1"/>
  <c r="D4523" i="7" l="1"/>
  <c r="A4522" i="7"/>
  <c r="B4522" i="7"/>
  <c r="C4522" i="7" s="1"/>
  <c r="D4524" i="7" l="1"/>
  <c r="A4523" i="7"/>
  <c r="B4523" i="7"/>
  <c r="C4523" i="7" s="1"/>
  <c r="D4525" i="7" l="1"/>
  <c r="A4524" i="7"/>
  <c r="B4524" i="7"/>
  <c r="C4524" i="7" s="1"/>
  <c r="D4526" i="7" l="1"/>
  <c r="A4525" i="7"/>
  <c r="B4525" i="7"/>
  <c r="C4525" i="7" s="1"/>
  <c r="D4527" i="7" l="1"/>
  <c r="A4526" i="7"/>
  <c r="B4526" i="7"/>
  <c r="C4526" i="7" s="1"/>
  <c r="A4527" i="7" l="1"/>
  <c r="D4528" i="7"/>
  <c r="B4527" i="7"/>
  <c r="C4527" i="7" s="1"/>
  <c r="D4529" i="7" l="1"/>
  <c r="A4528" i="7"/>
  <c r="B4528" i="7"/>
  <c r="C4528" i="7" s="1"/>
  <c r="A4529" i="7" l="1"/>
  <c r="B4529" i="7"/>
  <c r="C4529" i="7" s="1"/>
  <c r="D4530" i="7"/>
  <c r="D4531" i="7" l="1"/>
  <c r="A4530" i="7"/>
  <c r="B4530" i="7"/>
  <c r="C4530" i="7" s="1"/>
  <c r="D4532" i="7" l="1"/>
  <c r="A4531" i="7"/>
  <c r="B4531" i="7"/>
  <c r="C4531" i="7" s="1"/>
  <c r="D4533" i="7" l="1"/>
  <c r="A4532" i="7"/>
  <c r="B4532" i="7"/>
  <c r="C4532" i="7" s="1"/>
  <c r="A4533" i="7" l="1"/>
  <c r="B4533" i="7"/>
  <c r="C4533" i="7" s="1"/>
  <c r="D4534" i="7"/>
  <c r="D4535" i="7" l="1"/>
  <c r="A4534" i="7"/>
  <c r="B4534" i="7"/>
  <c r="C4534" i="7" s="1"/>
  <c r="D4536" i="7" l="1"/>
  <c r="A4535" i="7"/>
  <c r="B4535" i="7"/>
  <c r="C4535" i="7" s="1"/>
  <c r="D4537" i="7" l="1"/>
  <c r="A4536" i="7"/>
  <c r="B4536" i="7"/>
  <c r="C4536" i="7" s="1"/>
  <c r="D4538" i="7" l="1"/>
  <c r="A4537" i="7"/>
  <c r="B4537" i="7"/>
  <c r="C4537" i="7" s="1"/>
  <c r="D4539" i="7" l="1"/>
  <c r="A4538" i="7"/>
  <c r="B4538" i="7"/>
  <c r="C4538" i="7" s="1"/>
  <c r="D4540" i="7" l="1"/>
  <c r="A4539" i="7"/>
  <c r="B4539" i="7"/>
  <c r="C4539" i="7" s="1"/>
  <c r="D4541" i="7" l="1"/>
  <c r="A4540" i="7"/>
  <c r="B4540" i="7"/>
  <c r="C4540" i="7" s="1"/>
  <c r="A4541" i="7" l="1"/>
  <c r="B4541" i="7"/>
  <c r="C4541" i="7" s="1"/>
  <c r="D4542" i="7"/>
  <c r="D4543" i="7" l="1"/>
  <c r="A4542" i="7"/>
  <c r="B4542" i="7"/>
  <c r="C4542" i="7" s="1"/>
  <c r="A4543" i="7" l="1"/>
  <c r="B4543" i="7"/>
  <c r="C4543" i="7" s="1"/>
  <c r="D4544" i="7"/>
  <c r="D4545" i="7" l="1"/>
  <c r="A4544" i="7"/>
  <c r="B4544" i="7"/>
  <c r="C4544" i="7" s="1"/>
  <c r="D4546" i="7" l="1"/>
  <c r="A4545" i="7"/>
  <c r="B4545" i="7"/>
  <c r="C4545" i="7" s="1"/>
  <c r="D4547" i="7" l="1"/>
  <c r="A4546" i="7"/>
  <c r="B4546" i="7"/>
  <c r="C4546" i="7" s="1"/>
  <c r="D4548" i="7" l="1"/>
  <c r="A4547" i="7"/>
  <c r="B4547" i="7"/>
  <c r="C4547" i="7" s="1"/>
  <c r="D4549" i="7" l="1"/>
  <c r="A4548" i="7"/>
  <c r="B4548" i="7"/>
  <c r="C4548" i="7" s="1"/>
  <c r="D4550" i="7" l="1"/>
  <c r="A4549" i="7"/>
  <c r="B4549" i="7"/>
  <c r="C4549" i="7" s="1"/>
  <c r="D4551" i="7" l="1"/>
  <c r="A4550" i="7"/>
  <c r="B4550" i="7"/>
  <c r="C4550" i="7" s="1"/>
  <c r="D4552" i="7" l="1"/>
  <c r="A4551" i="7"/>
  <c r="B4551" i="7"/>
  <c r="C4551" i="7" s="1"/>
  <c r="A4552" i="7" l="1"/>
  <c r="B4552" i="7"/>
  <c r="C4552" i="7" s="1"/>
  <c r="D4553" i="7"/>
  <c r="D4554" i="7" l="1"/>
  <c r="A4553" i="7"/>
  <c r="B4553" i="7"/>
  <c r="C4553" i="7" s="1"/>
  <c r="D4555" i="7" l="1"/>
  <c r="A4554" i="7"/>
  <c r="B4554" i="7"/>
  <c r="C4554" i="7" s="1"/>
  <c r="D4556" i="7" l="1"/>
  <c r="A4555" i="7"/>
  <c r="B4555" i="7"/>
  <c r="C4555" i="7" s="1"/>
  <c r="D4557" i="7" l="1"/>
  <c r="A4556" i="7"/>
  <c r="B4556" i="7"/>
  <c r="C4556" i="7" s="1"/>
  <c r="D4558" i="7" l="1"/>
  <c r="A4557" i="7"/>
  <c r="B4557" i="7"/>
  <c r="C4557" i="7" s="1"/>
  <c r="D4559" i="7" l="1"/>
  <c r="A4558" i="7"/>
  <c r="B4558" i="7"/>
  <c r="C4558" i="7" s="1"/>
  <c r="D4560" i="7" l="1"/>
  <c r="A4559" i="7"/>
  <c r="B4559" i="7"/>
  <c r="C4559" i="7" s="1"/>
  <c r="D4561" i="7" l="1"/>
  <c r="A4560" i="7"/>
  <c r="B4560" i="7"/>
  <c r="C4560" i="7" s="1"/>
  <c r="D4562" i="7" l="1"/>
  <c r="A4561" i="7"/>
  <c r="B4561" i="7"/>
  <c r="C4561" i="7" s="1"/>
  <c r="D4563" i="7" l="1"/>
  <c r="B4562" i="7"/>
  <c r="C4562" i="7" s="1"/>
  <c r="A4562" i="7"/>
  <c r="D4564" i="7" l="1"/>
  <c r="A4563" i="7"/>
  <c r="B4563" i="7"/>
  <c r="C4563" i="7" s="1"/>
  <c r="D4565" i="7" l="1"/>
  <c r="A4564" i="7"/>
  <c r="B4564" i="7"/>
  <c r="C4564" i="7" s="1"/>
  <c r="D4566" i="7" l="1"/>
  <c r="A4565" i="7"/>
  <c r="B4565" i="7"/>
  <c r="C4565" i="7" s="1"/>
  <c r="D4567" i="7" l="1"/>
  <c r="A4566" i="7"/>
  <c r="B4566" i="7"/>
  <c r="C4566" i="7" s="1"/>
  <c r="D4568" i="7" l="1"/>
  <c r="A4567" i="7"/>
  <c r="B4567" i="7"/>
  <c r="C4567" i="7" s="1"/>
  <c r="D4569" i="7" l="1"/>
  <c r="A4568" i="7"/>
  <c r="B4568" i="7"/>
  <c r="C4568" i="7" s="1"/>
  <c r="D4570" i="7" l="1"/>
  <c r="A4569" i="7"/>
  <c r="B4569" i="7"/>
  <c r="C4569" i="7" s="1"/>
  <c r="D4571" i="7" l="1"/>
  <c r="A4570" i="7"/>
  <c r="B4570" i="7"/>
  <c r="C4570" i="7" s="1"/>
  <c r="D4572" i="7" l="1"/>
  <c r="A4571" i="7"/>
  <c r="B4571" i="7"/>
  <c r="C4571" i="7" s="1"/>
  <c r="D4573" i="7" l="1"/>
  <c r="A4572" i="7"/>
  <c r="B4572" i="7"/>
  <c r="C4572" i="7" s="1"/>
  <c r="D4574" i="7" l="1"/>
  <c r="A4573" i="7"/>
  <c r="B4573" i="7"/>
  <c r="C4573" i="7" s="1"/>
  <c r="D4575" i="7" l="1"/>
  <c r="A4574" i="7"/>
  <c r="B4574" i="7"/>
  <c r="C4574" i="7" s="1"/>
  <c r="D4576" i="7" l="1"/>
  <c r="A4575" i="7"/>
  <c r="B4575" i="7"/>
  <c r="C4575" i="7" s="1"/>
  <c r="D4577" i="7" l="1"/>
  <c r="A4576" i="7"/>
  <c r="B4576" i="7"/>
  <c r="C4576" i="7" s="1"/>
  <c r="D4578" i="7" l="1"/>
  <c r="A4577" i="7"/>
  <c r="B4577" i="7"/>
  <c r="C4577" i="7" s="1"/>
  <c r="D4579" i="7" l="1"/>
  <c r="A4578" i="7"/>
  <c r="B4578" i="7"/>
  <c r="C4578" i="7" s="1"/>
  <c r="D4580" i="7" l="1"/>
  <c r="A4579" i="7"/>
  <c r="B4579" i="7"/>
  <c r="C4579" i="7" s="1"/>
  <c r="D4581" i="7" l="1"/>
  <c r="A4580" i="7"/>
  <c r="B4580" i="7"/>
  <c r="C4580" i="7" s="1"/>
  <c r="A4581" i="7" l="1"/>
  <c r="B4581" i="7"/>
  <c r="C4581" i="7" s="1"/>
  <c r="D4582" i="7"/>
  <c r="D4583" i="7" l="1"/>
  <c r="A4582" i="7"/>
  <c r="B4582" i="7"/>
  <c r="C4582" i="7" s="1"/>
  <c r="D4584" i="7" l="1"/>
  <c r="A4583" i="7"/>
  <c r="B4583" i="7"/>
  <c r="C4583" i="7" s="1"/>
  <c r="D4585" i="7" l="1"/>
  <c r="A4584" i="7"/>
  <c r="B4584" i="7"/>
  <c r="C4584" i="7" s="1"/>
  <c r="D4586" i="7" l="1"/>
  <c r="A4585" i="7"/>
  <c r="B4585" i="7"/>
  <c r="C4585" i="7" s="1"/>
  <c r="D4587" i="7" l="1"/>
  <c r="A4586" i="7"/>
  <c r="B4586" i="7"/>
  <c r="C4586" i="7" s="1"/>
  <c r="A4587" i="7" l="1"/>
  <c r="B4587" i="7"/>
  <c r="C4587" i="7" s="1"/>
  <c r="D4588" i="7"/>
  <c r="D4589" i="7" l="1"/>
  <c r="A4588" i="7"/>
  <c r="B4588" i="7"/>
  <c r="C4588" i="7" s="1"/>
  <c r="D4590" i="7" l="1"/>
  <c r="A4589" i="7"/>
  <c r="B4589" i="7"/>
  <c r="C4589" i="7" s="1"/>
  <c r="D4591" i="7" l="1"/>
  <c r="A4590" i="7"/>
  <c r="B4590" i="7"/>
  <c r="C4590" i="7" s="1"/>
  <c r="A4591" i="7" l="1"/>
  <c r="D4592" i="7"/>
  <c r="B4591" i="7"/>
  <c r="C4591" i="7" s="1"/>
  <c r="D4593" i="7" l="1"/>
  <c r="A4592" i="7"/>
  <c r="B4592" i="7"/>
  <c r="C4592" i="7" s="1"/>
  <c r="A4593" i="7" l="1"/>
  <c r="B4593" i="7"/>
  <c r="C4593" i="7" s="1"/>
  <c r="D4594" i="7"/>
  <c r="D4595" i="7" l="1"/>
  <c r="B4594" i="7"/>
  <c r="C4594" i="7" s="1"/>
  <c r="A4594" i="7"/>
  <c r="D4596" i="7" l="1"/>
  <c r="A4595" i="7"/>
  <c r="B4595" i="7"/>
  <c r="C4595" i="7" s="1"/>
  <c r="D4597" i="7" l="1"/>
  <c r="B4596" i="7"/>
  <c r="C4596" i="7" s="1"/>
  <c r="A4596" i="7"/>
  <c r="D4598" i="7" l="1"/>
  <c r="A4597" i="7"/>
  <c r="B4597" i="7"/>
  <c r="C4597" i="7" s="1"/>
  <c r="D4599" i="7" l="1"/>
  <c r="A4598" i="7"/>
  <c r="B4598" i="7"/>
  <c r="C4598" i="7" s="1"/>
  <c r="D4600" i="7" l="1"/>
  <c r="A4599" i="7"/>
  <c r="B4599" i="7"/>
  <c r="C4599" i="7" s="1"/>
  <c r="D4601" i="7" l="1"/>
  <c r="B4600" i="7"/>
  <c r="C4600" i="7" s="1"/>
  <c r="A4600" i="7"/>
  <c r="D4602" i="7" l="1"/>
  <c r="A4601" i="7"/>
  <c r="B4601" i="7"/>
  <c r="C4601" i="7" s="1"/>
  <c r="D4603" i="7" l="1"/>
  <c r="A4602" i="7"/>
  <c r="B4602" i="7"/>
  <c r="C4602" i="7" s="1"/>
  <c r="D4604" i="7" l="1"/>
  <c r="A4603" i="7"/>
  <c r="B4603" i="7"/>
  <c r="C4603" i="7" s="1"/>
  <c r="A4604" i="7" l="1"/>
  <c r="B4604" i="7"/>
  <c r="C4604" i="7" s="1"/>
  <c r="D4605" i="7"/>
  <c r="A4605" i="7" l="1"/>
  <c r="B4605" i="7"/>
  <c r="C4605" i="7" s="1"/>
  <c r="D4606" i="7"/>
  <c r="D4607" i="7" l="1"/>
  <c r="A4606" i="7"/>
  <c r="B4606" i="7"/>
  <c r="C4606" i="7" s="1"/>
  <c r="D4608" i="7" l="1"/>
  <c r="A4607" i="7"/>
  <c r="B4607" i="7"/>
  <c r="C4607" i="7" s="1"/>
  <c r="D4609" i="7" l="1"/>
  <c r="A4608" i="7"/>
  <c r="B4608" i="7"/>
  <c r="C4608" i="7" s="1"/>
  <c r="D4610" i="7" l="1"/>
  <c r="A4609" i="7"/>
  <c r="B4609" i="7"/>
  <c r="C4609" i="7" s="1"/>
  <c r="D4611" i="7" l="1"/>
  <c r="A4610" i="7"/>
  <c r="B4610" i="7"/>
  <c r="C4610" i="7" s="1"/>
  <c r="D4612" i="7" l="1"/>
  <c r="B4611" i="7"/>
  <c r="C4611" i="7" s="1"/>
  <c r="A4611" i="7"/>
  <c r="D4613" i="7" l="1"/>
  <c r="A4612" i="7"/>
  <c r="B4612" i="7"/>
  <c r="C4612" i="7" s="1"/>
  <c r="A4613" i="7" l="1"/>
  <c r="B4613" i="7"/>
  <c r="C4613" i="7" s="1"/>
  <c r="D4614" i="7"/>
  <c r="D4615" i="7" l="1"/>
  <c r="A4614" i="7"/>
  <c r="B4614" i="7"/>
  <c r="C4614" i="7" s="1"/>
  <c r="D4616" i="7" l="1"/>
  <c r="A4615" i="7"/>
  <c r="B4615" i="7"/>
  <c r="C4615" i="7" s="1"/>
  <c r="D4617" i="7" l="1"/>
  <c r="A4616" i="7"/>
  <c r="B4616" i="7"/>
  <c r="C4616" i="7" s="1"/>
  <c r="D4618" i="7" l="1"/>
  <c r="A4617" i="7"/>
  <c r="B4617" i="7"/>
  <c r="C4617" i="7" s="1"/>
  <c r="A4618" i="7" l="1"/>
  <c r="B4618" i="7"/>
  <c r="C4618" i="7" s="1"/>
  <c r="D4619" i="7"/>
  <c r="A4619" i="7" l="1"/>
  <c r="B4619" i="7"/>
  <c r="C4619" i="7" s="1"/>
  <c r="D4620" i="7"/>
  <c r="D4621" i="7" l="1"/>
  <c r="A4620" i="7"/>
  <c r="B4620" i="7"/>
  <c r="C4620" i="7" s="1"/>
  <c r="D4622" i="7" l="1"/>
  <c r="A4621" i="7"/>
  <c r="B4621" i="7"/>
  <c r="C4621" i="7" s="1"/>
  <c r="D4623" i="7" l="1"/>
  <c r="A4622" i="7"/>
  <c r="B4622" i="7"/>
  <c r="C4622" i="7" s="1"/>
  <c r="D4624" i="7" l="1"/>
  <c r="A4623" i="7"/>
  <c r="B4623" i="7"/>
  <c r="C4623" i="7" s="1"/>
  <c r="D4625" i="7" l="1"/>
  <c r="B4624" i="7"/>
  <c r="C4624" i="7" s="1"/>
  <c r="A4624" i="7"/>
  <c r="D4626" i="7" l="1"/>
  <c r="B4625" i="7"/>
  <c r="C4625" i="7" s="1"/>
  <c r="A4625" i="7"/>
  <c r="D4627" i="7" l="1"/>
  <c r="A4626" i="7"/>
  <c r="B4626" i="7"/>
  <c r="C4626" i="7" s="1"/>
  <c r="D4628" i="7" l="1"/>
  <c r="A4627" i="7"/>
  <c r="B4627" i="7"/>
  <c r="C4627" i="7" s="1"/>
  <c r="A4628" i="7" l="1"/>
  <c r="B4628" i="7"/>
  <c r="C4628" i="7" s="1"/>
  <c r="D4629" i="7"/>
  <c r="A4629" i="7" l="1"/>
  <c r="D4630" i="7"/>
  <c r="B4629" i="7"/>
  <c r="C4629" i="7" s="1"/>
  <c r="D4631" i="7" l="1"/>
  <c r="A4630" i="7"/>
  <c r="B4630" i="7"/>
  <c r="C4630" i="7" s="1"/>
  <c r="D4632" i="7" l="1"/>
  <c r="A4631" i="7"/>
  <c r="B4631" i="7"/>
  <c r="C4631" i="7" s="1"/>
  <c r="D4633" i="7" l="1"/>
  <c r="A4632" i="7"/>
  <c r="B4632" i="7"/>
  <c r="C4632" i="7" s="1"/>
  <c r="D4634" i="7" l="1"/>
  <c r="A4633" i="7"/>
  <c r="B4633" i="7"/>
  <c r="C4633" i="7" s="1"/>
  <c r="D4635" i="7" l="1"/>
  <c r="A4634" i="7"/>
  <c r="B4634" i="7"/>
  <c r="C4634" i="7" s="1"/>
  <c r="D4636" i="7" l="1"/>
  <c r="A4635" i="7"/>
  <c r="B4635" i="7"/>
  <c r="C4635" i="7" s="1"/>
  <c r="D4637" i="7" l="1"/>
  <c r="B4636" i="7"/>
  <c r="C4636" i="7" s="1"/>
  <c r="A4636" i="7"/>
  <c r="D4638" i="7" l="1"/>
  <c r="B4637" i="7"/>
  <c r="C4637" i="7" s="1"/>
  <c r="A4637" i="7"/>
  <c r="A4638" i="7" l="1"/>
  <c r="B4638" i="7"/>
  <c r="C4638" i="7" s="1"/>
  <c r="D4639" i="7"/>
  <c r="D4640" i="7" l="1"/>
  <c r="A4639" i="7"/>
  <c r="B4639" i="7"/>
  <c r="C4639" i="7" s="1"/>
  <c r="D4641" i="7" l="1"/>
  <c r="A4640" i="7"/>
  <c r="B4640" i="7"/>
  <c r="C4640" i="7" s="1"/>
  <c r="D4642" i="7" l="1"/>
  <c r="A4641" i="7"/>
  <c r="B4641" i="7"/>
  <c r="C4641" i="7" s="1"/>
  <c r="D4643" i="7" l="1"/>
  <c r="B4642" i="7"/>
  <c r="C4642" i="7" s="1"/>
  <c r="A4642" i="7"/>
  <c r="D4644" i="7" l="1"/>
  <c r="A4643" i="7"/>
  <c r="B4643" i="7"/>
  <c r="C4643" i="7" s="1"/>
  <c r="D4645" i="7" l="1"/>
  <c r="B4644" i="7"/>
  <c r="C4644" i="7" s="1"/>
  <c r="A4644" i="7"/>
  <c r="D4646" i="7" l="1"/>
  <c r="A4645" i="7"/>
  <c r="B4645" i="7"/>
  <c r="C4645" i="7" s="1"/>
  <c r="D4647" i="7" l="1"/>
  <c r="A4646" i="7"/>
  <c r="B4646" i="7"/>
  <c r="C4646" i="7" s="1"/>
  <c r="D4648" i="7" l="1"/>
  <c r="A4647" i="7"/>
  <c r="B4647" i="7"/>
  <c r="C4647" i="7" s="1"/>
  <c r="D4649" i="7" l="1"/>
  <c r="A4648" i="7"/>
  <c r="B4648" i="7"/>
  <c r="C4648" i="7" s="1"/>
  <c r="D4650" i="7" l="1"/>
  <c r="A4649" i="7"/>
  <c r="B4649" i="7"/>
  <c r="C4649" i="7" s="1"/>
  <c r="D4651" i="7" l="1"/>
  <c r="A4650" i="7"/>
  <c r="B4650" i="7"/>
  <c r="C4650" i="7" s="1"/>
  <c r="D4652" i="7" l="1"/>
  <c r="A4651" i="7"/>
  <c r="B4651" i="7"/>
  <c r="C4651" i="7" s="1"/>
  <c r="D4653" i="7" l="1"/>
  <c r="A4652" i="7"/>
  <c r="B4652" i="7"/>
  <c r="C4652" i="7" s="1"/>
  <c r="D4654" i="7" l="1"/>
  <c r="A4653" i="7"/>
  <c r="B4653" i="7"/>
  <c r="C4653" i="7" s="1"/>
  <c r="D4655" i="7" l="1"/>
  <c r="A4654" i="7"/>
  <c r="B4654" i="7"/>
  <c r="C4654" i="7" s="1"/>
  <c r="A4655" i="7" l="1"/>
  <c r="D4656" i="7"/>
  <c r="B4655" i="7"/>
  <c r="C4655" i="7" s="1"/>
  <c r="D4657" i="7" l="1"/>
  <c r="B4656" i="7"/>
  <c r="C4656" i="7" s="1"/>
  <c r="A4656" i="7"/>
  <c r="D4658" i="7" l="1"/>
  <c r="A4657" i="7"/>
  <c r="B4657" i="7"/>
  <c r="C4657" i="7" s="1"/>
  <c r="D4659" i="7" l="1"/>
  <c r="A4658" i="7"/>
  <c r="B4658" i="7"/>
  <c r="C4658" i="7" s="1"/>
  <c r="D4660" i="7" l="1"/>
  <c r="A4659" i="7"/>
  <c r="B4659" i="7"/>
  <c r="C4659" i="7" s="1"/>
  <c r="D4661" i="7" l="1"/>
  <c r="A4660" i="7"/>
  <c r="B4660" i="7"/>
  <c r="C4660" i="7" s="1"/>
  <c r="D4662" i="7" l="1"/>
  <c r="A4661" i="7"/>
  <c r="B4661" i="7"/>
  <c r="C4661" i="7" s="1"/>
  <c r="D4663" i="7" l="1"/>
  <c r="A4662" i="7"/>
  <c r="B4662" i="7"/>
  <c r="C4662" i="7" s="1"/>
  <c r="D4664" i="7" l="1"/>
  <c r="A4663" i="7"/>
  <c r="B4663" i="7"/>
  <c r="C4663" i="7" s="1"/>
  <c r="D4665" i="7" l="1"/>
  <c r="A4664" i="7"/>
  <c r="B4664" i="7"/>
  <c r="C4664" i="7" s="1"/>
  <c r="A4665" i="7" l="1"/>
  <c r="B4665" i="7"/>
  <c r="C4665" i="7" s="1"/>
  <c r="D4666" i="7"/>
  <c r="D4667" i="7" l="1"/>
  <c r="A4666" i="7"/>
  <c r="B4666" i="7"/>
  <c r="C4666" i="7" s="1"/>
  <c r="D4668" i="7" l="1"/>
  <c r="A4667" i="7"/>
  <c r="B4667" i="7"/>
  <c r="C4667" i="7" s="1"/>
  <c r="A4668" i="7" l="1"/>
  <c r="B4668" i="7"/>
  <c r="C4668" i="7" s="1"/>
  <c r="D4669" i="7"/>
  <c r="D4670" i="7" l="1"/>
  <c r="A4669" i="7"/>
  <c r="B4669" i="7"/>
  <c r="C4669" i="7" s="1"/>
  <c r="D4671" i="7" l="1"/>
  <c r="A4670" i="7"/>
  <c r="B4670" i="7"/>
  <c r="C4670" i="7" s="1"/>
  <c r="D4672" i="7" l="1"/>
  <c r="A4671" i="7"/>
  <c r="B4671" i="7"/>
  <c r="C4671" i="7" s="1"/>
  <c r="A4672" i="7" l="1"/>
  <c r="B4672" i="7"/>
  <c r="C4672" i="7" s="1"/>
  <c r="D4673" i="7"/>
  <c r="D4674" i="7" l="1"/>
  <c r="A4673" i="7"/>
  <c r="B4673" i="7"/>
  <c r="C4673" i="7" s="1"/>
  <c r="A4674" i="7" l="1"/>
  <c r="B4674" i="7"/>
  <c r="C4674" i="7" s="1"/>
  <c r="D4675" i="7"/>
  <c r="D4676" i="7" l="1"/>
  <c r="A4675" i="7"/>
  <c r="B4675" i="7"/>
  <c r="C4675" i="7" s="1"/>
  <c r="D4677" i="7" l="1"/>
  <c r="A4676" i="7"/>
  <c r="B4676" i="7"/>
  <c r="C4676" i="7" s="1"/>
  <c r="A4677" i="7" l="1"/>
  <c r="D4678" i="7"/>
  <c r="B4677" i="7"/>
  <c r="C4677" i="7" s="1"/>
  <c r="D4679" i="7" l="1"/>
  <c r="A4678" i="7"/>
  <c r="B4678" i="7"/>
  <c r="C4678" i="7" s="1"/>
  <c r="B4679" i="7" l="1"/>
  <c r="C4679" i="7" s="1"/>
  <c r="D4680" i="7"/>
  <c r="A4679" i="7"/>
  <c r="A4680" i="7" l="1"/>
  <c r="D4681" i="7"/>
  <c r="B4680" i="7"/>
  <c r="C4680" i="7" s="1"/>
  <c r="A4681" i="7" l="1"/>
  <c r="B4681" i="7"/>
  <c r="C4681" i="7" s="1"/>
  <c r="D4682" i="7"/>
  <c r="A4682" i="7" l="1"/>
  <c r="D4683" i="7"/>
  <c r="B4682" i="7"/>
  <c r="C4682" i="7" s="1"/>
  <c r="A4683" i="7" l="1"/>
  <c r="B4683" i="7"/>
  <c r="C4683" i="7" s="1"/>
  <c r="D4684" i="7"/>
  <c r="D4685" i="7" l="1"/>
  <c r="A4684" i="7"/>
  <c r="B4684" i="7"/>
  <c r="C4684" i="7" s="1"/>
  <c r="D4686" i="7" l="1"/>
  <c r="A4685" i="7"/>
  <c r="B4685" i="7"/>
  <c r="C4685" i="7" s="1"/>
  <c r="B4686" i="7" l="1"/>
  <c r="C4686" i="7" s="1"/>
  <c r="D4687" i="7"/>
  <c r="A4686" i="7"/>
  <c r="D4688" i="7" l="1"/>
  <c r="A4687" i="7"/>
  <c r="B4687" i="7"/>
  <c r="C4687" i="7" s="1"/>
  <c r="D4689" i="7" l="1"/>
  <c r="B4688" i="7"/>
  <c r="C4688" i="7" s="1"/>
  <c r="A4688" i="7"/>
  <c r="D4690" i="7" l="1"/>
  <c r="A4689" i="7"/>
  <c r="B4689" i="7"/>
  <c r="C4689" i="7" s="1"/>
  <c r="A4690" i="7" l="1"/>
  <c r="B4690" i="7"/>
  <c r="C4690" i="7" s="1"/>
  <c r="D4691" i="7"/>
  <c r="A4691" i="7" l="1"/>
  <c r="B4691" i="7"/>
  <c r="C4691" i="7" s="1"/>
  <c r="D4692" i="7"/>
  <c r="D4693" i="7" l="1"/>
  <c r="A4692" i="7"/>
  <c r="B4692" i="7"/>
  <c r="C4692" i="7" s="1"/>
  <c r="D4694" i="7" l="1"/>
  <c r="A4693" i="7"/>
  <c r="B4693" i="7"/>
  <c r="C4693" i="7" s="1"/>
  <c r="D4695" i="7" l="1"/>
  <c r="A4694" i="7"/>
  <c r="B4694" i="7"/>
  <c r="C4694" i="7" s="1"/>
  <c r="D4696" i="7" l="1"/>
  <c r="A4695" i="7"/>
  <c r="B4695" i="7"/>
  <c r="C4695" i="7" s="1"/>
  <c r="D4697" i="7" l="1"/>
  <c r="A4696" i="7"/>
  <c r="B4696" i="7"/>
  <c r="C4696" i="7" s="1"/>
  <c r="A4697" i="7" l="1"/>
  <c r="D4698" i="7"/>
  <c r="B4697" i="7"/>
  <c r="C4697" i="7" s="1"/>
  <c r="D4699" i="7" l="1"/>
  <c r="A4698" i="7"/>
  <c r="B4698" i="7"/>
  <c r="C4698" i="7" s="1"/>
  <c r="A4699" i="7" l="1"/>
  <c r="D4700" i="7"/>
  <c r="B4699" i="7"/>
  <c r="C4699" i="7" s="1"/>
  <c r="A4700" i="7" l="1"/>
  <c r="D4701" i="7"/>
  <c r="B4700" i="7"/>
  <c r="C4700" i="7" s="1"/>
  <c r="A4701" i="7" l="1"/>
  <c r="B4701" i="7"/>
  <c r="C4701" i="7" s="1"/>
  <c r="D4702" i="7"/>
  <c r="A4702" i="7" l="1"/>
  <c r="B4702" i="7"/>
  <c r="C4702" i="7" s="1"/>
  <c r="D4703" i="7"/>
  <c r="A4703" i="7" l="1"/>
  <c r="B4703" i="7"/>
  <c r="C4703" i="7" s="1"/>
  <c r="D4704" i="7"/>
  <c r="D4705" i="7" l="1"/>
  <c r="A4704" i="7"/>
  <c r="B4704" i="7"/>
  <c r="C4704" i="7" s="1"/>
  <c r="D4706" i="7" l="1"/>
  <c r="B4705" i="7"/>
  <c r="C4705" i="7" s="1"/>
  <c r="A4705" i="7"/>
  <c r="D4707" i="7" l="1"/>
  <c r="A4706" i="7"/>
  <c r="B4706" i="7"/>
  <c r="C4706" i="7" s="1"/>
  <c r="D4708" i="7" l="1"/>
  <c r="B4707" i="7"/>
  <c r="C4707" i="7" s="1"/>
  <c r="A4707" i="7"/>
  <c r="A4708" i="7" l="1"/>
  <c r="D4709" i="7"/>
  <c r="B4708" i="7"/>
  <c r="C4708" i="7" s="1"/>
  <c r="A4709" i="7" l="1"/>
  <c r="D4710" i="7"/>
  <c r="B4709" i="7"/>
  <c r="C4709" i="7" s="1"/>
  <c r="D4711" i="7" l="1"/>
  <c r="B4710" i="7"/>
  <c r="C4710" i="7" s="1"/>
  <c r="A4710" i="7"/>
  <c r="A4711" i="7" l="1"/>
  <c r="B4711" i="7"/>
  <c r="C4711" i="7" s="1"/>
  <c r="D4712" i="7"/>
  <c r="D4713" i="7" l="1"/>
  <c r="B4712" i="7"/>
  <c r="C4712" i="7" s="1"/>
  <c r="A4712" i="7"/>
  <c r="D4714" i="7" l="1"/>
  <c r="A4713" i="7"/>
  <c r="B4713" i="7"/>
  <c r="C4713" i="7" s="1"/>
  <c r="D4715" i="7" l="1"/>
  <c r="A4714" i="7"/>
  <c r="B4714" i="7"/>
  <c r="C4714" i="7" s="1"/>
  <c r="B4715" i="7" l="1"/>
  <c r="C4715" i="7" s="1"/>
  <c r="D4716" i="7"/>
  <c r="A4715" i="7"/>
  <c r="A4716" i="7" l="1"/>
  <c r="D4717" i="7"/>
  <c r="B4716" i="7"/>
  <c r="C4716" i="7" s="1"/>
  <c r="D4718" i="7" l="1"/>
  <c r="A4717" i="7"/>
  <c r="B4717" i="7"/>
  <c r="C4717" i="7" s="1"/>
  <c r="A4718" i="7" l="1"/>
  <c r="B4718" i="7"/>
  <c r="C4718" i="7" s="1"/>
  <c r="D4719" i="7"/>
  <c r="A4719" i="7" l="1"/>
  <c r="D4720" i="7"/>
  <c r="B4719" i="7"/>
  <c r="C4719" i="7" s="1"/>
  <c r="D4721" i="7" l="1"/>
  <c r="A4720" i="7"/>
  <c r="B4720" i="7"/>
  <c r="C4720" i="7" s="1"/>
  <c r="D4722" i="7" l="1"/>
  <c r="A4721" i="7"/>
  <c r="B4721" i="7"/>
  <c r="C4721" i="7" s="1"/>
  <c r="B4722" i="7" l="1"/>
  <c r="C4722" i="7" s="1"/>
  <c r="D4723" i="7"/>
  <c r="A4722" i="7"/>
  <c r="D4724" i="7" l="1"/>
  <c r="A4723" i="7"/>
  <c r="B4723" i="7"/>
  <c r="C4723" i="7" s="1"/>
  <c r="D4725" i="7" l="1"/>
  <c r="A4724" i="7"/>
  <c r="B4724" i="7"/>
  <c r="C4724" i="7" s="1"/>
  <c r="D4726" i="7" l="1"/>
  <c r="A4725" i="7"/>
  <c r="B4725" i="7"/>
  <c r="C4725" i="7" s="1"/>
  <c r="D4727" i="7" l="1"/>
  <c r="A4726" i="7"/>
  <c r="B4726" i="7"/>
  <c r="C4726" i="7" s="1"/>
  <c r="D4728" i="7" l="1"/>
  <c r="A4727" i="7"/>
  <c r="B4727" i="7"/>
  <c r="C4727" i="7" s="1"/>
  <c r="A4728" i="7" l="1"/>
  <c r="B4728" i="7"/>
  <c r="C4728" i="7" s="1"/>
  <c r="D4729" i="7"/>
  <c r="D4730" i="7" l="1"/>
  <c r="A4729" i="7"/>
  <c r="B4729" i="7"/>
  <c r="C4729" i="7" s="1"/>
  <c r="D4731" i="7" l="1"/>
  <c r="A4730" i="7"/>
  <c r="B4730" i="7"/>
  <c r="C4730" i="7" s="1"/>
  <c r="D4732" i="7" l="1"/>
  <c r="A4731" i="7"/>
  <c r="B4731" i="7"/>
  <c r="C4731" i="7" s="1"/>
  <c r="D4733" i="7" l="1"/>
  <c r="A4732" i="7"/>
  <c r="B4732" i="7"/>
  <c r="C4732" i="7" s="1"/>
  <c r="D4734" i="7" l="1"/>
  <c r="A4733" i="7"/>
  <c r="B4733" i="7"/>
  <c r="C4733" i="7" s="1"/>
  <c r="D4735" i="7" l="1"/>
  <c r="A4734" i="7"/>
  <c r="B4734" i="7"/>
  <c r="C4734" i="7" s="1"/>
  <c r="A4735" i="7" l="1"/>
  <c r="B4735" i="7"/>
  <c r="C4735" i="7" s="1"/>
  <c r="D4736" i="7"/>
  <c r="D4737" i="7" l="1"/>
  <c r="A4736" i="7"/>
  <c r="B4736" i="7"/>
  <c r="C4736" i="7" s="1"/>
  <c r="A4737" i="7" l="1"/>
  <c r="B4737" i="7"/>
  <c r="C4737" i="7" s="1"/>
  <c r="D4738" i="7"/>
  <c r="D4739" i="7" l="1"/>
  <c r="A4738" i="7"/>
  <c r="B4738" i="7"/>
  <c r="C4738" i="7" s="1"/>
  <c r="D4740" i="7" l="1"/>
  <c r="A4739" i="7"/>
  <c r="B4739" i="7"/>
  <c r="C4739" i="7" s="1"/>
  <c r="D4741" i="7" l="1"/>
  <c r="A4740" i="7"/>
  <c r="B4740" i="7"/>
  <c r="C4740" i="7" s="1"/>
  <c r="D4742" i="7" l="1"/>
  <c r="A4741" i="7"/>
  <c r="B4741" i="7"/>
  <c r="C4741" i="7" s="1"/>
  <c r="D4743" i="7" l="1"/>
  <c r="A4742" i="7"/>
  <c r="B4742" i="7"/>
  <c r="C4742" i="7" s="1"/>
  <c r="D4744" i="7" l="1"/>
  <c r="A4743" i="7"/>
  <c r="B4743" i="7"/>
  <c r="C4743" i="7" s="1"/>
  <c r="A4744" i="7" l="1"/>
  <c r="B4744" i="7"/>
  <c r="C4744" i="7" s="1"/>
  <c r="D4745" i="7"/>
  <c r="D4746" i="7" l="1"/>
  <c r="A4745" i="7"/>
  <c r="B4745" i="7"/>
  <c r="C4745" i="7" s="1"/>
  <c r="D4747" i="7" l="1"/>
  <c r="A4746" i="7"/>
  <c r="B4746" i="7"/>
  <c r="C4746" i="7" s="1"/>
  <c r="A4747" i="7" l="1"/>
  <c r="B4747" i="7"/>
  <c r="C4747" i="7" s="1"/>
  <c r="D4748" i="7"/>
  <c r="A4748" i="7" l="1"/>
  <c r="B4748" i="7"/>
  <c r="C4748" i="7" s="1"/>
  <c r="D4749" i="7"/>
  <c r="D4750" i="7" l="1"/>
  <c r="A4749" i="7"/>
  <c r="B4749" i="7"/>
  <c r="C4749" i="7" s="1"/>
  <c r="D4751" i="7" l="1"/>
  <c r="A4750" i="7"/>
  <c r="B4750" i="7"/>
  <c r="C4750" i="7" s="1"/>
  <c r="D4752" i="7" l="1"/>
  <c r="A4751" i="7"/>
  <c r="B4751" i="7"/>
  <c r="C4751" i="7" s="1"/>
  <c r="D4753" i="7" l="1"/>
  <c r="A4752" i="7"/>
  <c r="B4752" i="7"/>
  <c r="C4752" i="7" s="1"/>
  <c r="D4754" i="7" l="1"/>
  <c r="A4753" i="7"/>
  <c r="B4753" i="7"/>
  <c r="C4753" i="7" s="1"/>
  <c r="D4755" i="7" l="1"/>
  <c r="A4754" i="7"/>
  <c r="B4754" i="7"/>
  <c r="C4754" i="7" s="1"/>
  <c r="A4755" i="7" l="1"/>
  <c r="B4755" i="7"/>
  <c r="C4755" i="7" s="1"/>
  <c r="D4756" i="7"/>
  <c r="D4757" i="7" l="1"/>
  <c r="A4756" i="7"/>
  <c r="B4756" i="7"/>
  <c r="C4756" i="7" s="1"/>
  <c r="D4758" i="7" l="1"/>
  <c r="A4757" i="7"/>
  <c r="B4757" i="7"/>
  <c r="C4757" i="7" s="1"/>
  <c r="D4759" i="7" l="1"/>
  <c r="A4758" i="7"/>
  <c r="B4758" i="7"/>
  <c r="C4758" i="7" s="1"/>
  <c r="D4760" i="7" l="1"/>
  <c r="A4759" i="7"/>
  <c r="B4759" i="7"/>
  <c r="C4759" i="7" s="1"/>
  <c r="D4761" i="7" l="1"/>
  <c r="A4760" i="7"/>
  <c r="B4760" i="7"/>
  <c r="C4760" i="7" s="1"/>
  <c r="A4761" i="7" l="1"/>
  <c r="B4761" i="7"/>
  <c r="C4761" i="7" s="1"/>
  <c r="D4762" i="7"/>
  <c r="A4762" i="7" l="1"/>
  <c r="B4762" i="7"/>
  <c r="C4762" i="7" s="1"/>
  <c r="D4763" i="7"/>
  <c r="D4764" i="7" l="1"/>
  <c r="A4763" i="7"/>
  <c r="B4763" i="7"/>
  <c r="C4763" i="7" s="1"/>
  <c r="D4765" i="7" l="1"/>
  <c r="A4764" i="7"/>
  <c r="B4764" i="7"/>
  <c r="C4764" i="7" s="1"/>
  <c r="A4765" i="7" l="1"/>
  <c r="B4765" i="7"/>
  <c r="C4765" i="7" s="1"/>
  <c r="D4766" i="7"/>
  <c r="D4767" i="7" l="1"/>
  <c r="A4766" i="7"/>
  <c r="B4766" i="7"/>
  <c r="C4766" i="7" s="1"/>
  <c r="D4768" i="7" l="1"/>
  <c r="A4767" i="7"/>
  <c r="B4767" i="7"/>
  <c r="C4767" i="7" s="1"/>
  <c r="D4769" i="7" l="1"/>
  <c r="A4768" i="7"/>
  <c r="B4768" i="7"/>
  <c r="C4768" i="7" s="1"/>
  <c r="D4770" i="7" l="1"/>
  <c r="A4769" i="7"/>
  <c r="B4769" i="7"/>
  <c r="C4769" i="7" s="1"/>
  <c r="A4770" i="7" l="1"/>
  <c r="D4771" i="7"/>
  <c r="B4770" i="7"/>
  <c r="C4770" i="7" s="1"/>
  <c r="D4772" i="7" l="1"/>
  <c r="A4771" i="7"/>
  <c r="B4771" i="7"/>
  <c r="C4771" i="7" s="1"/>
  <c r="D4773" i="7" l="1"/>
  <c r="A4772" i="7"/>
  <c r="B4772" i="7"/>
  <c r="C4772" i="7" s="1"/>
  <c r="D4774" i="7" l="1"/>
  <c r="A4773" i="7"/>
  <c r="B4773" i="7"/>
  <c r="C4773" i="7" s="1"/>
  <c r="D4775" i="7" l="1"/>
  <c r="A4774" i="7"/>
  <c r="B4774" i="7"/>
  <c r="C4774" i="7" s="1"/>
  <c r="D4776" i="7" l="1"/>
  <c r="A4775" i="7"/>
  <c r="B4775" i="7"/>
  <c r="C4775" i="7" s="1"/>
  <c r="D4777" i="7" l="1"/>
  <c r="A4776" i="7"/>
  <c r="B4776" i="7"/>
  <c r="C4776" i="7" s="1"/>
  <c r="D4778" i="7" l="1"/>
  <c r="A4777" i="7"/>
  <c r="B4777" i="7"/>
  <c r="C4777" i="7" s="1"/>
  <c r="D4779" i="7" l="1"/>
  <c r="A4778" i="7"/>
  <c r="B4778" i="7"/>
  <c r="C4778" i="7" s="1"/>
  <c r="D4780" i="7" l="1"/>
  <c r="A4779" i="7"/>
  <c r="B4779" i="7"/>
  <c r="C4779" i="7" s="1"/>
  <c r="D4781" i="7" l="1"/>
  <c r="A4780" i="7"/>
  <c r="B4780" i="7"/>
  <c r="C4780" i="7" s="1"/>
  <c r="A4781" i="7" l="1"/>
  <c r="B4781" i="7"/>
  <c r="C4781" i="7" s="1"/>
  <c r="D4782" i="7"/>
  <c r="D4783" i="7" l="1"/>
  <c r="A4782" i="7"/>
  <c r="B4782" i="7"/>
  <c r="C4782" i="7" s="1"/>
  <c r="A4783" i="7" l="1"/>
  <c r="D4784" i="7"/>
  <c r="B4783" i="7"/>
  <c r="C4783" i="7" s="1"/>
  <c r="D4785" i="7" l="1"/>
  <c r="A4784" i="7"/>
  <c r="B4784" i="7"/>
  <c r="C4784" i="7" s="1"/>
  <c r="D4786" i="7" l="1"/>
  <c r="A4785" i="7"/>
  <c r="B4785" i="7"/>
  <c r="C4785" i="7" s="1"/>
  <c r="A4786" i="7" l="1"/>
  <c r="B4786" i="7"/>
  <c r="C4786" i="7" s="1"/>
  <c r="D4787" i="7"/>
  <c r="D4788" i="7" l="1"/>
  <c r="A4787" i="7"/>
  <c r="B4787" i="7"/>
  <c r="C4787" i="7" s="1"/>
  <c r="D4789" i="7" l="1"/>
  <c r="A4788" i="7"/>
  <c r="B4788" i="7"/>
  <c r="C4788" i="7" s="1"/>
  <c r="D4790" i="7" l="1"/>
  <c r="A4789" i="7"/>
  <c r="B4789" i="7"/>
  <c r="C4789" i="7" s="1"/>
  <c r="A4790" i="7" l="1"/>
  <c r="B4790" i="7"/>
  <c r="C4790" i="7" s="1"/>
  <c r="D4791" i="7"/>
  <c r="A4791" i="7" l="1"/>
  <c r="B4791" i="7"/>
  <c r="C4791" i="7" s="1"/>
  <c r="D4792" i="7"/>
  <c r="D4793" i="7" l="1"/>
  <c r="A4792" i="7"/>
  <c r="B4792" i="7"/>
  <c r="C4792" i="7" s="1"/>
  <c r="A4793" i="7" l="1"/>
  <c r="B4793" i="7"/>
  <c r="C4793" i="7" s="1"/>
  <c r="D4794" i="7"/>
  <c r="D4795" i="7" l="1"/>
  <c r="A4794" i="7"/>
  <c r="B4794" i="7"/>
  <c r="C4794" i="7" s="1"/>
  <c r="D4796" i="7" l="1"/>
  <c r="A4795" i="7"/>
  <c r="B4795" i="7"/>
  <c r="C4795" i="7" s="1"/>
  <c r="A4796" i="7" l="1"/>
  <c r="B4796" i="7"/>
  <c r="C4796" i="7" s="1"/>
  <c r="D4797" i="7"/>
  <c r="A4797" i="7" l="1"/>
  <c r="B4797" i="7"/>
  <c r="C4797" i="7" s="1"/>
  <c r="D4798" i="7"/>
  <c r="D4799" i="7" l="1"/>
  <c r="A4798" i="7"/>
  <c r="B4798" i="7"/>
  <c r="C4798" i="7" s="1"/>
  <c r="D4800" i="7" l="1"/>
  <c r="A4799" i="7"/>
  <c r="B4799" i="7"/>
  <c r="C4799" i="7" s="1"/>
  <c r="A4800" i="7" l="1"/>
  <c r="D4801" i="7"/>
  <c r="B4800" i="7"/>
  <c r="C4800" i="7" s="1"/>
  <c r="A4801" i="7" l="1"/>
  <c r="B4801" i="7"/>
  <c r="C4801" i="7" s="1"/>
  <c r="D4802" i="7"/>
  <c r="A4802" i="7" l="1"/>
  <c r="B4802" i="7"/>
  <c r="C4802" i="7" s="1"/>
  <c r="D4803" i="7"/>
  <c r="A4803" i="7" l="1"/>
  <c r="B4803" i="7"/>
  <c r="C4803" i="7" s="1"/>
  <c r="D4804" i="7"/>
  <c r="D4805" i="7" l="1"/>
  <c r="A4804" i="7"/>
  <c r="B4804" i="7"/>
  <c r="C4804" i="7" s="1"/>
  <c r="D4806" i="7" l="1"/>
  <c r="A4805" i="7"/>
  <c r="B4805" i="7"/>
  <c r="C4805" i="7" s="1"/>
  <c r="A4806" i="7" l="1"/>
  <c r="B4806" i="7"/>
  <c r="C4806" i="7" s="1"/>
  <c r="D4807" i="7"/>
  <c r="D4808" i="7" l="1"/>
  <c r="A4807" i="7"/>
  <c r="B4807" i="7"/>
  <c r="C4807" i="7" s="1"/>
  <c r="D4809" i="7" l="1"/>
  <c r="A4808" i="7"/>
  <c r="B4808" i="7"/>
  <c r="C4808" i="7" s="1"/>
  <c r="D4810" i="7" l="1"/>
  <c r="A4809" i="7"/>
  <c r="B4809" i="7"/>
  <c r="C4809" i="7" s="1"/>
  <c r="D4811" i="7" l="1"/>
  <c r="A4810" i="7"/>
  <c r="B4810" i="7"/>
  <c r="C4810" i="7" s="1"/>
  <c r="D4812" i="7" l="1"/>
  <c r="A4811" i="7"/>
  <c r="B4811" i="7"/>
  <c r="C4811" i="7" s="1"/>
  <c r="D4813" i="7" l="1"/>
  <c r="A4812" i="7"/>
  <c r="B4812" i="7"/>
  <c r="C4812" i="7" s="1"/>
  <c r="D4814" i="7" l="1"/>
  <c r="A4813" i="7"/>
  <c r="B4813" i="7"/>
  <c r="C4813" i="7" s="1"/>
  <c r="B4814" i="7" l="1"/>
  <c r="C4814" i="7" s="1"/>
  <c r="A4814" i="7"/>
  <c r="D4815" i="7"/>
  <c r="D4816" i="7" l="1"/>
  <c r="A4815" i="7"/>
  <c r="B4815" i="7"/>
  <c r="C4815" i="7" s="1"/>
  <c r="D4817" i="7" l="1"/>
  <c r="A4816" i="7"/>
  <c r="B4816" i="7"/>
  <c r="C4816" i="7" s="1"/>
  <c r="D4818" i="7" l="1"/>
  <c r="A4817" i="7"/>
  <c r="B4817" i="7"/>
  <c r="C4817" i="7" s="1"/>
  <c r="D4819" i="7" l="1"/>
  <c r="A4818" i="7"/>
  <c r="B4818" i="7"/>
  <c r="C4818" i="7" s="1"/>
  <c r="D4820" i="7" l="1"/>
  <c r="A4819" i="7"/>
  <c r="B4819" i="7"/>
  <c r="C4819" i="7" s="1"/>
  <c r="A4820" i="7" l="1"/>
  <c r="D4821" i="7"/>
  <c r="B4820" i="7"/>
  <c r="C4820" i="7" s="1"/>
  <c r="D4822" i="7" l="1"/>
  <c r="A4821" i="7"/>
  <c r="B4821" i="7"/>
  <c r="C4821" i="7" s="1"/>
  <c r="A4822" i="7" l="1"/>
  <c r="B4822" i="7"/>
  <c r="C4822" i="7" s="1"/>
  <c r="D4823" i="7"/>
  <c r="A4823" i="7" l="1"/>
  <c r="B4823" i="7"/>
  <c r="C4823" i="7" s="1"/>
  <c r="D4824" i="7"/>
  <c r="D4825" i="7" l="1"/>
  <c r="A4824" i="7"/>
  <c r="B4824" i="7"/>
  <c r="C4824" i="7" s="1"/>
  <c r="D4826" i="7" l="1"/>
  <c r="A4825" i="7"/>
  <c r="B4825" i="7"/>
  <c r="C4825" i="7" s="1"/>
  <c r="D4827" i="7" l="1"/>
  <c r="A4826" i="7"/>
  <c r="B4826" i="7"/>
  <c r="C4826" i="7" s="1"/>
  <c r="A4827" i="7" l="1"/>
  <c r="B4827" i="7"/>
  <c r="C4827" i="7" s="1"/>
  <c r="D4828" i="7"/>
  <c r="D4829" i="7" l="1"/>
  <c r="A4828" i="7"/>
  <c r="B4828" i="7"/>
  <c r="C4828" i="7" s="1"/>
  <c r="D4830" i="7" l="1"/>
  <c r="A4829" i="7"/>
  <c r="B4829" i="7"/>
  <c r="C4829" i="7" s="1"/>
  <c r="D4831" i="7" l="1"/>
  <c r="A4830" i="7"/>
  <c r="B4830" i="7"/>
  <c r="C4830" i="7" s="1"/>
  <c r="D4832" i="7" l="1"/>
  <c r="A4831" i="7"/>
  <c r="B4831" i="7"/>
  <c r="C4831" i="7" s="1"/>
  <c r="A4832" i="7" l="1"/>
  <c r="D4833" i="7"/>
  <c r="B4832" i="7"/>
  <c r="C4832" i="7" s="1"/>
  <c r="D4834" i="7" l="1"/>
  <c r="A4833" i="7"/>
  <c r="B4833" i="7"/>
  <c r="C4833" i="7" s="1"/>
  <c r="D4835" i="7" l="1"/>
  <c r="A4834" i="7"/>
  <c r="B4834" i="7"/>
  <c r="C4834" i="7" s="1"/>
  <c r="D4836" i="7" l="1"/>
  <c r="A4835" i="7"/>
  <c r="B4835" i="7"/>
  <c r="C4835" i="7" s="1"/>
  <c r="D4837" i="7" l="1"/>
  <c r="A4836" i="7"/>
  <c r="B4836" i="7"/>
  <c r="C4836" i="7" s="1"/>
  <c r="D4838" i="7" l="1"/>
  <c r="A4837" i="7"/>
  <c r="B4837" i="7"/>
  <c r="C4837" i="7" s="1"/>
  <c r="D4839" i="7" l="1"/>
  <c r="A4838" i="7"/>
  <c r="B4838" i="7"/>
  <c r="C4838" i="7" s="1"/>
  <c r="D4840" i="7" l="1"/>
  <c r="A4839" i="7"/>
  <c r="B4839" i="7"/>
  <c r="C4839" i="7" s="1"/>
  <c r="D4841" i="7" l="1"/>
  <c r="A4840" i="7"/>
  <c r="B4840" i="7"/>
  <c r="C4840" i="7" s="1"/>
  <c r="D4842" i="7" l="1"/>
  <c r="A4841" i="7"/>
  <c r="B4841" i="7"/>
  <c r="C4841" i="7" s="1"/>
  <c r="D4843" i="7" l="1"/>
  <c r="A4842" i="7"/>
  <c r="B4842" i="7"/>
  <c r="C4842" i="7" s="1"/>
  <c r="D4844" i="7" l="1"/>
  <c r="A4843" i="7"/>
  <c r="B4843" i="7"/>
  <c r="C4843" i="7" s="1"/>
  <c r="D4845" i="7" l="1"/>
  <c r="A4844" i="7"/>
  <c r="B4844" i="7"/>
  <c r="C4844" i="7" s="1"/>
  <c r="A4845" i="7" l="1"/>
  <c r="D4846" i="7"/>
  <c r="B4845" i="7"/>
  <c r="C4845" i="7" s="1"/>
  <c r="D4847" i="7" l="1"/>
  <c r="A4846" i="7"/>
  <c r="B4846" i="7"/>
  <c r="C4846" i="7" s="1"/>
  <c r="A4847" i="7" l="1"/>
  <c r="D4848" i="7"/>
  <c r="B4847" i="7"/>
  <c r="C4847" i="7" s="1"/>
  <c r="D4849" i="7" l="1"/>
  <c r="A4848" i="7"/>
  <c r="B4848" i="7"/>
  <c r="C4848" i="7" s="1"/>
  <c r="A4849" i="7" l="1"/>
  <c r="B4849" i="7"/>
  <c r="C4849" i="7" s="1"/>
  <c r="D4850" i="7"/>
  <c r="D4851" i="7" l="1"/>
  <c r="A4850" i="7"/>
  <c r="B4850" i="7"/>
  <c r="C4850" i="7" s="1"/>
  <c r="D4852" i="7" l="1"/>
  <c r="A4851" i="7"/>
  <c r="B4851" i="7"/>
  <c r="C4851" i="7" s="1"/>
  <c r="D4853" i="7" l="1"/>
  <c r="A4852" i="7"/>
  <c r="B4852" i="7"/>
  <c r="C4852" i="7" s="1"/>
  <c r="D4854" i="7" l="1"/>
  <c r="A4853" i="7"/>
  <c r="B4853" i="7"/>
  <c r="C4853" i="7" s="1"/>
  <c r="D4855" i="7" l="1"/>
  <c r="A4854" i="7"/>
  <c r="B4854" i="7"/>
  <c r="C4854" i="7" s="1"/>
  <c r="D4856" i="7" l="1"/>
  <c r="A4855" i="7"/>
  <c r="B4855" i="7"/>
  <c r="C4855" i="7" s="1"/>
  <c r="D4857" i="7" l="1"/>
  <c r="A4856" i="7"/>
  <c r="B4856" i="7"/>
  <c r="C4856" i="7" s="1"/>
  <c r="D4858" i="7" l="1"/>
  <c r="A4857" i="7"/>
  <c r="B4857" i="7"/>
  <c r="C4857" i="7" s="1"/>
  <c r="D4859" i="7" l="1"/>
  <c r="A4858" i="7"/>
  <c r="B4858" i="7"/>
  <c r="C4858" i="7" s="1"/>
  <c r="D4860" i="7" l="1"/>
  <c r="A4859" i="7"/>
  <c r="B4859" i="7"/>
  <c r="C4859" i="7" s="1"/>
  <c r="D4861" i="7" l="1"/>
  <c r="A4860" i="7"/>
  <c r="B4860" i="7"/>
  <c r="C4860" i="7" s="1"/>
  <c r="D4862" i="7" l="1"/>
  <c r="A4861" i="7"/>
  <c r="B4861" i="7"/>
  <c r="C4861" i="7" s="1"/>
  <c r="D4863" i="7" l="1"/>
  <c r="A4862" i="7"/>
  <c r="B4862" i="7"/>
  <c r="C4862" i="7" s="1"/>
  <c r="D4864" i="7" l="1"/>
  <c r="A4863" i="7"/>
  <c r="B4863" i="7"/>
  <c r="C4863" i="7" s="1"/>
  <c r="D4865" i="7" l="1"/>
  <c r="A4864" i="7"/>
  <c r="B4864" i="7"/>
  <c r="C4864" i="7" s="1"/>
  <c r="D4866" i="7" l="1"/>
  <c r="A4865" i="7"/>
  <c r="B4865" i="7"/>
  <c r="C4865" i="7" s="1"/>
  <c r="A4866" i="7" l="1"/>
  <c r="B4866" i="7"/>
  <c r="C4866" i="7" s="1"/>
  <c r="D4867" i="7"/>
  <c r="D4868" i="7" l="1"/>
  <c r="A4867" i="7"/>
  <c r="B4867" i="7"/>
  <c r="C4867" i="7" s="1"/>
  <c r="A4868" i="7" l="1"/>
  <c r="B4868" i="7"/>
  <c r="C4868" i="7" s="1"/>
  <c r="D4869" i="7"/>
  <c r="D4870" i="7" l="1"/>
  <c r="A4869" i="7"/>
  <c r="B4869" i="7"/>
  <c r="C4869" i="7" s="1"/>
  <c r="D4871" i="7" l="1"/>
  <c r="A4870" i="7"/>
  <c r="B4870" i="7"/>
  <c r="C4870" i="7" s="1"/>
  <c r="D4872" i="7" l="1"/>
  <c r="A4871" i="7"/>
  <c r="B4871" i="7"/>
  <c r="C4871" i="7" s="1"/>
  <c r="D4873" i="7" l="1"/>
  <c r="A4872" i="7"/>
  <c r="B4872" i="7"/>
  <c r="C4872" i="7" s="1"/>
  <c r="A4873" i="7" l="1"/>
  <c r="B4873" i="7"/>
  <c r="C4873" i="7" s="1"/>
  <c r="D4874" i="7"/>
  <c r="D4875" i="7" l="1"/>
  <c r="A4874" i="7"/>
  <c r="B4874" i="7"/>
  <c r="C4874" i="7" s="1"/>
  <c r="D4876" i="7" l="1"/>
  <c r="A4875" i="7"/>
  <c r="B4875" i="7"/>
  <c r="C4875" i="7" s="1"/>
  <c r="A4876" i="7" l="1"/>
  <c r="B4876" i="7"/>
  <c r="C4876" i="7" s="1"/>
  <c r="D4877" i="7"/>
  <c r="D4878" i="7" l="1"/>
  <c r="A4877" i="7"/>
  <c r="B4877" i="7"/>
  <c r="C4877" i="7" s="1"/>
  <c r="D4879" i="7" l="1"/>
  <c r="A4878" i="7"/>
  <c r="B4878" i="7"/>
  <c r="C4878" i="7" s="1"/>
  <c r="D4880" i="7" l="1"/>
  <c r="A4879" i="7"/>
  <c r="B4879" i="7"/>
  <c r="C4879" i="7" s="1"/>
  <c r="A4880" i="7" l="1"/>
  <c r="B4880" i="7"/>
  <c r="C4880" i="7" s="1"/>
  <c r="D4881" i="7"/>
  <c r="D4882" i="7" l="1"/>
  <c r="A4881" i="7"/>
  <c r="B4881" i="7"/>
  <c r="C4881" i="7" s="1"/>
  <c r="D4883" i="7" l="1"/>
  <c r="A4882" i="7"/>
  <c r="B4882" i="7"/>
  <c r="C4882" i="7" s="1"/>
  <c r="D4884" i="7" l="1"/>
  <c r="A4883" i="7"/>
  <c r="B4883" i="7"/>
  <c r="C4883" i="7" s="1"/>
  <c r="A4884" i="7" l="1"/>
  <c r="B4884" i="7"/>
  <c r="C4884" i="7" s="1"/>
  <c r="D4885" i="7"/>
  <c r="D4886" i="7" l="1"/>
  <c r="A4885" i="7"/>
  <c r="B4885" i="7"/>
  <c r="C4885" i="7" s="1"/>
  <c r="D4887" i="7" l="1"/>
  <c r="A4886" i="7"/>
  <c r="B4886" i="7"/>
  <c r="C4886" i="7" s="1"/>
  <c r="D4888" i="7" l="1"/>
  <c r="A4887" i="7"/>
  <c r="B4887" i="7"/>
  <c r="C4887" i="7" s="1"/>
  <c r="A4888" i="7" l="1"/>
  <c r="B4888" i="7"/>
  <c r="C4888" i="7" s="1"/>
  <c r="D4889" i="7"/>
  <c r="D4890" i="7" l="1"/>
  <c r="A4889" i="7"/>
  <c r="B4889" i="7"/>
  <c r="C4889" i="7" s="1"/>
  <c r="D4891" i="7" l="1"/>
  <c r="A4890" i="7"/>
  <c r="B4890" i="7"/>
  <c r="C4890" i="7" s="1"/>
  <c r="D4892" i="7" l="1"/>
  <c r="A4891" i="7"/>
  <c r="B4891" i="7"/>
  <c r="C4891" i="7" s="1"/>
  <c r="D4893" i="7" l="1"/>
  <c r="A4892" i="7"/>
  <c r="B4892" i="7"/>
  <c r="C4892" i="7" s="1"/>
  <c r="D4894" i="7" l="1"/>
  <c r="A4893" i="7"/>
  <c r="B4893" i="7"/>
  <c r="C4893" i="7" s="1"/>
  <c r="D4895" i="7" l="1"/>
  <c r="A4894" i="7"/>
  <c r="B4894" i="7"/>
  <c r="C4894" i="7" s="1"/>
  <c r="D4896" i="7" l="1"/>
  <c r="A4895" i="7"/>
  <c r="B4895" i="7"/>
  <c r="C4895" i="7" s="1"/>
  <c r="A4896" i="7" l="1"/>
  <c r="B4896" i="7"/>
  <c r="C4896" i="7" s="1"/>
  <c r="D4897" i="7"/>
  <c r="D4898" i="7" l="1"/>
  <c r="A4897" i="7"/>
  <c r="B4897" i="7"/>
  <c r="C4897" i="7" s="1"/>
  <c r="D4899" i="7" l="1"/>
  <c r="A4898" i="7"/>
  <c r="B4898" i="7"/>
  <c r="C4898" i="7" s="1"/>
  <c r="D4900" i="7" l="1"/>
  <c r="A4899" i="7"/>
  <c r="B4899" i="7"/>
  <c r="C4899" i="7" s="1"/>
  <c r="D4901" i="7" l="1"/>
  <c r="A4900" i="7"/>
  <c r="B4900" i="7"/>
  <c r="C4900" i="7" s="1"/>
  <c r="D4902" i="7" l="1"/>
  <c r="A4901" i="7"/>
  <c r="B4901" i="7"/>
  <c r="C4901" i="7" s="1"/>
  <c r="D4903" i="7" l="1"/>
  <c r="A4902" i="7"/>
  <c r="B4902" i="7"/>
  <c r="C4902" i="7" s="1"/>
  <c r="D4904" i="7" l="1"/>
  <c r="A4903" i="7"/>
  <c r="B4903" i="7"/>
  <c r="C4903" i="7" s="1"/>
  <c r="D4905" i="7" l="1"/>
  <c r="A4904" i="7"/>
  <c r="B4904" i="7"/>
  <c r="C4904" i="7" s="1"/>
  <c r="D4906" i="7" l="1"/>
  <c r="A4905" i="7"/>
  <c r="B4905" i="7"/>
  <c r="C4905" i="7" s="1"/>
  <c r="A4906" i="7" l="1"/>
  <c r="B4906" i="7"/>
  <c r="C4906" i="7" s="1"/>
  <c r="D4907" i="7"/>
  <c r="D4908" i="7" l="1"/>
  <c r="A4907" i="7"/>
  <c r="B4907" i="7"/>
  <c r="C4907" i="7" s="1"/>
  <c r="D4909" i="7" l="1"/>
  <c r="A4908" i="7"/>
  <c r="B4908" i="7"/>
  <c r="C4908" i="7" s="1"/>
  <c r="D4910" i="7" l="1"/>
  <c r="A4909" i="7"/>
  <c r="B4909" i="7"/>
  <c r="C4909" i="7" s="1"/>
  <c r="D4911" i="7" l="1"/>
  <c r="A4910" i="7"/>
  <c r="B4910" i="7"/>
  <c r="C4910" i="7" s="1"/>
  <c r="A4911" i="7" l="1"/>
  <c r="D4912" i="7"/>
  <c r="B4911" i="7"/>
  <c r="C4911" i="7" s="1"/>
  <c r="D4913" i="7" l="1"/>
  <c r="A4912" i="7"/>
  <c r="B4912" i="7"/>
  <c r="C4912" i="7" s="1"/>
  <c r="A4913" i="7" l="1"/>
  <c r="B4913" i="7"/>
  <c r="C4913" i="7" s="1"/>
  <c r="D4914" i="7"/>
  <c r="A4914" i="7" l="1"/>
  <c r="D4915" i="7"/>
  <c r="B4914" i="7"/>
  <c r="C4914" i="7" s="1"/>
  <c r="D4916" i="7" l="1"/>
  <c r="A4915" i="7"/>
  <c r="B4915" i="7"/>
  <c r="C4915" i="7" s="1"/>
  <c r="D4917" i="7" l="1"/>
  <c r="A4916" i="7"/>
  <c r="B4916" i="7"/>
  <c r="C4916" i="7" s="1"/>
  <c r="A4917" i="7" l="1"/>
  <c r="B4917" i="7"/>
  <c r="C4917" i="7" s="1"/>
  <c r="D4918" i="7"/>
  <c r="D4919" i="7" l="1"/>
  <c r="A4918" i="7"/>
  <c r="B4918" i="7"/>
  <c r="C4918" i="7" s="1"/>
  <c r="D4920" i="7" l="1"/>
  <c r="A4919" i="7"/>
  <c r="B4919" i="7"/>
  <c r="C4919" i="7" s="1"/>
  <c r="D4921" i="7" l="1"/>
  <c r="A4920" i="7"/>
  <c r="B4920" i="7"/>
  <c r="C4920" i="7" s="1"/>
  <c r="A4921" i="7" l="1"/>
  <c r="B4921" i="7"/>
  <c r="C4921" i="7" s="1"/>
  <c r="D4922" i="7"/>
  <c r="D4923" i="7" l="1"/>
  <c r="A4922" i="7"/>
  <c r="B4922" i="7"/>
  <c r="C4922" i="7" s="1"/>
  <c r="A4923" i="7" l="1"/>
  <c r="B4923" i="7"/>
  <c r="C4923" i="7" s="1"/>
  <c r="D4924" i="7"/>
  <c r="D4925" i="7" l="1"/>
  <c r="A4924" i="7"/>
  <c r="B4924" i="7"/>
  <c r="C4924" i="7" s="1"/>
  <c r="D4926" i="7" l="1"/>
  <c r="A4925" i="7"/>
  <c r="B4925" i="7"/>
  <c r="C4925" i="7" s="1"/>
  <c r="D4927" i="7" l="1"/>
  <c r="A4926" i="7"/>
  <c r="B4926" i="7"/>
  <c r="C4926" i="7" s="1"/>
  <c r="D4928" i="7" l="1"/>
  <c r="A4927" i="7"/>
  <c r="B4927" i="7"/>
  <c r="C4927" i="7" s="1"/>
  <c r="D4929" i="7" l="1"/>
  <c r="A4928" i="7"/>
  <c r="B4928" i="7"/>
  <c r="C4928" i="7" s="1"/>
  <c r="D4930" i="7" l="1"/>
  <c r="A4929" i="7"/>
  <c r="B4929" i="7"/>
  <c r="C4929" i="7" s="1"/>
  <c r="D4931" i="7" l="1"/>
  <c r="A4930" i="7"/>
  <c r="B4930" i="7"/>
  <c r="C4930" i="7" s="1"/>
  <c r="D4932" i="7" l="1"/>
  <c r="A4931" i="7"/>
  <c r="B4931" i="7"/>
  <c r="C4931" i="7" s="1"/>
  <c r="D4933" i="7" l="1"/>
  <c r="A4932" i="7"/>
  <c r="B4932" i="7"/>
  <c r="C4932" i="7" s="1"/>
  <c r="A4933" i="7" l="1"/>
  <c r="B4933" i="7"/>
  <c r="C4933" i="7" s="1"/>
  <c r="D4934" i="7"/>
  <c r="D4935" i="7" l="1"/>
  <c r="A4934" i="7"/>
  <c r="B4934" i="7"/>
  <c r="C4934" i="7" s="1"/>
  <c r="D4936" i="7" l="1"/>
  <c r="A4935" i="7"/>
  <c r="B4935" i="7"/>
  <c r="C4935" i="7" s="1"/>
  <c r="D4937" i="7" l="1"/>
  <c r="A4936" i="7"/>
  <c r="B4936" i="7"/>
  <c r="C4936" i="7" s="1"/>
  <c r="D4938" i="7" l="1"/>
  <c r="A4937" i="7"/>
  <c r="B4937" i="7"/>
  <c r="C4937" i="7" s="1"/>
  <c r="D4939" i="7" l="1"/>
  <c r="A4938" i="7"/>
  <c r="B4938" i="7"/>
  <c r="C4938" i="7" s="1"/>
  <c r="D4940" i="7" l="1"/>
  <c r="A4939" i="7"/>
  <c r="B4939" i="7"/>
  <c r="C4939" i="7" s="1"/>
  <c r="D4941" i="7" l="1"/>
  <c r="A4940" i="7"/>
  <c r="B4940" i="7"/>
  <c r="C4940" i="7" s="1"/>
  <c r="D4942" i="7" l="1"/>
  <c r="A4941" i="7"/>
  <c r="B4941" i="7"/>
  <c r="C4941" i="7" s="1"/>
  <c r="B4942" i="7" l="1"/>
  <c r="C4942" i="7" s="1"/>
  <c r="D4943" i="7"/>
  <c r="A4942" i="7"/>
  <c r="D4944" i="7" l="1"/>
  <c r="A4943" i="7"/>
  <c r="B4943" i="7"/>
  <c r="C4943" i="7" s="1"/>
  <c r="D4945" i="7" l="1"/>
  <c r="A4944" i="7"/>
  <c r="B4944" i="7"/>
  <c r="C4944" i="7" s="1"/>
  <c r="A4945" i="7" l="1"/>
  <c r="B4945" i="7"/>
  <c r="C4945" i="7" s="1"/>
  <c r="D4946" i="7"/>
  <c r="A4946" i="7" l="1"/>
  <c r="B4946" i="7"/>
  <c r="C4946" i="7" s="1"/>
  <c r="D4947" i="7"/>
  <c r="A4947" i="7" l="1"/>
  <c r="B4947" i="7"/>
  <c r="C4947" i="7" s="1"/>
  <c r="D4948" i="7"/>
  <c r="D4949" i="7" l="1"/>
  <c r="A4948" i="7"/>
  <c r="B4948" i="7"/>
  <c r="C4948" i="7" s="1"/>
  <c r="D4950" i="7" l="1"/>
  <c r="A4949" i="7"/>
  <c r="B4949" i="7"/>
  <c r="C4949" i="7" s="1"/>
  <c r="D4951" i="7" l="1"/>
  <c r="A4950" i="7"/>
  <c r="B4950" i="7"/>
  <c r="C4950" i="7" s="1"/>
  <c r="D4952" i="7" l="1"/>
  <c r="A4951" i="7"/>
  <c r="B4951" i="7"/>
  <c r="C4951" i="7" s="1"/>
  <c r="A4952" i="7" l="1"/>
  <c r="B4952" i="7"/>
  <c r="C4952" i="7" s="1"/>
  <c r="D4953" i="7"/>
  <c r="D4954" i="7" l="1"/>
  <c r="A4953" i="7"/>
  <c r="B4953" i="7"/>
  <c r="C4953" i="7" s="1"/>
  <c r="D4955" i="7" l="1"/>
  <c r="A4954" i="7"/>
  <c r="B4954" i="7"/>
  <c r="C4954" i="7" s="1"/>
  <c r="D4956" i="7" l="1"/>
  <c r="A4955" i="7"/>
  <c r="B4955" i="7"/>
  <c r="C4955" i="7" s="1"/>
  <c r="D4957" i="7" l="1"/>
  <c r="A4956" i="7"/>
  <c r="B4956" i="7"/>
  <c r="C4956" i="7" s="1"/>
  <c r="D4958" i="7" l="1"/>
  <c r="A4957" i="7"/>
  <c r="B4957" i="7"/>
  <c r="C4957" i="7" s="1"/>
  <c r="D4959" i="7" l="1"/>
  <c r="A4958" i="7"/>
  <c r="B4958" i="7"/>
  <c r="C4958" i="7" s="1"/>
  <c r="D4960" i="7" l="1"/>
  <c r="A4959" i="7"/>
  <c r="B4959" i="7"/>
  <c r="C4959" i="7" s="1"/>
  <c r="D4961" i="7" l="1"/>
  <c r="A4960" i="7"/>
  <c r="B4960" i="7"/>
  <c r="C4960" i="7" s="1"/>
  <c r="D4962" i="7" l="1"/>
  <c r="A4961" i="7"/>
  <c r="B4961" i="7"/>
  <c r="C4961" i="7" s="1"/>
  <c r="D4963" i="7" l="1"/>
  <c r="A4962" i="7"/>
  <c r="B4962" i="7"/>
  <c r="C4962" i="7" s="1"/>
  <c r="D4964" i="7" l="1"/>
  <c r="A4963" i="7"/>
  <c r="B4963" i="7"/>
  <c r="C4963" i="7" s="1"/>
  <c r="D4965" i="7" l="1"/>
  <c r="A4964" i="7"/>
  <c r="B4964" i="7"/>
  <c r="C4964" i="7" s="1"/>
  <c r="D4966" i="7" l="1"/>
  <c r="A4965" i="7"/>
  <c r="B4965" i="7"/>
  <c r="C4965" i="7" s="1"/>
  <c r="D4967" i="7" l="1"/>
  <c r="A4966" i="7"/>
  <c r="B4966" i="7"/>
  <c r="C4966" i="7" s="1"/>
  <c r="D4968" i="7" l="1"/>
  <c r="A4967" i="7"/>
  <c r="B4967" i="7"/>
  <c r="C4967" i="7" s="1"/>
  <c r="D4969" i="7" l="1"/>
  <c r="A4968" i="7"/>
  <c r="B4968" i="7"/>
  <c r="C4968" i="7" s="1"/>
  <c r="D4970" i="7" l="1"/>
  <c r="A4969" i="7"/>
  <c r="B4969" i="7"/>
  <c r="C4969" i="7" s="1"/>
  <c r="D4971" i="7" l="1"/>
  <c r="A4970" i="7"/>
  <c r="B4970" i="7"/>
  <c r="C4970" i="7" s="1"/>
  <c r="A4971" i="7" l="1"/>
  <c r="D4972" i="7"/>
  <c r="B4971" i="7"/>
  <c r="C4971" i="7" s="1"/>
  <c r="A4972" i="7" l="1"/>
  <c r="B4972" i="7"/>
  <c r="C4972" i="7" s="1"/>
  <c r="D4973" i="7"/>
  <c r="A4973" i="7" l="1"/>
  <c r="B4973" i="7"/>
  <c r="C4973" i="7" s="1"/>
  <c r="D4974" i="7"/>
  <c r="D4975" i="7" l="1"/>
  <c r="A4974" i="7"/>
  <c r="B4974" i="7"/>
  <c r="C4974" i="7" s="1"/>
  <c r="D4976" i="7" l="1"/>
  <c r="A4975" i="7"/>
  <c r="B4975" i="7"/>
  <c r="C4975" i="7" s="1"/>
  <c r="A4976" i="7" l="1"/>
  <c r="B4976" i="7"/>
  <c r="C4976" i="7" s="1"/>
  <c r="D4977" i="7"/>
  <c r="D4978" i="7" l="1"/>
  <c r="A4977" i="7"/>
  <c r="B4977" i="7"/>
  <c r="C4977" i="7" s="1"/>
  <c r="D4979" i="7" l="1"/>
  <c r="A4978" i="7"/>
  <c r="B4978" i="7"/>
  <c r="C4978" i="7" s="1"/>
  <c r="D4980" i="7" l="1"/>
  <c r="A4979" i="7"/>
  <c r="B4979" i="7"/>
  <c r="C4979" i="7" s="1"/>
  <c r="D4981" i="7" l="1"/>
  <c r="A4980" i="7"/>
  <c r="B4980" i="7"/>
  <c r="C4980" i="7" s="1"/>
  <c r="D4982" i="7" l="1"/>
  <c r="A4981" i="7"/>
  <c r="B4981" i="7"/>
  <c r="C4981" i="7" s="1"/>
  <c r="A4982" i="7" l="1"/>
  <c r="D4983" i="7"/>
  <c r="B4982" i="7"/>
  <c r="C4982" i="7" s="1"/>
  <c r="A4983" i="7" l="1"/>
  <c r="B4983" i="7"/>
  <c r="C4983" i="7" s="1"/>
  <c r="D4984" i="7"/>
  <c r="D4985" i="7" l="1"/>
  <c r="A4984" i="7"/>
  <c r="B4984" i="7"/>
  <c r="C4984" i="7" s="1"/>
  <c r="D4986" i="7" l="1"/>
  <c r="A4985" i="7"/>
  <c r="B4985" i="7"/>
  <c r="C4985" i="7" s="1"/>
  <c r="D4987" i="7" l="1"/>
  <c r="A4986" i="7"/>
  <c r="B4986" i="7"/>
  <c r="C4986" i="7" s="1"/>
  <c r="D4988" i="7" l="1"/>
  <c r="A4987" i="7"/>
  <c r="B4987" i="7"/>
  <c r="C4987" i="7" s="1"/>
  <c r="D4989" i="7" l="1"/>
  <c r="A4988" i="7"/>
  <c r="B4988" i="7"/>
  <c r="C4988" i="7" s="1"/>
  <c r="A4989" i="7" l="1"/>
  <c r="D4990" i="7"/>
  <c r="B4989" i="7"/>
  <c r="C4989" i="7" s="1"/>
  <c r="D4991" i="7" l="1"/>
  <c r="A4990" i="7"/>
  <c r="B4990" i="7"/>
  <c r="C4990" i="7" s="1"/>
  <c r="D4992" i="7" l="1"/>
  <c r="A4991" i="7"/>
  <c r="B4991" i="7"/>
  <c r="C4991" i="7" s="1"/>
  <c r="D4993" i="7" l="1"/>
  <c r="A4992" i="7"/>
  <c r="B4992" i="7"/>
  <c r="C4992" i="7" s="1"/>
  <c r="D4994" i="7" l="1"/>
  <c r="A4993" i="7"/>
  <c r="B4993" i="7"/>
  <c r="C4993" i="7" s="1"/>
  <c r="D4995" i="7" l="1"/>
  <c r="A4994" i="7"/>
  <c r="B4994" i="7"/>
  <c r="C4994" i="7" s="1"/>
  <c r="A4995" i="7" l="1"/>
  <c r="B4995" i="7"/>
  <c r="C4995" i="7" s="1"/>
  <c r="D4996" i="7"/>
  <c r="D4997" i="7" l="1"/>
  <c r="A4996" i="7"/>
  <c r="B4996" i="7"/>
  <c r="C4996" i="7" s="1"/>
  <c r="D4998" i="7" l="1"/>
  <c r="A4997" i="7"/>
  <c r="B4997" i="7"/>
  <c r="C4997" i="7" s="1"/>
  <c r="D4999" i="7" l="1"/>
  <c r="A4998" i="7"/>
  <c r="B4998" i="7"/>
  <c r="C4998" i="7" s="1"/>
  <c r="A4999" i="7" l="1"/>
  <c r="B4999" i="7"/>
  <c r="C4999" i="7" s="1"/>
  <c r="D5000" i="7"/>
  <c r="A5000" i="7" l="1"/>
  <c r="B5000" i="7"/>
  <c r="C5000" i="7" s="1"/>
  <c r="D5001" i="7"/>
  <c r="D5002" i="7" l="1"/>
  <c r="A5001" i="7"/>
  <c r="B5001" i="7"/>
  <c r="C5001" i="7" s="1"/>
  <c r="A5002" i="7" l="1"/>
  <c r="B5002" i="7"/>
  <c r="C5002" i="7" s="1"/>
  <c r="D5003" i="7"/>
  <c r="D5004" i="7" l="1"/>
  <c r="A5003" i="7"/>
  <c r="B5003" i="7"/>
  <c r="C5003" i="7" s="1"/>
  <c r="D5005" i="7" l="1"/>
  <c r="A5004" i="7"/>
  <c r="B5004" i="7"/>
  <c r="C5004" i="7" s="1"/>
  <c r="D5006" i="7" l="1"/>
  <c r="A5005" i="7"/>
  <c r="B5005" i="7"/>
  <c r="C5005" i="7" s="1"/>
  <c r="D5007" i="7" l="1"/>
  <c r="A5006" i="7"/>
  <c r="B5006" i="7"/>
  <c r="C5006" i="7" s="1"/>
  <c r="A5007" i="7" l="1"/>
  <c r="B5007" i="7"/>
  <c r="C5007" i="7" s="1"/>
  <c r="D5008" i="7"/>
  <c r="A5008" i="7" l="1"/>
  <c r="B5008" i="7"/>
  <c r="C5008" i="7" s="1"/>
  <c r="D5009" i="7"/>
  <c r="D5010" i="7" l="1"/>
  <c r="A5009" i="7"/>
  <c r="B5009" i="7"/>
  <c r="C5009" i="7" s="1"/>
  <c r="D5011" i="7" l="1"/>
  <c r="A5010" i="7"/>
  <c r="B5010" i="7"/>
  <c r="C5010" i="7" s="1"/>
  <c r="D5012" i="7" l="1"/>
  <c r="A5011" i="7"/>
  <c r="B5011" i="7"/>
  <c r="C5011" i="7" s="1"/>
  <c r="A5012" i="7" l="1"/>
  <c r="D5013" i="7"/>
  <c r="B5012" i="7"/>
  <c r="C5012" i="7" s="1"/>
  <c r="D5014" i="7" l="1"/>
  <c r="A5013" i="7"/>
  <c r="B5013" i="7"/>
  <c r="C5013" i="7" s="1"/>
  <c r="D5015" i="7" l="1"/>
  <c r="A5014" i="7"/>
  <c r="B5014" i="7"/>
  <c r="C5014" i="7" s="1"/>
  <c r="D5016" i="7" l="1"/>
  <c r="A5015" i="7"/>
  <c r="B5015" i="7"/>
  <c r="C5015" i="7" s="1"/>
  <c r="D5017" i="7" l="1"/>
  <c r="A5016" i="7"/>
  <c r="B5016" i="7"/>
  <c r="C5016" i="7" s="1"/>
  <c r="D5018" i="7" l="1"/>
  <c r="A5017" i="7"/>
  <c r="B5017" i="7"/>
  <c r="C5017" i="7" s="1"/>
  <c r="D5019" i="7" l="1"/>
  <c r="A5018" i="7"/>
  <c r="B5018" i="7"/>
  <c r="C5018" i="7" s="1"/>
  <c r="D5020" i="7" l="1"/>
  <c r="A5019" i="7"/>
  <c r="B5019" i="7"/>
  <c r="C5019" i="7" s="1"/>
  <c r="D5021" i="7" l="1"/>
  <c r="A5020" i="7"/>
  <c r="B5020" i="7"/>
  <c r="C5020" i="7" s="1"/>
  <c r="D5022" i="7" l="1"/>
  <c r="A5021" i="7"/>
  <c r="B5021" i="7"/>
  <c r="C5021" i="7" s="1"/>
  <c r="A5022" i="7" l="1"/>
  <c r="B5022" i="7"/>
  <c r="C5022" i="7" s="1"/>
  <c r="D5023" i="7"/>
  <c r="D5024" i="7" l="1"/>
  <c r="A5023" i="7"/>
  <c r="B5023" i="7"/>
  <c r="C5023" i="7" s="1"/>
  <c r="D5025" i="7" l="1"/>
  <c r="A5024" i="7"/>
  <c r="B5024" i="7"/>
  <c r="C5024" i="7" s="1"/>
  <c r="D5026" i="7" l="1"/>
  <c r="A5025" i="7"/>
  <c r="B5025" i="7"/>
  <c r="C5025" i="7" s="1"/>
  <c r="A5026" i="7" l="1"/>
  <c r="B5026" i="7"/>
  <c r="C5026" i="7" s="1"/>
  <c r="D5027" i="7"/>
  <c r="A5027" i="7" l="1"/>
  <c r="B5027" i="7"/>
  <c r="C5027" i="7" s="1"/>
  <c r="D5028" i="7"/>
  <c r="D5029" i="7" l="1"/>
  <c r="A5028" i="7"/>
  <c r="B5028" i="7"/>
  <c r="C5028" i="7" s="1"/>
  <c r="D5030" i="7" l="1"/>
  <c r="A5029" i="7"/>
  <c r="B5029" i="7"/>
  <c r="C5029" i="7" s="1"/>
  <c r="A5030" i="7" l="1"/>
  <c r="D5031" i="7"/>
  <c r="B5030" i="7"/>
  <c r="C5030" i="7" s="1"/>
  <c r="A5031" i="7" l="1"/>
  <c r="B5031" i="7"/>
  <c r="C5031" i="7" s="1"/>
  <c r="D5032" i="7"/>
  <c r="D5033" i="7" l="1"/>
  <c r="A5032" i="7"/>
  <c r="B5032" i="7"/>
  <c r="C5032" i="7" s="1"/>
  <c r="A5033" i="7" l="1"/>
  <c r="D5034" i="7"/>
  <c r="B5033" i="7"/>
  <c r="C5033" i="7" s="1"/>
  <c r="D5035" i="7" l="1"/>
  <c r="A5034" i="7"/>
  <c r="B5034" i="7"/>
  <c r="C5034" i="7" s="1"/>
  <c r="D5036" i="7" l="1"/>
  <c r="A5035" i="7"/>
  <c r="B5035" i="7"/>
  <c r="C5035" i="7" s="1"/>
  <c r="D5037" i="7" l="1"/>
  <c r="A5036" i="7"/>
  <c r="B5036" i="7"/>
  <c r="C5036" i="7" s="1"/>
  <c r="D5038" i="7" l="1"/>
  <c r="A5037" i="7"/>
  <c r="B5037" i="7"/>
  <c r="C5037" i="7" s="1"/>
  <c r="A5038" i="7" l="1"/>
  <c r="B5038" i="7"/>
  <c r="C5038" i="7" s="1"/>
  <c r="D5039" i="7"/>
  <c r="A5039" i="7" l="1"/>
  <c r="D5040" i="7"/>
  <c r="B5039" i="7"/>
  <c r="C5039" i="7" s="1"/>
  <c r="A5040" i="7" l="1"/>
  <c r="B5040" i="7"/>
  <c r="C5040" i="7" s="1"/>
  <c r="D5041" i="7"/>
  <c r="A5041" i="7" l="1"/>
  <c r="B5041" i="7"/>
  <c r="C5041" i="7" s="1"/>
  <c r="D5042" i="7"/>
  <c r="D5043" i="7" l="1"/>
  <c r="A5042" i="7"/>
  <c r="B5042" i="7"/>
  <c r="C5042" i="7" s="1"/>
  <c r="A5043" i="7" l="1"/>
  <c r="B5043" i="7"/>
  <c r="C5043" i="7" s="1"/>
  <c r="D5044" i="7"/>
  <c r="A5044" i="7" l="1"/>
  <c r="B5044" i="7"/>
  <c r="C5044" i="7" s="1"/>
  <c r="D5045" i="7"/>
  <c r="A5045" i="7" l="1"/>
  <c r="B5045" i="7"/>
  <c r="C5045" i="7" s="1"/>
  <c r="D5046" i="7"/>
  <c r="D5047" i="7" l="1"/>
  <c r="A5046" i="7"/>
  <c r="B5046" i="7"/>
  <c r="C5046" i="7" s="1"/>
  <c r="A5047" i="7" l="1"/>
  <c r="D5048" i="7"/>
  <c r="B5047" i="7"/>
  <c r="C5047" i="7" s="1"/>
  <c r="A5048" i="7" l="1"/>
  <c r="B5048" i="7"/>
  <c r="C5048" i="7" s="1"/>
  <c r="D5049" i="7"/>
  <c r="A5049" i="7" l="1"/>
  <c r="D5050" i="7"/>
  <c r="B5049" i="7"/>
  <c r="C5049" i="7" s="1"/>
  <c r="D5051" i="7" l="1"/>
  <c r="A5050" i="7"/>
  <c r="B5050" i="7"/>
  <c r="C5050" i="7" s="1"/>
  <c r="A5051" i="7" l="1"/>
  <c r="B5051" i="7"/>
  <c r="C5051" i="7" s="1"/>
  <c r="D5052" i="7"/>
  <c r="D5053" i="7" l="1"/>
  <c r="A5052" i="7"/>
  <c r="B5052" i="7"/>
  <c r="C5052" i="7" s="1"/>
  <c r="A5053" i="7" l="1"/>
  <c r="B5053" i="7"/>
  <c r="C5053" i="7" s="1"/>
  <c r="D5054" i="7"/>
  <c r="D5055" i="7" l="1"/>
  <c r="A5054" i="7"/>
  <c r="B5054" i="7"/>
  <c r="C5054" i="7" s="1"/>
  <c r="D5056" i="7" l="1"/>
  <c r="A5055" i="7"/>
  <c r="B5055" i="7"/>
  <c r="C5055" i="7" s="1"/>
  <c r="D5057" i="7" l="1"/>
  <c r="A5056" i="7"/>
  <c r="B5056" i="7"/>
  <c r="C5056" i="7" s="1"/>
  <c r="A5057" i="7" l="1"/>
  <c r="B5057" i="7"/>
  <c r="C5057" i="7" s="1"/>
  <c r="D5058" i="7"/>
  <c r="D5059" i="7" l="1"/>
  <c r="A5058" i="7"/>
  <c r="B5058" i="7"/>
  <c r="C5058" i="7" s="1"/>
  <c r="D5060" i="7" l="1"/>
  <c r="A5059" i="7"/>
  <c r="B5059" i="7"/>
  <c r="C5059" i="7" s="1"/>
  <c r="D5061" i="7" l="1"/>
  <c r="A5060" i="7"/>
  <c r="B5060" i="7"/>
  <c r="C5060" i="7" s="1"/>
  <c r="A5061" i="7" l="1"/>
  <c r="B5061" i="7"/>
  <c r="C5061" i="7" s="1"/>
  <c r="D5062" i="7"/>
  <c r="A5062" i="7" l="1"/>
  <c r="B5062" i="7"/>
  <c r="C5062" i="7" s="1"/>
  <c r="D5063" i="7"/>
  <c r="D5064" i="7" l="1"/>
  <c r="A5063" i="7"/>
  <c r="B5063" i="7"/>
  <c r="C5063" i="7" s="1"/>
  <c r="D5065" i="7" l="1"/>
  <c r="A5064" i="7"/>
  <c r="B5064" i="7"/>
  <c r="C5064" i="7" s="1"/>
  <c r="A5065" i="7" l="1"/>
  <c r="B5065" i="7"/>
  <c r="C5065" i="7" s="1"/>
  <c r="D5066" i="7"/>
  <c r="D5067" i="7" l="1"/>
  <c r="A5066" i="7"/>
  <c r="B5066" i="7"/>
  <c r="C5066" i="7" s="1"/>
  <c r="D5068" i="7" l="1"/>
  <c r="A5067" i="7"/>
  <c r="B5067" i="7"/>
  <c r="C5067" i="7" s="1"/>
  <c r="A5068" i="7" l="1"/>
  <c r="B5068" i="7"/>
  <c r="C5068" i="7" s="1"/>
  <c r="D5069" i="7"/>
  <c r="D5070" i="7" l="1"/>
  <c r="A5069" i="7"/>
  <c r="B5069" i="7"/>
  <c r="C5069" i="7" s="1"/>
  <c r="A5070" i="7" l="1"/>
  <c r="B5070" i="7"/>
  <c r="C5070" i="7" s="1"/>
  <c r="D5071" i="7"/>
  <c r="A5071" i="7" l="1"/>
  <c r="B5071" i="7"/>
  <c r="C5071" i="7" s="1"/>
  <c r="D5072" i="7"/>
  <c r="D5073" i="7" l="1"/>
  <c r="A5072" i="7"/>
  <c r="B5072" i="7"/>
  <c r="C5072" i="7" s="1"/>
  <c r="D5074" i="7" l="1"/>
  <c r="A5073" i="7"/>
  <c r="B5073" i="7"/>
  <c r="C5073" i="7" s="1"/>
  <c r="D5075" i="7" l="1"/>
  <c r="A5074" i="7"/>
  <c r="B5074" i="7"/>
  <c r="C5074" i="7" s="1"/>
  <c r="A5075" i="7" l="1"/>
  <c r="B5075" i="7"/>
  <c r="C5075" i="7" s="1"/>
  <c r="D5076" i="7"/>
  <c r="A5076" i="7" l="1"/>
  <c r="D5077" i="7"/>
  <c r="B5076" i="7"/>
  <c r="C5076" i="7" s="1"/>
  <c r="D5078" i="7" l="1"/>
  <c r="A5077" i="7"/>
  <c r="B5077" i="7"/>
  <c r="C5077" i="7" s="1"/>
  <c r="A5078" i="7" l="1"/>
  <c r="B5078" i="7"/>
  <c r="C5078" i="7" s="1"/>
  <c r="D5079" i="7"/>
  <c r="D5080" i="7" l="1"/>
  <c r="A5079" i="7"/>
  <c r="B5079" i="7"/>
  <c r="C5079" i="7" s="1"/>
  <c r="D5081" i="7" l="1"/>
  <c r="A5080" i="7"/>
  <c r="B5080" i="7"/>
  <c r="C5080" i="7" s="1"/>
  <c r="D5082" i="7" l="1"/>
  <c r="A5081" i="7"/>
  <c r="B5081" i="7"/>
  <c r="C5081" i="7" s="1"/>
  <c r="A5082" i="7" l="1"/>
  <c r="B5082" i="7"/>
  <c r="C5082" i="7" s="1"/>
  <c r="D5083" i="7"/>
  <c r="D5084" i="7" l="1"/>
  <c r="A5083" i="7"/>
  <c r="B5083" i="7"/>
  <c r="C5083" i="7" s="1"/>
  <c r="A5084" i="7" l="1"/>
  <c r="B5084" i="7"/>
  <c r="C5084" i="7" s="1"/>
  <c r="D5085" i="7"/>
  <c r="A5085" i="7" l="1"/>
  <c r="B5085" i="7"/>
  <c r="C5085" i="7" s="1"/>
  <c r="D5086" i="7"/>
  <c r="A5086" i="7" l="1"/>
  <c r="B5086" i="7"/>
  <c r="C5086" i="7" s="1"/>
  <c r="D5087" i="7"/>
  <c r="A5087" i="7" l="1"/>
  <c r="B5087" i="7"/>
  <c r="C5087" i="7" s="1"/>
  <c r="D5088" i="7"/>
  <c r="D5089" i="7" l="1"/>
  <c r="A5088" i="7"/>
  <c r="B5088" i="7"/>
  <c r="C5088" i="7" s="1"/>
  <c r="D5090" i="7" l="1"/>
  <c r="A5089" i="7"/>
  <c r="B5089" i="7"/>
  <c r="C5089" i="7" s="1"/>
  <c r="A5090" i="7" l="1"/>
  <c r="B5090" i="7"/>
  <c r="C5090" i="7" s="1"/>
  <c r="D5091" i="7"/>
  <c r="A5091" i="7" l="1"/>
  <c r="B5091" i="7"/>
  <c r="C5091" i="7" s="1"/>
  <c r="D5092" i="7"/>
  <c r="D5093" i="7" l="1"/>
  <c r="A5092" i="7"/>
  <c r="B5092" i="7"/>
  <c r="C5092" i="7" s="1"/>
  <c r="D5094" i="7" l="1"/>
  <c r="A5093" i="7"/>
  <c r="B5093" i="7"/>
  <c r="C5093" i="7" s="1"/>
  <c r="A5094" i="7" l="1"/>
  <c r="B5094" i="7"/>
  <c r="C5094" i="7" s="1"/>
  <c r="D5095" i="7"/>
  <c r="D5096" i="7" l="1"/>
  <c r="A5095" i="7"/>
  <c r="B5095" i="7"/>
  <c r="C5095" i="7" s="1"/>
  <c r="D5097" i="7" l="1"/>
  <c r="A5096" i="7"/>
  <c r="B5096" i="7"/>
  <c r="C5096" i="7" s="1"/>
  <c r="D5098" i="7" l="1"/>
  <c r="A5097" i="7"/>
  <c r="B5097" i="7"/>
  <c r="C5097" i="7" s="1"/>
  <c r="A5098" i="7" l="1"/>
  <c r="B5098" i="7"/>
  <c r="C5098" i="7" s="1"/>
  <c r="D5099" i="7"/>
  <c r="A5099" i="7" l="1"/>
  <c r="D5100" i="7"/>
  <c r="B5099" i="7"/>
  <c r="C5099" i="7" s="1"/>
  <c r="A5100" i="7" l="1"/>
  <c r="D5101" i="7"/>
  <c r="B5100" i="7"/>
  <c r="C5100" i="7" s="1"/>
  <c r="D5102" i="7" l="1"/>
  <c r="A5101" i="7"/>
  <c r="B5101" i="7"/>
  <c r="C5101" i="7" s="1"/>
  <c r="D5103" i="7" l="1"/>
  <c r="A5102" i="7"/>
  <c r="B5102" i="7"/>
  <c r="C5102" i="7" s="1"/>
  <c r="D5104" i="7" l="1"/>
  <c r="A5103" i="7"/>
  <c r="B5103" i="7"/>
  <c r="C5103" i="7" s="1"/>
  <c r="D5105" i="7" l="1"/>
  <c r="A5104" i="7"/>
  <c r="B5104" i="7"/>
  <c r="C5104" i="7" s="1"/>
  <c r="D5106" i="7" l="1"/>
  <c r="A5105" i="7"/>
  <c r="B5105" i="7"/>
  <c r="C5105" i="7" s="1"/>
  <c r="D5107" i="7" l="1"/>
  <c r="A5106" i="7"/>
  <c r="B5106" i="7"/>
  <c r="C5106" i="7" s="1"/>
  <c r="A5107" i="7" l="1"/>
  <c r="D5108" i="7"/>
  <c r="B5107" i="7"/>
  <c r="C5107" i="7" s="1"/>
  <c r="A5108" i="7" l="1"/>
  <c r="B5108" i="7"/>
  <c r="C5108" i="7" s="1"/>
  <c r="D5109" i="7"/>
  <c r="D5110" i="7" l="1"/>
  <c r="A5109" i="7"/>
  <c r="B5109" i="7"/>
  <c r="C5109" i="7" s="1"/>
  <c r="D5111" i="7" l="1"/>
  <c r="A5110" i="7"/>
  <c r="B5110" i="7"/>
  <c r="C5110" i="7" s="1"/>
  <c r="D5112" i="7" l="1"/>
  <c r="A5111" i="7"/>
  <c r="B5111" i="7"/>
  <c r="C5111" i="7" s="1"/>
  <c r="A5112" i="7" l="1"/>
  <c r="B5112" i="7"/>
  <c r="C5112" i="7" s="1"/>
  <c r="D5113" i="7"/>
  <c r="D5114" i="7" l="1"/>
  <c r="A5113" i="7"/>
  <c r="B5113" i="7"/>
  <c r="C5113" i="7" s="1"/>
  <c r="A5114" i="7" l="1"/>
  <c r="B5114" i="7"/>
  <c r="C5114" i="7" s="1"/>
  <c r="D5115" i="7"/>
  <c r="A5115" i="7" l="1"/>
  <c r="B5115" i="7"/>
  <c r="C5115" i="7" s="1"/>
  <c r="D5116" i="7"/>
  <c r="D5117" i="7" l="1"/>
  <c r="A5116" i="7"/>
  <c r="B5116" i="7"/>
  <c r="C5116" i="7" s="1"/>
  <c r="A5117" i="7" l="1"/>
  <c r="B5117" i="7"/>
  <c r="C5117" i="7" s="1"/>
  <c r="D5118" i="7"/>
  <c r="D5119" i="7" l="1"/>
  <c r="A5118" i="7"/>
  <c r="B5118" i="7"/>
  <c r="C5118" i="7" s="1"/>
  <c r="A5119" i="7" l="1"/>
  <c r="B5119" i="7"/>
  <c r="C5119" i="7" s="1"/>
  <c r="D5120" i="7"/>
  <c r="A5120" i="7" l="1"/>
  <c r="B5120" i="7"/>
  <c r="C5120" i="7" s="1"/>
  <c r="D5121" i="7"/>
  <c r="D5122" i="7" l="1"/>
  <c r="A5121" i="7"/>
  <c r="B5121" i="7"/>
  <c r="C5121" i="7" s="1"/>
  <c r="D5123" i="7" l="1"/>
  <c r="A5122" i="7"/>
  <c r="B5122" i="7"/>
  <c r="C5122" i="7" s="1"/>
  <c r="A5123" i="7" l="1"/>
  <c r="D5124" i="7"/>
  <c r="B5123" i="7"/>
  <c r="C5123" i="7" s="1"/>
  <c r="D5125" i="7" l="1"/>
  <c r="A5124" i="7"/>
  <c r="B5124" i="7"/>
  <c r="C5124" i="7" s="1"/>
  <c r="D5126" i="7" l="1"/>
  <c r="A5125" i="7"/>
  <c r="B5125" i="7"/>
  <c r="C5125" i="7" s="1"/>
  <c r="D5127" i="7" l="1"/>
  <c r="A5126" i="7"/>
  <c r="B5126" i="7"/>
  <c r="C5126" i="7" s="1"/>
  <c r="A5127" i="7" l="1"/>
  <c r="B5127" i="7"/>
  <c r="C5127" i="7" s="1"/>
  <c r="D5128" i="7"/>
  <c r="D5129" i="7" l="1"/>
  <c r="A5128" i="7"/>
  <c r="B5128" i="7"/>
  <c r="C5128" i="7" s="1"/>
  <c r="D5130" i="7" l="1"/>
  <c r="A5129" i="7"/>
  <c r="B5129" i="7"/>
  <c r="C5129" i="7" s="1"/>
  <c r="D5131" i="7" l="1"/>
  <c r="A5130" i="7"/>
  <c r="B5130" i="7"/>
  <c r="C5130" i="7" s="1"/>
  <c r="A5131" i="7" l="1"/>
  <c r="D5132" i="7"/>
  <c r="B5131" i="7"/>
  <c r="C5131" i="7" s="1"/>
  <c r="A5132" i="7" l="1"/>
  <c r="B5132" i="7"/>
  <c r="C5132" i="7" s="1"/>
  <c r="D5133" i="7"/>
  <c r="D5134" i="7" l="1"/>
  <c r="A5133" i="7"/>
  <c r="B5133" i="7"/>
  <c r="C5133" i="7" s="1"/>
  <c r="D5135" i="7" l="1"/>
  <c r="A5134" i="7"/>
  <c r="B5134" i="7"/>
  <c r="C5134" i="7" s="1"/>
  <c r="D5136" i="7" l="1"/>
  <c r="A5135" i="7"/>
  <c r="B5135" i="7"/>
  <c r="C5135" i="7" s="1"/>
  <c r="D5137" i="7" l="1"/>
  <c r="A5136" i="7"/>
  <c r="B5136" i="7"/>
  <c r="C5136" i="7" s="1"/>
  <c r="A5137" i="7" l="1"/>
  <c r="B5137" i="7"/>
  <c r="C5137" i="7" s="1"/>
  <c r="D5138" i="7"/>
  <c r="A5138" i="7" l="1"/>
  <c r="B5138" i="7"/>
  <c r="C5138" i="7" s="1"/>
  <c r="D5139" i="7"/>
  <c r="A5139" i="7" l="1"/>
  <c r="B5139" i="7"/>
  <c r="C5139" i="7" s="1"/>
  <c r="D5140" i="7"/>
  <c r="D5141" i="7" l="1"/>
  <c r="A5140" i="7"/>
  <c r="B5140" i="7"/>
  <c r="C5140" i="7" s="1"/>
  <c r="A5141" i="7" l="1"/>
  <c r="B5141" i="7"/>
  <c r="C5141" i="7" s="1"/>
  <c r="D5142" i="7"/>
  <c r="A5142" i="7" l="1"/>
  <c r="B5142" i="7"/>
  <c r="C5142" i="7" s="1"/>
  <c r="D5143" i="7"/>
  <c r="D5144" i="7" l="1"/>
  <c r="A5143" i="7"/>
  <c r="B5143" i="7"/>
  <c r="C5143" i="7" s="1"/>
  <c r="D5145" i="7" l="1"/>
  <c r="A5144" i="7"/>
  <c r="B5144" i="7"/>
  <c r="C5144" i="7" s="1"/>
  <c r="D5146" i="7" l="1"/>
  <c r="A5145" i="7"/>
  <c r="B5145" i="7"/>
  <c r="C5145" i="7" s="1"/>
  <c r="A5146" i="7" l="1"/>
  <c r="B5146" i="7"/>
  <c r="C5146" i="7" s="1"/>
  <c r="D5147" i="7"/>
  <c r="D5148" i="7" l="1"/>
  <c r="A5147" i="7"/>
  <c r="B5147" i="7"/>
  <c r="C5147" i="7" s="1"/>
  <c r="A5148" i="7" l="1"/>
  <c r="D5149" i="7"/>
  <c r="B5148" i="7"/>
  <c r="C5148" i="7" s="1"/>
  <c r="A5149" i="7" l="1"/>
  <c r="B5149" i="7"/>
  <c r="C5149" i="7" s="1"/>
  <c r="D5150" i="7"/>
  <c r="A5150" i="7" l="1"/>
  <c r="B5150" i="7"/>
  <c r="C5150" i="7" s="1"/>
  <c r="D5151" i="7"/>
  <c r="A5151" i="7" l="1"/>
  <c r="B5151" i="7"/>
  <c r="C5151" i="7" s="1"/>
  <c r="D5152" i="7"/>
  <c r="D5153" i="7" l="1"/>
  <c r="A5152" i="7"/>
  <c r="B5152" i="7"/>
  <c r="C5152" i="7" s="1"/>
  <c r="D5154" i="7" l="1"/>
  <c r="A5153" i="7"/>
  <c r="B5153" i="7"/>
  <c r="C5153" i="7" s="1"/>
  <c r="D5155" i="7" l="1"/>
  <c r="A5154" i="7"/>
  <c r="B5154" i="7"/>
  <c r="C5154" i="7" s="1"/>
  <c r="D5156" i="7" l="1"/>
  <c r="A5155" i="7"/>
  <c r="B5155" i="7"/>
  <c r="C5155" i="7" s="1"/>
  <c r="D5157" i="7" l="1"/>
  <c r="A5156" i="7"/>
  <c r="B5156" i="7"/>
  <c r="C5156" i="7" s="1"/>
  <c r="D5158" i="7" l="1"/>
  <c r="A5157" i="7"/>
  <c r="B5157" i="7"/>
  <c r="C5157" i="7" s="1"/>
  <c r="A5158" i="7" l="1"/>
  <c r="B5158" i="7"/>
  <c r="C5158" i="7" s="1"/>
  <c r="D5159" i="7"/>
  <c r="A5159" i="7" l="1"/>
  <c r="B5159" i="7"/>
  <c r="C5159" i="7" s="1"/>
  <c r="D5160" i="7"/>
  <c r="A5160" i="7" l="1"/>
  <c r="D5161" i="7"/>
  <c r="B5160" i="7"/>
  <c r="C5160" i="7" s="1"/>
  <c r="A5161" i="7" l="1"/>
  <c r="B5161" i="7"/>
  <c r="C5161" i="7" s="1"/>
  <c r="D5162" i="7"/>
  <c r="A5162" i="7" l="1"/>
  <c r="B5162" i="7"/>
  <c r="C5162" i="7" s="1"/>
  <c r="D5163" i="7"/>
  <c r="A5163" i="7" l="1"/>
  <c r="D5164" i="7"/>
  <c r="B5163" i="7"/>
  <c r="C5163" i="7" s="1"/>
  <c r="A5164" i="7" l="1"/>
  <c r="B5164" i="7"/>
  <c r="C5164" i="7" s="1"/>
  <c r="D5165" i="7"/>
  <c r="D5166" i="7" l="1"/>
  <c r="A5165" i="7"/>
  <c r="B5165" i="7"/>
  <c r="C5165" i="7" s="1"/>
  <c r="D5167" i="7" l="1"/>
  <c r="A5166" i="7"/>
  <c r="B5166" i="7"/>
  <c r="C5166" i="7" s="1"/>
  <c r="D5168" i="7" l="1"/>
  <c r="A5167" i="7"/>
  <c r="B5167" i="7"/>
  <c r="C5167" i="7" s="1"/>
  <c r="D5169" i="7" l="1"/>
  <c r="A5168" i="7"/>
  <c r="B5168" i="7"/>
  <c r="C5168" i="7" s="1"/>
  <c r="B5169" i="7" l="1"/>
  <c r="C5169" i="7" s="1"/>
  <c r="D5170" i="7"/>
  <c r="A5169" i="7"/>
  <c r="D5171" i="7" l="1"/>
  <c r="A5170" i="7"/>
  <c r="B5170" i="7"/>
  <c r="C5170" i="7" s="1"/>
  <c r="A5171" i="7" l="1"/>
  <c r="B5171" i="7"/>
  <c r="C5171" i="7" s="1"/>
  <c r="D5172" i="7"/>
  <c r="D5173" i="7" l="1"/>
  <c r="A5172" i="7"/>
  <c r="B5172" i="7"/>
  <c r="C5172" i="7" s="1"/>
  <c r="D5174" i="7" l="1"/>
  <c r="A5173" i="7"/>
  <c r="B5173" i="7"/>
  <c r="C5173" i="7" s="1"/>
  <c r="D5175" i="7" l="1"/>
  <c r="A5174" i="7"/>
  <c r="B5174" i="7"/>
  <c r="C5174" i="7" s="1"/>
  <c r="D5176" i="7" l="1"/>
  <c r="A5175" i="7"/>
  <c r="B5175" i="7"/>
  <c r="C5175" i="7" s="1"/>
  <c r="A5176" i="7" l="1"/>
  <c r="B5176" i="7"/>
  <c r="C5176" i="7" s="1"/>
  <c r="D5177" i="7"/>
  <c r="A5177" i="7" l="1"/>
  <c r="B5177" i="7"/>
  <c r="C5177" i="7" s="1"/>
  <c r="D5178" i="7"/>
  <c r="D5179" i="7" l="1"/>
  <c r="A5178" i="7"/>
  <c r="B5178" i="7"/>
  <c r="C5178" i="7" s="1"/>
  <c r="A5179" i="7" l="1"/>
  <c r="D5180" i="7"/>
  <c r="B5179" i="7"/>
  <c r="C5179" i="7" s="1"/>
  <c r="D5181" i="7" l="1"/>
  <c r="A5180" i="7"/>
  <c r="B5180" i="7"/>
  <c r="C5180" i="7" s="1"/>
  <c r="D5182" i="7" l="1"/>
  <c r="A5181" i="7"/>
  <c r="B5181" i="7"/>
  <c r="C5181" i="7" s="1"/>
  <c r="D5183" i="7" l="1"/>
  <c r="A5182" i="7"/>
  <c r="B5182" i="7"/>
  <c r="C5182" i="7" s="1"/>
  <c r="A5183" i="7" l="1"/>
  <c r="B5183" i="7"/>
  <c r="C5183" i="7" s="1"/>
  <c r="D5184" i="7"/>
  <c r="A5184" i="7" l="1"/>
  <c r="B5184" i="7"/>
  <c r="C5184" i="7" s="1"/>
  <c r="D5185" i="7"/>
  <c r="D5186" i="7" l="1"/>
  <c r="A5185" i="7"/>
  <c r="B5185" i="7"/>
  <c r="C5185" i="7" s="1"/>
  <c r="D5187" i="7" l="1"/>
  <c r="A5186" i="7"/>
  <c r="B5186" i="7"/>
  <c r="C5186" i="7" s="1"/>
  <c r="D5188" i="7" l="1"/>
  <c r="A5187" i="7"/>
  <c r="B5187" i="7"/>
  <c r="C5187" i="7" s="1"/>
  <c r="D5189" i="7" l="1"/>
  <c r="A5188" i="7"/>
  <c r="B5188" i="7"/>
  <c r="C5188" i="7" s="1"/>
  <c r="D5190" i="7" l="1"/>
  <c r="A5189" i="7"/>
  <c r="B5189" i="7"/>
  <c r="C5189" i="7" s="1"/>
  <c r="A5190" i="7" l="1"/>
  <c r="D5191" i="7"/>
  <c r="B5190" i="7"/>
  <c r="C5190" i="7" s="1"/>
  <c r="D5192" i="7" l="1"/>
  <c r="A5191" i="7"/>
  <c r="B5191" i="7"/>
  <c r="C5191" i="7" s="1"/>
  <c r="D5193" i="7" l="1"/>
  <c r="A5192" i="7"/>
  <c r="B5192" i="7"/>
  <c r="C5192" i="7" s="1"/>
  <c r="A5193" i="7" l="1"/>
  <c r="B5193" i="7"/>
  <c r="C5193" i="7" s="1"/>
  <c r="D5194" i="7"/>
  <c r="D5195" i="7" l="1"/>
  <c r="A5194" i="7"/>
  <c r="B5194" i="7"/>
  <c r="C5194" i="7" s="1"/>
  <c r="A5195" i="7" l="1"/>
  <c r="B5195" i="7"/>
  <c r="C5195" i="7" s="1"/>
  <c r="D5196" i="7"/>
  <c r="D5197" i="7" l="1"/>
  <c r="A5196" i="7"/>
  <c r="B5196" i="7"/>
  <c r="C5196" i="7" s="1"/>
  <c r="D5198" i="7" l="1"/>
  <c r="A5197" i="7"/>
  <c r="B5197" i="7"/>
  <c r="C5197" i="7" s="1"/>
  <c r="D5199" i="7" l="1"/>
  <c r="A5198" i="7"/>
  <c r="B5198" i="7"/>
  <c r="C5198" i="7" s="1"/>
  <c r="A5199" i="7" l="1"/>
  <c r="D5200" i="7"/>
  <c r="B5199" i="7"/>
  <c r="C5199" i="7" s="1"/>
  <c r="A5200" i="7" l="1"/>
  <c r="D5201" i="7"/>
  <c r="B5200" i="7"/>
  <c r="C5200" i="7" s="1"/>
  <c r="A5201" i="7" l="1"/>
  <c r="B5201" i="7"/>
  <c r="C5201" i="7" s="1"/>
  <c r="D5202" i="7"/>
  <c r="A5202" i="7" l="1"/>
  <c r="B5202" i="7"/>
  <c r="C5202" i="7" s="1"/>
  <c r="D5203" i="7"/>
  <c r="A5203" i="7" l="1"/>
  <c r="B5203" i="7"/>
  <c r="C5203" i="7" s="1"/>
  <c r="D5204" i="7"/>
  <c r="A5204" i="7" l="1"/>
  <c r="B5204" i="7"/>
  <c r="C5204" i="7" s="1"/>
  <c r="D5205" i="7"/>
  <c r="D5206" i="7" l="1"/>
  <c r="A5205" i="7"/>
  <c r="B5205" i="7"/>
  <c r="C5205" i="7" s="1"/>
  <c r="D5207" i="7" l="1"/>
  <c r="B5206" i="7"/>
  <c r="C5206" i="7" s="1"/>
  <c r="A5206" i="7"/>
  <c r="D5208" i="7" l="1"/>
  <c r="A5207" i="7"/>
  <c r="B5207" i="7"/>
  <c r="C5207" i="7" s="1"/>
  <c r="D5209" i="7" l="1"/>
  <c r="A5208" i="7"/>
  <c r="B5208" i="7"/>
  <c r="C5208" i="7" s="1"/>
  <c r="D5210" i="7" l="1"/>
  <c r="A5209" i="7"/>
  <c r="B5209" i="7"/>
  <c r="C5209" i="7" s="1"/>
  <c r="D5211" i="7" l="1"/>
  <c r="A5210" i="7"/>
  <c r="B5210" i="7"/>
  <c r="C5210" i="7" s="1"/>
  <c r="D5212" i="7" l="1"/>
  <c r="A5211" i="7"/>
  <c r="B5211" i="7"/>
  <c r="C5211" i="7" s="1"/>
  <c r="D5213" i="7" l="1"/>
  <c r="A5212" i="7"/>
  <c r="B5212" i="7"/>
  <c r="C5212" i="7" s="1"/>
  <c r="A5213" i="7" l="1"/>
  <c r="B5213" i="7"/>
  <c r="C5213" i="7" s="1"/>
  <c r="D5214" i="7"/>
  <c r="D5215" i="7" l="1"/>
  <c r="A5214" i="7"/>
  <c r="B5214" i="7"/>
  <c r="C5214" i="7" s="1"/>
  <c r="D5216" i="7" l="1"/>
  <c r="A5215" i="7"/>
  <c r="B5215" i="7"/>
  <c r="C5215" i="7" s="1"/>
  <c r="D5217" i="7" l="1"/>
  <c r="A5216" i="7"/>
  <c r="B5216" i="7"/>
  <c r="C5216" i="7" s="1"/>
  <c r="D5218" i="7" l="1"/>
  <c r="A5217" i="7"/>
  <c r="B5217" i="7"/>
  <c r="C5217" i="7" s="1"/>
  <c r="D5219" i="7" l="1"/>
  <c r="A5218" i="7"/>
  <c r="B5218" i="7"/>
  <c r="C5218" i="7" s="1"/>
  <c r="A5219" i="7" l="1"/>
  <c r="B5219" i="7"/>
  <c r="C5219" i="7" s="1"/>
  <c r="D5220" i="7"/>
  <c r="D5221" i="7" l="1"/>
  <c r="A5220" i="7"/>
  <c r="B5220" i="7"/>
  <c r="C5220" i="7" s="1"/>
  <c r="A5221" i="7" l="1"/>
  <c r="B5221" i="7"/>
  <c r="C5221" i="7" s="1"/>
  <c r="D5222" i="7"/>
  <c r="A5222" i="7" l="1"/>
  <c r="B5222" i="7"/>
  <c r="C5222" i="7" s="1"/>
  <c r="D5223" i="7"/>
  <c r="D5224" i="7" l="1"/>
  <c r="A5223" i="7"/>
  <c r="B5223" i="7"/>
  <c r="C5223" i="7" s="1"/>
  <c r="A5224" i="7" l="1"/>
  <c r="B5224" i="7"/>
  <c r="C5224" i="7" s="1"/>
  <c r="D5225" i="7"/>
  <c r="D5226" i="7" l="1"/>
  <c r="A5225" i="7"/>
  <c r="B5225" i="7"/>
  <c r="C5225" i="7" s="1"/>
  <c r="D5227" i="7" l="1"/>
  <c r="A5226" i="7"/>
  <c r="B5226" i="7"/>
  <c r="C5226" i="7" s="1"/>
  <c r="D5228" i="7" l="1"/>
  <c r="A5227" i="7"/>
  <c r="B5227" i="7"/>
  <c r="C5227" i="7" s="1"/>
  <c r="D5229" i="7" l="1"/>
  <c r="A5228" i="7"/>
  <c r="B5228" i="7"/>
  <c r="C5228" i="7" s="1"/>
  <c r="A5229" i="7" l="1"/>
  <c r="D5230" i="7"/>
  <c r="B5229" i="7"/>
  <c r="C5229" i="7" s="1"/>
  <c r="A5230" i="7" l="1"/>
  <c r="B5230" i="7"/>
  <c r="C5230" i="7" s="1"/>
  <c r="D5231" i="7"/>
  <c r="D5232" i="7" l="1"/>
  <c r="A5231" i="7"/>
  <c r="B5231" i="7"/>
  <c r="C5231" i="7" s="1"/>
  <c r="D5233" i="7" l="1"/>
  <c r="A5232" i="7"/>
  <c r="B5232" i="7"/>
  <c r="C5232" i="7" s="1"/>
  <c r="A5233" i="7" l="1"/>
  <c r="B5233" i="7"/>
  <c r="C5233" i="7" s="1"/>
  <c r="D5234" i="7"/>
  <c r="A5234" i="7" l="1"/>
  <c r="B5234" i="7"/>
  <c r="C5234" i="7" s="1"/>
  <c r="D5235" i="7"/>
  <c r="D5236" i="7" l="1"/>
  <c r="A5235" i="7"/>
  <c r="B5235" i="7"/>
  <c r="C5235" i="7" s="1"/>
  <c r="D5237" i="7" l="1"/>
  <c r="A5236" i="7"/>
  <c r="B5236" i="7"/>
  <c r="C5236" i="7" s="1"/>
  <c r="D5238" i="7" l="1"/>
  <c r="A5237" i="7"/>
  <c r="B5237" i="7"/>
  <c r="C5237" i="7" s="1"/>
  <c r="D5239" i="7" l="1"/>
  <c r="B5238" i="7"/>
  <c r="C5238" i="7" s="1"/>
  <c r="A5238" i="7"/>
  <c r="D5240" i="7" l="1"/>
  <c r="A5239" i="7"/>
  <c r="B5239" i="7"/>
  <c r="C5239" i="7" s="1"/>
  <c r="D5241" i="7" l="1"/>
  <c r="A5240" i="7"/>
  <c r="B5240" i="7"/>
  <c r="C5240" i="7" s="1"/>
  <c r="D5242" i="7" l="1"/>
  <c r="A5241" i="7"/>
  <c r="B5241" i="7"/>
  <c r="C5241" i="7" s="1"/>
  <c r="D5243" i="7" l="1"/>
  <c r="A5242" i="7"/>
  <c r="B5242" i="7"/>
  <c r="C5242" i="7" s="1"/>
  <c r="D5244" i="7" l="1"/>
  <c r="A5243" i="7"/>
  <c r="B5243" i="7"/>
  <c r="C5243" i="7" s="1"/>
  <c r="D5245" i="7" l="1"/>
  <c r="A5244" i="7"/>
  <c r="B5244" i="7"/>
  <c r="C5244" i="7" s="1"/>
  <c r="D5246" i="7" l="1"/>
  <c r="A5245" i="7"/>
  <c r="B5245" i="7"/>
  <c r="C5245" i="7" s="1"/>
  <c r="D5247" i="7" l="1"/>
  <c r="A5246" i="7"/>
  <c r="B5246" i="7"/>
  <c r="C5246" i="7" s="1"/>
  <c r="D5248" i="7" l="1"/>
  <c r="A5247" i="7"/>
  <c r="B5247" i="7"/>
  <c r="C5247" i="7" s="1"/>
  <c r="D5249" i="7" l="1"/>
  <c r="A5248" i="7"/>
  <c r="B5248" i="7"/>
  <c r="C5248" i="7" s="1"/>
  <c r="A5249" i="7" l="1"/>
  <c r="D5250" i="7"/>
  <c r="B5249" i="7"/>
  <c r="C5249" i="7" s="1"/>
  <c r="A5250" i="7" l="1"/>
  <c r="B5250" i="7"/>
  <c r="C5250" i="7" s="1"/>
  <c r="D5251" i="7"/>
  <c r="A5251" i="7" l="1"/>
  <c r="B5251" i="7"/>
  <c r="C5251" i="7" s="1"/>
  <c r="D5252" i="7"/>
  <c r="A5252" i="7" l="1"/>
  <c r="B5252" i="7"/>
  <c r="C5252" i="7" s="1"/>
  <c r="D5253" i="7"/>
  <c r="D5254" i="7" l="1"/>
  <c r="A5253" i="7"/>
  <c r="B5253" i="7"/>
  <c r="C5253" i="7" s="1"/>
  <c r="A5254" i="7" l="1"/>
  <c r="D5255" i="7"/>
  <c r="B5254" i="7"/>
  <c r="C5254" i="7" s="1"/>
  <c r="A5255" i="7" l="1"/>
  <c r="B5255" i="7"/>
  <c r="C5255" i="7" s="1"/>
  <c r="D5256" i="7"/>
  <c r="D5257" i="7" l="1"/>
  <c r="A5256" i="7"/>
  <c r="B5256" i="7"/>
  <c r="C5256" i="7" s="1"/>
  <c r="D5258" i="7" l="1"/>
  <c r="A5257" i="7"/>
  <c r="B5257" i="7"/>
  <c r="C5257" i="7" s="1"/>
  <c r="A5258" i="7" l="1"/>
  <c r="B5258" i="7"/>
  <c r="C5258" i="7" s="1"/>
  <c r="D5259" i="7"/>
  <c r="A5259" i="7" l="1"/>
  <c r="B5259" i="7"/>
  <c r="C5259" i="7" s="1"/>
  <c r="D5260" i="7"/>
  <c r="A5260" i="7" l="1"/>
  <c r="B5260" i="7"/>
  <c r="C5260" i="7" s="1"/>
  <c r="D5261" i="7"/>
  <c r="D5262" i="7" l="1"/>
  <c r="A5261" i="7"/>
  <c r="B5261" i="7"/>
  <c r="C5261" i="7" s="1"/>
  <c r="D5263" i="7" l="1"/>
  <c r="A5262" i="7"/>
  <c r="B5262" i="7"/>
  <c r="C5262" i="7" s="1"/>
  <c r="D5264" i="7" l="1"/>
  <c r="A5263" i="7"/>
  <c r="B5263" i="7"/>
  <c r="C5263" i="7" s="1"/>
  <c r="A5264" i="7" l="1"/>
  <c r="B5264" i="7"/>
  <c r="C5264" i="7" s="1"/>
  <c r="D5265" i="7"/>
  <c r="D5266" i="7" l="1"/>
  <c r="A5265" i="7"/>
  <c r="B5265" i="7"/>
  <c r="C5265" i="7" s="1"/>
  <c r="D5267" i="7" l="1"/>
  <c r="A5266" i="7"/>
  <c r="B5266" i="7"/>
  <c r="C5266" i="7" s="1"/>
  <c r="D5268" i="7" l="1"/>
  <c r="A5267" i="7"/>
  <c r="B5267" i="7"/>
  <c r="C5267" i="7" s="1"/>
  <c r="D5269" i="7" l="1"/>
  <c r="A5268" i="7"/>
  <c r="B5268" i="7"/>
  <c r="C5268" i="7" s="1"/>
  <c r="D5270" i="7" l="1"/>
  <c r="A5269" i="7"/>
  <c r="B5269" i="7"/>
  <c r="C5269" i="7" s="1"/>
  <c r="D5271" i="7" l="1"/>
  <c r="A5270" i="7"/>
  <c r="B5270" i="7"/>
  <c r="C5270" i="7" s="1"/>
  <c r="D5272" i="7" l="1"/>
  <c r="A5271" i="7"/>
  <c r="B5271" i="7"/>
  <c r="C5271" i="7" s="1"/>
  <c r="D5273" i="7" l="1"/>
  <c r="A5272" i="7"/>
  <c r="B5272" i="7"/>
  <c r="C5272" i="7" s="1"/>
  <c r="A5273" i="7" l="1"/>
  <c r="B5273" i="7"/>
  <c r="C5273" i="7" s="1"/>
  <c r="D5274" i="7"/>
  <c r="D5275" i="7" l="1"/>
  <c r="A5274" i="7"/>
  <c r="B5274" i="7"/>
  <c r="C5274" i="7" s="1"/>
  <c r="A5275" i="7" l="1"/>
  <c r="B5275" i="7"/>
  <c r="C5275" i="7" s="1"/>
  <c r="D5276" i="7"/>
  <c r="D5277" i="7" l="1"/>
  <c r="A5276" i="7"/>
  <c r="B5276" i="7"/>
  <c r="C5276" i="7" s="1"/>
  <c r="D5278" i="7" l="1"/>
  <c r="A5277" i="7"/>
  <c r="B5277" i="7"/>
  <c r="C5277" i="7" s="1"/>
  <c r="D5279" i="7" l="1"/>
  <c r="A5278" i="7"/>
  <c r="B5278" i="7"/>
  <c r="C5278" i="7" s="1"/>
  <c r="D5280" i="7" l="1"/>
  <c r="A5279" i="7"/>
  <c r="B5279" i="7"/>
  <c r="C5279" i="7" s="1"/>
  <c r="D5281" i="7" l="1"/>
  <c r="A5280" i="7"/>
  <c r="B5280" i="7"/>
  <c r="C5280" i="7" s="1"/>
  <c r="A5281" i="7" l="1"/>
  <c r="B5281" i="7"/>
  <c r="C5281" i="7" s="1"/>
  <c r="D5282" i="7"/>
  <c r="A5282" i="7" l="1"/>
  <c r="B5282" i="7"/>
  <c r="C5282" i="7" s="1"/>
  <c r="D5283" i="7"/>
  <c r="D5284" i="7" l="1"/>
  <c r="A5283" i="7"/>
  <c r="B5283" i="7"/>
  <c r="C5283" i="7" s="1"/>
  <c r="D5285" i="7" l="1"/>
  <c r="A5284" i="7"/>
  <c r="B5284" i="7"/>
  <c r="C5284" i="7" s="1"/>
  <c r="A5285" i="7" l="1"/>
  <c r="B5285" i="7"/>
  <c r="C5285" i="7" s="1"/>
  <c r="D5286" i="7"/>
  <c r="D5287" i="7" l="1"/>
  <c r="A5286" i="7"/>
  <c r="B5286" i="7"/>
  <c r="C5286" i="7" s="1"/>
  <c r="D5288" i="7" l="1"/>
  <c r="A5287" i="7"/>
  <c r="B5287" i="7"/>
  <c r="C5287" i="7" s="1"/>
  <c r="D5289" i="7" l="1"/>
  <c r="A5288" i="7"/>
  <c r="B5288" i="7"/>
  <c r="C5288" i="7" s="1"/>
  <c r="A5289" i="7" l="1"/>
  <c r="D5290" i="7"/>
  <c r="B5289" i="7"/>
  <c r="C5289" i="7" s="1"/>
  <c r="A5290" i="7" l="1"/>
  <c r="B5290" i="7"/>
  <c r="C5290" i="7" s="1"/>
  <c r="D5291" i="7"/>
  <c r="A5291" i="7" l="1"/>
  <c r="B5291" i="7"/>
  <c r="C5291" i="7" s="1"/>
  <c r="D5292" i="7"/>
  <c r="D5293" i="7" l="1"/>
  <c r="A5292" i="7"/>
  <c r="B5292" i="7"/>
  <c r="C5292" i="7" s="1"/>
  <c r="D5294" i="7" l="1"/>
  <c r="A5293" i="7"/>
  <c r="B5293" i="7"/>
  <c r="C5293" i="7" s="1"/>
  <c r="D5295" i="7" l="1"/>
  <c r="A5294" i="7"/>
  <c r="B5294" i="7"/>
  <c r="C5294" i="7" s="1"/>
  <c r="D5296" i="7" l="1"/>
  <c r="A5295" i="7"/>
  <c r="B5295" i="7"/>
  <c r="C5295" i="7" s="1"/>
  <c r="D5297" i="7" l="1"/>
  <c r="A5296" i="7"/>
  <c r="B5296" i="7"/>
  <c r="C5296" i="7" s="1"/>
  <c r="D5298" i="7" l="1"/>
  <c r="A5297" i="7"/>
  <c r="B5297" i="7"/>
  <c r="C5297" i="7" s="1"/>
  <c r="D5299" i="7" l="1"/>
  <c r="A5298" i="7"/>
  <c r="B5298" i="7"/>
  <c r="C5298" i="7" s="1"/>
  <c r="A5299" i="7" l="1"/>
  <c r="B5299" i="7"/>
  <c r="C5299" i="7" s="1"/>
  <c r="D5300" i="7"/>
  <c r="A5300" i="7" l="1"/>
  <c r="B5300" i="7"/>
  <c r="C5300" i="7" s="1"/>
  <c r="D5301" i="7"/>
  <c r="D5302" i="7" l="1"/>
  <c r="A5301" i="7"/>
  <c r="B5301" i="7"/>
  <c r="C5301" i="7" s="1"/>
  <c r="A5302" i="7" l="1"/>
  <c r="D5303" i="7"/>
  <c r="B5302" i="7"/>
  <c r="C5302" i="7" s="1"/>
  <c r="D5304" i="7" l="1"/>
  <c r="A5303" i="7"/>
  <c r="B5303" i="7"/>
  <c r="C5303" i="7" s="1"/>
  <c r="A5304" i="7" l="1"/>
  <c r="B5304" i="7"/>
  <c r="C5304" i="7" s="1"/>
  <c r="D5305" i="7"/>
  <c r="D5306" i="7" l="1"/>
  <c r="A5305" i="7"/>
  <c r="B5305" i="7"/>
  <c r="C5305" i="7" s="1"/>
  <c r="D5307" i="7" l="1"/>
  <c r="A5306" i="7"/>
  <c r="B5306" i="7"/>
  <c r="C5306" i="7" s="1"/>
  <c r="D5308" i="7" l="1"/>
  <c r="A5307" i="7"/>
  <c r="B5307" i="7"/>
  <c r="C5307" i="7" s="1"/>
  <c r="D5309" i="7" l="1"/>
  <c r="A5308" i="7"/>
  <c r="B5308" i="7"/>
  <c r="C5308" i="7" s="1"/>
  <c r="D5310" i="7" l="1"/>
  <c r="A5309" i="7"/>
  <c r="B5309" i="7"/>
  <c r="C5309" i="7" s="1"/>
  <c r="D5311" i="7" l="1"/>
  <c r="A5310" i="7"/>
  <c r="B5310" i="7"/>
  <c r="C5310" i="7" s="1"/>
  <c r="D5312" i="7" l="1"/>
  <c r="A5311" i="7"/>
  <c r="B5311" i="7"/>
  <c r="C5311" i="7" s="1"/>
  <c r="A5312" i="7" l="1"/>
  <c r="D5313" i="7"/>
  <c r="B5312" i="7"/>
  <c r="C5312" i="7" s="1"/>
  <c r="D5314" i="7" l="1"/>
  <c r="A5313" i="7"/>
  <c r="B5313" i="7"/>
  <c r="C5313" i="7" s="1"/>
  <c r="D5315" i="7" l="1"/>
  <c r="A5314" i="7"/>
  <c r="B5314" i="7"/>
  <c r="C5314" i="7" s="1"/>
  <c r="D5316" i="7" l="1"/>
  <c r="A5315" i="7"/>
  <c r="B5315" i="7"/>
  <c r="C5315" i="7" s="1"/>
  <c r="A5316" i="7" l="1"/>
  <c r="B5316" i="7"/>
  <c r="C5316" i="7" s="1"/>
  <c r="D5317" i="7"/>
  <c r="D5318" i="7" l="1"/>
  <c r="A5317" i="7"/>
  <c r="B5317" i="7"/>
  <c r="C5317" i="7" s="1"/>
  <c r="A5318" i="7" l="1"/>
  <c r="D5319" i="7"/>
  <c r="B5318" i="7"/>
  <c r="C5318" i="7" s="1"/>
  <c r="D5320" i="7" l="1"/>
  <c r="A5319" i="7"/>
  <c r="B5319" i="7"/>
  <c r="C5319" i="7" s="1"/>
  <c r="D5321" i="7" l="1"/>
  <c r="A5320" i="7"/>
  <c r="B5320" i="7"/>
  <c r="C5320" i="7" s="1"/>
  <c r="D5322" i="7" l="1"/>
  <c r="A5321" i="7"/>
  <c r="B5321" i="7"/>
  <c r="C5321" i="7" s="1"/>
  <c r="D5323" i="7" l="1"/>
  <c r="A5322" i="7"/>
  <c r="B5322" i="7"/>
  <c r="C5322" i="7" s="1"/>
  <c r="D5324" i="7" l="1"/>
  <c r="A5323" i="7"/>
  <c r="B5323" i="7"/>
  <c r="C5323" i="7" s="1"/>
  <c r="A5324" i="7" l="1"/>
  <c r="B5324" i="7"/>
  <c r="C5324" i="7" s="1"/>
  <c r="D5325" i="7"/>
  <c r="A5325" i="7" l="1"/>
  <c r="D5326" i="7"/>
  <c r="B5325" i="7"/>
  <c r="C5325" i="7" s="1"/>
  <c r="D5327" i="7" l="1"/>
  <c r="A5326" i="7"/>
  <c r="B5326" i="7"/>
  <c r="C5326" i="7" s="1"/>
  <c r="D5328" i="7" l="1"/>
  <c r="A5327" i="7"/>
  <c r="B5327" i="7"/>
  <c r="C5327" i="7" s="1"/>
  <c r="D5329" i="7" l="1"/>
  <c r="A5328" i="7"/>
  <c r="B5328" i="7"/>
  <c r="C5328" i="7" s="1"/>
  <c r="D5330" i="7" l="1"/>
  <c r="A5329" i="7"/>
  <c r="B5329" i="7"/>
  <c r="C5329" i="7" s="1"/>
  <c r="D5331" i="7" l="1"/>
  <c r="A5330" i="7"/>
  <c r="B5330" i="7"/>
  <c r="C5330" i="7" s="1"/>
  <c r="D5332" i="7" l="1"/>
  <c r="A5331" i="7"/>
  <c r="B5331" i="7"/>
  <c r="C5331" i="7" s="1"/>
  <c r="D5333" i="7" l="1"/>
  <c r="A5332" i="7"/>
  <c r="B5332" i="7"/>
  <c r="C5332" i="7" s="1"/>
  <c r="D5334" i="7" l="1"/>
  <c r="A5333" i="7"/>
  <c r="B5333" i="7"/>
  <c r="C5333" i="7" s="1"/>
  <c r="A5334" i="7" l="1"/>
  <c r="D5335" i="7"/>
  <c r="B5334" i="7"/>
  <c r="C5334" i="7" s="1"/>
  <c r="D5336" i="7" l="1"/>
  <c r="A5335" i="7"/>
  <c r="B5335" i="7"/>
  <c r="C5335" i="7" s="1"/>
  <c r="D5337" i="7" l="1"/>
  <c r="A5336" i="7"/>
  <c r="B5336" i="7"/>
  <c r="C5336" i="7" s="1"/>
  <c r="D5338" i="7" l="1"/>
  <c r="A5337" i="7"/>
  <c r="B5337" i="7"/>
  <c r="C5337" i="7" s="1"/>
  <c r="D5339" i="7" l="1"/>
  <c r="A5338" i="7"/>
  <c r="B5338" i="7"/>
  <c r="C5338" i="7" s="1"/>
  <c r="D5340" i="7" l="1"/>
  <c r="A5339" i="7"/>
  <c r="B5339" i="7"/>
  <c r="C5339" i="7" s="1"/>
  <c r="A5340" i="7" l="1"/>
  <c r="B5340" i="7"/>
  <c r="C5340" i="7" s="1"/>
  <c r="D5341" i="7"/>
  <c r="D5342" i="7" l="1"/>
  <c r="A5341" i="7"/>
  <c r="B5341" i="7"/>
  <c r="C5341" i="7" s="1"/>
  <c r="D5343" i="7" l="1"/>
  <c r="A5342" i="7"/>
  <c r="B5342" i="7"/>
  <c r="C5342" i="7" s="1"/>
  <c r="A5343" i="7" l="1"/>
  <c r="B5343" i="7"/>
  <c r="C5343" i="7" s="1"/>
  <c r="D5344" i="7"/>
  <c r="D5345" i="7" l="1"/>
  <c r="A5344" i="7"/>
  <c r="B5344" i="7"/>
  <c r="C5344" i="7" s="1"/>
  <c r="A5345" i="7" l="1"/>
  <c r="D5346" i="7"/>
  <c r="B5345" i="7"/>
  <c r="C5345" i="7" s="1"/>
  <c r="D5347" i="7" l="1"/>
  <c r="A5346" i="7"/>
  <c r="B5346" i="7"/>
  <c r="C5346" i="7" s="1"/>
  <c r="D5348" i="7" l="1"/>
  <c r="A5347" i="7"/>
  <c r="B5347" i="7"/>
  <c r="C5347" i="7" s="1"/>
  <c r="D5349" i="7" l="1"/>
  <c r="A5348" i="7"/>
  <c r="B5348" i="7"/>
  <c r="C5348" i="7" s="1"/>
  <c r="A5349" i="7" l="1"/>
  <c r="B5349" i="7"/>
  <c r="C5349" i="7" s="1"/>
  <c r="D5350" i="7"/>
  <c r="D5351" i="7" l="1"/>
  <c r="A5350" i="7"/>
  <c r="B5350" i="7"/>
  <c r="C5350" i="7" s="1"/>
  <c r="D5352" i="7" l="1"/>
  <c r="A5351" i="7"/>
  <c r="B5351" i="7"/>
  <c r="C5351" i="7" s="1"/>
  <c r="A5352" i="7" l="1"/>
  <c r="B5352" i="7"/>
  <c r="C5352" i="7" s="1"/>
  <c r="D5353" i="7"/>
  <c r="D5354" i="7" l="1"/>
  <c r="A5353" i="7"/>
  <c r="B5353" i="7"/>
  <c r="C5353" i="7" s="1"/>
  <c r="D5355" i="7" l="1"/>
  <c r="A5354" i="7"/>
  <c r="B5354" i="7"/>
  <c r="C5354" i="7" s="1"/>
  <c r="D5356" i="7" l="1"/>
  <c r="A5355" i="7"/>
  <c r="B5355" i="7"/>
  <c r="C5355" i="7" s="1"/>
  <c r="D5357" i="7" l="1"/>
  <c r="A5356" i="7"/>
  <c r="B5356" i="7"/>
  <c r="C5356" i="7" s="1"/>
  <c r="D5358" i="7" l="1"/>
  <c r="A5357" i="7"/>
  <c r="B5357" i="7"/>
  <c r="C5357" i="7" s="1"/>
  <c r="D5359" i="7" l="1"/>
  <c r="A5358" i="7"/>
  <c r="B5358" i="7"/>
  <c r="C5358" i="7" s="1"/>
  <c r="D5360" i="7" l="1"/>
  <c r="A5359" i="7"/>
  <c r="B5359" i="7"/>
  <c r="C5359" i="7" s="1"/>
  <c r="D5361" i="7" l="1"/>
  <c r="A5360" i="7"/>
  <c r="B5360" i="7"/>
  <c r="C5360" i="7" s="1"/>
  <c r="D5362" i="7" l="1"/>
  <c r="A5361" i="7"/>
  <c r="B5361" i="7"/>
  <c r="C5361" i="7" s="1"/>
  <c r="D5363" i="7" l="1"/>
  <c r="A5362" i="7"/>
  <c r="B5362" i="7"/>
  <c r="C5362" i="7" s="1"/>
  <c r="D5364" i="7" l="1"/>
  <c r="A5363" i="7"/>
  <c r="B5363" i="7"/>
  <c r="C5363" i="7" s="1"/>
  <c r="D5365" i="7" l="1"/>
  <c r="A5364" i="7"/>
  <c r="B5364" i="7"/>
  <c r="C5364" i="7" s="1"/>
  <c r="D5366" i="7" l="1"/>
  <c r="A5365" i="7"/>
  <c r="B5365" i="7"/>
  <c r="C5365" i="7" s="1"/>
  <c r="D5367" i="7" l="1"/>
  <c r="A5366" i="7"/>
  <c r="B5366" i="7"/>
  <c r="C5366" i="7" s="1"/>
  <c r="A5367" i="7" l="1"/>
  <c r="B5367" i="7"/>
  <c r="C5367" i="7" s="1"/>
  <c r="D5368" i="7"/>
  <c r="D5369" i="7" l="1"/>
  <c r="A5368" i="7"/>
  <c r="B5368" i="7"/>
  <c r="C5368" i="7" s="1"/>
  <c r="D5370" i="7" l="1"/>
  <c r="A5369" i="7"/>
  <c r="B5369" i="7"/>
  <c r="C5369" i="7" s="1"/>
  <c r="D5371" i="7" l="1"/>
  <c r="A5370" i="7"/>
  <c r="B5370" i="7"/>
  <c r="C5370" i="7" s="1"/>
  <c r="D5372" i="7" l="1"/>
  <c r="A5371" i="7"/>
  <c r="B5371" i="7"/>
  <c r="C5371" i="7" s="1"/>
  <c r="A5372" i="7" l="1"/>
  <c r="B5372" i="7"/>
  <c r="C5372" i="7" s="1"/>
  <c r="D5373" i="7"/>
  <c r="D5374" i="7" l="1"/>
  <c r="A5373" i="7"/>
  <c r="B5373" i="7"/>
  <c r="C5373" i="7" s="1"/>
  <c r="D5375" i="7" l="1"/>
  <c r="A5374" i="7"/>
  <c r="B5374" i="7"/>
  <c r="C5374" i="7" s="1"/>
  <c r="D5376" i="7" l="1"/>
  <c r="A5375" i="7"/>
  <c r="B5375" i="7"/>
  <c r="C5375" i="7" s="1"/>
  <c r="D5377" i="7" l="1"/>
  <c r="A5376" i="7"/>
  <c r="B5376" i="7"/>
  <c r="C5376" i="7" s="1"/>
  <c r="A5377" i="7" l="1"/>
  <c r="B5377" i="7"/>
  <c r="C5377" i="7" s="1"/>
  <c r="D5378" i="7"/>
  <c r="D5379" i="7" l="1"/>
  <c r="A5378" i="7"/>
  <c r="B5378" i="7"/>
  <c r="C5378" i="7" s="1"/>
  <c r="D5380" i="7" l="1"/>
  <c r="A5379" i="7"/>
  <c r="B5379" i="7"/>
  <c r="C5379" i="7" s="1"/>
  <c r="A5380" i="7" l="1"/>
  <c r="B5380" i="7"/>
  <c r="C5380" i="7" s="1"/>
  <c r="D5381" i="7"/>
  <c r="D5382" i="7" l="1"/>
  <c r="A5381" i="7"/>
  <c r="B5381" i="7"/>
  <c r="C5381" i="7" s="1"/>
  <c r="A5382" i="7" l="1"/>
  <c r="D5383" i="7"/>
  <c r="B5382" i="7"/>
  <c r="C5382" i="7" s="1"/>
  <c r="D5384" i="7" l="1"/>
  <c r="A5383" i="7"/>
  <c r="B5383" i="7"/>
  <c r="C5383" i="7" s="1"/>
  <c r="B5384" i="7" l="1"/>
  <c r="C5384" i="7" s="1"/>
  <c r="D5385" i="7"/>
  <c r="A5384" i="7"/>
  <c r="D5386" i="7" l="1"/>
  <c r="A5385" i="7"/>
  <c r="B5385" i="7"/>
  <c r="C5385" i="7" s="1"/>
  <c r="D5387" i="7" l="1"/>
  <c r="A5386" i="7"/>
  <c r="B5386" i="7"/>
  <c r="C5386" i="7" s="1"/>
  <c r="D5388" i="7" l="1"/>
  <c r="A5387" i="7"/>
  <c r="B5387" i="7"/>
  <c r="C5387" i="7" s="1"/>
  <c r="D5389" i="7" l="1"/>
  <c r="A5388" i="7"/>
  <c r="B5388" i="7"/>
  <c r="C5388" i="7" s="1"/>
  <c r="D5390" i="7" l="1"/>
  <c r="A5389" i="7"/>
  <c r="B5389" i="7"/>
  <c r="C5389" i="7" s="1"/>
  <c r="D5391" i="7" l="1"/>
  <c r="A5390" i="7"/>
  <c r="B5390" i="7"/>
  <c r="C5390" i="7" s="1"/>
  <c r="D5392" i="7" l="1"/>
  <c r="A5391" i="7"/>
  <c r="B5391" i="7"/>
  <c r="C5391" i="7" s="1"/>
  <c r="D5393" i="7" l="1"/>
  <c r="A5392" i="7"/>
  <c r="B5392" i="7"/>
  <c r="C5392" i="7" s="1"/>
  <c r="D5394" i="7" l="1"/>
  <c r="B5393" i="7"/>
  <c r="C5393" i="7" s="1"/>
  <c r="A5393" i="7"/>
  <c r="D5395" i="7" l="1"/>
  <c r="B5394" i="7"/>
  <c r="C5394" i="7" s="1"/>
  <c r="A5394" i="7"/>
  <c r="A5395" i="7" l="1"/>
  <c r="B5395" i="7"/>
  <c r="C5395" i="7" s="1"/>
  <c r="D5396" i="7"/>
  <c r="B5396" i="7" l="1"/>
  <c r="C5396" i="7" s="1"/>
  <c r="D5397" i="7"/>
  <c r="A5396" i="7"/>
  <c r="D5398" i="7" l="1"/>
  <c r="A5397" i="7"/>
  <c r="B5397" i="7"/>
  <c r="C5397" i="7" s="1"/>
  <c r="A5398" i="7" l="1"/>
  <c r="D5399" i="7"/>
  <c r="B5398" i="7"/>
  <c r="C5398" i="7" s="1"/>
  <c r="A5399" i="7" l="1"/>
  <c r="B5399" i="7"/>
  <c r="C5399" i="7" s="1"/>
  <c r="D5400" i="7"/>
  <c r="A5400" i="7" l="1"/>
  <c r="B5400" i="7"/>
  <c r="C5400" i="7" s="1"/>
  <c r="D5401" i="7"/>
  <c r="D5402" i="7" l="1"/>
  <c r="A5401" i="7"/>
  <c r="B5401" i="7"/>
  <c r="C5401" i="7" s="1"/>
  <c r="A5402" i="7" l="1"/>
  <c r="B5402" i="7"/>
  <c r="C5402" i="7" s="1"/>
  <c r="D5403" i="7"/>
  <c r="D5404" i="7" l="1"/>
  <c r="A5403" i="7"/>
  <c r="B5403" i="7"/>
  <c r="C5403" i="7" s="1"/>
  <c r="D5405" i="7" l="1"/>
  <c r="A5404" i="7"/>
  <c r="B5404" i="7"/>
  <c r="C5404" i="7" s="1"/>
  <c r="D5406" i="7" l="1"/>
  <c r="A5405" i="7"/>
  <c r="B5405" i="7"/>
  <c r="C5405" i="7" s="1"/>
  <c r="A5406" i="7" l="1"/>
  <c r="B5406" i="7"/>
  <c r="C5406" i="7" s="1"/>
  <c r="D5407" i="7"/>
  <c r="D5408" i="7" l="1"/>
  <c r="A5407" i="7"/>
  <c r="B5407" i="7"/>
  <c r="C5407" i="7" s="1"/>
  <c r="D5409" i="7" l="1"/>
  <c r="A5408" i="7"/>
  <c r="B5408" i="7"/>
  <c r="C5408" i="7" s="1"/>
  <c r="D5410" i="7" l="1"/>
  <c r="A5409" i="7"/>
  <c r="B5409" i="7"/>
  <c r="C5409" i="7" s="1"/>
  <c r="D5411" i="7" l="1"/>
  <c r="A5410" i="7"/>
  <c r="B5410" i="7"/>
  <c r="C5410" i="7" s="1"/>
  <c r="A5411" i="7" l="1"/>
  <c r="B5411" i="7"/>
  <c r="C5411" i="7" s="1"/>
  <c r="D5412" i="7"/>
  <c r="D5413" i="7" l="1"/>
  <c r="A5412" i="7"/>
  <c r="B5412" i="7"/>
  <c r="C5412" i="7" s="1"/>
  <c r="A5413" i="7" l="1"/>
  <c r="B5413" i="7"/>
  <c r="C5413" i="7" s="1"/>
  <c r="D5414" i="7"/>
  <c r="D5415" i="7" l="1"/>
  <c r="A5414" i="7"/>
  <c r="B5414" i="7"/>
  <c r="C5414" i="7" s="1"/>
  <c r="D5416" i="7" l="1"/>
  <c r="A5415" i="7"/>
  <c r="B5415" i="7"/>
  <c r="C5415" i="7" s="1"/>
  <c r="D5417" i="7" l="1"/>
  <c r="A5416" i="7"/>
  <c r="B5416" i="7"/>
  <c r="C5416" i="7" s="1"/>
  <c r="D5418" i="7" l="1"/>
  <c r="A5417" i="7"/>
  <c r="B5417" i="7"/>
  <c r="C5417" i="7" s="1"/>
  <c r="D5419" i="7" l="1"/>
  <c r="B5418" i="7"/>
  <c r="C5418" i="7" s="1"/>
  <c r="A5418" i="7"/>
  <c r="D5420" i="7" l="1"/>
  <c r="A5419" i="7"/>
  <c r="B5419" i="7"/>
  <c r="C5419" i="7" s="1"/>
  <c r="D5421" i="7" l="1"/>
  <c r="A5420" i="7"/>
  <c r="B5420" i="7"/>
  <c r="C5420" i="7" s="1"/>
  <c r="D5422" i="7" l="1"/>
  <c r="A5421" i="7"/>
  <c r="B5421" i="7"/>
  <c r="C5421" i="7" s="1"/>
  <c r="D5423" i="7" l="1"/>
  <c r="A5422" i="7"/>
  <c r="B5422" i="7"/>
  <c r="C5422" i="7" s="1"/>
  <c r="A5423" i="7" l="1"/>
  <c r="B5423" i="7"/>
  <c r="C5423" i="7" s="1"/>
  <c r="D5424" i="7"/>
  <c r="D5425" i="7" l="1"/>
  <c r="B5424" i="7"/>
  <c r="C5424" i="7" s="1"/>
  <c r="A5424" i="7"/>
  <c r="D5426" i="7" l="1"/>
  <c r="A5425" i="7"/>
  <c r="B5425" i="7"/>
  <c r="C5425" i="7" s="1"/>
  <c r="D5427" i="7" l="1"/>
  <c r="A5426" i="7"/>
  <c r="B5426" i="7"/>
  <c r="C5426" i="7" s="1"/>
  <c r="A5427" i="7" l="1"/>
  <c r="D5428" i="7"/>
  <c r="B5427" i="7"/>
  <c r="C5427" i="7" s="1"/>
  <c r="D5429" i="7" l="1"/>
  <c r="A5428" i="7"/>
  <c r="B5428" i="7"/>
  <c r="C5428" i="7" s="1"/>
  <c r="A5429" i="7" l="1"/>
  <c r="D5430" i="7"/>
  <c r="B5429" i="7"/>
  <c r="C5429" i="7" s="1"/>
  <c r="A5430" i="7" l="1"/>
  <c r="D5431" i="7"/>
  <c r="B5430" i="7"/>
  <c r="C5430" i="7" s="1"/>
  <c r="D5432" i="7" l="1"/>
  <c r="A5431" i="7"/>
  <c r="B5431" i="7"/>
  <c r="C5431" i="7" s="1"/>
  <c r="D5433" i="7" l="1"/>
  <c r="A5432" i="7"/>
  <c r="B5432" i="7"/>
  <c r="C5432" i="7" s="1"/>
  <c r="D5434" i="7" l="1"/>
  <c r="A5433" i="7"/>
  <c r="B5433" i="7"/>
  <c r="C5433" i="7" s="1"/>
  <c r="A5434" i="7" l="1"/>
  <c r="B5434" i="7"/>
  <c r="C5434" i="7" s="1"/>
  <c r="D5435" i="7"/>
  <c r="D5436" i="7" l="1"/>
  <c r="A5435" i="7"/>
  <c r="B5435" i="7"/>
  <c r="C5435" i="7" s="1"/>
  <c r="A5436" i="7" l="1"/>
  <c r="D5437" i="7"/>
  <c r="B5436" i="7"/>
  <c r="C5436" i="7" s="1"/>
  <c r="D5438" i="7" l="1"/>
  <c r="A5437" i="7"/>
  <c r="B5437" i="7"/>
  <c r="C5437" i="7" s="1"/>
  <c r="D5439" i="7" l="1"/>
  <c r="A5438" i="7"/>
  <c r="B5438" i="7"/>
  <c r="C5438" i="7" s="1"/>
  <c r="D5440" i="7" l="1"/>
  <c r="B5439" i="7"/>
  <c r="C5439" i="7" s="1"/>
  <c r="A5439" i="7"/>
  <c r="A5440" i="7" l="1"/>
  <c r="D5441" i="7"/>
  <c r="B5440" i="7"/>
  <c r="C5440" i="7" s="1"/>
  <c r="D5442" i="7" l="1"/>
  <c r="A5441" i="7"/>
  <c r="B5441" i="7"/>
  <c r="C5441" i="7" s="1"/>
  <c r="D5443" i="7" l="1"/>
  <c r="A5442" i="7"/>
  <c r="B5442" i="7"/>
  <c r="C5442" i="7" s="1"/>
  <c r="D5444" i="7" l="1"/>
  <c r="A5443" i="7"/>
  <c r="B5443" i="7"/>
  <c r="C5443" i="7" s="1"/>
  <c r="D5445" i="7" l="1"/>
  <c r="A5444" i="7"/>
  <c r="B5444" i="7"/>
  <c r="C5444" i="7" s="1"/>
  <c r="D5446" i="7" l="1"/>
  <c r="B5445" i="7"/>
  <c r="C5445" i="7" s="1"/>
  <c r="A5445" i="7"/>
  <c r="A5446" i="7" l="1"/>
  <c r="B5446" i="7"/>
  <c r="C5446" i="7" s="1"/>
  <c r="D5447" i="7"/>
  <c r="D5448" i="7" l="1"/>
  <c r="A5447" i="7"/>
  <c r="B5447" i="7"/>
  <c r="C5447" i="7" s="1"/>
  <c r="D5449" i="7" l="1"/>
  <c r="A5448" i="7"/>
  <c r="B5448" i="7"/>
  <c r="C5448" i="7" s="1"/>
  <c r="D5450" i="7" l="1"/>
  <c r="A5449" i="7"/>
  <c r="B5449" i="7"/>
  <c r="C5449" i="7" s="1"/>
  <c r="D5451" i="7" l="1"/>
  <c r="A5450" i="7"/>
  <c r="B5450" i="7"/>
  <c r="C5450" i="7" s="1"/>
  <c r="D5452" i="7" l="1"/>
  <c r="A5451" i="7"/>
  <c r="B5451" i="7"/>
  <c r="C5451" i="7" s="1"/>
  <c r="D5453" i="7" l="1"/>
  <c r="B5452" i="7"/>
  <c r="C5452" i="7" s="1"/>
  <c r="A5452" i="7"/>
  <c r="D5454" i="7" l="1"/>
  <c r="A5453" i="7"/>
  <c r="B5453" i="7"/>
  <c r="C5453" i="7" s="1"/>
  <c r="D5455" i="7" l="1"/>
  <c r="B5454" i="7"/>
  <c r="C5454" i="7" s="1"/>
  <c r="A5454" i="7"/>
  <c r="D5456" i="7" l="1"/>
  <c r="A5455" i="7"/>
  <c r="B5455" i="7"/>
  <c r="C5455" i="7" s="1"/>
  <c r="D5457" i="7" l="1"/>
  <c r="A5456" i="7"/>
  <c r="B5456" i="7"/>
  <c r="C5456" i="7" s="1"/>
  <c r="D5458" i="7" l="1"/>
  <c r="A5457" i="7"/>
  <c r="B5457" i="7"/>
  <c r="C5457" i="7" s="1"/>
  <c r="A5458" i="7" l="1"/>
  <c r="D5459" i="7"/>
  <c r="B5458" i="7"/>
  <c r="C5458" i="7" s="1"/>
  <c r="D5460" i="7" l="1"/>
  <c r="A5459" i="7"/>
  <c r="B5459" i="7"/>
  <c r="C5459" i="7" s="1"/>
  <c r="D5461" i="7" l="1"/>
  <c r="A5460" i="7"/>
  <c r="B5460" i="7"/>
  <c r="C5460" i="7" s="1"/>
  <c r="D5462" i="7" l="1"/>
  <c r="A5461" i="7"/>
  <c r="B5461" i="7"/>
  <c r="C5461" i="7" s="1"/>
  <c r="D5463" i="7" l="1"/>
  <c r="B5462" i="7"/>
  <c r="C5462" i="7" s="1"/>
  <c r="A5462" i="7"/>
  <c r="A5463" i="7" l="1"/>
  <c r="B5463" i="7"/>
  <c r="C5463" i="7" s="1"/>
  <c r="D5464" i="7"/>
  <c r="D5465" i="7" l="1"/>
  <c r="B5464" i="7"/>
  <c r="C5464" i="7" s="1"/>
  <c r="A5464" i="7"/>
  <c r="D5466" i="7" l="1"/>
  <c r="A5465" i="7"/>
  <c r="B5465" i="7"/>
  <c r="C5465" i="7" s="1"/>
  <c r="A5466" i="7" l="1"/>
  <c r="B5466" i="7"/>
  <c r="C5466" i="7" s="1"/>
  <c r="D5467" i="7"/>
  <c r="D5468" i="7" l="1"/>
  <c r="A5467" i="7"/>
  <c r="B5467" i="7"/>
  <c r="C5467" i="7" s="1"/>
  <c r="D5469" i="7" l="1"/>
  <c r="A5468" i="7"/>
  <c r="B5468" i="7"/>
  <c r="C5468" i="7" s="1"/>
  <c r="D5470" i="7" l="1"/>
  <c r="A5469" i="7"/>
  <c r="B5469" i="7"/>
  <c r="C5469" i="7" s="1"/>
  <c r="D5471" i="7" l="1"/>
  <c r="A5470" i="7"/>
  <c r="B5470" i="7"/>
  <c r="C5470" i="7" s="1"/>
  <c r="D5472" i="7" l="1"/>
  <c r="B5471" i="7"/>
  <c r="C5471" i="7" s="1"/>
  <c r="A5471" i="7"/>
  <c r="D5473" i="7" l="1"/>
  <c r="A5472" i="7"/>
  <c r="B5472" i="7"/>
  <c r="C5472" i="7" s="1"/>
  <c r="A5473" i="7" l="1"/>
  <c r="D5474" i="7"/>
  <c r="B5473" i="7"/>
  <c r="C5473" i="7" s="1"/>
  <c r="D5475" i="7" l="1"/>
  <c r="A5474" i="7"/>
  <c r="B5474" i="7"/>
  <c r="C5474" i="7" s="1"/>
  <c r="D5476" i="7" l="1"/>
  <c r="A5475" i="7"/>
  <c r="B5475" i="7"/>
  <c r="C5475" i="7" s="1"/>
  <c r="D5477" i="7" l="1"/>
  <c r="A5476" i="7"/>
  <c r="B5476" i="7"/>
  <c r="C5476" i="7" s="1"/>
  <c r="D5478" i="7" l="1"/>
  <c r="A5477" i="7"/>
  <c r="B5477" i="7"/>
  <c r="C5477" i="7" s="1"/>
  <c r="A5478" i="7" l="1"/>
  <c r="D5479" i="7"/>
  <c r="B5478" i="7"/>
  <c r="C5478" i="7" s="1"/>
  <c r="D5480" i="7" l="1"/>
  <c r="A5479" i="7"/>
  <c r="B5479" i="7"/>
  <c r="C5479" i="7" s="1"/>
  <c r="D5481" i="7" l="1"/>
  <c r="A5480" i="7"/>
  <c r="B5480" i="7"/>
  <c r="C5480" i="7" s="1"/>
  <c r="D5482" i="7" l="1"/>
  <c r="A5481" i="7"/>
  <c r="B5481" i="7"/>
  <c r="C5481" i="7" s="1"/>
  <c r="B5482" i="7" l="1"/>
  <c r="C5482" i="7" s="1"/>
  <c r="D5483" i="7"/>
  <c r="A5482" i="7"/>
  <c r="D5484" i="7" l="1"/>
  <c r="B5483" i="7"/>
  <c r="C5483" i="7" s="1"/>
  <c r="A5483" i="7"/>
  <c r="D5485" i="7" l="1"/>
  <c r="A5484" i="7"/>
  <c r="B5484" i="7"/>
  <c r="C5484" i="7" s="1"/>
  <c r="D5486" i="7" l="1"/>
  <c r="A5485" i="7"/>
  <c r="B5485" i="7"/>
  <c r="C5485" i="7" s="1"/>
  <c r="D5487" i="7" l="1"/>
  <c r="B5486" i="7"/>
  <c r="C5486" i="7" s="1"/>
  <c r="A5486" i="7"/>
  <c r="D5488" i="7" l="1"/>
  <c r="A5487" i="7"/>
  <c r="B5487" i="7"/>
  <c r="C5487" i="7" s="1"/>
  <c r="A5488" i="7" l="1"/>
  <c r="B5488" i="7"/>
  <c r="C5488" i="7" s="1"/>
  <c r="D5489" i="7"/>
  <c r="A5489" i="7" l="1"/>
  <c r="B5489" i="7"/>
  <c r="C5489" i="7" s="1"/>
  <c r="D5490" i="7"/>
  <c r="D5491" i="7" l="1"/>
  <c r="A5490" i="7"/>
  <c r="B5490" i="7"/>
  <c r="C5490" i="7" s="1"/>
  <c r="A5491" i="7" l="1"/>
  <c r="D5492" i="7"/>
  <c r="B5491" i="7"/>
  <c r="C5491" i="7" s="1"/>
  <c r="A5492" i="7" l="1"/>
  <c r="B5492" i="7"/>
  <c r="C5492" i="7" s="1"/>
  <c r="D5493" i="7"/>
  <c r="A5493" i="7" l="1"/>
  <c r="B5493" i="7"/>
  <c r="C5493" i="7" s="1"/>
  <c r="D5494" i="7"/>
  <c r="A5494" i="7" l="1"/>
  <c r="D5495" i="7"/>
  <c r="B5494" i="7"/>
  <c r="C5494" i="7" s="1"/>
  <c r="D5496" i="7" l="1"/>
  <c r="A5495" i="7"/>
  <c r="B5495" i="7"/>
  <c r="C5495" i="7" s="1"/>
  <c r="D5497" i="7" l="1"/>
  <c r="A5496" i="7"/>
  <c r="B5496" i="7"/>
  <c r="C5496" i="7" s="1"/>
  <c r="D5498" i="7" l="1"/>
  <c r="A5497" i="7"/>
  <c r="B5497" i="7"/>
  <c r="C5497" i="7" s="1"/>
  <c r="D5499" i="7" l="1"/>
  <c r="A5498" i="7"/>
  <c r="B5498" i="7"/>
  <c r="C5498" i="7" s="1"/>
  <c r="D5500" i="7" l="1"/>
  <c r="A5499" i="7"/>
  <c r="B5499" i="7"/>
  <c r="C5499" i="7" s="1"/>
  <c r="A5500" i="7" l="1"/>
  <c r="B5500" i="7"/>
  <c r="C5500" i="7" s="1"/>
  <c r="D5501" i="7"/>
  <c r="A5501" i="7" l="1"/>
  <c r="D5502" i="7"/>
  <c r="B5501" i="7"/>
  <c r="C5501" i="7" s="1"/>
  <c r="D5503" i="7" l="1"/>
  <c r="A5502" i="7"/>
  <c r="B5502" i="7"/>
  <c r="C5502" i="7" s="1"/>
  <c r="A5503" i="7" l="1"/>
  <c r="B5503" i="7"/>
  <c r="C5503" i="7" s="1"/>
  <c r="D5504" i="7"/>
  <c r="D5505" i="7" l="1"/>
  <c r="A5504" i="7"/>
  <c r="B5504" i="7"/>
  <c r="C5504" i="7" s="1"/>
  <c r="D5506" i="7" l="1"/>
  <c r="A5505" i="7"/>
  <c r="B5505" i="7"/>
  <c r="C5505" i="7" s="1"/>
  <c r="D5507" i="7" l="1"/>
  <c r="A5506" i="7"/>
  <c r="B5506" i="7"/>
  <c r="C5506" i="7" s="1"/>
  <c r="A5507" i="7" l="1"/>
  <c r="D5508" i="7"/>
  <c r="B5507" i="7"/>
  <c r="C5507" i="7" s="1"/>
  <c r="D5509" i="7" l="1"/>
  <c r="A5508" i="7"/>
  <c r="B5508" i="7"/>
  <c r="C5508" i="7" s="1"/>
  <c r="A5509" i="7" l="1"/>
  <c r="D5510" i="7"/>
  <c r="B5509" i="7"/>
  <c r="C5509" i="7" s="1"/>
  <c r="D5511" i="7" l="1"/>
  <c r="A5510" i="7"/>
  <c r="B5510" i="7"/>
  <c r="C5510" i="7" s="1"/>
  <c r="A5511" i="7" l="1"/>
  <c r="B5511" i="7"/>
  <c r="C5511" i="7" s="1"/>
  <c r="D5512" i="7"/>
  <c r="D5513" i="7" l="1"/>
  <c r="A5512" i="7"/>
  <c r="B5512" i="7"/>
  <c r="C5512" i="7" s="1"/>
  <c r="D5514" i="7" l="1"/>
  <c r="A5513" i="7"/>
  <c r="B5513" i="7"/>
  <c r="C5513" i="7" s="1"/>
  <c r="D5515" i="7" l="1"/>
  <c r="A5514" i="7"/>
  <c r="B5514" i="7"/>
  <c r="C5514" i="7" s="1"/>
  <c r="D5516" i="7" l="1"/>
  <c r="A5515" i="7"/>
  <c r="B5515" i="7"/>
  <c r="C5515" i="7" s="1"/>
  <c r="A5516" i="7" l="1"/>
  <c r="D5517" i="7"/>
  <c r="B5516" i="7"/>
  <c r="C5516" i="7" s="1"/>
  <c r="A5517" i="7" l="1"/>
  <c r="D5518" i="7"/>
  <c r="B5517" i="7"/>
  <c r="C5517" i="7" s="1"/>
  <c r="D5519" i="7" l="1"/>
  <c r="A5518" i="7"/>
  <c r="B5518" i="7"/>
  <c r="C5518" i="7" s="1"/>
  <c r="D5520" i="7" l="1"/>
  <c r="A5519" i="7"/>
  <c r="B5519" i="7"/>
  <c r="C5519" i="7" s="1"/>
  <c r="D5521" i="7" l="1"/>
  <c r="B5520" i="7"/>
  <c r="C5520" i="7" s="1"/>
  <c r="A5520" i="7"/>
  <c r="A5521" i="7" l="1"/>
  <c r="B5521" i="7"/>
  <c r="C5521" i="7" s="1"/>
  <c r="D5522" i="7"/>
  <c r="D5523" i="7" l="1"/>
  <c r="B5522" i="7"/>
  <c r="C5522" i="7" s="1"/>
  <c r="A5522" i="7"/>
  <c r="D5524" i="7" l="1"/>
  <c r="A5523" i="7"/>
  <c r="B5523" i="7"/>
  <c r="C5523" i="7" s="1"/>
  <c r="D5525" i="7" l="1"/>
  <c r="A5524" i="7"/>
  <c r="B5524" i="7"/>
  <c r="C5524" i="7" s="1"/>
  <c r="D5526" i="7" l="1"/>
  <c r="B5525" i="7"/>
  <c r="C5525" i="7" s="1"/>
  <c r="A5525" i="7"/>
  <c r="B5526" i="7" l="1"/>
  <c r="C5526" i="7" s="1"/>
  <c r="A5526" i="7"/>
  <c r="D5527" i="7"/>
  <c r="D5528" i="7" l="1"/>
  <c r="A5527" i="7"/>
  <c r="B5527" i="7"/>
  <c r="C5527" i="7" s="1"/>
  <c r="D5529" i="7" l="1"/>
  <c r="A5528" i="7"/>
  <c r="B5528" i="7"/>
  <c r="C5528" i="7" s="1"/>
  <c r="A5529" i="7" l="1"/>
  <c r="B5529" i="7"/>
  <c r="C5529" i="7" s="1"/>
  <c r="D5530" i="7"/>
  <c r="A5530" i="7" l="1"/>
  <c r="B5530" i="7"/>
  <c r="C5530" i="7" s="1"/>
  <c r="D5531" i="7"/>
  <c r="D5532" i="7" l="1"/>
  <c r="A5531" i="7"/>
  <c r="B5531" i="7"/>
  <c r="C5531" i="7" s="1"/>
  <c r="D5533" i="7" l="1"/>
  <c r="A5532" i="7"/>
  <c r="B5532" i="7"/>
  <c r="C5532" i="7" s="1"/>
  <c r="D5534" i="7" l="1"/>
  <c r="A5533" i="7"/>
  <c r="B5533" i="7"/>
  <c r="C5533" i="7" s="1"/>
  <c r="D5535" i="7" l="1"/>
  <c r="A5534" i="7"/>
  <c r="B5534" i="7"/>
  <c r="C5534" i="7" s="1"/>
  <c r="D5536" i="7" l="1"/>
  <c r="A5535" i="7"/>
  <c r="B5535" i="7"/>
  <c r="C5535" i="7" s="1"/>
  <c r="A5536" i="7" l="1"/>
  <c r="B5536" i="7"/>
  <c r="C5536" i="7" s="1"/>
  <c r="D5537" i="7"/>
  <c r="D5538" i="7" l="1"/>
  <c r="A5537" i="7"/>
  <c r="B5537" i="7"/>
  <c r="C5537" i="7" s="1"/>
  <c r="A5538" i="7" l="1"/>
  <c r="B5538" i="7"/>
  <c r="C5538" i="7" s="1"/>
  <c r="D5539" i="7"/>
  <c r="A5539" i="7" l="1"/>
  <c r="B5539" i="7"/>
  <c r="C5539" i="7" s="1"/>
  <c r="D5540" i="7"/>
  <c r="D5541" i="7" l="1"/>
  <c r="A5540" i="7"/>
  <c r="B5540" i="7"/>
  <c r="C5540" i="7" s="1"/>
  <c r="D5542" i="7" l="1"/>
  <c r="A5541" i="7"/>
  <c r="B5541" i="7"/>
  <c r="C5541" i="7" s="1"/>
  <c r="D5543" i="7" l="1"/>
  <c r="A5542" i="7"/>
  <c r="B5542" i="7"/>
  <c r="C5542" i="7" s="1"/>
  <c r="D5544" i="7" l="1"/>
  <c r="A5543" i="7"/>
  <c r="B5543" i="7"/>
  <c r="C5543" i="7" s="1"/>
  <c r="D5545" i="7" l="1"/>
  <c r="A5544" i="7"/>
  <c r="B5544" i="7"/>
  <c r="C5544" i="7" s="1"/>
  <c r="A5545" i="7" l="1"/>
  <c r="B5545" i="7"/>
  <c r="C5545" i="7" s="1"/>
  <c r="D5546" i="7"/>
  <c r="A5546" i="7" l="1"/>
  <c r="B5546" i="7"/>
  <c r="C5546" i="7" s="1"/>
  <c r="D5547" i="7"/>
  <c r="D5548" i="7" l="1"/>
  <c r="A5547" i="7"/>
  <c r="B5547" i="7"/>
  <c r="C5547" i="7" s="1"/>
  <c r="D5549" i="7" l="1"/>
  <c r="A5548" i="7"/>
  <c r="B5548" i="7"/>
  <c r="C5548" i="7" s="1"/>
  <c r="A5549" i="7" l="1"/>
  <c r="B5549" i="7"/>
  <c r="C5549" i="7" s="1"/>
  <c r="D5550" i="7"/>
  <c r="D5551" i="7" l="1"/>
  <c r="A5550" i="7"/>
  <c r="B5550" i="7"/>
  <c r="C5550" i="7" s="1"/>
  <c r="D5552" i="7" l="1"/>
  <c r="A5551" i="7"/>
  <c r="B5551" i="7"/>
  <c r="C5551" i="7" s="1"/>
  <c r="D5553" i="7" l="1"/>
  <c r="A5552" i="7"/>
  <c r="B5552" i="7"/>
  <c r="C5552" i="7" s="1"/>
  <c r="A5553" i="7" l="1"/>
  <c r="B5553" i="7"/>
  <c r="C5553" i="7" s="1"/>
  <c r="D5554" i="7"/>
  <c r="D5555" i="7" l="1"/>
  <c r="A5554" i="7"/>
  <c r="B5554" i="7"/>
  <c r="C5554" i="7" s="1"/>
  <c r="D5556" i="7" l="1"/>
  <c r="A5555" i="7"/>
  <c r="B5555" i="7"/>
  <c r="C5555" i="7" s="1"/>
  <c r="D5557" i="7" l="1"/>
  <c r="A5556" i="7"/>
  <c r="B5556" i="7"/>
  <c r="C5556" i="7" s="1"/>
  <c r="D5558" i="7" l="1"/>
  <c r="B5557" i="7"/>
  <c r="C5557" i="7" s="1"/>
  <c r="A5557" i="7"/>
  <c r="A5558" i="7" l="1"/>
  <c r="D5559" i="7"/>
  <c r="B5558" i="7"/>
  <c r="C5558" i="7" s="1"/>
  <c r="D5560" i="7" l="1"/>
  <c r="A5559" i="7"/>
  <c r="B5559" i="7"/>
  <c r="C5559" i="7" s="1"/>
  <c r="D5561" i="7" l="1"/>
  <c r="A5560" i="7"/>
  <c r="B5560" i="7"/>
  <c r="C5560" i="7" s="1"/>
  <c r="D5562" i="7" l="1"/>
  <c r="A5561" i="7"/>
  <c r="B5561" i="7"/>
  <c r="C5561" i="7" s="1"/>
  <c r="D5563" i="7" l="1"/>
  <c r="B5562" i="7"/>
  <c r="C5562" i="7" s="1"/>
  <c r="A5562" i="7"/>
  <c r="D5564" i="7" l="1"/>
  <c r="B5563" i="7"/>
  <c r="C5563" i="7" s="1"/>
  <c r="A5563" i="7"/>
  <c r="D5565" i="7" l="1"/>
  <c r="A5564" i="7"/>
  <c r="B5564" i="7"/>
  <c r="C5564" i="7" s="1"/>
  <c r="D5566" i="7" l="1"/>
  <c r="A5565" i="7"/>
  <c r="B5565" i="7"/>
  <c r="C5565" i="7" s="1"/>
  <c r="A5566" i="7" l="1"/>
  <c r="D5567" i="7"/>
  <c r="B5566" i="7"/>
  <c r="C5566" i="7" s="1"/>
  <c r="D5568" i="7" l="1"/>
  <c r="A5567" i="7"/>
  <c r="B5567" i="7"/>
  <c r="C5567" i="7" s="1"/>
  <c r="D5569" i="7" l="1"/>
  <c r="B5568" i="7"/>
  <c r="C5568" i="7" s="1"/>
  <c r="A5568" i="7"/>
  <c r="D5570" i="7" l="1"/>
  <c r="B5569" i="7"/>
  <c r="C5569" i="7" s="1"/>
  <c r="A5569" i="7"/>
  <c r="D5571" i="7" l="1"/>
  <c r="A5570" i="7"/>
  <c r="B5570" i="7"/>
  <c r="C5570" i="7" s="1"/>
  <c r="A5571" i="7" l="1"/>
  <c r="B5571" i="7"/>
  <c r="C5571" i="7" s="1"/>
  <c r="D5572" i="7"/>
  <c r="A5572" i="7" l="1"/>
  <c r="B5572" i="7"/>
  <c r="C5572" i="7" s="1"/>
  <c r="D5573" i="7"/>
  <c r="D5574" i="7" l="1"/>
  <c r="A5573" i="7"/>
  <c r="B5573" i="7"/>
  <c r="C5573" i="7" s="1"/>
  <c r="A5574" i="7" l="1"/>
  <c r="D5575" i="7"/>
  <c r="B5574" i="7"/>
  <c r="C5574" i="7" s="1"/>
  <c r="A5575" i="7" l="1"/>
  <c r="B5575" i="7"/>
  <c r="C5575" i="7" s="1"/>
  <c r="D5576" i="7"/>
  <c r="D5577" i="7" l="1"/>
  <c r="A5576" i="7"/>
  <c r="B5576" i="7"/>
  <c r="C5576" i="7" s="1"/>
  <c r="D5578" i="7" l="1"/>
  <c r="A5577" i="7"/>
  <c r="B5577" i="7"/>
  <c r="C5577" i="7" s="1"/>
  <c r="D5579" i="7" l="1"/>
  <c r="A5578" i="7"/>
  <c r="B5578" i="7"/>
  <c r="C5578" i="7" s="1"/>
  <c r="D5580" i="7" l="1"/>
  <c r="A5579" i="7"/>
  <c r="B5579" i="7"/>
  <c r="C5579" i="7" s="1"/>
  <c r="D5581" i="7" l="1"/>
  <c r="A5580" i="7"/>
  <c r="B5580" i="7"/>
  <c r="C5580" i="7" s="1"/>
  <c r="D5582" i="7" l="1"/>
  <c r="A5581" i="7"/>
  <c r="B5581" i="7"/>
  <c r="C5581" i="7" s="1"/>
  <c r="A5582" i="7" l="1"/>
  <c r="B5582" i="7"/>
  <c r="C5582" i="7" s="1"/>
  <c r="D5583" i="7"/>
  <c r="A5583" i="7" l="1"/>
  <c r="B5583" i="7"/>
  <c r="C5583" i="7" s="1"/>
  <c r="D5584" i="7"/>
  <c r="D5585" i="7" l="1"/>
  <c r="A5584" i="7"/>
  <c r="B5584" i="7"/>
  <c r="C5584" i="7" s="1"/>
  <c r="D5586" i="7" l="1"/>
  <c r="B5585" i="7"/>
  <c r="C5585" i="7" s="1"/>
  <c r="A5585" i="7"/>
  <c r="D5587" i="7" l="1"/>
  <c r="A5586" i="7"/>
  <c r="B5586" i="7"/>
  <c r="C5586" i="7" s="1"/>
  <c r="D5588" i="7" l="1"/>
  <c r="B5587" i="7"/>
  <c r="C5587" i="7" s="1"/>
  <c r="A5587" i="7"/>
  <c r="D5589" i="7" l="1"/>
  <c r="A5588" i="7"/>
  <c r="B5588" i="7"/>
  <c r="C5588" i="7" s="1"/>
  <c r="D5590" i="7" l="1"/>
  <c r="A5589" i="7"/>
  <c r="B5589" i="7"/>
  <c r="C5589" i="7" s="1"/>
  <c r="A5590" i="7" l="1"/>
  <c r="D5591" i="7"/>
  <c r="B5590" i="7"/>
  <c r="C5590" i="7" s="1"/>
  <c r="D5592" i="7" l="1"/>
  <c r="A5591" i="7"/>
  <c r="B5591" i="7"/>
  <c r="C5591" i="7" s="1"/>
  <c r="A5592" i="7" l="1"/>
  <c r="B5592" i="7"/>
  <c r="C5592" i="7" s="1"/>
  <c r="D5593" i="7"/>
  <c r="D5594" i="7" l="1"/>
  <c r="B5593" i="7"/>
  <c r="C5593" i="7" s="1"/>
  <c r="A5593" i="7"/>
  <c r="A5594" i="7" l="1"/>
  <c r="B5594" i="7"/>
  <c r="C5594" i="7" s="1"/>
  <c r="D5595" i="7"/>
  <c r="A5595" i="7" l="1"/>
  <c r="B5595" i="7"/>
  <c r="C5595" i="7" s="1"/>
  <c r="D5596" i="7"/>
  <c r="D5597" i="7" l="1"/>
  <c r="B5596" i="7"/>
  <c r="C5596" i="7" s="1"/>
  <c r="A5596" i="7"/>
  <c r="D5598" i="7" l="1"/>
  <c r="B5597" i="7"/>
  <c r="C5597" i="7" s="1"/>
  <c r="A5597" i="7"/>
  <c r="D5599" i="7" l="1"/>
  <c r="A5598" i="7"/>
  <c r="B5598" i="7"/>
  <c r="C5598" i="7" s="1"/>
  <c r="B5599" i="7" l="1"/>
  <c r="C5599" i="7" s="1"/>
  <c r="D5600" i="7"/>
  <c r="A5599" i="7"/>
  <c r="A5600" i="7" l="1"/>
  <c r="B5600" i="7"/>
  <c r="C5600" i="7" s="1"/>
  <c r="D5601" i="7"/>
  <c r="D5602" i="7" l="1"/>
  <c r="B5601" i="7"/>
  <c r="C5601" i="7" s="1"/>
  <c r="A5601" i="7"/>
  <c r="A5602" i="7" l="1"/>
  <c r="B5602" i="7"/>
  <c r="C5602" i="7" s="1"/>
  <c r="D5603" i="7"/>
  <c r="D5604" i="7" l="1"/>
  <c r="A5603" i="7"/>
  <c r="B5603" i="7"/>
  <c r="C5603" i="7" s="1"/>
  <c r="A5604" i="7" l="1"/>
  <c r="B5604" i="7"/>
  <c r="C5604" i="7" s="1"/>
  <c r="D5605" i="7"/>
  <c r="D5606" i="7" l="1"/>
  <c r="B5605" i="7"/>
  <c r="C5605" i="7" s="1"/>
  <c r="A5605" i="7"/>
  <c r="D5607" i="7" l="1"/>
  <c r="A5606" i="7"/>
  <c r="B5606" i="7"/>
  <c r="C5606" i="7" s="1"/>
  <c r="D5608" i="7" l="1"/>
  <c r="A5607" i="7"/>
  <c r="B5607" i="7"/>
  <c r="C5607" i="7" s="1"/>
  <c r="A5608" i="7" l="1"/>
  <c r="B5608" i="7"/>
  <c r="C5608" i="7" s="1"/>
  <c r="D5609" i="7"/>
  <c r="D5610" i="7" l="1"/>
  <c r="B5609" i="7"/>
  <c r="C5609" i="7" s="1"/>
  <c r="A5609" i="7"/>
  <c r="A5610" i="7" l="1"/>
  <c r="B5610" i="7"/>
  <c r="C5610" i="7" s="1"/>
  <c r="D5611" i="7"/>
  <c r="A5611" i="7" l="1"/>
  <c r="B5611" i="7"/>
  <c r="C5611" i="7" s="1"/>
  <c r="D5612" i="7"/>
  <c r="D5613" i="7" l="1"/>
  <c r="A5612" i="7"/>
  <c r="B5612" i="7"/>
  <c r="C5612" i="7" s="1"/>
  <c r="D5614" i="7" l="1"/>
  <c r="A5613" i="7"/>
  <c r="B5613" i="7"/>
  <c r="C5613" i="7" s="1"/>
  <c r="D5615" i="7" l="1"/>
  <c r="B5614" i="7"/>
  <c r="C5614" i="7" s="1"/>
  <c r="A5614" i="7"/>
  <c r="D5616" i="7" l="1"/>
  <c r="A5615" i="7"/>
  <c r="B5615" i="7"/>
  <c r="C5615" i="7" s="1"/>
  <c r="A5616" i="7" l="1"/>
  <c r="B5616" i="7"/>
  <c r="C5616" i="7" s="1"/>
  <c r="D5617" i="7"/>
  <c r="D5618" i="7" l="1"/>
  <c r="A5617" i="7"/>
  <c r="B5617" i="7"/>
  <c r="C5617" i="7" s="1"/>
  <c r="D5619" i="7" l="1"/>
  <c r="A5618" i="7"/>
  <c r="B5618" i="7"/>
  <c r="C5618" i="7" s="1"/>
  <c r="A5619" i="7" l="1"/>
  <c r="B5619" i="7"/>
  <c r="C5619" i="7" s="1"/>
  <c r="D5620" i="7"/>
  <c r="D5621" i="7" l="1"/>
  <c r="A5620" i="7"/>
  <c r="B5620" i="7"/>
  <c r="C5620" i="7" s="1"/>
  <c r="A5621" i="7" l="1"/>
  <c r="D5622" i="7"/>
  <c r="B5621" i="7"/>
  <c r="C5621" i="7" s="1"/>
  <c r="A5622" i="7" l="1"/>
  <c r="D5623" i="7"/>
  <c r="B5622" i="7"/>
  <c r="C5622" i="7" s="1"/>
  <c r="D5624" i="7" l="1"/>
  <c r="A5623" i="7"/>
  <c r="B5623" i="7"/>
  <c r="C5623" i="7" s="1"/>
  <c r="A5624" i="7" l="1"/>
  <c r="B5624" i="7"/>
  <c r="C5624" i="7" s="1"/>
  <c r="D5625" i="7"/>
  <c r="D5626" i="7" l="1"/>
  <c r="B5625" i="7"/>
  <c r="C5625" i="7" s="1"/>
  <c r="A5625" i="7"/>
  <c r="A5626" i="7" l="1"/>
  <c r="D5627" i="7"/>
  <c r="B5626" i="7"/>
  <c r="C5626" i="7" s="1"/>
  <c r="D5628" i="7" l="1"/>
  <c r="A5627" i="7"/>
  <c r="B5627" i="7"/>
  <c r="C5627" i="7" s="1"/>
  <c r="D5629" i="7" l="1"/>
  <c r="B5628" i="7"/>
  <c r="C5628" i="7" s="1"/>
  <c r="A5628" i="7"/>
  <c r="D5630" i="7" l="1"/>
  <c r="A5629" i="7"/>
  <c r="B5629" i="7"/>
  <c r="C5629" i="7" s="1"/>
  <c r="D5631" i="7" l="1"/>
  <c r="A5630" i="7"/>
  <c r="B5630" i="7"/>
  <c r="C5630" i="7" s="1"/>
  <c r="A5631" i="7" l="1"/>
  <c r="D5632" i="7"/>
  <c r="B5631" i="7"/>
  <c r="C5631" i="7" s="1"/>
  <c r="D5633" i="7" l="1"/>
  <c r="A5632" i="7"/>
  <c r="B5632" i="7"/>
  <c r="C5632" i="7" s="1"/>
  <c r="A5633" i="7" l="1"/>
  <c r="D5634" i="7"/>
  <c r="B5633" i="7"/>
  <c r="C5633" i="7" s="1"/>
  <c r="A5634" i="7" l="1"/>
  <c r="B5634" i="7"/>
  <c r="C5634" i="7" s="1"/>
  <c r="D5635" i="7"/>
  <c r="D5636" i="7" l="1"/>
  <c r="A5635" i="7"/>
  <c r="B5635" i="7"/>
  <c r="C5635" i="7" s="1"/>
  <c r="D5637" i="7" l="1"/>
  <c r="A5636" i="7"/>
  <c r="B5636" i="7"/>
  <c r="C5636" i="7" s="1"/>
  <c r="D5638" i="7" l="1"/>
  <c r="B5637" i="7"/>
  <c r="C5637" i="7" s="1"/>
  <c r="A5637" i="7"/>
  <c r="A5638" i="7" l="1"/>
  <c r="D5639" i="7"/>
  <c r="B5638" i="7"/>
  <c r="C5638" i="7" s="1"/>
  <c r="D5640" i="7" l="1"/>
  <c r="B5639" i="7"/>
  <c r="C5639" i="7" s="1"/>
  <c r="A5639" i="7"/>
  <c r="D5641" i="7" l="1"/>
  <c r="A5640" i="7"/>
  <c r="B5640" i="7"/>
  <c r="C5640" i="7" s="1"/>
  <c r="A5641" i="7" l="1"/>
  <c r="B5641" i="7"/>
  <c r="C5641" i="7" s="1"/>
  <c r="D5642" i="7"/>
  <c r="D5643" i="7" l="1"/>
  <c r="B5642" i="7"/>
  <c r="C5642" i="7" s="1"/>
  <c r="A5642" i="7"/>
  <c r="D5644" i="7" l="1"/>
  <c r="B5643" i="7"/>
  <c r="C5643" i="7" s="1"/>
  <c r="A5643" i="7"/>
  <c r="D5645" i="7" l="1"/>
  <c r="A5644" i="7"/>
  <c r="B5644" i="7"/>
  <c r="C5644" i="7" s="1"/>
  <c r="D5646" i="7" l="1"/>
  <c r="A5645" i="7"/>
  <c r="B5645" i="7"/>
  <c r="C5645" i="7" s="1"/>
  <c r="D5647" i="7" l="1"/>
  <c r="A5646" i="7"/>
  <c r="B5646" i="7"/>
  <c r="C5646" i="7" s="1"/>
  <c r="D5648" i="7" l="1"/>
  <c r="B5647" i="7"/>
  <c r="C5647" i="7" s="1"/>
  <c r="A5647" i="7"/>
  <c r="D5649" i="7" l="1"/>
  <c r="A5648" i="7"/>
  <c r="B5648" i="7"/>
  <c r="C5648" i="7" s="1"/>
  <c r="D5650" i="7" l="1"/>
  <c r="B5649" i="7"/>
  <c r="C5649" i="7" s="1"/>
  <c r="A5649" i="7"/>
  <c r="D5651" i="7" l="1"/>
  <c r="A5650" i="7"/>
  <c r="B5650" i="7"/>
  <c r="C5650" i="7" s="1"/>
  <c r="D5652" i="7" l="1"/>
  <c r="A5651" i="7"/>
  <c r="B5651" i="7"/>
  <c r="C5651" i="7" s="1"/>
  <c r="A5652" i="7" l="1"/>
  <c r="B5652" i="7"/>
  <c r="C5652" i="7" s="1"/>
  <c r="D5653" i="7"/>
  <c r="A5653" i="7" l="1"/>
  <c r="B5653" i="7"/>
  <c r="C5653" i="7" s="1"/>
  <c r="D5654" i="7"/>
  <c r="A5654" i="7" l="1"/>
  <c r="B5654" i="7"/>
  <c r="C5654" i="7" s="1"/>
  <c r="D5655" i="7"/>
  <c r="A5655" i="7" l="1"/>
  <c r="B5655" i="7"/>
  <c r="C5655" i="7" s="1"/>
  <c r="D5656" i="7"/>
  <c r="D5657" i="7" l="1"/>
  <c r="A5656" i="7"/>
  <c r="B5656" i="7"/>
  <c r="C5656" i="7" s="1"/>
  <c r="D5658" i="7" l="1"/>
  <c r="A5657" i="7"/>
  <c r="B5657" i="7"/>
  <c r="C5657" i="7" s="1"/>
  <c r="A5658" i="7" l="1"/>
  <c r="B5658" i="7"/>
  <c r="C5658" i="7" s="1"/>
  <c r="D5659" i="7"/>
  <c r="D5660" i="7" l="1"/>
  <c r="B5659" i="7"/>
  <c r="C5659" i="7" s="1"/>
  <c r="A5659" i="7"/>
  <c r="D5661" i="7" l="1"/>
  <c r="A5660" i="7"/>
  <c r="B5660" i="7"/>
  <c r="C5660" i="7" s="1"/>
  <c r="D5662" i="7" l="1"/>
  <c r="A5661" i="7"/>
  <c r="B5661" i="7"/>
  <c r="C5661" i="7" s="1"/>
  <c r="D5663" i="7" l="1"/>
  <c r="A5662" i="7"/>
  <c r="B5662" i="7"/>
  <c r="C5662" i="7" s="1"/>
  <c r="B5663" i="7" l="1"/>
  <c r="C5663" i="7" s="1"/>
  <c r="D5664" i="7"/>
  <c r="A5663" i="7"/>
  <c r="B5664" i="7" l="1"/>
  <c r="D5665" i="7"/>
  <c r="A5664" i="7"/>
  <c r="C5664" i="7"/>
  <c r="A5665" i="7" l="1"/>
  <c r="B5665" i="7"/>
  <c r="C5665" i="7" s="1"/>
  <c r="D5666" i="7"/>
  <c r="A5666" i="7" l="1"/>
  <c r="B5666" i="7"/>
  <c r="C5666" i="7" s="1"/>
  <c r="D5667" i="7"/>
  <c r="D5668" i="7" l="1"/>
  <c r="B5667" i="7"/>
  <c r="C5667" i="7" s="1"/>
  <c r="A5667" i="7"/>
  <c r="D5669" i="7" l="1"/>
  <c r="A5668" i="7"/>
  <c r="B5668" i="7"/>
  <c r="C5668" i="7" s="1"/>
  <c r="D5670" i="7" l="1"/>
  <c r="B5669" i="7"/>
  <c r="C5669" i="7" s="1"/>
  <c r="A5669" i="7"/>
  <c r="D5671" i="7" l="1"/>
  <c r="A5670" i="7"/>
  <c r="B5670" i="7"/>
  <c r="C5670" i="7" s="1"/>
  <c r="D5672" i="7" l="1"/>
  <c r="A5671" i="7"/>
  <c r="B5671" i="7"/>
  <c r="C5671" i="7" s="1"/>
  <c r="D5673" i="7" l="1"/>
  <c r="A5672" i="7"/>
  <c r="B5672" i="7"/>
  <c r="C5672" i="7" s="1"/>
  <c r="A5673" i="7" l="1"/>
  <c r="B5673" i="7"/>
  <c r="C5673" i="7" s="1"/>
  <c r="D5674" i="7"/>
  <c r="A5674" i="7" l="1"/>
  <c r="D5675" i="7"/>
  <c r="B5674" i="7"/>
  <c r="C5674" i="7" s="1"/>
  <c r="D5676" i="7" l="1"/>
  <c r="A5675" i="7"/>
  <c r="B5675" i="7"/>
  <c r="C5675" i="7" s="1"/>
  <c r="D5677" i="7" l="1"/>
  <c r="A5676" i="7"/>
  <c r="B5676" i="7"/>
  <c r="C5676" i="7" s="1"/>
  <c r="D5678" i="7" l="1"/>
  <c r="B5677" i="7"/>
  <c r="C5677" i="7" s="1"/>
  <c r="A5677" i="7"/>
  <c r="D5679" i="7" l="1"/>
  <c r="A5678" i="7"/>
  <c r="B5678" i="7"/>
  <c r="C5678" i="7" s="1"/>
  <c r="A5679" i="7" l="1"/>
  <c r="D5680" i="7"/>
  <c r="B5679" i="7"/>
  <c r="C5679" i="7" s="1"/>
  <c r="A5680" i="7" l="1"/>
  <c r="B5680" i="7"/>
  <c r="C5680" i="7" s="1"/>
  <c r="D5681" i="7"/>
  <c r="A5681" i="7" l="1"/>
  <c r="D5682" i="7"/>
  <c r="B5681" i="7"/>
  <c r="C5681" i="7" s="1"/>
  <c r="D5683" i="7" l="1"/>
  <c r="B5682" i="7"/>
  <c r="C5682" i="7" s="1"/>
  <c r="A5682" i="7"/>
  <c r="D5684" i="7" l="1"/>
  <c r="B5683" i="7"/>
  <c r="C5683" i="7" s="1"/>
  <c r="A5683" i="7"/>
  <c r="D5685" i="7" l="1"/>
  <c r="A5684" i="7"/>
  <c r="B5684" i="7"/>
  <c r="C5684" i="7" s="1"/>
  <c r="D5686" i="7" l="1"/>
  <c r="B5685" i="7"/>
  <c r="C5685" i="7" s="1"/>
  <c r="A5685" i="7"/>
  <c r="D5687" i="7" l="1"/>
  <c r="B5686" i="7"/>
  <c r="C5686" i="7" s="1"/>
  <c r="A5686" i="7"/>
  <c r="D5688" i="7" l="1"/>
  <c r="B5687" i="7"/>
  <c r="C5687" i="7" s="1"/>
  <c r="A5687" i="7"/>
  <c r="D5689" i="7" l="1"/>
  <c r="A5688" i="7"/>
  <c r="B5688" i="7"/>
  <c r="C5688" i="7" s="1"/>
  <c r="D5690" i="7" l="1"/>
  <c r="A5689" i="7"/>
  <c r="B5689" i="7"/>
  <c r="C5689" i="7" s="1"/>
  <c r="D5691" i="7" l="1"/>
  <c r="A5690" i="7"/>
  <c r="B5690" i="7"/>
  <c r="C5690" i="7" s="1"/>
  <c r="D5692" i="7" l="1"/>
  <c r="A5691" i="7"/>
  <c r="B5691" i="7"/>
  <c r="C5691" i="7" s="1"/>
  <c r="D5693" i="7" l="1"/>
  <c r="B5692" i="7"/>
  <c r="C5692" i="7" s="1"/>
  <c r="A5692" i="7"/>
  <c r="D5694" i="7" l="1"/>
  <c r="A5693" i="7"/>
  <c r="B5693" i="7"/>
  <c r="C5693" i="7" s="1"/>
  <c r="D5695" i="7" l="1"/>
  <c r="A5694" i="7"/>
  <c r="B5694" i="7"/>
  <c r="C5694" i="7" s="1"/>
  <c r="D5696" i="7" l="1"/>
  <c r="B5695" i="7"/>
  <c r="C5695" i="7" s="1"/>
  <c r="A5695" i="7"/>
  <c r="D5697" i="7" l="1"/>
  <c r="A5696" i="7"/>
  <c r="B5696" i="7"/>
  <c r="C5696" i="7" s="1"/>
  <c r="D5698" i="7" l="1"/>
  <c r="A5697" i="7"/>
  <c r="B5697" i="7"/>
  <c r="C5697" i="7" s="1"/>
  <c r="A5698" i="7" l="1"/>
  <c r="B5698" i="7"/>
  <c r="C5698" i="7" s="1"/>
  <c r="D5699" i="7"/>
  <c r="D5700" i="7" l="1"/>
  <c r="A5699" i="7"/>
  <c r="B5699" i="7"/>
  <c r="C5699" i="7" s="1"/>
  <c r="D5701" i="7" l="1"/>
  <c r="B5700" i="7"/>
  <c r="C5700" i="7" s="1"/>
  <c r="A5700" i="7"/>
  <c r="D5702" i="7" l="1"/>
  <c r="B5701" i="7"/>
  <c r="C5701" i="7" s="1"/>
  <c r="A5701" i="7"/>
  <c r="A5702" i="7" l="1"/>
  <c r="B5702" i="7"/>
  <c r="C5702" i="7" s="1"/>
  <c r="D5703" i="7"/>
  <c r="D5704" i="7" l="1"/>
  <c r="A5703" i="7"/>
  <c r="B5703" i="7"/>
  <c r="C5703" i="7" s="1"/>
  <c r="D5705" i="7" l="1"/>
  <c r="A5704" i="7"/>
  <c r="B5704" i="7"/>
  <c r="C5704" i="7" s="1"/>
  <c r="D5706" i="7" l="1"/>
  <c r="B5705" i="7"/>
  <c r="C5705" i="7" s="1"/>
  <c r="A5705" i="7"/>
  <c r="A5706" i="7" l="1"/>
  <c r="D5707" i="7"/>
  <c r="B5706" i="7"/>
  <c r="C5706" i="7" s="1"/>
  <c r="D5708" i="7" l="1"/>
  <c r="B5707" i="7"/>
  <c r="C5707" i="7" s="1"/>
  <c r="A5707" i="7"/>
  <c r="D5709" i="7" l="1"/>
  <c r="A5708" i="7"/>
  <c r="B5708" i="7"/>
  <c r="C5708" i="7" s="1"/>
  <c r="B5709" i="7" l="1"/>
  <c r="C5709" i="7" s="1"/>
  <c r="D5710" i="7"/>
  <c r="A5709" i="7"/>
  <c r="D5711" i="7" l="1"/>
  <c r="A5710" i="7"/>
  <c r="B5710" i="7"/>
  <c r="C5710" i="7" s="1"/>
  <c r="D5712" i="7" l="1"/>
  <c r="B5711" i="7"/>
  <c r="C5711" i="7" s="1"/>
  <c r="A5711" i="7"/>
  <c r="A5712" i="7" l="1"/>
  <c r="B5712" i="7"/>
  <c r="C5712" i="7" s="1"/>
  <c r="D5713" i="7"/>
  <c r="D5714" i="7" l="1"/>
  <c r="A5713" i="7"/>
  <c r="B5713" i="7"/>
  <c r="C5713" i="7" s="1"/>
  <c r="B5714" i="7" l="1"/>
  <c r="C5714" i="7" s="1"/>
  <c r="D5715" i="7"/>
  <c r="A5714" i="7"/>
  <c r="D5716" i="7" l="1"/>
  <c r="A5715" i="7"/>
  <c r="B5715" i="7"/>
  <c r="C5715" i="7" s="1"/>
  <c r="D5717" i="7" l="1"/>
  <c r="A5716" i="7"/>
  <c r="B5716" i="7"/>
  <c r="C5716" i="7" s="1"/>
  <c r="D5718" i="7" l="1"/>
  <c r="B5717" i="7"/>
  <c r="C5717" i="7" s="1"/>
  <c r="A5717" i="7"/>
  <c r="A5718" i="7" l="1"/>
  <c r="D5719" i="7"/>
  <c r="B5718" i="7"/>
  <c r="C5718" i="7" s="1"/>
  <c r="D5720" i="7" l="1"/>
  <c r="A5719" i="7"/>
  <c r="B5719" i="7"/>
  <c r="C5719" i="7" s="1"/>
  <c r="D5721" i="7" l="1"/>
  <c r="B5720" i="7"/>
  <c r="C5720" i="7" s="1"/>
  <c r="A5720" i="7"/>
  <c r="A5721" i="7" l="1"/>
  <c r="B5721" i="7"/>
  <c r="C5721" i="7" s="1"/>
  <c r="D5722" i="7"/>
  <c r="A5722" i="7" l="1"/>
  <c r="B5722" i="7"/>
  <c r="C5722" i="7" s="1"/>
  <c r="D5723" i="7"/>
  <c r="D5724" i="7" l="1"/>
  <c r="B5723" i="7"/>
  <c r="C5723" i="7" s="1"/>
  <c r="A5723" i="7"/>
  <c r="D5725" i="7" l="1"/>
  <c r="A5724" i="7"/>
  <c r="B5724" i="7"/>
  <c r="C5724" i="7" s="1"/>
  <c r="D5726" i="7" l="1"/>
  <c r="A5725" i="7"/>
  <c r="B5725" i="7"/>
  <c r="C5725" i="7" s="1"/>
  <c r="D5727" i="7" l="1"/>
  <c r="A5726" i="7"/>
  <c r="B5726" i="7"/>
  <c r="C5726" i="7" s="1"/>
  <c r="A5727" i="7" l="1"/>
  <c r="B5727" i="7"/>
  <c r="C5727" i="7" s="1"/>
  <c r="D5728" i="7"/>
  <c r="D5729" i="7" l="1"/>
  <c r="A5728" i="7"/>
  <c r="B5728" i="7"/>
  <c r="C5728" i="7" s="1"/>
  <c r="A5729" i="7" l="1"/>
  <c r="B5729" i="7"/>
  <c r="C5729" i="7" s="1"/>
  <c r="D5730" i="7"/>
  <c r="D5731" i="7" l="1"/>
  <c r="A5730" i="7"/>
  <c r="B5730" i="7"/>
  <c r="C5730" i="7" s="1"/>
  <c r="A5731" i="7" l="1"/>
  <c r="B5731" i="7"/>
  <c r="C5731" i="7" s="1"/>
  <c r="D5732" i="7"/>
  <c r="D5733" i="7" l="1"/>
  <c r="A5732" i="7"/>
  <c r="B5732" i="7"/>
  <c r="C5732" i="7" s="1"/>
  <c r="D5734" i="7" l="1"/>
  <c r="B5733" i="7"/>
  <c r="C5733" i="7" s="1"/>
  <c r="A5733" i="7"/>
  <c r="A5734" i="7" l="1"/>
  <c r="B5734" i="7"/>
  <c r="C5734" i="7" s="1"/>
  <c r="D5735" i="7"/>
  <c r="A5735" i="7" l="1"/>
  <c r="B5735" i="7"/>
  <c r="C5735" i="7" s="1"/>
  <c r="D5736" i="7"/>
  <c r="D5737" i="7" l="1"/>
  <c r="A5736" i="7"/>
  <c r="B5736" i="7"/>
  <c r="C5736" i="7" s="1"/>
  <c r="D5738" i="7" l="1"/>
  <c r="B5737" i="7"/>
  <c r="C5737" i="7" s="1"/>
  <c r="A5737" i="7"/>
  <c r="D5739" i="7" l="1"/>
  <c r="B5738" i="7"/>
  <c r="C5738" i="7" s="1"/>
  <c r="A5738" i="7"/>
  <c r="D5740" i="7" l="1"/>
  <c r="A5739" i="7"/>
  <c r="B5739" i="7"/>
  <c r="C5739" i="7" s="1"/>
  <c r="A5740" i="7" l="1"/>
  <c r="B5740" i="7"/>
  <c r="C5740" i="7" s="1"/>
  <c r="D5741" i="7"/>
  <c r="D5742" i="7" l="1"/>
  <c r="B5741" i="7"/>
  <c r="C5741" i="7" s="1"/>
  <c r="A5741" i="7"/>
  <c r="A5742" i="7" l="1"/>
  <c r="B5742" i="7"/>
  <c r="C5742" i="7" s="1"/>
  <c r="D5743" i="7"/>
  <c r="D5744" i="7" l="1"/>
  <c r="B5743" i="7"/>
  <c r="C5743" i="7" s="1"/>
  <c r="A5743" i="7"/>
  <c r="D5745" i="7" l="1"/>
  <c r="A5744" i="7"/>
  <c r="B5744" i="7"/>
  <c r="C5744" i="7" s="1"/>
  <c r="D5746" i="7" l="1"/>
  <c r="B5745" i="7"/>
  <c r="C5745" i="7" s="1"/>
  <c r="A5745" i="7"/>
  <c r="D5747" i="7" l="1"/>
  <c r="B5746" i="7"/>
  <c r="C5746" i="7" s="1"/>
  <c r="A5746" i="7"/>
  <c r="A5747" i="7" l="1"/>
  <c r="B5747" i="7"/>
  <c r="C5747" i="7" s="1"/>
  <c r="D5748" i="7"/>
  <c r="D5749" i="7" l="1"/>
  <c r="A5748" i="7"/>
  <c r="B5748" i="7"/>
  <c r="C5748" i="7" s="1"/>
  <c r="D5750" i="7" l="1"/>
  <c r="A5749" i="7"/>
  <c r="B5749" i="7"/>
  <c r="C5749" i="7" s="1"/>
  <c r="A5750" i="7" l="1"/>
  <c r="B5750" i="7"/>
  <c r="C5750" i="7" s="1"/>
  <c r="D5751" i="7"/>
  <c r="D5752" i="7" l="1"/>
  <c r="A5751" i="7"/>
  <c r="B5751" i="7"/>
  <c r="C5751" i="7" s="1"/>
  <c r="D5753" i="7" l="1"/>
  <c r="A5752" i="7"/>
  <c r="B5752" i="7"/>
  <c r="C5752" i="7" s="1"/>
  <c r="B5753" i="7" l="1"/>
  <c r="C5753" i="7" s="1"/>
  <c r="D5754" i="7"/>
  <c r="A5753" i="7"/>
  <c r="D5755" i="7" l="1"/>
  <c r="B5754" i="7"/>
  <c r="C5754" i="7" s="1"/>
  <c r="A5754" i="7"/>
  <c r="D5756" i="7" l="1"/>
  <c r="A5755" i="7"/>
  <c r="B5755" i="7"/>
  <c r="C5755" i="7" s="1"/>
  <c r="D5757" i="7" l="1"/>
  <c r="A5756" i="7"/>
  <c r="B5756" i="7"/>
  <c r="C5756" i="7" s="1"/>
  <c r="D5758" i="7" l="1"/>
  <c r="A5757" i="7"/>
  <c r="B5757" i="7"/>
  <c r="C5757" i="7" s="1"/>
  <c r="D5759" i="7" l="1"/>
  <c r="B5758" i="7"/>
  <c r="C5758" i="7" s="1"/>
  <c r="A5758" i="7"/>
  <c r="D5760" i="7" l="1"/>
  <c r="A5759" i="7"/>
  <c r="B5759" i="7"/>
  <c r="C5759" i="7" s="1"/>
  <c r="A5760" i="7" l="1"/>
  <c r="B5760" i="7"/>
  <c r="C5760" i="7" s="1"/>
  <c r="D5761" i="7"/>
  <c r="D5762" i="7" l="1"/>
  <c r="A5761" i="7"/>
  <c r="B5761" i="7"/>
  <c r="C5761" i="7" s="1"/>
  <c r="D5763" i="7" l="1"/>
  <c r="A5762" i="7"/>
  <c r="B5762" i="7"/>
  <c r="C5762" i="7" s="1"/>
  <c r="D5764" i="7" l="1"/>
  <c r="A5763" i="7"/>
  <c r="B5763" i="7"/>
  <c r="C5763" i="7" s="1"/>
  <c r="D5765" i="7" l="1"/>
  <c r="A5764" i="7"/>
  <c r="B5764" i="7"/>
  <c r="C5764" i="7" s="1"/>
  <c r="D5766" i="7" l="1"/>
  <c r="A5765" i="7"/>
  <c r="B5765" i="7"/>
  <c r="C5765" i="7" s="1"/>
  <c r="A5766" i="7" l="1"/>
  <c r="D5767" i="7"/>
  <c r="B5766" i="7"/>
  <c r="C5766" i="7" s="1"/>
  <c r="D5768" i="7" l="1"/>
  <c r="B5767" i="7"/>
  <c r="C5767" i="7" s="1"/>
  <c r="A5767" i="7"/>
  <c r="D5769" i="7" l="1"/>
  <c r="A5768" i="7"/>
  <c r="B5768" i="7"/>
  <c r="C5768" i="7" s="1"/>
  <c r="D5770" i="7" l="1"/>
  <c r="A5769" i="7"/>
  <c r="B5769" i="7"/>
  <c r="C5769" i="7" s="1"/>
  <c r="A5770" i="7" l="1"/>
  <c r="B5770" i="7"/>
  <c r="C5770" i="7" s="1"/>
  <c r="D5771" i="7"/>
  <c r="D5772" i="7" l="1"/>
  <c r="A5771" i="7"/>
  <c r="B5771" i="7"/>
  <c r="C5771" i="7" s="1"/>
  <c r="A5772" i="7" l="1"/>
  <c r="D5773" i="7"/>
  <c r="B5772" i="7"/>
  <c r="C5772" i="7" s="1"/>
  <c r="D5774" i="7" l="1"/>
  <c r="A5773" i="7"/>
  <c r="B5773" i="7"/>
  <c r="C5773" i="7" s="1"/>
  <c r="D5775" i="7" l="1"/>
  <c r="B5774" i="7"/>
  <c r="C5774" i="7" s="1"/>
  <c r="A5774" i="7"/>
  <c r="D5776" i="7" l="1"/>
  <c r="B5775" i="7"/>
  <c r="C5775" i="7" s="1"/>
  <c r="A5775" i="7"/>
  <c r="D5777" i="7" l="1"/>
  <c r="B5776" i="7"/>
  <c r="C5776" i="7" s="1"/>
  <c r="A5776" i="7"/>
  <c r="A5777" i="7" l="1"/>
  <c r="B5777" i="7"/>
  <c r="C5777" i="7" s="1"/>
  <c r="D5778" i="7"/>
  <c r="D5779" i="7" l="1"/>
  <c r="B5778" i="7"/>
  <c r="C5778" i="7" s="1"/>
  <c r="A5778" i="7"/>
  <c r="D5780" i="7" l="1"/>
  <c r="A5779" i="7"/>
  <c r="B5779" i="7"/>
  <c r="C5779" i="7" s="1"/>
  <c r="D5781" i="7" l="1"/>
  <c r="A5780" i="7"/>
  <c r="B5780" i="7"/>
  <c r="C5780" i="7" s="1"/>
  <c r="D5782" i="7" l="1"/>
  <c r="B5781" i="7"/>
  <c r="C5781" i="7" s="1"/>
  <c r="A5781" i="7"/>
  <c r="D5783" i="7" l="1"/>
  <c r="B5782" i="7"/>
  <c r="C5782" i="7" s="1"/>
  <c r="A5782" i="7"/>
  <c r="D5784" i="7" l="1"/>
  <c r="B5783" i="7"/>
  <c r="C5783" i="7" s="1"/>
  <c r="A5783" i="7"/>
  <c r="A5784" i="7" l="1"/>
  <c r="B5784" i="7"/>
  <c r="C5784" i="7" s="1"/>
  <c r="D5785" i="7"/>
  <c r="D5786" i="7" l="1"/>
  <c r="B5785" i="7"/>
  <c r="C5785" i="7" s="1"/>
  <c r="A5785" i="7"/>
  <c r="D5787" i="7" l="1"/>
  <c r="B5786" i="7"/>
  <c r="C5786" i="7" s="1"/>
  <c r="A5786" i="7"/>
  <c r="D5788" i="7" l="1"/>
  <c r="A5787" i="7"/>
  <c r="B5787" i="7"/>
  <c r="C5787" i="7" s="1"/>
  <c r="D5789" i="7" l="1"/>
  <c r="B5788" i="7"/>
  <c r="C5788" i="7" s="1"/>
  <c r="A5788" i="7"/>
  <c r="A5789" i="7" l="1"/>
  <c r="B5789" i="7"/>
  <c r="C5789" i="7" s="1"/>
  <c r="D5790" i="7"/>
  <c r="D5791" i="7" l="1"/>
  <c r="A5790" i="7"/>
  <c r="B5790" i="7"/>
  <c r="C5790" i="7" s="1"/>
  <c r="A5791" i="7" l="1"/>
  <c r="B5791" i="7"/>
  <c r="C5791" i="7" s="1"/>
  <c r="D5792" i="7"/>
  <c r="D5793" i="7" l="1"/>
  <c r="B5792" i="7"/>
  <c r="C5792" i="7" s="1"/>
  <c r="A5792" i="7"/>
  <c r="D5794" i="7" l="1"/>
  <c r="B5793" i="7"/>
  <c r="C5793" i="7" s="1"/>
  <c r="A5793" i="7"/>
  <c r="A5794" i="7" l="1"/>
  <c r="B5794" i="7"/>
  <c r="C5794" i="7" s="1"/>
  <c r="D5795" i="7"/>
  <c r="D5796" i="7" l="1"/>
  <c r="A5795" i="7"/>
  <c r="B5795" i="7"/>
  <c r="C5795" i="7" s="1"/>
  <c r="D5797" i="7" l="1"/>
  <c r="A5796" i="7"/>
  <c r="B5796" i="7"/>
  <c r="C5796" i="7" s="1"/>
  <c r="D5798" i="7" l="1"/>
  <c r="B5797" i="7"/>
  <c r="C5797" i="7" s="1"/>
  <c r="A5797" i="7"/>
  <c r="D5799" i="7" l="1"/>
  <c r="A5798" i="7"/>
  <c r="B5798" i="7"/>
  <c r="C5798" i="7" s="1"/>
  <c r="D5800" i="7" l="1"/>
  <c r="A5799" i="7"/>
  <c r="B5799" i="7"/>
  <c r="C5799" i="7" s="1"/>
  <c r="A5800" i="7" l="1"/>
  <c r="B5800" i="7"/>
  <c r="C5800" i="7" s="1"/>
  <c r="D5801" i="7"/>
  <c r="D5802" i="7" l="1"/>
  <c r="B5801" i="7"/>
  <c r="C5801" i="7" s="1"/>
  <c r="A5801" i="7"/>
  <c r="D5803" i="7" l="1"/>
  <c r="A5802" i="7"/>
  <c r="B5802" i="7"/>
  <c r="C5802" i="7" s="1"/>
  <c r="A5803" i="7" l="1"/>
  <c r="D5804" i="7"/>
  <c r="B5803" i="7"/>
  <c r="C5803" i="7" s="1"/>
  <c r="D5805" i="7" l="1"/>
  <c r="B5804" i="7"/>
  <c r="C5804" i="7" s="1"/>
  <c r="A5804" i="7"/>
  <c r="A5805" i="7" l="1"/>
  <c r="B5805" i="7"/>
  <c r="C5805" i="7" s="1"/>
  <c r="D5806" i="7"/>
  <c r="D5807" i="7" l="1"/>
  <c r="A5806" i="7"/>
  <c r="B5806" i="7"/>
  <c r="C5806" i="7" s="1"/>
  <c r="D5808" i="7" l="1"/>
  <c r="B5807" i="7"/>
  <c r="C5807" i="7" s="1"/>
  <c r="A5807" i="7"/>
  <c r="D5809" i="7" l="1"/>
  <c r="A5808" i="7"/>
  <c r="B5808" i="7"/>
  <c r="C5808" i="7" s="1"/>
  <c r="A5809" i="7" l="1"/>
  <c r="B5809" i="7"/>
  <c r="C5809" i="7" s="1"/>
  <c r="D5810" i="7"/>
  <c r="D5811" i="7" l="1"/>
  <c r="A5810" i="7"/>
  <c r="B5810" i="7"/>
  <c r="C5810" i="7" s="1"/>
  <c r="A5811" i="7" l="1"/>
  <c r="B5811" i="7"/>
  <c r="C5811" i="7" s="1"/>
  <c r="D5812" i="7"/>
  <c r="D5813" i="7" l="1"/>
  <c r="A5812" i="7"/>
  <c r="B5812" i="7"/>
  <c r="C5812" i="7" s="1"/>
  <c r="A5813" i="7" l="1"/>
  <c r="D5814" i="7"/>
  <c r="B5813" i="7"/>
  <c r="C5813" i="7" s="1"/>
  <c r="A5814" i="7" l="1"/>
  <c r="D5815" i="7"/>
  <c r="B5814" i="7"/>
  <c r="C5814" i="7" s="1"/>
  <c r="D5816" i="7" l="1"/>
  <c r="B5815" i="7"/>
  <c r="C5815" i="7" s="1"/>
  <c r="A5815" i="7"/>
  <c r="D5817" i="7" l="1"/>
  <c r="B5816" i="7"/>
  <c r="C5816" i="7" s="1"/>
  <c r="A5816" i="7"/>
  <c r="D5818" i="7" l="1"/>
  <c r="B5817" i="7"/>
  <c r="C5817" i="7" s="1"/>
  <c r="A5817" i="7"/>
  <c r="D5819" i="7" l="1"/>
  <c r="A5818" i="7"/>
  <c r="B5818" i="7"/>
  <c r="C5818" i="7" s="1"/>
  <c r="D5820" i="7" l="1"/>
  <c r="A5819" i="7"/>
  <c r="B5819" i="7"/>
  <c r="C5819" i="7" s="1"/>
  <c r="D5821" i="7" l="1"/>
  <c r="A5820" i="7"/>
  <c r="B5820" i="7"/>
  <c r="C5820" i="7" s="1"/>
  <c r="D5822" i="7" l="1"/>
  <c r="A5821" i="7"/>
  <c r="B5821" i="7"/>
  <c r="C5821" i="7" s="1"/>
  <c r="D5823" i="7" l="1"/>
  <c r="A5822" i="7"/>
  <c r="B5822" i="7"/>
  <c r="C5822" i="7" s="1"/>
  <c r="D5824" i="7" l="1"/>
  <c r="A5823" i="7"/>
  <c r="B5823" i="7"/>
  <c r="C5823" i="7" s="1"/>
  <c r="D5825" i="7" l="1"/>
  <c r="A5824" i="7"/>
  <c r="B5824" i="7"/>
  <c r="C5824" i="7" s="1"/>
  <c r="A5825" i="7" l="1"/>
  <c r="B5825" i="7"/>
  <c r="C5825" i="7" s="1"/>
  <c r="D5826" i="7"/>
  <c r="B5826" i="7" l="1"/>
  <c r="C5826" i="7" s="1"/>
  <c r="D5827" i="7"/>
  <c r="A5826" i="7"/>
  <c r="A5827" i="7" l="1"/>
  <c r="B5827" i="7"/>
  <c r="C5827" i="7" s="1"/>
  <c r="D5828" i="7"/>
  <c r="D5829" i="7" l="1"/>
  <c r="A5828" i="7"/>
  <c r="B5828" i="7"/>
  <c r="C5828" i="7" s="1"/>
  <c r="D5830" i="7" l="1"/>
  <c r="B5829" i="7"/>
  <c r="C5829" i="7" s="1"/>
  <c r="A5829" i="7"/>
  <c r="D5831" i="7" l="1"/>
  <c r="B5830" i="7"/>
  <c r="C5830" i="7" s="1"/>
  <c r="A5830" i="7"/>
  <c r="A5831" i="7" l="1"/>
  <c r="B5831" i="7"/>
  <c r="C5831" i="7" s="1"/>
  <c r="D5832" i="7"/>
  <c r="D5833" i="7" l="1"/>
  <c r="A5832" i="7"/>
  <c r="B5832" i="7"/>
  <c r="C5832" i="7" s="1"/>
  <c r="D5834" i="7" l="1"/>
  <c r="B5833" i="7"/>
  <c r="C5833" i="7" s="1"/>
  <c r="A5833" i="7"/>
  <c r="D5835" i="7" l="1"/>
  <c r="A5834" i="7"/>
  <c r="B5834" i="7"/>
  <c r="C5834" i="7" s="1"/>
  <c r="D5836" i="7" l="1"/>
  <c r="A5835" i="7"/>
  <c r="B5835" i="7"/>
  <c r="C5835" i="7" s="1"/>
  <c r="D5837" i="7" l="1"/>
  <c r="A5836" i="7"/>
  <c r="B5836" i="7"/>
  <c r="C5836" i="7" s="1"/>
  <c r="D5838" i="7" l="1"/>
  <c r="A5837" i="7"/>
  <c r="B5837" i="7"/>
  <c r="C5837" i="7" s="1"/>
  <c r="D5839" i="7" l="1"/>
  <c r="B5838" i="7"/>
  <c r="C5838" i="7" s="1"/>
  <c r="A5838" i="7"/>
  <c r="A5839" i="7" l="1"/>
  <c r="B5839" i="7"/>
  <c r="C5839" i="7" s="1"/>
  <c r="D5840" i="7"/>
  <c r="A5840" i="7" l="1"/>
  <c r="B5840" i="7"/>
  <c r="C5840" i="7"/>
  <c r="D5841" i="7"/>
  <c r="D5842" i="7" l="1"/>
  <c r="A5841" i="7"/>
  <c r="B5841" i="7"/>
  <c r="C5841" i="7" s="1"/>
  <c r="A5842" i="7" l="1"/>
  <c r="B5842" i="7"/>
  <c r="C5842" i="7" s="1"/>
  <c r="D5843" i="7"/>
  <c r="A5843" i="7" l="1"/>
  <c r="D5844" i="7"/>
  <c r="B5843" i="7"/>
  <c r="C5843" i="7" s="1"/>
  <c r="A5844" i="7" l="1"/>
  <c r="B5844" i="7"/>
  <c r="C5844" i="7" s="1"/>
  <c r="D5845" i="7"/>
  <c r="D5846" i="7" l="1"/>
  <c r="B5845" i="7"/>
  <c r="C5845" i="7" s="1"/>
  <c r="A5845" i="7"/>
  <c r="A5846" i="7" l="1"/>
  <c r="D5847" i="7"/>
  <c r="B5846" i="7"/>
  <c r="C5846" i="7" s="1"/>
  <c r="D5848" i="7" l="1"/>
  <c r="B5847" i="7"/>
  <c r="C5847" i="7" s="1"/>
  <c r="A5847" i="7"/>
  <c r="D5849" i="7" l="1"/>
  <c r="A5848" i="7"/>
  <c r="B5848" i="7"/>
  <c r="C5848" i="7" s="1"/>
  <c r="D5850" i="7" l="1"/>
  <c r="A5849" i="7"/>
  <c r="B5849" i="7"/>
  <c r="C5849" i="7" s="1"/>
  <c r="A5850" i="7" l="1"/>
  <c r="B5850" i="7"/>
  <c r="C5850" i="7" s="1"/>
  <c r="D5851" i="7"/>
  <c r="D5852" i="7" l="1"/>
  <c r="A5851" i="7"/>
  <c r="B5851" i="7"/>
  <c r="C5851" i="7" s="1"/>
  <c r="D5853" i="7" l="1"/>
  <c r="A5852" i="7"/>
  <c r="B5852" i="7"/>
  <c r="C5852" i="7" s="1"/>
  <c r="D5854" i="7" l="1"/>
  <c r="A5853" i="7"/>
  <c r="B5853" i="7"/>
  <c r="C5853" i="7" s="1"/>
  <c r="A5854" i="7" l="1"/>
  <c r="B5854" i="7"/>
  <c r="C5854" i="7" s="1"/>
  <c r="D5855" i="7"/>
  <c r="D5856" i="7" l="1"/>
  <c r="A5855" i="7"/>
  <c r="B5855" i="7"/>
  <c r="C5855" i="7" s="1"/>
  <c r="D5857" i="7" l="1"/>
  <c r="B5856" i="7"/>
  <c r="C5856" i="7" s="1"/>
  <c r="A5856" i="7"/>
  <c r="D5858" i="7" l="1"/>
  <c r="A5857" i="7"/>
  <c r="B5857" i="7"/>
  <c r="C5857" i="7" s="1"/>
  <c r="D5859" i="7" l="1"/>
  <c r="A5858" i="7"/>
  <c r="B5858" i="7"/>
  <c r="C5858" i="7" s="1"/>
  <c r="D5860" i="7" l="1"/>
  <c r="B5859" i="7"/>
  <c r="C5859" i="7" s="1"/>
  <c r="A5859" i="7"/>
  <c r="A5860" i="7" l="1"/>
  <c r="B5860" i="7"/>
  <c r="C5860" i="7" s="1"/>
  <c r="D5861" i="7"/>
  <c r="A5861" i="7" l="1"/>
  <c r="B5861" i="7"/>
  <c r="C5861" i="7" s="1"/>
  <c r="D5862" i="7"/>
  <c r="D5863" i="7" l="1"/>
  <c r="A5862" i="7"/>
  <c r="B5862" i="7"/>
  <c r="C5862" i="7" s="1"/>
  <c r="D5864" i="7" l="1"/>
  <c r="A5863" i="7"/>
  <c r="B5863" i="7"/>
  <c r="C5863" i="7" s="1"/>
  <c r="D5865" i="7" l="1"/>
  <c r="A5864" i="7"/>
  <c r="B5864" i="7"/>
  <c r="C5864" i="7" s="1"/>
  <c r="D5866" i="7" l="1"/>
  <c r="A5865" i="7"/>
  <c r="B5865" i="7"/>
  <c r="C5865" i="7" s="1"/>
  <c r="A5866" i="7" l="1"/>
  <c r="B5866" i="7"/>
  <c r="C5866" i="7" s="1"/>
  <c r="D5867" i="7"/>
  <c r="A5867" i="7" l="1"/>
  <c r="D5868" i="7"/>
  <c r="B5867" i="7"/>
  <c r="C5867" i="7" s="1"/>
  <c r="D5869" i="7" l="1"/>
  <c r="B5868" i="7"/>
  <c r="C5868" i="7" s="1"/>
  <c r="A5868" i="7"/>
  <c r="A5869" i="7" l="1"/>
  <c r="B5869" i="7"/>
  <c r="C5869" i="7" s="1"/>
  <c r="D5870" i="7"/>
  <c r="D5871" i="7" l="1"/>
  <c r="A5870" i="7"/>
  <c r="B5870" i="7"/>
  <c r="C5870" i="7" s="1"/>
  <c r="D5872" i="7" l="1"/>
  <c r="B5871" i="7"/>
  <c r="C5871" i="7" s="1"/>
  <c r="A5871" i="7"/>
  <c r="D5873" i="7" l="1"/>
  <c r="A5872" i="7"/>
  <c r="B5872" i="7"/>
  <c r="C5872" i="7" s="1"/>
  <c r="D5874" i="7" l="1"/>
  <c r="A5873" i="7"/>
  <c r="B5873" i="7"/>
  <c r="C5873" i="7" s="1"/>
  <c r="B5874" i="7" l="1"/>
  <c r="C5874" i="7" s="1"/>
  <c r="D5875" i="7"/>
  <c r="A5874" i="7"/>
  <c r="D5876" i="7" l="1"/>
  <c r="B5875" i="7"/>
  <c r="C5875" i="7" s="1"/>
  <c r="A5875" i="7"/>
  <c r="D5877" i="7" l="1"/>
  <c r="A5876" i="7"/>
  <c r="B5876" i="7"/>
  <c r="C5876" i="7" s="1"/>
  <c r="D5878" i="7" l="1"/>
  <c r="B5877" i="7"/>
  <c r="C5877" i="7" s="1"/>
  <c r="A5877" i="7"/>
  <c r="A5878" i="7" l="1"/>
  <c r="D5879" i="7"/>
  <c r="B5878" i="7"/>
  <c r="C5878" i="7" s="1"/>
  <c r="A5879" i="7" l="1"/>
  <c r="B5879" i="7"/>
  <c r="C5879" i="7" s="1"/>
  <c r="D5880" i="7"/>
  <c r="D5881" i="7" l="1"/>
  <c r="A5880" i="7"/>
  <c r="B5880" i="7"/>
  <c r="C5880" i="7" s="1"/>
  <c r="D5882" i="7" l="1"/>
  <c r="A5881" i="7"/>
  <c r="B5881" i="7"/>
  <c r="C5881" i="7" s="1"/>
  <c r="D5883" i="7" l="1"/>
  <c r="A5882" i="7"/>
  <c r="B5882" i="7"/>
  <c r="C5882" i="7" s="1"/>
  <c r="D5884" i="7" l="1"/>
  <c r="A5883" i="7"/>
  <c r="B5883" i="7"/>
  <c r="C5883" i="7" s="1"/>
  <c r="D5885" i="7" l="1"/>
  <c r="B5884" i="7"/>
  <c r="C5884" i="7" s="1"/>
  <c r="A5884" i="7"/>
  <c r="D5886" i="7" l="1"/>
  <c r="A5885" i="7"/>
  <c r="B5885" i="7"/>
  <c r="C5885" i="7" s="1"/>
  <c r="D5887" i="7" l="1"/>
  <c r="A5886" i="7"/>
  <c r="B5886" i="7"/>
  <c r="C5886" i="7" s="1"/>
  <c r="D5888" i="7" l="1"/>
  <c r="B5887" i="7"/>
  <c r="C5887" i="7" s="1"/>
  <c r="A5887" i="7"/>
  <c r="D5889" i="7" l="1"/>
  <c r="A5888" i="7"/>
  <c r="B5888" i="7"/>
  <c r="C5888" i="7" s="1"/>
  <c r="A5889" i="7" l="1"/>
  <c r="B5889" i="7"/>
  <c r="C5889" i="7" s="1"/>
  <c r="D5890" i="7"/>
  <c r="B5890" i="7" l="1"/>
  <c r="C5890" i="7" s="1"/>
  <c r="D5891" i="7"/>
  <c r="A5890" i="7"/>
  <c r="D5892" i="7" l="1"/>
  <c r="A5891" i="7"/>
  <c r="B5891" i="7"/>
  <c r="C5891" i="7" s="1"/>
  <c r="A5892" i="7" l="1"/>
  <c r="D5893" i="7"/>
  <c r="B5892" i="7"/>
  <c r="C5892" i="7" s="1"/>
  <c r="D5894" i="7" l="1"/>
  <c r="A5893" i="7"/>
  <c r="B5893" i="7"/>
  <c r="C5893" i="7" s="1"/>
  <c r="A5894" i="7" l="1"/>
  <c r="D5895" i="7"/>
  <c r="B5894" i="7"/>
  <c r="C5894" i="7" s="1"/>
  <c r="A5895" i="7" l="1"/>
  <c r="B5895" i="7"/>
  <c r="C5895" i="7" s="1"/>
  <c r="D5896" i="7"/>
  <c r="A5896" i="7" l="1"/>
  <c r="D5897" i="7"/>
  <c r="B5896" i="7"/>
  <c r="C5896" i="7" s="1"/>
  <c r="D5898" i="7" l="1"/>
  <c r="B5897" i="7"/>
  <c r="C5897" i="7" s="1"/>
  <c r="A5897" i="7"/>
  <c r="A5898" i="7" l="1"/>
  <c r="B5898" i="7"/>
  <c r="C5898" i="7" s="1"/>
  <c r="D5899" i="7"/>
  <c r="D5900" i="7" l="1"/>
  <c r="A5899" i="7"/>
  <c r="B5899" i="7"/>
  <c r="C5899" i="7" s="1"/>
  <c r="A5900" i="7" l="1"/>
  <c r="B5900" i="7"/>
  <c r="C5900" i="7" s="1"/>
  <c r="D5901" i="7"/>
  <c r="D5902" i="7" l="1"/>
  <c r="A5901" i="7"/>
  <c r="B5901" i="7"/>
  <c r="C5901" i="7" s="1"/>
  <c r="A5902" i="7" l="1"/>
  <c r="B5902" i="7"/>
  <c r="C5902" i="7" s="1"/>
  <c r="D5903" i="7"/>
  <c r="D5904" i="7" l="1"/>
  <c r="A5903" i="7"/>
  <c r="B5903" i="7"/>
  <c r="C5903" i="7" s="1"/>
  <c r="D5905" i="7" l="1"/>
  <c r="A5904" i="7"/>
  <c r="B5904" i="7"/>
  <c r="C5904" i="7" s="1"/>
  <c r="D5906" i="7" l="1"/>
  <c r="B5905" i="7"/>
  <c r="C5905" i="7" s="1"/>
  <c r="A5905" i="7"/>
  <c r="D5907" i="7" l="1"/>
  <c r="A5906" i="7"/>
  <c r="B5906" i="7"/>
  <c r="C5906" i="7" s="1"/>
  <c r="D5908" i="7" l="1"/>
  <c r="A5907" i="7"/>
  <c r="B5907" i="7"/>
  <c r="C5907" i="7" s="1"/>
  <c r="B5908" i="7" l="1"/>
  <c r="C5908" i="7" s="1"/>
  <c r="D5909" i="7"/>
  <c r="A5908" i="7"/>
  <c r="D5910" i="7" l="1"/>
  <c r="A5909" i="7"/>
  <c r="B5909" i="7"/>
  <c r="C5909" i="7" s="1"/>
  <c r="D5911" i="7" l="1"/>
  <c r="A5910" i="7"/>
  <c r="B5910" i="7"/>
  <c r="C5910" i="7" s="1"/>
  <c r="D5912" i="7" l="1"/>
  <c r="B5911" i="7"/>
  <c r="C5911" i="7" s="1"/>
  <c r="A5911" i="7"/>
  <c r="D5913" i="7" l="1"/>
  <c r="A5912" i="7"/>
  <c r="B5912" i="7"/>
  <c r="C5912" i="7" s="1"/>
  <c r="D5914" i="7" l="1"/>
  <c r="A5913" i="7"/>
  <c r="B5913" i="7"/>
  <c r="C5913" i="7" s="1"/>
  <c r="D5915" i="7" l="1"/>
  <c r="A5914" i="7"/>
  <c r="B5914" i="7"/>
  <c r="C5914" i="7" s="1"/>
  <c r="D5916" i="7" l="1"/>
  <c r="B5915" i="7"/>
  <c r="C5915" i="7" s="1"/>
  <c r="A5915" i="7"/>
  <c r="D5917" i="7" l="1"/>
  <c r="A5916" i="7"/>
  <c r="B5916" i="7"/>
  <c r="C5916" i="7" s="1"/>
  <c r="D5918" i="7" l="1"/>
  <c r="A5917" i="7"/>
  <c r="B5917" i="7"/>
  <c r="C5917" i="7" s="1"/>
  <c r="D5919" i="7" l="1"/>
  <c r="A5918" i="7"/>
  <c r="B5918" i="7"/>
  <c r="C5918" i="7" s="1"/>
  <c r="A5919" i="7" l="1"/>
  <c r="B5919" i="7"/>
  <c r="C5919" i="7" s="1"/>
  <c r="D5920" i="7"/>
  <c r="A5920" i="7" l="1"/>
  <c r="B5920" i="7"/>
  <c r="C5920" i="7" s="1"/>
  <c r="D5921" i="7"/>
  <c r="A5921" i="7" l="1"/>
  <c r="B5921" i="7"/>
  <c r="C5921" i="7" s="1"/>
  <c r="D5922" i="7"/>
  <c r="D5923" i="7" l="1"/>
  <c r="A5922" i="7"/>
  <c r="B5922" i="7"/>
  <c r="C5922" i="7" s="1"/>
  <c r="A5923" i="7" l="1"/>
  <c r="D5924" i="7"/>
  <c r="B5923" i="7"/>
  <c r="C5923" i="7" s="1"/>
  <c r="D5925" i="7" l="1"/>
  <c r="A5924" i="7"/>
  <c r="B5924" i="7"/>
  <c r="C5924" i="7" s="1"/>
  <c r="D5926" i="7" l="1"/>
  <c r="A5925" i="7"/>
  <c r="B5925" i="7"/>
  <c r="C5925" i="7" s="1"/>
  <c r="D5927" i="7" l="1"/>
  <c r="A5926" i="7"/>
  <c r="B5926" i="7"/>
  <c r="C5926" i="7" s="1"/>
  <c r="D5928" i="7" l="1"/>
  <c r="A5927" i="7"/>
  <c r="B5927" i="7"/>
  <c r="C5927" i="7" s="1"/>
  <c r="D5929" i="7" l="1"/>
  <c r="A5928" i="7"/>
  <c r="B5928" i="7"/>
  <c r="C5928" i="7" s="1"/>
  <c r="D5930" i="7" l="1"/>
  <c r="B5929" i="7"/>
  <c r="C5929" i="7" s="1"/>
  <c r="A5929" i="7"/>
  <c r="D5931" i="7" l="1"/>
  <c r="A5930" i="7"/>
  <c r="B5930" i="7"/>
  <c r="C5930" i="7" s="1"/>
  <c r="D5932" i="7" l="1"/>
  <c r="B5931" i="7"/>
  <c r="C5931" i="7" s="1"/>
  <c r="A5931" i="7"/>
  <c r="A5932" i="7" l="1"/>
  <c r="B5932" i="7"/>
  <c r="C5932" i="7" s="1"/>
  <c r="D5933" i="7"/>
  <c r="B5933" i="7" l="1"/>
  <c r="C5933" i="7" s="1"/>
  <c r="D5934" i="7"/>
  <c r="A5933" i="7"/>
  <c r="D5935" i="7" l="1"/>
  <c r="A5934" i="7"/>
  <c r="B5934" i="7"/>
  <c r="C5934" i="7" s="1"/>
  <c r="A5935" i="7" l="1"/>
  <c r="B5935" i="7"/>
  <c r="C5935" i="7" s="1"/>
  <c r="D5936" i="7"/>
  <c r="B5936" i="7" l="1"/>
  <c r="C5936" i="7" s="1"/>
  <c r="D5937" i="7"/>
  <c r="A5936" i="7"/>
  <c r="D5938" i="7" l="1"/>
  <c r="B5937" i="7"/>
  <c r="C5937" i="7" s="1"/>
  <c r="A5937" i="7"/>
  <c r="D5939" i="7" l="1"/>
  <c r="A5938" i="7"/>
  <c r="B5938" i="7"/>
  <c r="C5938" i="7" s="1"/>
  <c r="A5939" i="7" l="1"/>
  <c r="B5939" i="7"/>
  <c r="C5939" i="7" s="1"/>
  <c r="D5940" i="7"/>
  <c r="D5941" i="7" l="1"/>
  <c r="B5940" i="7"/>
  <c r="C5940" i="7" s="1"/>
  <c r="A5940" i="7"/>
  <c r="D5942" i="7" l="1"/>
  <c r="A5941" i="7"/>
  <c r="B5941" i="7"/>
  <c r="C5941" i="7" s="1"/>
  <c r="A5942" i="7" l="1"/>
  <c r="B5942" i="7"/>
  <c r="C5942" i="7" s="1"/>
  <c r="D5943" i="7"/>
  <c r="A5943" i="7" l="1"/>
  <c r="B5943" i="7"/>
  <c r="C5943" i="7" s="1"/>
  <c r="D5944" i="7"/>
  <c r="D5945" i="7" l="1"/>
  <c r="A5944" i="7"/>
  <c r="B5944" i="7"/>
  <c r="C5944" i="7" s="1"/>
  <c r="D5946" i="7" l="1"/>
  <c r="B5945" i="7"/>
  <c r="C5945" i="7" s="1"/>
  <c r="A5945" i="7"/>
  <c r="D5947" i="7" l="1"/>
  <c r="A5946" i="7"/>
  <c r="B5946" i="7"/>
  <c r="C5946" i="7" s="1"/>
  <c r="D5948" i="7" l="1"/>
  <c r="A5947" i="7"/>
  <c r="B5947" i="7"/>
  <c r="C5947" i="7" s="1"/>
  <c r="D5949" i="7" l="1"/>
  <c r="A5948" i="7"/>
  <c r="B5948" i="7"/>
  <c r="C5948" i="7" s="1"/>
  <c r="D5950" i="7" l="1"/>
  <c r="A5949" i="7"/>
  <c r="B5949" i="7"/>
  <c r="C5949" i="7" s="1"/>
  <c r="D5951" i="7" l="1"/>
  <c r="A5950" i="7"/>
  <c r="B5950" i="7"/>
  <c r="C5950" i="7" s="1"/>
  <c r="D5952" i="7" l="1"/>
  <c r="B5951" i="7"/>
  <c r="C5951" i="7" s="1"/>
  <c r="A5951" i="7"/>
  <c r="D5953" i="7" l="1"/>
  <c r="B5952" i="7"/>
  <c r="C5952" i="7" s="1"/>
  <c r="A5952" i="7"/>
  <c r="D5954" i="7" l="1"/>
  <c r="A5953" i="7"/>
  <c r="B5953" i="7"/>
  <c r="C5953" i="7" s="1"/>
  <c r="D5955" i="7" l="1"/>
  <c r="B5954" i="7"/>
  <c r="C5954" i="7" s="1"/>
  <c r="A5954" i="7"/>
  <c r="D5956" i="7" l="1"/>
  <c r="A5955" i="7"/>
  <c r="B5955" i="7"/>
  <c r="C5955" i="7" s="1"/>
  <c r="D5957" i="7" l="1"/>
  <c r="A5956" i="7"/>
  <c r="B5956" i="7"/>
  <c r="C5956" i="7" s="1"/>
  <c r="A5957" i="7" l="1"/>
  <c r="B5957" i="7"/>
  <c r="C5957" i="7" s="1"/>
  <c r="D5958" i="7"/>
  <c r="D5959" i="7" l="1"/>
  <c r="A5958" i="7"/>
  <c r="B5958" i="7"/>
  <c r="C5958" i="7" s="1"/>
  <c r="D5960" i="7" l="1"/>
  <c r="A5959" i="7"/>
  <c r="B5959" i="7"/>
  <c r="C5959" i="7" s="1"/>
  <c r="D5961" i="7" l="1"/>
  <c r="A5960" i="7"/>
  <c r="B5960" i="7"/>
  <c r="C5960" i="7" s="1"/>
  <c r="A5961" i="7" l="1"/>
  <c r="B5961" i="7"/>
  <c r="C5961" i="7" s="1"/>
  <c r="D5962" i="7"/>
  <c r="D5963" i="7" l="1"/>
  <c r="B5962" i="7"/>
  <c r="C5962" i="7" s="1"/>
  <c r="A5962" i="7"/>
  <c r="A5963" i="7" l="1"/>
  <c r="B5963" i="7"/>
  <c r="C5963" i="7" s="1"/>
  <c r="D5964" i="7"/>
  <c r="D5965" i="7" l="1"/>
  <c r="A5964" i="7"/>
  <c r="B5964" i="7"/>
  <c r="C5964" i="7" s="1"/>
  <c r="D5966" i="7" l="1"/>
  <c r="A5965" i="7"/>
  <c r="B5965" i="7"/>
  <c r="C5965" i="7" s="1"/>
  <c r="D5967" i="7" l="1"/>
  <c r="B5966" i="7"/>
  <c r="C5966" i="7" s="1"/>
  <c r="A5966" i="7"/>
  <c r="D5968" i="7" l="1"/>
  <c r="A5967" i="7"/>
  <c r="B5967" i="7"/>
  <c r="C5967" i="7" s="1"/>
  <c r="D5969" i="7" l="1"/>
  <c r="A5968" i="7"/>
  <c r="B5968" i="7"/>
  <c r="C5968" i="7" s="1"/>
  <c r="D5970" i="7" l="1"/>
  <c r="A5969" i="7"/>
  <c r="B5969" i="7"/>
  <c r="C5969" i="7" s="1"/>
  <c r="A5970" i="7" l="1"/>
  <c r="B5970" i="7"/>
  <c r="C5970" i="7" s="1"/>
  <c r="D5971" i="7"/>
  <c r="D5972" i="7" l="1"/>
  <c r="A5971" i="7"/>
  <c r="B5971" i="7"/>
  <c r="C5971" i="7" s="1"/>
  <c r="D5973" i="7" l="1"/>
  <c r="A5972" i="7"/>
  <c r="B5972" i="7"/>
  <c r="C5972" i="7" s="1"/>
  <c r="A5973" i="7" l="1"/>
  <c r="B5973" i="7"/>
  <c r="C5973" i="7" s="1"/>
  <c r="D5974" i="7"/>
  <c r="A5974" i="7" l="1"/>
  <c r="D5975" i="7"/>
  <c r="B5974" i="7"/>
  <c r="C5974" i="7" s="1"/>
  <c r="A5975" i="7" l="1"/>
  <c r="B5975" i="7"/>
  <c r="C5975" i="7" s="1"/>
  <c r="D5976" i="7"/>
  <c r="D5977" i="7" l="1"/>
  <c r="B5976" i="7"/>
  <c r="C5976" i="7" s="1"/>
  <c r="A5976" i="7"/>
  <c r="A5977" i="7" l="1"/>
  <c r="B5977" i="7"/>
  <c r="C5977" i="7" s="1"/>
  <c r="D5978" i="7"/>
  <c r="A5978" i="7" l="1"/>
  <c r="B5978" i="7"/>
  <c r="C5978" i="7" s="1"/>
  <c r="D5979" i="7"/>
  <c r="D5980" i="7" l="1"/>
  <c r="B5979" i="7"/>
  <c r="C5979" i="7" s="1"/>
  <c r="A5979" i="7"/>
  <c r="A5980" i="7" l="1"/>
  <c r="B5980" i="7"/>
  <c r="C5980" i="7" s="1"/>
  <c r="D5981" i="7"/>
  <c r="D5982" i="7" l="1"/>
  <c r="A5981" i="7"/>
  <c r="B5981" i="7"/>
  <c r="C5981" i="7" s="1"/>
  <c r="D5983" i="7" l="1"/>
  <c r="B5982" i="7"/>
  <c r="C5982" i="7" s="1"/>
  <c r="A5982" i="7"/>
  <c r="D5984" i="7" l="1"/>
  <c r="A5983" i="7"/>
  <c r="B5983" i="7"/>
  <c r="C5983" i="7" s="1"/>
  <c r="D5985" i="7" l="1"/>
  <c r="A5984" i="7"/>
  <c r="B5984" i="7"/>
  <c r="C5984" i="7" s="1"/>
  <c r="A5985" i="7" l="1"/>
  <c r="D5986" i="7"/>
  <c r="B5985" i="7"/>
  <c r="C5985" i="7" s="1"/>
  <c r="A5986" i="7" l="1"/>
  <c r="B5986" i="7"/>
  <c r="C5986" i="7" s="1"/>
  <c r="D5987" i="7"/>
  <c r="A5987" i="7" l="1"/>
  <c r="D5988" i="7"/>
  <c r="B5987" i="7"/>
  <c r="C5987" i="7" s="1"/>
  <c r="D5989" i="7" l="1"/>
  <c r="A5988" i="7"/>
  <c r="B5988" i="7"/>
  <c r="C5988" i="7" s="1"/>
  <c r="A5989" i="7" l="1"/>
  <c r="B5989" i="7"/>
  <c r="C5989" i="7" s="1"/>
  <c r="D5990" i="7"/>
  <c r="D5991" i="7" l="1"/>
  <c r="B5990" i="7"/>
  <c r="C5990" i="7" s="1"/>
  <c r="A5990" i="7"/>
  <c r="D5992" i="7" l="1"/>
  <c r="A5991" i="7"/>
  <c r="B5991" i="7"/>
  <c r="C5991" i="7" s="1"/>
  <c r="D5993" i="7" l="1"/>
  <c r="B5992" i="7"/>
  <c r="C5992" i="7" s="1"/>
  <c r="A5992" i="7"/>
  <c r="A5993" i="7" l="1"/>
  <c r="B5993" i="7"/>
  <c r="C5993" i="7" s="1"/>
  <c r="D5994" i="7"/>
  <c r="D5995" i="7" l="1"/>
  <c r="A5994" i="7"/>
  <c r="B5994" i="7"/>
  <c r="C5994" i="7" s="1"/>
  <c r="D5996" i="7" l="1"/>
  <c r="A5995" i="7"/>
  <c r="B5995" i="7"/>
  <c r="C5995" i="7" s="1"/>
  <c r="D5997" i="7" l="1"/>
  <c r="A5996" i="7"/>
  <c r="B5996" i="7"/>
  <c r="C5996" i="7" s="1"/>
  <c r="D5998" i="7" l="1"/>
  <c r="A5997" i="7"/>
  <c r="B5997" i="7"/>
  <c r="C5997" i="7" s="1"/>
  <c r="D5999" i="7" l="1"/>
  <c r="A5998" i="7"/>
  <c r="B5998" i="7"/>
  <c r="C5998" i="7" s="1"/>
  <c r="D6000" i="7" l="1"/>
  <c r="A5999" i="7"/>
  <c r="B5999" i="7"/>
  <c r="C5999" i="7" s="1"/>
  <c r="D6001" i="7" l="1"/>
  <c r="B6000" i="7"/>
  <c r="C6000" i="7" s="1"/>
  <c r="A6000" i="7"/>
  <c r="A6001" i="7" l="1"/>
  <c r="B6001" i="7"/>
  <c r="C6001" i="7" s="1"/>
  <c r="D6002" i="7"/>
  <c r="D6003" i="7" l="1"/>
  <c r="A6002" i="7"/>
  <c r="B6002" i="7"/>
  <c r="C6002" i="7" s="1"/>
  <c r="D6004" i="7" l="1"/>
  <c r="A6003" i="7"/>
  <c r="B6003" i="7"/>
  <c r="C6003" i="7" s="1"/>
  <c r="D6005" i="7" l="1"/>
  <c r="B6004" i="7"/>
  <c r="C6004" i="7" s="1"/>
  <c r="A6004" i="7"/>
  <c r="D6006" i="7" l="1"/>
  <c r="A6005" i="7"/>
  <c r="B6005" i="7"/>
  <c r="C6005" i="7" s="1"/>
  <c r="A6006" i="7" l="1"/>
  <c r="B6006" i="7"/>
  <c r="C6006" i="7" s="1"/>
  <c r="D6007" i="7"/>
  <c r="D6008" i="7" l="1"/>
  <c r="B6007" i="7"/>
  <c r="C6007" i="7" s="1"/>
  <c r="A6007" i="7"/>
  <c r="A6008" i="7" l="1"/>
  <c r="D6009" i="7"/>
  <c r="B6008" i="7"/>
  <c r="C6008" i="7" s="1"/>
  <c r="A6009" i="7" l="1"/>
  <c r="D6010" i="7"/>
  <c r="B6009" i="7"/>
  <c r="C6009" i="7" s="1"/>
  <c r="D6011" i="7" l="1"/>
  <c r="A6010" i="7"/>
  <c r="B6010" i="7"/>
  <c r="C6010" i="7" s="1"/>
  <c r="D6012" i="7" l="1"/>
  <c r="A6011" i="7"/>
  <c r="B6011" i="7"/>
  <c r="C6011" i="7" s="1"/>
  <c r="D6013" i="7" l="1"/>
  <c r="A6012" i="7"/>
  <c r="B6012" i="7"/>
  <c r="C6012" i="7" s="1"/>
  <c r="D6014" i="7" l="1"/>
  <c r="A6013" i="7"/>
  <c r="B6013" i="7"/>
  <c r="C6013" i="7" s="1"/>
  <c r="D6015" i="7" l="1"/>
  <c r="B6014" i="7"/>
  <c r="C6014" i="7" s="1"/>
  <c r="A6014" i="7"/>
  <c r="D6016" i="7" l="1"/>
  <c r="A6015" i="7"/>
  <c r="B6015" i="7"/>
  <c r="C6015" i="7" s="1"/>
  <c r="D6017" i="7" l="1"/>
  <c r="A6016" i="7"/>
  <c r="B6016" i="7"/>
  <c r="C6016" i="7" s="1"/>
  <c r="D6018" i="7" l="1"/>
  <c r="A6017" i="7"/>
  <c r="B6017" i="7"/>
  <c r="C6017" i="7" s="1"/>
  <c r="D6019" i="7" l="1"/>
  <c r="A6018" i="7"/>
  <c r="B6018" i="7"/>
  <c r="C6018" i="7" s="1"/>
  <c r="D6020" i="7" l="1"/>
  <c r="A6019" i="7"/>
  <c r="B6019" i="7"/>
  <c r="C6019" i="7" s="1"/>
  <c r="D6021" i="7" l="1"/>
  <c r="A6020" i="7"/>
  <c r="B6020" i="7"/>
  <c r="C6020" i="7" s="1"/>
  <c r="D6022" i="7" l="1"/>
  <c r="A6021" i="7"/>
  <c r="B6021" i="7"/>
  <c r="C6021" i="7" s="1"/>
  <c r="D6023" i="7" l="1"/>
  <c r="A6022" i="7"/>
  <c r="B6022" i="7"/>
  <c r="C6022" i="7" s="1"/>
  <c r="D6024" i="7" l="1"/>
  <c r="B6023" i="7"/>
  <c r="C6023" i="7" s="1"/>
  <c r="A6023" i="7"/>
  <c r="D6025" i="7" l="1"/>
  <c r="A6024" i="7"/>
  <c r="B6024" i="7"/>
  <c r="C6024" i="7" s="1"/>
  <c r="A6025" i="7" l="1"/>
  <c r="B6025" i="7"/>
  <c r="C6025" i="7" s="1"/>
  <c r="D6026" i="7"/>
  <c r="D6027" i="7" l="1"/>
  <c r="A6026" i="7"/>
  <c r="B6026" i="7"/>
  <c r="C6026" i="7" s="1"/>
  <c r="D6028" i="7" l="1"/>
  <c r="A6027" i="7"/>
  <c r="B6027" i="7"/>
  <c r="C6027" i="7" s="1"/>
  <c r="D6029" i="7" l="1"/>
  <c r="A6028" i="7"/>
  <c r="B6028" i="7"/>
  <c r="C6028" i="7" s="1"/>
  <c r="D6030" i="7" l="1"/>
  <c r="B6029" i="7"/>
  <c r="C6029" i="7" s="1"/>
  <c r="A6029" i="7"/>
  <c r="A6030" i="7" l="1"/>
  <c r="B6030" i="7"/>
  <c r="C6030" i="7" s="1"/>
  <c r="D6031" i="7"/>
  <c r="D6032" i="7" l="1"/>
  <c r="A6031" i="7"/>
  <c r="B6031" i="7"/>
  <c r="C6031" i="7" s="1"/>
  <c r="D6033" i="7" l="1"/>
  <c r="A6032" i="7"/>
  <c r="B6032" i="7"/>
  <c r="C6032" i="7" s="1"/>
  <c r="D6034" i="7" l="1"/>
  <c r="A6033" i="7"/>
  <c r="B6033" i="7"/>
  <c r="C6033" i="7" s="1"/>
  <c r="A6034" i="7" l="1"/>
  <c r="D6035" i="7"/>
  <c r="B6034" i="7"/>
  <c r="C6034" i="7" s="1"/>
  <c r="D6036" i="7" l="1"/>
  <c r="A6035" i="7"/>
  <c r="B6035" i="7"/>
  <c r="C6035" i="7" s="1"/>
  <c r="D6037" i="7" l="1"/>
  <c r="B6036" i="7"/>
  <c r="C6036" i="7" s="1"/>
  <c r="A6036" i="7"/>
  <c r="D6038" i="7" l="1"/>
  <c r="A6037" i="7"/>
  <c r="B6037" i="7"/>
  <c r="C6037" i="7" s="1"/>
  <c r="A6038" i="7" l="1"/>
  <c r="D6039" i="7"/>
  <c r="B6038" i="7"/>
  <c r="C6038" i="7" s="1"/>
  <c r="D6040" i="7" l="1"/>
  <c r="B6039" i="7"/>
  <c r="C6039" i="7" s="1"/>
  <c r="A6039" i="7"/>
  <c r="D6041" i="7" l="1"/>
  <c r="A6040" i="7"/>
  <c r="B6040" i="7"/>
  <c r="C6040" i="7" s="1"/>
  <c r="B6041" i="7" l="1"/>
  <c r="C6041" i="7" s="1"/>
  <c r="D6042" i="7"/>
  <c r="A6041" i="7"/>
  <c r="D6043" i="7" l="1"/>
  <c r="A6042" i="7"/>
  <c r="B6042" i="7"/>
  <c r="C6042" i="7" s="1"/>
  <c r="D6044" i="7" l="1"/>
  <c r="A6043" i="7"/>
  <c r="B6043" i="7"/>
  <c r="C6043" i="7" s="1"/>
  <c r="D6045" i="7" l="1"/>
  <c r="A6044" i="7"/>
  <c r="B6044" i="7"/>
  <c r="C6044" i="7" s="1"/>
  <c r="D6046" i="7" l="1"/>
  <c r="B6045" i="7"/>
  <c r="C6045" i="7" s="1"/>
  <c r="A6045" i="7"/>
  <c r="D6047" i="7" l="1"/>
  <c r="A6046" i="7"/>
  <c r="B6046" i="7"/>
  <c r="C6046" i="7" s="1"/>
  <c r="D6048" i="7" l="1"/>
  <c r="A6047" i="7"/>
  <c r="B6047" i="7"/>
  <c r="C6047" i="7" s="1"/>
  <c r="A6048" i="7" l="1"/>
  <c r="B6048" i="7"/>
  <c r="C6048" i="7" s="1"/>
  <c r="D6049" i="7"/>
  <c r="D6050" i="7" l="1"/>
  <c r="B6049" i="7"/>
  <c r="C6049" i="7" s="1"/>
  <c r="A6049" i="7"/>
  <c r="D6051" i="7" l="1"/>
  <c r="A6050" i="7"/>
  <c r="B6050" i="7"/>
  <c r="C6050" i="7" s="1"/>
  <c r="D6052" i="7" l="1"/>
  <c r="A6051" i="7"/>
  <c r="B6051" i="7"/>
  <c r="C6051" i="7" s="1"/>
  <c r="D6053" i="7" l="1"/>
  <c r="A6052" i="7"/>
  <c r="B6052" i="7"/>
  <c r="C6052" i="7" s="1"/>
  <c r="A6053" i="7" l="1"/>
  <c r="B6053" i="7"/>
  <c r="C6053" i="7" s="1"/>
  <c r="D6054" i="7"/>
  <c r="D6055" i="7" l="1"/>
  <c r="A6054" i="7"/>
  <c r="B6054" i="7"/>
  <c r="C6054" i="7" s="1"/>
  <c r="D6056" i="7" l="1"/>
  <c r="A6055" i="7"/>
  <c r="B6055" i="7"/>
  <c r="C6055" i="7" s="1"/>
  <c r="D6057" i="7" l="1"/>
  <c r="A6056" i="7"/>
  <c r="B6056" i="7"/>
  <c r="C6056" i="7" s="1"/>
  <c r="D6058" i="7" l="1"/>
  <c r="A6057" i="7"/>
  <c r="B6057" i="7"/>
  <c r="C6057" i="7" s="1"/>
  <c r="A6058" i="7" l="1"/>
  <c r="B6058" i="7"/>
  <c r="C6058" i="7" s="1"/>
  <c r="D6059" i="7"/>
  <c r="D6060" i="7" l="1"/>
  <c r="A6059" i="7"/>
  <c r="B6059" i="7"/>
  <c r="C6059" i="7" s="1"/>
  <c r="D6061" i="7" l="1"/>
  <c r="A6060" i="7"/>
  <c r="B6060" i="7"/>
  <c r="C6060" i="7" s="1"/>
  <c r="D6062" i="7" l="1"/>
  <c r="A6061" i="7"/>
  <c r="B6061" i="7"/>
  <c r="C6061" i="7" s="1"/>
  <c r="A6062" i="7" l="1"/>
  <c r="B6062" i="7"/>
  <c r="C6062" i="7" s="1"/>
  <c r="D6063" i="7"/>
  <c r="D6064" i="7" l="1"/>
  <c r="A6063" i="7"/>
  <c r="B6063" i="7"/>
  <c r="C6063" i="7" s="1"/>
  <c r="D6065" i="7" l="1"/>
  <c r="B6064" i="7"/>
  <c r="C6064" i="7" s="1"/>
  <c r="A6064" i="7"/>
  <c r="D6066" i="7" l="1"/>
  <c r="A6065" i="7"/>
  <c r="B6065" i="7"/>
  <c r="C6065" i="7" s="1"/>
  <c r="D6067" i="7" l="1"/>
  <c r="A6066" i="7"/>
  <c r="B6066" i="7"/>
  <c r="C6066" i="7" s="1"/>
  <c r="D6068" i="7" l="1"/>
  <c r="A6067" i="7"/>
  <c r="B6067" i="7"/>
  <c r="C6067" i="7" s="1"/>
  <c r="D6069" i="7" l="1"/>
  <c r="B6068" i="7"/>
  <c r="C6068" i="7" s="1"/>
  <c r="A6068" i="7"/>
  <c r="D6070" i="7" l="1"/>
  <c r="A6069" i="7"/>
  <c r="B6069" i="7"/>
  <c r="C6069" i="7" s="1"/>
  <c r="A6070" i="7" l="1"/>
  <c r="D6071" i="7"/>
  <c r="B6070" i="7"/>
  <c r="C6070" i="7" s="1"/>
  <c r="D6072" i="7" l="1"/>
  <c r="A6071" i="7"/>
  <c r="B6071" i="7"/>
  <c r="C6071" i="7" s="1"/>
  <c r="D6073" i="7" l="1"/>
  <c r="A6072" i="7"/>
  <c r="B6072" i="7"/>
  <c r="C6072" i="7" s="1"/>
  <c r="D6074" i="7" l="1"/>
  <c r="B6073" i="7"/>
  <c r="C6073" i="7" s="1"/>
  <c r="A6073" i="7"/>
  <c r="D6075" i="7" l="1"/>
  <c r="A6074" i="7"/>
  <c r="B6074" i="7"/>
  <c r="C6074" i="7" s="1"/>
  <c r="D6076" i="7" l="1"/>
  <c r="A6075" i="7"/>
  <c r="B6075" i="7"/>
  <c r="C6075" i="7" s="1"/>
  <c r="A6076" i="7" l="1"/>
  <c r="B6076" i="7"/>
  <c r="C6076" i="7" s="1"/>
  <c r="D6077" i="7"/>
  <c r="D6078" i="7" l="1"/>
  <c r="B6077" i="7"/>
  <c r="C6077" i="7" s="1"/>
  <c r="A6077" i="7"/>
  <c r="A6078" i="7" l="1"/>
  <c r="B6078" i="7"/>
  <c r="C6078" i="7" s="1"/>
  <c r="D6079" i="7"/>
  <c r="D6080" i="7" l="1"/>
  <c r="B6079" i="7"/>
  <c r="C6079" i="7" s="1"/>
  <c r="A6079" i="7"/>
  <c r="A6080" i="7" l="1"/>
  <c r="B6080" i="7"/>
  <c r="C6080" i="7" s="1"/>
  <c r="D6081" i="7"/>
  <c r="D6082" i="7" l="1"/>
  <c r="A6081" i="7"/>
  <c r="B6081" i="7"/>
  <c r="C6081" i="7" s="1"/>
  <c r="D6083" i="7" l="1"/>
  <c r="B6082" i="7"/>
  <c r="C6082" i="7" s="1"/>
  <c r="A6082" i="7"/>
  <c r="D6084" i="7" l="1"/>
  <c r="A6083" i="7"/>
  <c r="B6083" i="7"/>
  <c r="C6083" i="7" s="1"/>
  <c r="B6084" i="7" l="1"/>
  <c r="C6084" i="7" s="1"/>
  <c r="D6085" i="7"/>
  <c r="A6084" i="7"/>
  <c r="A6085" i="7" l="1"/>
  <c r="B6085" i="7"/>
  <c r="C6085" i="7" s="1"/>
  <c r="D6086" i="7"/>
  <c r="A6086" i="7" l="1"/>
  <c r="D6087" i="7"/>
  <c r="B6086" i="7"/>
  <c r="C6086" i="7" s="1"/>
  <c r="D6088" i="7" l="1"/>
  <c r="B6087" i="7"/>
  <c r="C6087" i="7" s="1"/>
  <c r="A6087" i="7"/>
  <c r="D6089" i="7" l="1"/>
  <c r="A6088" i="7"/>
  <c r="B6088" i="7"/>
  <c r="C6088" i="7" s="1"/>
  <c r="D6090" i="7" l="1"/>
  <c r="B6089" i="7"/>
  <c r="C6089" i="7" s="1"/>
  <c r="A6089" i="7"/>
  <c r="A6090" i="7" l="1"/>
  <c r="B6090" i="7"/>
  <c r="C6090" i="7" s="1"/>
  <c r="D6091" i="7"/>
  <c r="A6091" i="7" l="1"/>
  <c r="B6091" i="7"/>
  <c r="C6091" i="7" s="1"/>
  <c r="D6092" i="7"/>
  <c r="D6093" i="7" l="1"/>
  <c r="A6092" i="7"/>
  <c r="B6092" i="7"/>
  <c r="C6092" i="7" s="1"/>
  <c r="D6094" i="7" l="1"/>
  <c r="A6093" i="7"/>
  <c r="B6093" i="7"/>
  <c r="C6093" i="7" s="1"/>
  <c r="D6095" i="7" l="1"/>
  <c r="A6094" i="7"/>
  <c r="B6094" i="7"/>
  <c r="C6094" i="7" s="1"/>
  <c r="D6096" i="7" l="1"/>
  <c r="A6095" i="7"/>
  <c r="B6095" i="7"/>
  <c r="C6095" i="7" s="1"/>
  <c r="A6096" i="7" l="1"/>
  <c r="D6097" i="7"/>
  <c r="B6096" i="7"/>
  <c r="C6096" i="7" s="1"/>
  <c r="A6097" i="7" l="1"/>
  <c r="B6097" i="7"/>
  <c r="C6097" i="7" s="1"/>
  <c r="D6098" i="7"/>
  <c r="D6099" i="7" l="1"/>
  <c r="A6098" i="7"/>
  <c r="B6098" i="7"/>
  <c r="C6098" i="7" s="1"/>
  <c r="B6099" i="7" l="1"/>
  <c r="C6099" i="7" s="1"/>
  <c r="D6100" i="7"/>
  <c r="A6099" i="7"/>
  <c r="A6100" i="7" l="1"/>
  <c r="B6100" i="7"/>
  <c r="C6100" i="7" s="1"/>
  <c r="D6101" i="7"/>
  <c r="D6102" i="7" l="1"/>
  <c r="A6101" i="7"/>
  <c r="B6101" i="7"/>
  <c r="C6101" i="7" s="1"/>
  <c r="A6102" i="7" l="1"/>
  <c r="D6103" i="7"/>
  <c r="B6102" i="7"/>
  <c r="C6102" i="7" s="1"/>
  <c r="A6103" i="7" l="1"/>
  <c r="B6103" i="7"/>
  <c r="C6103" i="7" s="1"/>
  <c r="D6104" i="7"/>
  <c r="D6105" i="7" l="1"/>
  <c r="A6104" i="7"/>
  <c r="B6104" i="7"/>
  <c r="C6104" i="7" s="1"/>
  <c r="B6105" i="7" l="1"/>
  <c r="C6105" i="7" s="1"/>
  <c r="D6106" i="7"/>
  <c r="A6105" i="7"/>
  <c r="D6107" i="7" l="1"/>
  <c r="A6106" i="7"/>
  <c r="B6106" i="7"/>
  <c r="C6106" i="7" s="1"/>
  <c r="D6108" i="7" l="1"/>
  <c r="B6107" i="7"/>
  <c r="C6107" i="7" s="1"/>
  <c r="A6107" i="7"/>
  <c r="D6109" i="7" l="1"/>
  <c r="A6108" i="7"/>
  <c r="B6108" i="7"/>
  <c r="C6108" i="7" s="1"/>
  <c r="D6110" i="7" l="1"/>
  <c r="A6109" i="7"/>
  <c r="B6109" i="7"/>
  <c r="C6109" i="7" s="1"/>
  <c r="A6110" i="7" l="1"/>
  <c r="D6111" i="7"/>
  <c r="B6110" i="7"/>
  <c r="C6110" i="7" s="1"/>
  <c r="D6112" i="7" l="1"/>
  <c r="A6111" i="7"/>
  <c r="B6111" i="7"/>
  <c r="C6111" i="7" s="1"/>
  <c r="D6113" i="7" l="1"/>
  <c r="B6112" i="7"/>
  <c r="C6112" i="7" s="1"/>
  <c r="A6112" i="7"/>
  <c r="A6113" i="7" l="1"/>
  <c r="B6113" i="7"/>
  <c r="C6113" i="7" s="1"/>
  <c r="D6114" i="7"/>
  <c r="A6114" i="7" l="1"/>
  <c r="B6114" i="7"/>
  <c r="C6114" i="7" s="1"/>
  <c r="D6115" i="7"/>
  <c r="D6116" i="7" l="1"/>
  <c r="A6115" i="7"/>
  <c r="B6115" i="7"/>
  <c r="C6115" i="7" s="1"/>
  <c r="D6117" i="7" l="1"/>
  <c r="A6116" i="7"/>
  <c r="B6116" i="7"/>
  <c r="C6116" i="7" s="1"/>
  <c r="B6117" i="7" l="1"/>
  <c r="C6117" i="7" s="1"/>
  <c r="D6118" i="7"/>
  <c r="A6117" i="7"/>
  <c r="D6119" i="7" l="1"/>
  <c r="A6118" i="7"/>
  <c r="B6118" i="7"/>
  <c r="C6118" i="7" s="1"/>
  <c r="D6120" i="7" l="1"/>
  <c r="A6119" i="7"/>
  <c r="B6119" i="7"/>
  <c r="C6119" i="7" s="1"/>
  <c r="A6120" i="7" l="1"/>
  <c r="B6120" i="7"/>
  <c r="C6120" i="7" s="1"/>
  <c r="D6121" i="7"/>
  <c r="D6122" i="7" l="1"/>
  <c r="B6121" i="7"/>
  <c r="C6121" i="7" s="1"/>
  <c r="A6121" i="7"/>
  <c r="D6123" i="7" l="1"/>
  <c r="A6122" i="7"/>
  <c r="B6122" i="7"/>
  <c r="C6122" i="7" s="1"/>
  <c r="D6124" i="7" l="1"/>
  <c r="A6123" i="7"/>
  <c r="B6123" i="7"/>
  <c r="C6123" i="7" s="1"/>
  <c r="A6124" i="7" l="1"/>
  <c r="D6125" i="7"/>
  <c r="B6124" i="7"/>
  <c r="C6124" i="7" s="1"/>
  <c r="A6125" i="7" l="1"/>
  <c r="B6125" i="7"/>
  <c r="C6125" i="7" s="1"/>
  <c r="D6126" i="7"/>
  <c r="D6127" i="7" l="1"/>
  <c r="B6126" i="7"/>
  <c r="C6126" i="7" s="1"/>
  <c r="A6126" i="7"/>
  <c r="D6128" i="7" l="1"/>
  <c r="A6127" i="7"/>
  <c r="B6127" i="7"/>
  <c r="C6127" i="7" s="1"/>
  <c r="A6128" i="7" l="1"/>
  <c r="B6128" i="7"/>
  <c r="C6128" i="7" s="1"/>
  <c r="D6129" i="7"/>
  <c r="A6129" i="7" l="1"/>
  <c r="D6130" i="7"/>
  <c r="B6129" i="7"/>
  <c r="C6129" i="7" s="1"/>
  <c r="D6131" i="7" l="1"/>
  <c r="A6130" i="7"/>
  <c r="B6130" i="7"/>
  <c r="C6130" i="7" s="1"/>
  <c r="D6132" i="7" l="1"/>
  <c r="A6131" i="7"/>
  <c r="B6131" i="7"/>
  <c r="C6131" i="7" s="1"/>
  <c r="D6133" i="7" l="1"/>
  <c r="A6132" i="7"/>
  <c r="B6132" i="7"/>
  <c r="C6132" i="7" s="1"/>
  <c r="D6134" i="7" l="1"/>
  <c r="A6133" i="7"/>
  <c r="B6133" i="7"/>
  <c r="C6133" i="7" s="1"/>
  <c r="A6134" i="7" l="1"/>
  <c r="D6135" i="7"/>
  <c r="B6134" i="7"/>
  <c r="C6134" i="7" s="1"/>
  <c r="D6136" i="7" l="1"/>
  <c r="A6135" i="7"/>
  <c r="B6135" i="7"/>
  <c r="C6135" i="7" s="1"/>
  <c r="D6137" i="7" l="1"/>
  <c r="B6136" i="7"/>
  <c r="C6136" i="7" s="1"/>
  <c r="A6136" i="7"/>
  <c r="D6138" i="7" l="1"/>
  <c r="A6137" i="7"/>
  <c r="B6137" i="7"/>
  <c r="C6137" i="7" s="1"/>
  <c r="D6139" i="7" l="1"/>
  <c r="A6138" i="7"/>
  <c r="B6138" i="7"/>
  <c r="C6138" i="7" s="1"/>
  <c r="D6140" i="7" l="1"/>
  <c r="A6139" i="7"/>
  <c r="B6139" i="7"/>
  <c r="C6139" i="7" s="1"/>
  <c r="D6141" i="7" l="1"/>
  <c r="B6140" i="7"/>
  <c r="C6140" i="7" s="1"/>
  <c r="A6140" i="7"/>
  <c r="A6141" i="7" l="1"/>
  <c r="B6141" i="7"/>
  <c r="C6141" i="7" s="1"/>
  <c r="D6142" i="7"/>
  <c r="D6143" i="7" l="1"/>
  <c r="A6142" i="7"/>
  <c r="B6142" i="7"/>
  <c r="C6142" i="7" s="1"/>
  <c r="D6144" i="7" l="1"/>
  <c r="A6143" i="7"/>
  <c r="B6143" i="7"/>
  <c r="C6143" i="7" s="1"/>
  <c r="D6145" i="7" l="1"/>
  <c r="A6144" i="7"/>
  <c r="B6144" i="7"/>
  <c r="C6144" i="7" s="1"/>
  <c r="D6146" i="7" l="1"/>
  <c r="A6145" i="7"/>
  <c r="B6145" i="7"/>
  <c r="C6145" i="7" s="1"/>
  <c r="D6147" i="7" l="1"/>
  <c r="A6146" i="7"/>
  <c r="B6146" i="7"/>
  <c r="C6146" i="7" s="1"/>
  <c r="D6148" i="7" l="1"/>
  <c r="A6147" i="7"/>
  <c r="B6147" i="7"/>
  <c r="C6147" i="7" s="1"/>
  <c r="A6148" i="7" l="1"/>
  <c r="B6148" i="7"/>
  <c r="C6148" i="7" s="1"/>
  <c r="D6149" i="7"/>
  <c r="D6150" i="7" l="1"/>
  <c r="B6149" i="7"/>
  <c r="C6149" i="7" s="1"/>
  <c r="A6149" i="7"/>
  <c r="A6150" i="7" l="1"/>
  <c r="D6151" i="7"/>
  <c r="B6150" i="7"/>
  <c r="C6150" i="7" s="1"/>
  <c r="D6152" i="7" l="1"/>
  <c r="A6151" i="7"/>
  <c r="B6151" i="7"/>
  <c r="C6151" i="7" s="1"/>
  <c r="D6153" i="7" l="1"/>
  <c r="B6152" i="7"/>
  <c r="C6152" i="7" s="1"/>
  <c r="A6152" i="7"/>
  <c r="D6154" i="7" l="1"/>
  <c r="B6153" i="7"/>
  <c r="C6153" i="7" s="1"/>
  <c r="A6153" i="7"/>
  <c r="A6154" i="7" l="1"/>
  <c r="B6154" i="7"/>
  <c r="C6154" i="7" s="1"/>
  <c r="D6155" i="7"/>
  <c r="A6155" i="7" l="1"/>
  <c r="B6155" i="7"/>
  <c r="C6155" i="7" s="1"/>
  <c r="D6156" i="7"/>
  <c r="A6156" i="7" l="1"/>
  <c r="B6156" i="7"/>
  <c r="C6156" i="7" s="1"/>
  <c r="D6157" i="7"/>
  <c r="D6158" i="7" l="1"/>
  <c r="B6157" i="7"/>
  <c r="C6157" i="7" s="1"/>
  <c r="A6157" i="7"/>
  <c r="D6159" i="7" l="1"/>
  <c r="A6158" i="7"/>
  <c r="B6158" i="7"/>
  <c r="C6158" i="7" s="1"/>
  <c r="D6160" i="7" l="1"/>
  <c r="A6159" i="7"/>
  <c r="B6159" i="7"/>
  <c r="C6159" i="7" s="1"/>
  <c r="D6161" i="7" l="1"/>
  <c r="A6160" i="7"/>
  <c r="B6160" i="7"/>
  <c r="C6160" i="7" s="1"/>
  <c r="A6161" i="7" l="1"/>
  <c r="B6161" i="7"/>
  <c r="C6161" i="7" s="1"/>
  <c r="D6162" i="7"/>
  <c r="D6163" i="7" l="1"/>
  <c r="A6162" i="7"/>
  <c r="B6162" i="7"/>
  <c r="C6162" i="7" s="1"/>
  <c r="A6163" i="7" l="1"/>
  <c r="B6163" i="7"/>
  <c r="C6163" i="7" s="1"/>
  <c r="D6164" i="7"/>
  <c r="D6165" i="7" l="1"/>
  <c r="A6164" i="7"/>
  <c r="B6164" i="7"/>
  <c r="C6164" i="7" s="1"/>
  <c r="D6166" i="7" l="1"/>
  <c r="B6165" i="7"/>
  <c r="C6165" i="7" s="1"/>
  <c r="A6165" i="7"/>
  <c r="D6167" i="7" l="1"/>
  <c r="A6166" i="7"/>
  <c r="B6166" i="7"/>
  <c r="C6166" i="7" s="1"/>
  <c r="D6168" i="7" l="1"/>
  <c r="A6167" i="7"/>
  <c r="B6167" i="7"/>
  <c r="C6167" i="7" s="1"/>
  <c r="A6168" i="7" l="1"/>
  <c r="B6168" i="7"/>
  <c r="C6168" i="7" s="1"/>
  <c r="D6169" i="7"/>
  <c r="D6170" i="7" l="1"/>
  <c r="A6169" i="7"/>
  <c r="B6169" i="7"/>
  <c r="C6169" i="7" s="1"/>
  <c r="D6171" i="7" l="1"/>
  <c r="A6170" i="7"/>
  <c r="B6170" i="7"/>
  <c r="C6170" i="7" s="1"/>
  <c r="D6172" i="7" l="1"/>
  <c r="A6171" i="7"/>
  <c r="B6171" i="7"/>
  <c r="C6171" i="7" s="1"/>
  <c r="D6173" i="7" l="1"/>
  <c r="A6172" i="7"/>
  <c r="B6172" i="7"/>
  <c r="C6172" i="7" s="1"/>
  <c r="D6174" i="7" l="1"/>
  <c r="B6173" i="7"/>
  <c r="C6173" i="7" s="1"/>
  <c r="A6173" i="7"/>
  <c r="D6175" i="7" l="1"/>
  <c r="B6174" i="7"/>
  <c r="C6174" i="7" s="1"/>
  <c r="A6174" i="7"/>
  <c r="A6175" i="7" l="1"/>
  <c r="B6175" i="7"/>
  <c r="C6175" i="7" s="1"/>
  <c r="D6176" i="7"/>
  <c r="D6177" i="7" l="1"/>
  <c r="B6176" i="7"/>
  <c r="C6176" i="7" s="1"/>
  <c r="A6176" i="7"/>
  <c r="D6178" i="7" l="1"/>
  <c r="A6177" i="7"/>
  <c r="B6177" i="7"/>
  <c r="C6177" i="7" s="1"/>
  <c r="A6178" i="7" l="1"/>
  <c r="D6179" i="7"/>
  <c r="B6178" i="7"/>
  <c r="C6178" i="7" s="1"/>
  <c r="D6180" i="7" l="1"/>
  <c r="A6179" i="7"/>
  <c r="B6179" i="7"/>
  <c r="C6179" i="7" s="1"/>
  <c r="D6181" i="7" l="1"/>
  <c r="B6180" i="7"/>
  <c r="C6180" i="7" s="1"/>
  <c r="A6180" i="7"/>
  <c r="A6181" i="7" l="1"/>
  <c r="D6182" i="7"/>
  <c r="B6181" i="7"/>
  <c r="C6181" i="7" s="1"/>
  <c r="A6182" i="7" l="1"/>
  <c r="D6183" i="7"/>
  <c r="B6182" i="7"/>
  <c r="C6182" i="7" s="1"/>
  <c r="D6184" i="7" l="1"/>
  <c r="B6183" i="7"/>
  <c r="C6183" i="7" s="1"/>
  <c r="A6183" i="7"/>
  <c r="D6185" i="7" l="1"/>
  <c r="A6184" i="7"/>
  <c r="B6184" i="7"/>
  <c r="C6184" i="7" s="1"/>
  <c r="D6186" i="7" l="1"/>
  <c r="A6185" i="7"/>
  <c r="B6185" i="7"/>
  <c r="C6185" i="7" s="1"/>
  <c r="A6186" i="7" l="1"/>
  <c r="B6186" i="7"/>
  <c r="C6186" i="7" s="1"/>
  <c r="D6187" i="7"/>
  <c r="D6188" i="7" l="1"/>
  <c r="A6187" i="7"/>
  <c r="B6187" i="7"/>
  <c r="C6187" i="7" s="1"/>
  <c r="A6188" i="7" l="1"/>
  <c r="B6188" i="7"/>
  <c r="C6188" i="7" s="1"/>
  <c r="D6189" i="7"/>
  <c r="D6190" i="7" l="1"/>
  <c r="A6189" i="7"/>
  <c r="B6189" i="7"/>
  <c r="C6189" i="7" s="1"/>
  <c r="D6191" i="7" l="1"/>
  <c r="A6190" i="7"/>
  <c r="B6190" i="7"/>
  <c r="C6190" i="7" s="1"/>
  <c r="D6192" i="7" l="1"/>
  <c r="A6191" i="7"/>
  <c r="B6191" i="7"/>
  <c r="C6191" i="7" s="1"/>
  <c r="D6193" i="7" l="1"/>
  <c r="A6192" i="7"/>
  <c r="B6192" i="7"/>
  <c r="C6192" i="7" s="1"/>
  <c r="D6194" i="7" l="1"/>
  <c r="A6193" i="7"/>
  <c r="B6193" i="7"/>
  <c r="C6193" i="7" s="1"/>
  <c r="D6195" i="7" l="1"/>
  <c r="A6194" i="7"/>
  <c r="B6194" i="7"/>
  <c r="C6194" i="7" s="1"/>
  <c r="D6196" i="7" l="1"/>
  <c r="A6195" i="7"/>
  <c r="B6195" i="7"/>
  <c r="C6195" i="7" s="1"/>
  <c r="D6197" i="7" l="1"/>
  <c r="B6196" i="7"/>
  <c r="C6196" i="7" s="1"/>
  <c r="A6196" i="7"/>
  <c r="D6198" i="7" l="1"/>
  <c r="A6197" i="7"/>
  <c r="B6197" i="7"/>
  <c r="C6197" i="7" s="1"/>
  <c r="D6199" i="7" l="1"/>
  <c r="B6198" i="7"/>
  <c r="C6198" i="7" s="1"/>
  <c r="A6198" i="7"/>
  <c r="D6200" i="7" l="1"/>
  <c r="A6199" i="7"/>
  <c r="B6199" i="7"/>
  <c r="C6199" i="7" s="1"/>
  <c r="D6201" i="7" l="1"/>
  <c r="A6200" i="7"/>
  <c r="B6200" i="7"/>
  <c r="C6200" i="7" s="1"/>
  <c r="A6201" i="7" l="1"/>
  <c r="B6201" i="7"/>
  <c r="C6201" i="7" s="1"/>
  <c r="D6202" i="7"/>
  <c r="D6203" i="7" l="1"/>
  <c r="A6202" i="7"/>
  <c r="B6202" i="7"/>
  <c r="C6202" i="7" s="1"/>
  <c r="D6204" i="7" l="1"/>
  <c r="A6203" i="7"/>
  <c r="B6203" i="7"/>
  <c r="C6203" i="7" s="1"/>
  <c r="A6204" i="7" l="1"/>
  <c r="B6204" i="7"/>
  <c r="C6204" i="7" s="1"/>
  <c r="D6205" i="7"/>
  <c r="D6206" i="7" l="1"/>
  <c r="A6205" i="7"/>
  <c r="B6205" i="7"/>
  <c r="C6205" i="7" s="1"/>
  <c r="D6207" i="7" l="1"/>
  <c r="A6206" i="7"/>
  <c r="B6206" i="7"/>
  <c r="C6206" i="7" s="1"/>
  <c r="D6208" i="7" l="1"/>
  <c r="A6207" i="7"/>
  <c r="B6207" i="7"/>
  <c r="C6207" i="7" s="1"/>
  <c r="D6209" i="7" l="1"/>
  <c r="B6208" i="7"/>
  <c r="C6208" i="7" s="1"/>
  <c r="A6208" i="7"/>
  <c r="D6210" i="7" l="1"/>
  <c r="A6209" i="7"/>
  <c r="B6209" i="7"/>
  <c r="C6209" i="7" s="1"/>
  <c r="D6211" i="7" l="1"/>
  <c r="A6210" i="7"/>
  <c r="B6210" i="7"/>
  <c r="C6210" i="7" s="1"/>
  <c r="D6212" i="7" l="1"/>
  <c r="A6211" i="7"/>
  <c r="B6211" i="7"/>
  <c r="C6211" i="7" s="1"/>
  <c r="D6213" i="7" l="1"/>
  <c r="B6212" i="7"/>
  <c r="C6212" i="7" s="1"/>
  <c r="A6212" i="7"/>
  <c r="A6213" i="7" l="1"/>
  <c r="B6213" i="7"/>
  <c r="C6213" i="7" s="1"/>
  <c r="D6214" i="7"/>
  <c r="A6214" i="7" l="1"/>
  <c r="D6215" i="7"/>
  <c r="B6214" i="7"/>
  <c r="C6214" i="7" s="1"/>
  <c r="A6215" i="7" l="1"/>
  <c r="B6215" i="7"/>
  <c r="C6215" i="7" s="1"/>
  <c r="D6216" i="7"/>
  <c r="D6217" i="7" l="1"/>
  <c r="B6216" i="7"/>
  <c r="C6216" i="7" s="1"/>
  <c r="A6216" i="7"/>
  <c r="D6218" i="7" l="1"/>
  <c r="A6217" i="7"/>
  <c r="B6217" i="7"/>
  <c r="C6217" i="7" s="1"/>
  <c r="D6219" i="7" l="1"/>
  <c r="A6218" i="7"/>
  <c r="B6218" i="7"/>
  <c r="C6218" i="7" s="1"/>
  <c r="D6220" i="7" l="1"/>
  <c r="A6219" i="7"/>
  <c r="B6219" i="7"/>
  <c r="C6219" i="7" s="1"/>
  <c r="D6221" i="7" l="1"/>
  <c r="B6220" i="7"/>
  <c r="C6220" i="7" s="1"/>
  <c r="A6220" i="7"/>
  <c r="D6222" i="7" l="1"/>
  <c r="A6221" i="7"/>
  <c r="B6221" i="7"/>
  <c r="C6221" i="7" s="1"/>
  <c r="A6222" i="7" l="1"/>
  <c r="B6222" i="7"/>
  <c r="C6222" i="7" s="1"/>
  <c r="D6223" i="7"/>
  <c r="D6224" i="7" l="1"/>
  <c r="A6223" i="7"/>
  <c r="B6223" i="7"/>
  <c r="C6223" i="7" s="1"/>
  <c r="D6225" i="7" l="1"/>
  <c r="A6224" i="7"/>
  <c r="B6224" i="7"/>
  <c r="C6224" i="7" s="1"/>
  <c r="D6226" i="7" l="1"/>
  <c r="A6225" i="7"/>
  <c r="B6225" i="7"/>
  <c r="C6225" i="7" s="1"/>
  <c r="A6226" i="7" l="1"/>
  <c r="D6227" i="7"/>
  <c r="B6226" i="7"/>
  <c r="C6226" i="7" s="1"/>
  <c r="D6228" i="7" l="1"/>
  <c r="A6227" i="7"/>
  <c r="B6227" i="7"/>
  <c r="C6227" i="7" s="1"/>
  <c r="A6228" i="7" l="1"/>
  <c r="B6228" i="7"/>
  <c r="C6228" i="7" s="1"/>
  <c r="D6229" i="7"/>
  <c r="A6229" i="7" l="1"/>
  <c r="B6229" i="7"/>
  <c r="C6229" i="7" s="1"/>
  <c r="D6230" i="7"/>
  <c r="A6230" i="7" l="1"/>
  <c r="D6231" i="7"/>
  <c r="B6230" i="7"/>
  <c r="C6230" i="7" s="1"/>
  <c r="D6232" i="7" l="1"/>
  <c r="A6231" i="7"/>
  <c r="B6231" i="7"/>
  <c r="C6231" i="7" s="1"/>
  <c r="D6233" i="7" l="1"/>
  <c r="B6232" i="7"/>
  <c r="C6232" i="7" s="1"/>
  <c r="A6232" i="7"/>
  <c r="D6234" i="7" l="1"/>
  <c r="A6233" i="7"/>
  <c r="B6233" i="7"/>
  <c r="C6233" i="7" s="1"/>
  <c r="A6234" i="7" l="1"/>
  <c r="B6234" i="7"/>
  <c r="C6234" i="7" s="1"/>
  <c r="D6235" i="7"/>
  <c r="D6236" i="7" l="1"/>
  <c r="B6235" i="7"/>
  <c r="C6235" i="7" s="1"/>
  <c r="A6235" i="7"/>
  <c r="D6237" i="7" l="1"/>
  <c r="A6236" i="7"/>
  <c r="B6236" i="7"/>
  <c r="C6236" i="7" s="1"/>
  <c r="D6238" i="7" l="1"/>
  <c r="A6237" i="7"/>
  <c r="B6237" i="7"/>
  <c r="C6237" i="7" s="1"/>
  <c r="A6238" i="7" l="1"/>
  <c r="D6239" i="7"/>
  <c r="B6238" i="7"/>
  <c r="C6238" i="7" s="1"/>
  <c r="D6240" i="7" l="1"/>
  <c r="B6239" i="7"/>
  <c r="C6239" i="7" s="1"/>
  <c r="A6239" i="7"/>
  <c r="D6241" i="7" l="1"/>
  <c r="B6240" i="7"/>
  <c r="C6240" i="7" s="1"/>
  <c r="A6240" i="7"/>
  <c r="D6242" i="7" l="1"/>
  <c r="A6241" i="7"/>
  <c r="B6241" i="7"/>
  <c r="C6241" i="7" s="1"/>
  <c r="D6243" i="7" l="1"/>
  <c r="A6242" i="7"/>
  <c r="B6242" i="7"/>
  <c r="C6242" i="7" s="1"/>
  <c r="D6244" i="7" l="1"/>
  <c r="B6243" i="7"/>
  <c r="C6243" i="7" s="1"/>
  <c r="A6243" i="7"/>
  <c r="D6245" i="7" l="1"/>
  <c r="A6244" i="7"/>
  <c r="B6244" i="7"/>
  <c r="C6244" i="7" s="1"/>
  <c r="D6246" i="7" l="1"/>
  <c r="B6245" i="7"/>
  <c r="C6245" i="7" s="1"/>
  <c r="A6245" i="7"/>
  <c r="A6246" i="7" l="1"/>
  <c r="B6246" i="7"/>
  <c r="C6246" i="7" s="1"/>
  <c r="D6247" i="7"/>
  <c r="D6248" i="7" l="1"/>
  <c r="A6247" i="7"/>
  <c r="B6247" i="7"/>
  <c r="C6247" i="7" s="1"/>
  <c r="B6248" i="7" l="1"/>
  <c r="C6248" i="7" s="1"/>
  <c r="D6249" i="7"/>
  <c r="A6248" i="7"/>
  <c r="D6250" i="7" l="1"/>
  <c r="A6249" i="7"/>
  <c r="B6249" i="7"/>
  <c r="C6249" i="7" s="1"/>
  <c r="D6251" i="7" l="1"/>
  <c r="A6250" i="7"/>
  <c r="B6250" i="7"/>
  <c r="C6250" i="7" s="1"/>
  <c r="D6252" i="7" l="1"/>
  <c r="A6251" i="7"/>
  <c r="B6251" i="7"/>
  <c r="C6251" i="7" s="1"/>
  <c r="A6252" i="7" l="1"/>
  <c r="B6252" i="7"/>
  <c r="C6252" i="7" s="1"/>
  <c r="D6253" i="7"/>
  <c r="D6254" i="7" l="1"/>
  <c r="B6253" i="7"/>
  <c r="C6253" i="7" s="1"/>
  <c r="A6253" i="7"/>
  <c r="A6254" i="7" l="1"/>
  <c r="B6254" i="7"/>
  <c r="C6254" i="7" s="1"/>
  <c r="D6255" i="7"/>
  <c r="D6256" i="7" l="1"/>
  <c r="A6255" i="7"/>
  <c r="B6255" i="7"/>
  <c r="C6255" i="7" s="1"/>
  <c r="D6257" i="7" l="1"/>
  <c r="A6256" i="7"/>
  <c r="B6256" i="7"/>
  <c r="C6256" i="7" s="1"/>
  <c r="A6257" i="7" l="1"/>
  <c r="B6257" i="7"/>
  <c r="C6257" i="7" s="1"/>
  <c r="D6258" i="7"/>
  <c r="D6259" i="7" l="1"/>
  <c r="A6258" i="7"/>
  <c r="B6258" i="7"/>
  <c r="C6258" i="7" s="1"/>
  <c r="D6260" i="7" l="1"/>
  <c r="B6259" i="7"/>
  <c r="C6259" i="7" s="1"/>
  <c r="A6259" i="7"/>
  <c r="A6260" i="7" l="1"/>
  <c r="B6260" i="7"/>
  <c r="C6260" i="7" s="1"/>
  <c r="D6261" i="7"/>
  <c r="D6262" i="7" l="1"/>
  <c r="A6261" i="7"/>
  <c r="B6261" i="7"/>
  <c r="C6261" i="7" s="1"/>
  <c r="A6262" i="7" l="1"/>
  <c r="D6263" i="7"/>
  <c r="B6262" i="7"/>
  <c r="C6262" i="7" s="1"/>
  <c r="A6263" i="7" l="1"/>
  <c r="B6263" i="7"/>
  <c r="C6263" i="7" s="1"/>
  <c r="D6264" i="7"/>
  <c r="D6265" i="7" l="1"/>
  <c r="B6264" i="7"/>
  <c r="C6264" i="7" s="1"/>
  <c r="A6264" i="7"/>
  <c r="D6266" i="7" l="1"/>
  <c r="A6265" i="7"/>
  <c r="B6265" i="7"/>
  <c r="C6265" i="7" s="1"/>
  <c r="D6267" i="7" l="1"/>
  <c r="A6266" i="7"/>
  <c r="B6266" i="7"/>
  <c r="C6266" i="7" s="1"/>
  <c r="A6267" i="7" l="1"/>
  <c r="D6268" i="7"/>
  <c r="B6267" i="7"/>
  <c r="C6267" i="7" s="1"/>
  <c r="A6268" i="7" l="1"/>
  <c r="D6269" i="7"/>
  <c r="B6268" i="7"/>
  <c r="C6268" i="7" s="1"/>
  <c r="A6269" i="7" l="1"/>
  <c r="B6269" i="7"/>
  <c r="C6269" i="7" s="1"/>
  <c r="D6270" i="7"/>
  <c r="D6271" i="7" l="1"/>
  <c r="A6270" i="7"/>
  <c r="B6270" i="7"/>
  <c r="C6270" i="7" s="1"/>
  <c r="D6272" i="7" l="1"/>
  <c r="A6271" i="7"/>
  <c r="B6271" i="7"/>
  <c r="C6271" i="7" s="1"/>
  <c r="A6272" i="7" l="1"/>
  <c r="B6272" i="7"/>
  <c r="C6272" i="7" s="1"/>
  <c r="D6273" i="7"/>
  <c r="D6274" i="7" l="1"/>
  <c r="A6273" i="7"/>
  <c r="B6273" i="7"/>
  <c r="C6273" i="7" s="1"/>
  <c r="D6275" i="7" l="1"/>
  <c r="A6274" i="7"/>
  <c r="B6274" i="7"/>
  <c r="C6274" i="7" s="1"/>
  <c r="D6276" i="7" l="1"/>
  <c r="A6275" i="7"/>
  <c r="B6275" i="7"/>
  <c r="C6275" i="7" s="1"/>
  <c r="D6277" i="7" l="1"/>
  <c r="A6276" i="7"/>
  <c r="B6276" i="7"/>
  <c r="C6276" i="7" s="1"/>
  <c r="D6278" i="7" l="1"/>
  <c r="A6277" i="7"/>
  <c r="B6277" i="7"/>
  <c r="C6277" i="7" s="1"/>
  <c r="A6278" i="7" l="1"/>
  <c r="D6279" i="7"/>
  <c r="B6278" i="7"/>
  <c r="C6278" i="7" s="1"/>
  <c r="D6280" i="7" l="1"/>
  <c r="A6279" i="7"/>
  <c r="B6279" i="7"/>
  <c r="C6279" i="7" s="1"/>
  <c r="A6280" i="7" l="1"/>
  <c r="D6281" i="7"/>
  <c r="B6280" i="7"/>
  <c r="C6280" i="7" s="1"/>
  <c r="D6282" i="7" l="1"/>
  <c r="A6281" i="7"/>
  <c r="B6281" i="7"/>
  <c r="C6281" i="7" s="1"/>
  <c r="A6282" i="7" l="1"/>
  <c r="B6282" i="7"/>
  <c r="C6282" i="7" s="1"/>
  <c r="D6283" i="7"/>
  <c r="D6284" i="7" l="1"/>
  <c r="A6283" i="7"/>
  <c r="B6283" i="7"/>
  <c r="C6283" i="7" s="1"/>
  <c r="D6285" i="7" l="1"/>
  <c r="A6284" i="7"/>
  <c r="B6284" i="7"/>
  <c r="C6284" i="7" s="1"/>
  <c r="D6286" i="7" l="1"/>
  <c r="A6285" i="7"/>
  <c r="B6285" i="7"/>
  <c r="C6285" i="7" s="1"/>
  <c r="D6287" i="7" l="1"/>
  <c r="A6286" i="7"/>
  <c r="B6286" i="7"/>
  <c r="C6286" i="7" s="1"/>
  <c r="A6287" i="7" l="1"/>
  <c r="B6287" i="7"/>
  <c r="C6287" i="7" s="1"/>
  <c r="D6288" i="7"/>
  <c r="D6289" i="7" l="1"/>
  <c r="A6288" i="7"/>
  <c r="B6288" i="7"/>
  <c r="C6288" i="7" s="1"/>
  <c r="D6290" i="7" l="1"/>
  <c r="A6289" i="7"/>
  <c r="B6289" i="7"/>
  <c r="C6289" i="7" s="1"/>
  <c r="A6290" i="7" l="1"/>
  <c r="B6290" i="7"/>
  <c r="C6290" i="7" s="1"/>
  <c r="D6291" i="7"/>
  <c r="D6292" i="7" l="1"/>
  <c r="A6291" i="7"/>
  <c r="B6291" i="7"/>
  <c r="C6291" i="7" s="1"/>
  <c r="D6293" i="7" l="1"/>
  <c r="A6292" i="7"/>
  <c r="B6292" i="7"/>
  <c r="C6292" i="7" s="1"/>
  <c r="A6293" i="7" l="1"/>
  <c r="B6293" i="7"/>
  <c r="C6293" i="7" s="1"/>
  <c r="D6294" i="7"/>
  <c r="A6294" i="7" l="1"/>
  <c r="D6295" i="7"/>
  <c r="B6294" i="7"/>
  <c r="C6294" i="7" s="1"/>
  <c r="D6296" i="7" l="1"/>
  <c r="A6295" i="7"/>
  <c r="B6295" i="7"/>
  <c r="C6295" i="7" s="1"/>
  <c r="A6296" i="7" l="1"/>
  <c r="B6296" i="7"/>
  <c r="C6296" i="7" s="1"/>
  <c r="D6297" i="7"/>
  <c r="D6298" i="7" l="1"/>
  <c r="A6297" i="7"/>
  <c r="B6297" i="7"/>
  <c r="C6297" i="7" s="1"/>
  <c r="D6299" i="7" l="1"/>
  <c r="A6298" i="7"/>
  <c r="B6298" i="7"/>
  <c r="C6298" i="7" s="1"/>
  <c r="D6300" i="7" l="1"/>
  <c r="A6299" i="7"/>
  <c r="B6299" i="7"/>
  <c r="C6299" i="7" s="1"/>
  <c r="D6301" i="7" l="1"/>
  <c r="A6300" i="7"/>
  <c r="B6300" i="7"/>
  <c r="C6300" i="7" s="1"/>
  <c r="B6301" i="7" l="1"/>
  <c r="C6301" i="7" s="1"/>
  <c r="D6302" i="7"/>
  <c r="A6301" i="7"/>
  <c r="D6303" i="7" l="1"/>
  <c r="A6302" i="7"/>
  <c r="B6302" i="7"/>
  <c r="C6302" i="7" s="1"/>
  <c r="D6304" i="7" l="1"/>
  <c r="A6303" i="7"/>
  <c r="B6303" i="7"/>
  <c r="C6303" i="7" s="1"/>
  <c r="D6305" i="7" l="1"/>
  <c r="A6304" i="7"/>
  <c r="B6304" i="7"/>
  <c r="C6304" i="7" s="1"/>
  <c r="A6305" i="7" l="1"/>
  <c r="B6305" i="7"/>
  <c r="C6305" i="7" s="1"/>
  <c r="D6306" i="7"/>
  <c r="D6307" i="7" l="1"/>
  <c r="B6306" i="7"/>
  <c r="C6306" i="7" s="1"/>
  <c r="A6306" i="7"/>
  <c r="A6307" i="7" l="1"/>
  <c r="B6307" i="7"/>
  <c r="C6307" i="7" s="1"/>
  <c r="D6308" i="7"/>
  <c r="D6309" i="7" l="1"/>
  <c r="A6308" i="7"/>
  <c r="B6308" i="7"/>
  <c r="C6308" i="7" s="1"/>
  <c r="D6310" i="7" l="1"/>
  <c r="A6309" i="7"/>
  <c r="B6309" i="7"/>
  <c r="C6309" i="7" s="1"/>
  <c r="D6311" i="7" l="1"/>
  <c r="A6310" i="7"/>
  <c r="B6310" i="7"/>
  <c r="C6310" i="7" s="1"/>
  <c r="D6312" i="7" l="1"/>
  <c r="A6311" i="7"/>
  <c r="B6311" i="7"/>
  <c r="C6311" i="7" s="1"/>
  <c r="D6313" i="7" l="1"/>
  <c r="A6312" i="7"/>
  <c r="B6312" i="7"/>
  <c r="C6312" i="7" s="1"/>
  <c r="D6314" i="7" l="1"/>
  <c r="A6313" i="7"/>
  <c r="B6313" i="7"/>
  <c r="C6313" i="7" s="1"/>
  <c r="D6315" i="7" l="1"/>
  <c r="B6314" i="7"/>
  <c r="C6314" i="7" s="1"/>
  <c r="A6314" i="7"/>
  <c r="D6316" i="7" l="1"/>
  <c r="A6315" i="7"/>
  <c r="B6315" i="7"/>
  <c r="C6315" i="7" s="1"/>
  <c r="A6316" i="7" l="1"/>
  <c r="B6316" i="7"/>
  <c r="C6316" i="7" s="1"/>
  <c r="D6317" i="7"/>
  <c r="D6318" i="7" l="1"/>
  <c r="A6317" i="7"/>
  <c r="B6317" i="7"/>
  <c r="C6317" i="7" s="1"/>
  <c r="D6319" i="7" l="1"/>
  <c r="A6318" i="7"/>
  <c r="B6318" i="7"/>
  <c r="C6318" i="7" s="1"/>
  <c r="D6320" i="7" l="1"/>
  <c r="A6319" i="7"/>
  <c r="B6319" i="7"/>
  <c r="C6319" i="7" s="1"/>
  <c r="D6321" i="7" l="1"/>
  <c r="A6320" i="7"/>
  <c r="B6320" i="7"/>
  <c r="C6320" i="7" s="1"/>
  <c r="D6322" i="7" l="1"/>
  <c r="A6321" i="7"/>
  <c r="B6321" i="7"/>
  <c r="C6321" i="7" s="1"/>
  <c r="D6323" i="7" l="1"/>
  <c r="A6322" i="7"/>
  <c r="B6322" i="7"/>
  <c r="C6322" i="7" s="1"/>
  <c r="D6324" i="7" l="1"/>
  <c r="A6323" i="7"/>
  <c r="B6323" i="7"/>
  <c r="C6323" i="7" s="1"/>
  <c r="D6325" i="7" l="1"/>
  <c r="A6324" i="7"/>
  <c r="B6324" i="7"/>
  <c r="C6324" i="7" s="1"/>
  <c r="D6326" i="7" l="1"/>
  <c r="A6325" i="7"/>
  <c r="B6325" i="7"/>
  <c r="C6325" i="7" s="1"/>
  <c r="D6327" i="7" l="1"/>
  <c r="B6326" i="7"/>
  <c r="C6326" i="7" s="1"/>
  <c r="A6326" i="7"/>
  <c r="A6327" i="7" l="1"/>
  <c r="D6328" i="7"/>
  <c r="B6327" i="7"/>
  <c r="C6327" i="7" s="1"/>
  <c r="A6328" i="7" l="1"/>
  <c r="B6328" i="7"/>
  <c r="C6328" i="7" s="1"/>
  <c r="D6329" i="7"/>
  <c r="D6330" i="7" l="1"/>
  <c r="A6329" i="7"/>
  <c r="B6329" i="7"/>
  <c r="C6329" i="7" s="1"/>
  <c r="D6331" i="7" l="1"/>
  <c r="A6330" i="7"/>
  <c r="B6330" i="7"/>
  <c r="C6330" i="7" s="1"/>
  <c r="D6332" i="7" l="1"/>
  <c r="A6331" i="7"/>
  <c r="B6331" i="7"/>
  <c r="C6331" i="7" s="1"/>
  <c r="D6333" i="7" l="1"/>
  <c r="A6332" i="7"/>
  <c r="B6332" i="7"/>
  <c r="C6332" i="7" s="1"/>
  <c r="D6334" i="7" l="1"/>
  <c r="A6333" i="7"/>
  <c r="B6333" i="7"/>
  <c r="C6333" i="7" s="1"/>
  <c r="D6335" i="7" l="1"/>
  <c r="A6334" i="7"/>
  <c r="B6334" i="7"/>
  <c r="C6334" i="7" s="1"/>
  <c r="D6336" i="7" l="1"/>
  <c r="A6335" i="7"/>
  <c r="B6335" i="7"/>
  <c r="C6335" i="7" s="1"/>
  <c r="D6337" i="7" l="1"/>
  <c r="A6336" i="7"/>
  <c r="B6336" i="7"/>
  <c r="C6336" i="7" s="1"/>
  <c r="D6338" i="7" l="1"/>
  <c r="A6337" i="7"/>
  <c r="B6337" i="7"/>
  <c r="C6337" i="7" s="1"/>
  <c r="D6339" i="7" l="1"/>
  <c r="B6338" i="7"/>
  <c r="C6338" i="7" s="1"/>
  <c r="A6338" i="7"/>
  <c r="D6340" i="7" l="1"/>
  <c r="A6339" i="7"/>
  <c r="B6339" i="7"/>
  <c r="C6339" i="7" s="1"/>
  <c r="D6341" i="7" l="1"/>
  <c r="A6340" i="7"/>
  <c r="B6340" i="7"/>
  <c r="C6340" i="7" s="1"/>
  <c r="D6342" i="7" l="1"/>
  <c r="A6341" i="7"/>
  <c r="B6341" i="7"/>
  <c r="C6341" i="7" s="1"/>
  <c r="A6342" i="7" l="1"/>
  <c r="D6343" i="7"/>
  <c r="B6342" i="7"/>
  <c r="C6342" i="7" s="1"/>
  <c r="D6344" i="7" l="1"/>
  <c r="B6343" i="7"/>
  <c r="C6343" i="7" s="1"/>
  <c r="A6343" i="7"/>
  <c r="A6344" i="7" l="1"/>
  <c r="B6344" i="7"/>
  <c r="C6344" i="7" s="1"/>
  <c r="D6345" i="7"/>
  <c r="A6345" i="7" l="1"/>
  <c r="B6345" i="7"/>
  <c r="C6345" i="7" s="1"/>
  <c r="D6346" i="7"/>
  <c r="D6347" i="7" l="1"/>
  <c r="A6346" i="7"/>
  <c r="B6346" i="7"/>
  <c r="C6346" i="7" s="1"/>
  <c r="D6348" i="7" l="1"/>
  <c r="A6347" i="7"/>
  <c r="B6347" i="7"/>
  <c r="C6347" i="7" s="1"/>
  <c r="D6349" i="7" l="1"/>
  <c r="A6348" i="7"/>
  <c r="B6348" i="7"/>
  <c r="C6348" i="7" s="1"/>
  <c r="A6349" i="7" l="1"/>
  <c r="B6349" i="7"/>
  <c r="C6349" i="7" s="1"/>
  <c r="D6350" i="7"/>
  <c r="D6351" i="7" l="1"/>
  <c r="B6350" i="7"/>
  <c r="C6350" i="7" s="1"/>
  <c r="A6350" i="7"/>
  <c r="D6352" i="7" l="1"/>
  <c r="A6351" i="7"/>
  <c r="B6351" i="7"/>
  <c r="C6351" i="7" s="1"/>
  <c r="D6353" i="7" l="1"/>
  <c r="A6352" i="7"/>
  <c r="B6352" i="7"/>
  <c r="C6352" i="7" s="1"/>
  <c r="A6353" i="7" l="1"/>
  <c r="B6353" i="7"/>
  <c r="C6353" i="7" s="1"/>
  <c r="D6354" i="7"/>
  <c r="D6355" i="7" l="1"/>
  <c r="A6354" i="7"/>
  <c r="B6354" i="7"/>
  <c r="C6354" i="7" s="1"/>
  <c r="D6356" i="7" l="1"/>
  <c r="A6355" i="7"/>
  <c r="B6355" i="7"/>
  <c r="C6355" i="7" s="1"/>
  <c r="D6357" i="7" l="1"/>
  <c r="A6356" i="7"/>
  <c r="B6356" i="7"/>
  <c r="C6356" i="7" s="1"/>
  <c r="D6358" i="7" l="1"/>
  <c r="B6357" i="7"/>
  <c r="C6357" i="7" s="1"/>
  <c r="A6357" i="7"/>
  <c r="A6358" i="7" l="1"/>
  <c r="B6358" i="7"/>
  <c r="C6358" i="7" s="1"/>
  <c r="D6359" i="7"/>
  <c r="D6360" i="7" l="1"/>
  <c r="A6359" i="7"/>
  <c r="B6359" i="7"/>
  <c r="C6359" i="7" s="1"/>
  <c r="D6361" i="7" l="1"/>
  <c r="B6360" i="7"/>
  <c r="C6360" i="7" s="1"/>
  <c r="A6360" i="7"/>
  <c r="A6361" i="7" l="1"/>
  <c r="B6361" i="7"/>
  <c r="C6361" i="7" s="1"/>
  <c r="D6362" i="7"/>
  <c r="A6362" i="7" l="1"/>
  <c r="B6362" i="7"/>
  <c r="C6362" i="7" s="1"/>
  <c r="D6363" i="7"/>
  <c r="A6363" i="7" l="1"/>
  <c r="D6364" i="7"/>
  <c r="B6363" i="7"/>
  <c r="C6363" i="7" s="1"/>
  <c r="D6365" i="7" l="1"/>
  <c r="B6364" i="7"/>
  <c r="C6364" i="7" s="1"/>
  <c r="A6364" i="7"/>
  <c r="D6366" i="7" l="1"/>
  <c r="A6365" i="7"/>
  <c r="B6365" i="7"/>
  <c r="C6365" i="7" s="1"/>
  <c r="D6367" i="7" l="1"/>
  <c r="A6366" i="7"/>
  <c r="B6366" i="7"/>
  <c r="C6366" i="7" s="1"/>
  <c r="D6368" i="7" l="1"/>
  <c r="A6367" i="7"/>
  <c r="B6367" i="7"/>
  <c r="C6367" i="7" s="1"/>
  <c r="D6369" i="7" l="1"/>
  <c r="A6368" i="7"/>
  <c r="B6368" i="7"/>
  <c r="C6368" i="7" s="1"/>
  <c r="A6369" i="7" l="1"/>
  <c r="B6369" i="7"/>
  <c r="C6369" i="7" s="1"/>
  <c r="D6370" i="7"/>
  <c r="D6371" i="7" l="1"/>
  <c r="A6370" i="7"/>
  <c r="B6370" i="7"/>
  <c r="C6370" i="7" s="1"/>
  <c r="D6372" i="7" l="1"/>
  <c r="A6371" i="7"/>
  <c r="B6371" i="7"/>
  <c r="C6371" i="7" s="1"/>
  <c r="D6373" i="7" l="1"/>
  <c r="B6372" i="7"/>
  <c r="C6372" i="7" s="1"/>
  <c r="A6372" i="7"/>
  <c r="D6374" i="7" l="1"/>
  <c r="A6373" i="7"/>
  <c r="B6373" i="7"/>
  <c r="C6373" i="7" s="1"/>
  <c r="D6375" i="7" l="1"/>
  <c r="B6374" i="7"/>
  <c r="C6374" i="7" s="1"/>
  <c r="A6374" i="7"/>
  <c r="D6376" i="7" l="1"/>
  <c r="A6375" i="7"/>
  <c r="B6375" i="7"/>
  <c r="C6375" i="7" s="1"/>
  <c r="A6376" i="7" l="1"/>
  <c r="D6377" i="7"/>
  <c r="B6376" i="7"/>
  <c r="C6376" i="7" s="1"/>
  <c r="D6378" i="7" l="1"/>
  <c r="B6377" i="7"/>
  <c r="C6377" i="7" s="1"/>
  <c r="A6377" i="7"/>
  <c r="A6378" i="7" l="1"/>
  <c r="B6378" i="7"/>
  <c r="C6378" i="7" s="1"/>
  <c r="D6379" i="7"/>
  <c r="D6380" i="7" l="1"/>
  <c r="A6379" i="7"/>
  <c r="B6379" i="7"/>
  <c r="C6379" i="7" s="1"/>
  <c r="D6381" i="7" l="1"/>
  <c r="A6380" i="7"/>
  <c r="B6380" i="7"/>
  <c r="C6380" i="7" s="1"/>
  <c r="D6382" i="7" l="1"/>
  <c r="A6381" i="7"/>
  <c r="B6381" i="7"/>
  <c r="C6381" i="7" s="1"/>
  <c r="D6383" i="7" l="1"/>
  <c r="A6382" i="7"/>
  <c r="B6382" i="7"/>
  <c r="C6382" i="7" s="1"/>
  <c r="A6383" i="7" l="1"/>
  <c r="B6383" i="7"/>
  <c r="C6383" i="7" s="1"/>
  <c r="D6384" i="7"/>
  <c r="D6385" i="7" l="1"/>
  <c r="A6384" i="7"/>
  <c r="B6384" i="7"/>
  <c r="C6384" i="7" s="1"/>
  <c r="D6386" i="7" l="1"/>
  <c r="A6385" i="7"/>
  <c r="B6385" i="7"/>
  <c r="C6385" i="7" s="1"/>
  <c r="D6387" i="7" l="1"/>
  <c r="B6386" i="7"/>
  <c r="C6386" i="7" s="1"/>
  <c r="A6386" i="7"/>
  <c r="A6387" i="7" l="1"/>
  <c r="B6387" i="7"/>
  <c r="C6387" i="7" s="1"/>
  <c r="D6388" i="7"/>
  <c r="D6389" i="7" l="1"/>
  <c r="B6388" i="7"/>
  <c r="C6388" i="7" s="1"/>
  <c r="A6388" i="7"/>
  <c r="D6390" i="7" l="1"/>
  <c r="A6389" i="7"/>
  <c r="B6389" i="7"/>
  <c r="C6389" i="7" s="1"/>
  <c r="A6390" i="7" l="1"/>
  <c r="D6391" i="7"/>
  <c r="B6390" i="7"/>
  <c r="C6390" i="7" s="1"/>
  <c r="D6392" i="7" l="1"/>
  <c r="B6391" i="7"/>
  <c r="C6391" i="7" s="1"/>
  <c r="A6391" i="7"/>
  <c r="D6393" i="7" l="1"/>
  <c r="A6392" i="7"/>
  <c r="B6392" i="7"/>
  <c r="C6392" i="7" s="1"/>
  <c r="D6394" i="7" l="1"/>
  <c r="A6393" i="7"/>
  <c r="B6393" i="7"/>
  <c r="C6393" i="7" s="1"/>
  <c r="D6395" i="7" l="1"/>
  <c r="B6394" i="7"/>
  <c r="C6394" i="7" s="1"/>
  <c r="A6394" i="7"/>
  <c r="D6396" i="7" l="1"/>
  <c r="A6395" i="7"/>
  <c r="B6395" i="7"/>
  <c r="C6395" i="7" s="1"/>
  <c r="D6397" i="7" l="1"/>
  <c r="A6396" i="7"/>
  <c r="B6396" i="7"/>
  <c r="C6396" i="7" s="1"/>
  <c r="D6398" i="7" l="1"/>
  <c r="A6397" i="7"/>
  <c r="B6397" i="7"/>
  <c r="C6397" i="7" s="1"/>
  <c r="D6399" i="7" l="1"/>
  <c r="B6398" i="7"/>
  <c r="C6398" i="7" s="1"/>
  <c r="A6398" i="7"/>
  <c r="D6400" i="7" l="1"/>
  <c r="A6399" i="7"/>
  <c r="B6399" i="7"/>
  <c r="C6399" i="7" s="1"/>
  <c r="D6401" i="7" l="1"/>
  <c r="A6400" i="7"/>
  <c r="B6400" i="7"/>
  <c r="C6400" i="7" s="1"/>
  <c r="D6402" i="7" l="1"/>
  <c r="A6401" i="7"/>
  <c r="B6401" i="7"/>
  <c r="C6401" i="7" s="1"/>
  <c r="D6403" i="7" l="1"/>
  <c r="A6402" i="7"/>
  <c r="B6402" i="7"/>
  <c r="C6402" i="7" s="1"/>
  <c r="D6404" i="7" l="1"/>
  <c r="A6403" i="7"/>
  <c r="B6403" i="7"/>
  <c r="C6403" i="7" s="1"/>
  <c r="A6404" i="7" l="1"/>
  <c r="B6404" i="7"/>
  <c r="C6404" i="7" s="1"/>
  <c r="D6405" i="7"/>
  <c r="D6406" i="7" l="1"/>
  <c r="B6405" i="7"/>
  <c r="C6405" i="7" s="1"/>
  <c r="A6405" i="7"/>
  <c r="A6406" i="7" l="1"/>
  <c r="D6407" i="7"/>
  <c r="B6406" i="7"/>
  <c r="C6406" i="7" s="1"/>
  <c r="A6407" i="7" l="1"/>
  <c r="D6408" i="7"/>
  <c r="B6407" i="7"/>
  <c r="C6407" i="7" s="1"/>
  <c r="B6408" i="7" l="1"/>
  <c r="C6408" i="7" s="1"/>
  <c r="D6409" i="7"/>
  <c r="A6408" i="7"/>
  <c r="D6410" i="7" l="1"/>
  <c r="B6409" i="7"/>
  <c r="C6409" i="7" s="1"/>
  <c r="A6409" i="7"/>
  <c r="D6411" i="7" l="1"/>
  <c r="A6410" i="7"/>
  <c r="B6410" i="7"/>
  <c r="C6410" i="7" s="1"/>
  <c r="A6411" i="7" l="1"/>
  <c r="B6411" i="7"/>
  <c r="C6411" i="7" s="1"/>
  <c r="D6412" i="7"/>
  <c r="D6413" i="7" l="1"/>
  <c r="A6412" i="7"/>
  <c r="B6412" i="7"/>
  <c r="C6412" i="7" s="1"/>
  <c r="A6413" i="7" l="1"/>
  <c r="B6413" i="7"/>
  <c r="C6413" i="7" s="1"/>
  <c r="D6414" i="7"/>
  <c r="D6415" i="7" l="1"/>
  <c r="A6414" i="7"/>
  <c r="B6414" i="7"/>
  <c r="C6414" i="7" s="1"/>
  <c r="A6415" i="7" l="1"/>
  <c r="B6415" i="7"/>
  <c r="C6415" i="7" s="1"/>
  <c r="D6416" i="7"/>
  <c r="D6417" i="7" l="1"/>
  <c r="A6416" i="7"/>
  <c r="B6416" i="7"/>
  <c r="C6416" i="7" s="1"/>
  <c r="D6418" i="7" l="1"/>
  <c r="A6417" i="7"/>
  <c r="B6417" i="7"/>
  <c r="C6417" i="7" s="1"/>
  <c r="D6419" i="7" l="1"/>
  <c r="A6418" i="7"/>
  <c r="B6418" i="7"/>
  <c r="C6418" i="7" s="1"/>
  <c r="D6420" i="7" l="1"/>
  <c r="A6419" i="7"/>
  <c r="B6419" i="7"/>
  <c r="C6419" i="7" s="1"/>
  <c r="D6421" i="7" l="1"/>
  <c r="A6420" i="7"/>
  <c r="B6420" i="7"/>
  <c r="C6420" i="7" s="1"/>
  <c r="D6422" i="7" l="1"/>
  <c r="A6421" i="7"/>
  <c r="B6421" i="7"/>
  <c r="C6421" i="7" s="1"/>
  <c r="A6422" i="7" l="1"/>
  <c r="D6423" i="7"/>
  <c r="B6422" i="7"/>
  <c r="C6422" i="7" s="1"/>
  <c r="D6424" i="7" l="1"/>
  <c r="A6423" i="7"/>
  <c r="B6423" i="7"/>
  <c r="C6423" i="7" s="1"/>
  <c r="A6424" i="7" l="1"/>
  <c r="D6425" i="7"/>
  <c r="B6424" i="7"/>
  <c r="C6424" i="7" s="1"/>
  <c r="D6426" i="7" l="1"/>
  <c r="A6425" i="7"/>
  <c r="B6425" i="7"/>
  <c r="C6425" i="7" s="1"/>
  <c r="D6427" i="7" l="1"/>
  <c r="A6426" i="7"/>
  <c r="B6426" i="7"/>
  <c r="C6426" i="7" s="1"/>
  <c r="D6428" i="7" l="1"/>
  <c r="A6427" i="7"/>
  <c r="B6427" i="7"/>
  <c r="C6427" i="7" s="1"/>
  <c r="A6428" i="7" l="1"/>
  <c r="B6428" i="7"/>
  <c r="C6428" i="7" s="1"/>
  <c r="D6429" i="7"/>
  <c r="B6429" i="7" l="1"/>
  <c r="C6429" i="7" s="1"/>
  <c r="D6430" i="7"/>
  <c r="A6429" i="7"/>
  <c r="D6431" i="7" l="1"/>
  <c r="A6430" i="7"/>
  <c r="B6430" i="7"/>
  <c r="C6430" i="7" s="1"/>
  <c r="A6431" i="7" l="1"/>
  <c r="D6432" i="7"/>
  <c r="B6431" i="7"/>
  <c r="C6431" i="7" s="1"/>
  <c r="D6433" i="7" l="1"/>
  <c r="A6432" i="7"/>
  <c r="B6432" i="7"/>
  <c r="C6432" i="7" s="1"/>
  <c r="D6434" i="7" l="1"/>
  <c r="A6433" i="7"/>
  <c r="B6433" i="7"/>
  <c r="C6433" i="7" s="1"/>
  <c r="D6435" i="7" l="1"/>
  <c r="A6434" i="7"/>
  <c r="B6434" i="7"/>
  <c r="C6434" i="7" s="1"/>
  <c r="D6436" i="7" l="1"/>
  <c r="A6435" i="7"/>
  <c r="B6435" i="7"/>
  <c r="C6435" i="7" s="1"/>
  <c r="D6437" i="7" l="1"/>
  <c r="A6436" i="7"/>
  <c r="B6436" i="7"/>
  <c r="C6436" i="7" s="1"/>
  <c r="A6437" i="7" l="1"/>
  <c r="D6438" i="7"/>
  <c r="B6437" i="7"/>
  <c r="C6437" i="7" s="1"/>
  <c r="D6439" i="7" l="1"/>
  <c r="A6438" i="7"/>
  <c r="B6438" i="7"/>
  <c r="C6438" i="7" s="1"/>
  <c r="A6439" i="7" l="1"/>
  <c r="B6439" i="7"/>
  <c r="C6439" i="7" s="1"/>
  <c r="D6440" i="7"/>
  <c r="D6441" i="7" l="1"/>
  <c r="A6440" i="7"/>
  <c r="B6440" i="7"/>
  <c r="C6440" i="7" s="1"/>
  <c r="D6442" i="7" l="1"/>
  <c r="A6441" i="7"/>
  <c r="B6441" i="7"/>
  <c r="C6441" i="7" s="1"/>
  <c r="D6443" i="7" l="1"/>
  <c r="A6442" i="7"/>
  <c r="B6442" i="7"/>
  <c r="C6442" i="7" s="1"/>
  <c r="D6444" i="7" l="1"/>
  <c r="A6443" i="7"/>
  <c r="B6443" i="7"/>
  <c r="C6443" i="7" s="1"/>
  <c r="A6444" i="7" l="1"/>
  <c r="B6444" i="7"/>
  <c r="C6444" i="7" s="1"/>
  <c r="D6445" i="7"/>
  <c r="D6446" i="7" l="1"/>
  <c r="A6445" i="7"/>
  <c r="B6445" i="7"/>
  <c r="C6445" i="7" s="1"/>
  <c r="A6446" i="7" l="1"/>
  <c r="B6446" i="7"/>
  <c r="C6446" i="7" s="1"/>
  <c r="D6447" i="7"/>
  <c r="D6448" i="7" l="1"/>
  <c r="A6447" i="7"/>
  <c r="B6447" i="7"/>
  <c r="C6447" i="7" s="1"/>
  <c r="D6449" i="7" l="1"/>
  <c r="A6448" i="7"/>
  <c r="B6448" i="7"/>
  <c r="C6448" i="7" s="1"/>
  <c r="D6450" i="7" l="1"/>
  <c r="A6449" i="7"/>
  <c r="B6449" i="7"/>
  <c r="C6449" i="7" s="1"/>
  <c r="D6451" i="7" l="1"/>
  <c r="A6450" i="7"/>
  <c r="B6450" i="7"/>
  <c r="C6450" i="7" s="1"/>
  <c r="D6452" i="7" l="1"/>
  <c r="A6451" i="7"/>
  <c r="B6451" i="7"/>
  <c r="C6451" i="7" s="1"/>
  <c r="D6453" i="7" l="1"/>
  <c r="A6452" i="7"/>
  <c r="B6452" i="7"/>
  <c r="C6452" i="7" s="1"/>
  <c r="D6454" i="7" l="1"/>
  <c r="A6453" i="7"/>
  <c r="B6453" i="7"/>
  <c r="C6453" i="7" s="1"/>
  <c r="D6455" i="7" l="1"/>
  <c r="A6454" i="7"/>
  <c r="B6454" i="7"/>
  <c r="C6454" i="7" s="1"/>
  <c r="D6456" i="7" l="1"/>
  <c r="B6455" i="7"/>
  <c r="C6455" i="7" s="1"/>
  <c r="A6455" i="7"/>
  <c r="D6457" i="7" l="1"/>
  <c r="A6456" i="7"/>
  <c r="B6456" i="7"/>
  <c r="C6456" i="7" s="1"/>
  <c r="A6457" i="7" l="1"/>
  <c r="D6458" i="7"/>
  <c r="B6457" i="7"/>
  <c r="C6457" i="7" s="1"/>
  <c r="D6459" i="7" l="1"/>
  <c r="A6458" i="7"/>
  <c r="B6458" i="7"/>
  <c r="C6458" i="7" s="1"/>
  <c r="A6459" i="7" l="1"/>
  <c r="B6459" i="7"/>
  <c r="C6459" i="7" s="1"/>
  <c r="D6460" i="7"/>
  <c r="D6461" i="7" l="1"/>
  <c r="A6460" i="7"/>
  <c r="B6460" i="7"/>
  <c r="C6460" i="7" s="1"/>
  <c r="D6462" i="7" l="1"/>
  <c r="A6461" i="7"/>
  <c r="B6461" i="7"/>
  <c r="C6461" i="7" s="1"/>
  <c r="D6463" i="7" l="1"/>
  <c r="A6462" i="7"/>
  <c r="B6462" i="7"/>
  <c r="C6462" i="7" s="1"/>
  <c r="D6464" i="7" l="1"/>
  <c r="A6463" i="7"/>
  <c r="B6463" i="7"/>
  <c r="C6463" i="7" s="1"/>
  <c r="A6464" i="7" l="1"/>
  <c r="B6464" i="7"/>
  <c r="C6464" i="7" s="1"/>
  <c r="D6465" i="7"/>
  <c r="D6466" i="7" l="1"/>
  <c r="A6465" i="7"/>
  <c r="B6465" i="7"/>
  <c r="C6465" i="7" s="1"/>
  <c r="A6466" i="7" l="1"/>
  <c r="B6466" i="7"/>
  <c r="C6466" i="7" s="1"/>
  <c r="D6467" i="7"/>
  <c r="D6468" i="7" l="1"/>
  <c r="A6467" i="7"/>
  <c r="B6467" i="7"/>
  <c r="C6467" i="7" s="1"/>
  <c r="D6469" i="7" l="1"/>
  <c r="B6468" i="7"/>
  <c r="C6468" i="7" s="1"/>
  <c r="A6468" i="7"/>
  <c r="D6470" i="7" l="1"/>
  <c r="B6469" i="7"/>
  <c r="C6469" i="7" s="1"/>
  <c r="A6469" i="7"/>
  <c r="A6470" i="7" l="1"/>
  <c r="D6471" i="7"/>
  <c r="B6470" i="7"/>
  <c r="C6470" i="7" s="1"/>
  <c r="D6472" i="7" l="1"/>
  <c r="A6471" i="7"/>
  <c r="B6471" i="7"/>
  <c r="C6471" i="7" s="1"/>
  <c r="D6473" i="7" l="1"/>
  <c r="A6472" i="7"/>
  <c r="B6472" i="7"/>
  <c r="C6472" i="7" s="1"/>
  <c r="D6474" i="7" l="1"/>
  <c r="A6473" i="7"/>
  <c r="B6473" i="7"/>
  <c r="C6473" i="7" s="1"/>
  <c r="D6475" i="7" l="1"/>
  <c r="A6474" i="7"/>
  <c r="B6474" i="7"/>
  <c r="C6474" i="7" s="1"/>
  <c r="B6475" i="7" l="1"/>
  <c r="C6475" i="7" s="1"/>
  <c r="A6475" i="7"/>
  <c r="D6476" i="7"/>
  <c r="D6477" i="7" l="1"/>
  <c r="A6476" i="7"/>
  <c r="B6476" i="7"/>
  <c r="C6476" i="7" s="1"/>
  <c r="D6478" i="7" l="1"/>
  <c r="A6477" i="7"/>
  <c r="B6477" i="7"/>
  <c r="C6477" i="7" s="1"/>
  <c r="D6479" i="7" l="1"/>
  <c r="A6478" i="7"/>
  <c r="B6478" i="7"/>
  <c r="C6478" i="7" s="1"/>
  <c r="A6479" i="7" l="1"/>
  <c r="B6479" i="7"/>
  <c r="C6479" i="7" s="1"/>
  <c r="D6480" i="7"/>
  <c r="A6480" i="7" l="1"/>
  <c r="D6481" i="7"/>
  <c r="B6480" i="7"/>
  <c r="C6480" i="7" s="1"/>
  <c r="A6481" i="7" l="1"/>
  <c r="B6481" i="7"/>
  <c r="C6481" i="7" s="1"/>
  <c r="D6482" i="7"/>
  <c r="D6483" i="7" l="1"/>
  <c r="A6482" i="7"/>
  <c r="B6482" i="7"/>
  <c r="C6482" i="7" s="1"/>
  <c r="A6483" i="7" l="1"/>
  <c r="B6483" i="7"/>
  <c r="C6483" i="7" s="1"/>
  <c r="D6484" i="7"/>
  <c r="D6485" i="7" l="1"/>
  <c r="A6484" i="7"/>
  <c r="B6484" i="7"/>
  <c r="C6484" i="7" s="1"/>
  <c r="D6486" i="7" l="1"/>
  <c r="B6485" i="7"/>
  <c r="C6485" i="7" s="1"/>
  <c r="A6485" i="7"/>
  <c r="D6487" i="7" l="1"/>
  <c r="B6486" i="7"/>
  <c r="C6486" i="7" s="1"/>
  <c r="A6486" i="7"/>
  <c r="D6488" i="7" l="1"/>
  <c r="A6487" i="7"/>
  <c r="B6487" i="7"/>
  <c r="C6487" i="7" s="1"/>
  <c r="D6489" i="7" l="1"/>
  <c r="A6488" i="7"/>
  <c r="B6488" i="7"/>
  <c r="C6488" i="7" s="1"/>
  <c r="D6490" i="7" l="1"/>
  <c r="A6489" i="7"/>
  <c r="B6489" i="7"/>
  <c r="C6489" i="7" s="1"/>
  <c r="A6490" i="7" l="1"/>
  <c r="B6490" i="7"/>
  <c r="C6490" i="7" s="1"/>
  <c r="D6491" i="7"/>
  <c r="D6492" i="7" l="1"/>
  <c r="A6491" i="7"/>
  <c r="B6491" i="7"/>
  <c r="C6491" i="7" s="1"/>
  <c r="D6493" i="7" l="1"/>
  <c r="B6492" i="7"/>
  <c r="C6492" i="7" s="1"/>
  <c r="A6492" i="7"/>
  <c r="D6494" i="7" l="1"/>
  <c r="A6493" i="7"/>
  <c r="B6493" i="7"/>
  <c r="C6493" i="7" s="1"/>
  <c r="D6495" i="7" l="1"/>
  <c r="A6494" i="7"/>
  <c r="B6494" i="7"/>
  <c r="C6494" i="7" s="1"/>
  <c r="A6495" i="7" l="1"/>
  <c r="B6495" i="7"/>
  <c r="C6495" i="7" s="1"/>
  <c r="D6496" i="7"/>
  <c r="A6496" i="7" l="1"/>
  <c r="D6497" i="7"/>
  <c r="B6496" i="7"/>
  <c r="C6496" i="7" s="1"/>
  <c r="A6497" i="7" l="1"/>
  <c r="D6498" i="7"/>
  <c r="B6497" i="7"/>
  <c r="C6497" i="7" s="1"/>
  <c r="A6498" i="7" l="1"/>
  <c r="B6498" i="7"/>
  <c r="C6498" i="7" s="1"/>
  <c r="D6499" i="7"/>
  <c r="D6500" i="7" l="1"/>
  <c r="A6499" i="7"/>
  <c r="B6499" i="7"/>
  <c r="C6499" i="7" s="1"/>
  <c r="D6501" i="7" l="1"/>
  <c r="B6500" i="7"/>
  <c r="C6500" i="7" s="1"/>
  <c r="A6500" i="7"/>
  <c r="D6502" i="7" l="1"/>
  <c r="A6501" i="7"/>
  <c r="B6501" i="7"/>
  <c r="C6501" i="7" s="1"/>
  <c r="A6502" i="7" l="1"/>
  <c r="B6502" i="7"/>
  <c r="C6502" i="7" s="1"/>
  <c r="D6503" i="7"/>
  <c r="D6504" i="7" l="1"/>
  <c r="A6503" i="7"/>
  <c r="B6503" i="7"/>
  <c r="C6503" i="7" s="1"/>
  <c r="D6505" i="7" l="1"/>
  <c r="A6504" i="7"/>
  <c r="B6504" i="7"/>
  <c r="C6504" i="7" s="1"/>
  <c r="D6506" i="7" l="1"/>
  <c r="B6505" i="7"/>
  <c r="C6505" i="7" s="1"/>
  <c r="A6505" i="7"/>
  <c r="A6506" i="7" l="1"/>
  <c r="D6507" i="7"/>
  <c r="B6506" i="7"/>
  <c r="C6506" i="7" s="1"/>
  <c r="D6508" i="7" l="1"/>
  <c r="A6507" i="7"/>
  <c r="B6507" i="7"/>
  <c r="C6507" i="7" s="1"/>
  <c r="A6508" i="7" l="1"/>
  <c r="B6508" i="7"/>
  <c r="C6508" i="7" s="1"/>
  <c r="D6509" i="7"/>
  <c r="A6509" i="7" l="1"/>
  <c r="B6509" i="7"/>
  <c r="C6509" i="7" s="1"/>
  <c r="D6510" i="7"/>
  <c r="D6511" i="7" l="1"/>
  <c r="A6510" i="7"/>
  <c r="B6510" i="7"/>
  <c r="C6510" i="7" s="1"/>
  <c r="D6512" i="7" l="1"/>
  <c r="A6511" i="7"/>
  <c r="B6511" i="7"/>
  <c r="C6511" i="7" s="1"/>
  <c r="A6512" i="7" l="1"/>
  <c r="D6513" i="7"/>
  <c r="B6512" i="7"/>
  <c r="C6512" i="7" s="1"/>
  <c r="A6513" i="7" l="1"/>
  <c r="B6513" i="7"/>
  <c r="C6513" i="7" s="1"/>
  <c r="D6514" i="7"/>
  <c r="D6515" i="7" l="1"/>
  <c r="A6514" i="7"/>
  <c r="B6514" i="7"/>
  <c r="C6514" i="7" s="1"/>
  <c r="A6515" i="7" l="1"/>
  <c r="D6516" i="7"/>
  <c r="B6515" i="7"/>
  <c r="C6515" i="7" s="1"/>
  <c r="D6517" i="7" l="1"/>
  <c r="A6516" i="7"/>
  <c r="B6516" i="7"/>
  <c r="C6516" i="7" s="1"/>
  <c r="A6517" i="7" l="1"/>
  <c r="B6517" i="7"/>
  <c r="C6517" i="7" s="1"/>
  <c r="D6518" i="7"/>
  <c r="A6518" i="7" l="1"/>
  <c r="D6519" i="7"/>
  <c r="B6518" i="7"/>
  <c r="C6518" i="7" s="1"/>
  <c r="A6519" i="7" l="1"/>
  <c r="B6519" i="7"/>
  <c r="C6519" i="7" s="1"/>
  <c r="D6520" i="7"/>
  <c r="D6521" i="7" l="1"/>
  <c r="A6520" i="7"/>
  <c r="B6520" i="7"/>
  <c r="C6520" i="7" s="1"/>
  <c r="D6522" i="7" l="1"/>
  <c r="A6521" i="7"/>
  <c r="B6521" i="7"/>
  <c r="C6521" i="7" s="1"/>
  <c r="A6522" i="7" l="1"/>
  <c r="D6523" i="7"/>
  <c r="B6522" i="7"/>
  <c r="C6522" i="7" s="1"/>
  <c r="A6523" i="7" l="1"/>
  <c r="B6523" i="7"/>
  <c r="C6523" i="7" s="1"/>
  <c r="D6524" i="7"/>
  <c r="D6525" i="7" l="1"/>
  <c r="A6524" i="7"/>
  <c r="B6524" i="7"/>
  <c r="C6524" i="7" s="1"/>
  <c r="D6526" i="7" l="1"/>
  <c r="A6525" i="7"/>
  <c r="B6525" i="7"/>
  <c r="C6525" i="7" s="1"/>
  <c r="D6527" i="7" l="1"/>
  <c r="A6526" i="7"/>
  <c r="B6526" i="7"/>
  <c r="C6526" i="7" s="1"/>
  <c r="D6528" i="7" l="1"/>
  <c r="A6527" i="7"/>
  <c r="B6527" i="7"/>
  <c r="C6527" i="7" s="1"/>
  <c r="B6528" i="7" l="1"/>
  <c r="C6528" i="7" s="1"/>
  <c r="D6529" i="7"/>
  <c r="A6528" i="7"/>
  <c r="D6530" i="7" l="1"/>
  <c r="A6529" i="7"/>
  <c r="B6529" i="7"/>
  <c r="C6529" i="7" s="1"/>
  <c r="D6531" i="7" l="1"/>
  <c r="A6530" i="7"/>
  <c r="B6530" i="7"/>
  <c r="C6530" i="7" s="1"/>
  <c r="D6532" i="7" l="1"/>
  <c r="A6531" i="7"/>
  <c r="B6531" i="7"/>
  <c r="C6531" i="7" s="1"/>
  <c r="D6533" i="7" l="1"/>
  <c r="A6532" i="7"/>
  <c r="B6532" i="7"/>
  <c r="C6532" i="7" s="1"/>
  <c r="A6533" i="7" l="1"/>
  <c r="B6533" i="7"/>
  <c r="C6533" i="7" s="1"/>
  <c r="D6534" i="7"/>
  <c r="A6534" i="7" l="1"/>
  <c r="D6535" i="7"/>
  <c r="B6534" i="7"/>
  <c r="C6534" i="7" s="1"/>
  <c r="D6536" i="7" l="1"/>
  <c r="A6535" i="7"/>
  <c r="B6535" i="7"/>
  <c r="C6535" i="7" s="1"/>
  <c r="D6537" i="7" l="1"/>
  <c r="A6536" i="7"/>
  <c r="B6536" i="7"/>
  <c r="C6536" i="7" s="1"/>
  <c r="D6538" i="7" l="1"/>
  <c r="A6537" i="7"/>
  <c r="B6537" i="7"/>
  <c r="C6537" i="7" s="1"/>
  <c r="D6539" i="7" l="1"/>
  <c r="B6538" i="7"/>
  <c r="C6538" i="7" s="1"/>
  <c r="A6538" i="7"/>
  <c r="D6540" i="7" l="1"/>
  <c r="A6539" i="7"/>
  <c r="B6539" i="7"/>
  <c r="C6539" i="7" s="1"/>
  <c r="D6541" i="7" l="1"/>
  <c r="B6540" i="7"/>
  <c r="C6540" i="7" s="1"/>
  <c r="A6540" i="7"/>
  <c r="D6542" i="7" l="1"/>
  <c r="A6541" i="7"/>
  <c r="B6541" i="7"/>
  <c r="C6541" i="7" s="1"/>
  <c r="D6543" i="7" l="1"/>
  <c r="A6542" i="7"/>
  <c r="B6542" i="7"/>
  <c r="C6542" i="7" s="1"/>
  <c r="D6544" i="7" l="1"/>
  <c r="A6543" i="7"/>
  <c r="B6543" i="7"/>
  <c r="C6543" i="7" s="1"/>
  <c r="D6545" i="7" l="1"/>
  <c r="A6544" i="7"/>
  <c r="B6544" i="7"/>
  <c r="C6544" i="7" s="1"/>
  <c r="A6545" i="7" l="1"/>
  <c r="B6545" i="7"/>
  <c r="C6545" i="7" s="1"/>
  <c r="D6546" i="7"/>
  <c r="A6546" i="7" l="1"/>
  <c r="B6546" i="7"/>
  <c r="C6546" i="7" s="1"/>
  <c r="D6547" i="7"/>
  <c r="A6547" i="7" l="1"/>
  <c r="B6547" i="7"/>
  <c r="C6547" i="7" s="1"/>
  <c r="D6548" i="7"/>
  <c r="D6549" i="7" l="1"/>
  <c r="A6548" i="7"/>
  <c r="B6548" i="7"/>
  <c r="C6548" i="7" s="1"/>
  <c r="A6549" i="7" l="1"/>
  <c r="B6549" i="7"/>
  <c r="C6549" i="7" s="1"/>
  <c r="D6550" i="7"/>
  <c r="A6550" i="7" l="1"/>
  <c r="D6551" i="7"/>
  <c r="B6550" i="7"/>
  <c r="C6550" i="7" s="1"/>
  <c r="A6551" i="7" l="1"/>
  <c r="B6551" i="7"/>
  <c r="C6551" i="7" s="1"/>
  <c r="D6552" i="7"/>
  <c r="A6552" i="7" l="1"/>
  <c r="B6552" i="7"/>
  <c r="C6552" i="7" s="1"/>
  <c r="D6553" i="7"/>
  <c r="D6554" i="7" l="1"/>
  <c r="A6553" i="7"/>
  <c r="B6553" i="7"/>
  <c r="C6553" i="7" s="1"/>
  <c r="D6555" i="7" l="1"/>
  <c r="A6554" i="7"/>
  <c r="B6554" i="7"/>
  <c r="C6554" i="7" s="1"/>
  <c r="D6556" i="7" l="1"/>
  <c r="A6555" i="7"/>
  <c r="B6555" i="7"/>
  <c r="C6555" i="7" s="1"/>
  <c r="D6557" i="7" l="1"/>
  <c r="A6556" i="7"/>
  <c r="B6556" i="7"/>
  <c r="C6556" i="7" s="1"/>
  <c r="D6558" i="7" l="1"/>
  <c r="A6557" i="7"/>
  <c r="B6557" i="7"/>
  <c r="C6557" i="7" s="1"/>
  <c r="D6559" i="7" l="1"/>
  <c r="A6558" i="7"/>
  <c r="B6558" i="7"/>
  <c r="C6558" i="7" s="1"/>
  <c r="D6560" i="7" l="1"/>
  <c r="A6559" i="7"/>
  <c r="B6559" i="7"/>
  <c r="C6559" i="7" s="1"/>
  <c r="D6561" i="7" l="1"/>
  <c r="B6560" i="7"/>
  <c r="C6560" i="7" s="1"/>
  <c r="A6560" i="7"/>
  <c r="A6561" i="7" l="1"/>
  <c r="B6561" i="7"/>
  <c r="C6561" i="7" s="1"/>
  <c r="D6562" i="7"/>
  <c r="A6562" i="7" l="1"/>
  <c r="D6563" i="7"/>
  <c r="B6562" i="7"/>
  <c r="C6562" i="7" s="1"/>
  <c r="D6564" i="7" l="1"/>
  <c r="A6563" i="7"/>
  <c r="B6563" i="7"/>
  <c r="C6563" i="7" s="1"/>
  <c r="D6565" i="7" l="1"/>
  <c r="A6564" i="7"/>
  <c r="B6564" i="7"/>
  <c r="C6564" i="7" s="1"/>
  <c r="A6565" i="7" l="1"/>
  <c r="B6565" i="7"/>
  <c r="C6565" i="7" s="1"/>
  <c r="D6566" i="7"/>
  <c r="D6567" i="7" l="1"/>
  <c r="A6566" i="7"/>
  <c r="B6566" i="7"/>
  <c r="C6566" i="7" s="1"/>
  <c r="D6568" i="7" l="1"/>
  <c r="A6567" i="7"/>
  <c r="B6567" i="7"/>
  <c r="C6567" i="7" s="1"/>
  <c r="D6569" i="7" l="1"/>
  <c r="A6568" i="7"/>
  <c r="B6568" i="7"/>
  <c r="C6568" i="7" s="1"/>
  <c r="A6569" i="7" l="1"/>
  <c r="B6569" i="7"/>
  <c r="C6569" i="7" s="1"/>
  <c r="D6570" i="7"/>
  <c r="D6571" i="7" l="1"/>
  <c r="A6570" i="7"/>
  <c r="B6570" i="7"/>
  <c r="C6570" i="7" s="1"/>
  <c r="D6572" i="7" l="1"/>
  <c r="A6571" i="7"/>
  <c r="B6571" i="7"/>
  <c r="C6571" i="7" s="1"/>
  <c r="D6573" i="7" l="1"/>
  <c r="A6572" i="7"/>
  <c r="B6572" i="7"/>
  <c r="C6572" i="7" s="1"/>
  <c r="A6573" i="7" l="1"/>
  <c r="D6574" i="7"/>
  <c r="B6573" i="7"/>
  <c r="C6573" i="7" s="1"/>
  <c r="D6575" i="7" l="1"/>
  <c r="A6574" i="7"/>
  <c r="B6574" i="7"/>
  <c r="C6574" i="7" s="1"/>
  <c r="D6576" i="7" l="1"/>
  <c r="A6575" i="7"/>
  <c r="B6575" i="7"/>
  <c r="C6575" i="7" s="1"/>
  <c r="D6577" i="7" l="1"/>
  <c r="A6576" i="7"/>
  <c r="B6576" i="7"/>
  <c r="C6576" i="7" s="1"/>
  <c r="D6578" i="7" l="1"/>
  <c r="A6577" i="7"/>
  <c r="B6577" i="7"/>
  <c r="C6577" i="7" s="1"/>
  <c r="A6578" i="7" l="1"/>
  <c r="B6578" i="7"/>
  <c r="C6578" i="7" s="1"/>
  <c r="D6579" i="7"/>
  <c r="D6580" i="7" l="1"/>
  <c r="A6579" i="7"/>
  <c r="B6579" i="7"/>
  <c r="C6579" i="7" s="1"/>
  <c r="D6581" i="7" l="1"/>
  <c r="A6580" i="7"/>
  <c r="B6580" i="7"/>
  <c r="C6580" i="7" s="1"/>
  <c r="D6582" i="7" l="1"/>
  <c r="A6581" i="7"/>
  <c r="B6581" i="7"/>
  <c r="C6581" i="7" s="1"/>
  <c r="D6583" i="7" l="1"/>
  <c r="B6582" i="7"/>
  <c r="C6582" i="7" s="1"/>
  <c r="A6582" i="7"/>
  <c r="D6584" i="7" l="1"/>
  <c r="A6583" i="7"/>
  <c r="B6583" i="7"/>
  <c r="C6583" i="7" s="1"/>
  <c r="D6585" i="7" l="1"/>
  <c r="A6584" i="7"/>
  <c r="B6584" i="7"/>
  <c r="C6584" i="7" s="1"/>
  <c r="D6586" i="7" l="1"/>
  <c r="B6585" i="7"/>
  <c r="C6585" i="7" s="1"/>
  <c r="A6585" i="7"/>
  <c r="D6587" i="7" l="1"/>
  <c r="A6586" i="7"/>
  <c r="B6586" i="7"/>
  <c r="C6586" i="7" s="1"/>
  <c r="D6588" i="7" l="1"/>
  <c r="A6587" i="7"/>
  <c r="B6587" i="7"/>
  <c r="C6587" i="7" s="1"/>
  <c r="D6589" i="7" l="1"/>
  <c r="A6588" i="7"/>
  <c r="B6588" i="7"/>
  <c r="C6588" i="7" s="1"/>
  <c r="M17" i="13" l="1"/>
  <c r="B6589" i="7"/>
  <c r="C6589" i="7" s="1"/>
  <c r="D6590" i="7"/>
  <c r="M18" i="13"/>
  <c r="A6589" i="7"/>
  <c r="M19" i="13"/>
  <c r="B6590" i="7" l="1"/>
  <c r="C6590" i="7" s="1"/>
  <c r="D6591" i="7"/>
  <c r="A6590" i="7"/>
  <c r="D6592" i="7" l="1"/>
  <c r="A6591" i="7"/>
  <c r="B6591" i="7"/>
  <c r="C6591" i="7" s="1"/>
  <c r="D6593" i="7" l="1"/>
  <c r="A6592" i="7"/>
  <c r="B6592" i="7"/>
  <c r="C6592" i="7" s="1"/>
  <c r="D6594" i="7" l="1"/>
  <c r="B6593" i="7"/>
  <c r="C6593" i="7" s="1"/>
  <c r="A6593" i="7"/>
  <c r="D6595" i="7" l="1"/>
  <c r="A6594" i="7"/>
  <c r="B6594" i="7"/>
  <c r="C6594" i="7" s="1"/>
  <c r="D6596" i="7" l="1"/>
  <c r="A6595" i="7"/>
  <c r="B6595" i="7"/>
  <c r="C6595" i="7" s="1"/>
  <c r="D6597" i="7" l="1"/>
  <c r="A6596" i="7"/>
  <c r="B6596" i="7"/>
  <c r="C6596" i="7" s="1"/>
  <c r="D6598" i="7" l="1"/>
  <c r="A6597" i="7"/>
  <c r="B6597" i="7"/>
  <c r="C6597" i="7" s="1"/>
  <c r="A6598" i="7" l="1"/>
  <c r="D6599" i="7"/>
  <c r="B6598" i="7"/>
  <c r="C6598" i="7" s="1"/>
  <c r="D6600" i="7" l="1"/>
  <c r="A6599" i="7"/>
  <c r="B6599" i="7"/>
  <c r="C6599" i="7" s="1"/>
  <c r="D6601" i="7" l="1"/>
  <c r="A6600" i="7"/>
  <c r="B6600" i="7"/>
  <c r="C6600" i="7" s="1"/>
  <c r="D6602" i="7" l="1"/>
  <c r="A6601" i="7"/>
  <c r="B6601" i="7"/>
  <c r="C6601" i="7" s="1"/>
  <c r="D6603" i="7" l="1"/>
  <c r="B6602" i="7"/>
  <c r="C6602" i="7" s="1"/>
  <c r="A6602" i="7"/>
  <c r="D6604" i="7" l="1"/>
  <c r="A6603" i="7"/>
  <c r="B6603" i="7"/>
  <c r="C6603" i="7" s="1"/>
  <c r="D6605" i="7" l="1"/>
  <c r="A6604" i="7"/>
  <c r="B6604" i="7"/>
  <c r="C6604" i="7" s="1"/>
  <c r="D6606" i="7" l="1"/>
  <c r="A6605" i="7"/>
  <c r="B6605" i="7"/>
  <c r="C6605" i="7" s="1"/>
  <c r="D6607" i="7" l="1"/>
  <c r="A6606" i="7"/>
  <c r="B6606" i="7"/>
  <c r="C6606" i="7" s="1"/>
  <c r="A6607" i="7" l="1"/>
  <c r="B6607" i="7"/>
  <c r="C6607" i="7" s="1"/>
  <c r="D6608" i="7"/>
  <c r="D6609" i="7" l="1"/>
  <c r="B6608" i="7"/>
  <c r="C6608" i="7" s="1"/>
  <c r="A6608" i="7"/>
  <c r="A6609" i="7" l="1"/>
  <c r="B6609" i="7"/>
  <c r="C6609" i="7" s="1"/>
  <c r="D6610" i="7"/>
  <c r="D6611" i="7" l="1"/>
  <c r="A6610" i="7"/>
  <c r="B6610" i="7"/>
  <c r="C6610" i="7" s="1"/>
  <c r="D6612" i="7" l="1"/>
  <c r="A6611" i="7"/>
  <c r="B6611" i="7"/>
  <c r="C6611" i="7" s="1"/>
  <c r="D6613" i="7" l="1"/>
  <c r="A6612" i="7"/>
  <c r="B6612" i="7"/>
  <c r="C6612" i="7" s="1"/>
  <c r="D6614" i="7" l="1"/>
  <c r="A6613" i="7"/>
  <c r="B6613" i="7"/>
  <c r="C6613" i="7" s="1"/>
  <c r="D6615" i="7" l="1"/>
  <c r="B6614" i="7"/>
  <c r="C6614" i="7" s="1"/>
  <c r="A6614" i="7"/>
  <c r="A6615" i="7" l="1"/>
  <c r="B6615" i="7"/>
  <c r="C6615" i="7" s="1"/>
  <c r="D6616" i="7"/>
  <c r="A6616" i="7" l="1"/>
  <c r="B6616" i="7"/>
  <c r="C6616" i="7" s="1"/>
  <c r="D6617" i="7"/>
  <c r="D6618" i="7" l="1"/>
  <c r="A6617" i="7"/>
  <c r="B6617" i="7"/>
  <c r="C6617" i="7" s="1"/>
  <c r="D6619" i="7" l="1"/>
  <c r="A6618" i="7"/>
  <c r="B6618" i="7"/>
  <c r="C6618" i="7" s="1"/>
  <c r="A6619" i="7" l="1"/>
  <c r="B6619" i="7"/>
  <c r="C6619" i="7" s="1"/>
  <c r="D6620" i="7"/>
  <c r="D6621" i="7" l="1"/>
  <c r="A6620" i="7"/>
  <c r="B6620" i="7"/>
  <c r="C6620" i="7" s="1"/>
  <c r="D6622" i="7" l="1"/>
  <c r="A6621" i="7"/>
  <c r="B6621" i="7"/>
  <c r="C6621" i="7" s="1"/>
  <c r="A6622" i="7" l="1"/>
  <c r="B6622" i="7"/>
  <c r="C6622" i="7" s="1"/>
  <c r="D6623" i="7"/>
  <c r="D6624" i="7" l="1"/>
  <c r="A6623" i="7"/>
  <c r="B6623" i="7"/>
  <c r="C6623" i="7" s="1"/>
  <c r="D6625" i="7" l="1"/>
  <c r="A6624" i="7"/>
  <c r="B6624" i="7"/>
  <c r="C6624" i="7" s="1"/>
  <c r="D6626" i="7" l="1"/>
  <c r="A6625" i="7"/>
  <c r="B6625" i="7"/>
  <c r="C6625" i="7" s="1"/>
  <c r="A6626" i="7" l="1"/>
  <c r="B6626" i="7"/>
  <c r="C6626" i="7" s="1"/>
  <c r="D6627" i="7"/>
  <c r="A6627" i="7" l="1"/>
  <c r="B6627" i="7"/>
  <c r="C6627" i="7" s="1"/>
  <c r="D6628" i="7"/>
  <c r="D6629" i="7" l="1"/>
  <c r="A6628" i="7"/>
  <c r="B6628" i="7"/>
  <c r="C6628" i="7" s="1"/>
  <c r="D6630" i="7" l="1"/>
  <c r="A6629" i="7"/>
  <c r="B6629" i="7"/>
  <c r="C6629" i="7" s="1"/>
  <c r="D6631" i="7" l="1"/>
  <c r="B6630" i="7"/>
  <c r="C6630" i="7" s="1"/>
  <c r="A6630" i="7"/>
  <c r="D6632" i="7" l="1"/>
  <c r="A6631" i="7"/>
  <c r="B6631" i="7"/>
  <c r="C6631" i="7" s="1"/>
  <c r="D6633" i="7" l="1"/>
  <c r="A6632" i="7"/>
  <c r="B6632" i="7"/>
  <c r="C6632" i="7" s="1"/>
  <c r="D6634" i="7" l="1"/>
  <c r="B6633" i="7"/>
  <c r="C6633" i="7" s="1"/>
  <c r="A6633" i="7"/>
  <c r="A6634" i="7" l="1"/>
  <c r="D6635" i="7"/>
  <c r="B6634" i="7"/>
  <c r="C6634" i="7" s="1"/>
  <c r="A6635" i="7" l="1"/>
  <c r="B6635" i="7"/>
  <c r="C6635" i="7" s="1"/>
  <c r="D6636" i="7"/>
  <c r="D6637" i="7" l="1"/>
  <c r="A6636" i="7"/>
  <c r="B6636" i="7"/>
  <c r="C6636" i="7" s="1"/>
  <c r="D6638" i="7" l="1"/>
  <c r="A6637" i="7"/>
  <c r="B6637" i="7"/>
  <c r="C6637" i="7" s="1"/>
  <c r="D6639" i="7" l="1"/>
  <c r="A6638" i="7"/>
  <c r="B6638" i="7"/>
  <c r="C6638" i="7" s="1"/>
  <c r="D6640" i="7" l="1"/>
  <c r="A6639" i="7"/>
  <c r="B6639" i="7"/>
  <c r="C6639" i="7" s="1"/>
  <c r="A6640" i="7" l="1"/>
  <c r="D6641" i="7"/>
  <c r="B6640" i="7"/>
  <c r="C6640" i="7" s="1"/>
  <c r="D6642" i="7" l="1"/>
  <c r="A6641" i="7"/>
  <c r="B6641" i="7"/>
  <c r="C6641" i="7" s="1"/>
  <c r="D6643" i="7" l="1"/>
  <c r="A6642" i="7"/>
  <c r="B6642" i="7"/>
  <c r="C6642" i="7" s="1"/>
  <c r="D6644" i="7" l="1"/>
  <c r="A6643" i="7"/>
  <c r="B6643" i="7"/>
  <c r="C6643" i="7" s="1"/>
  <c r="A6644" i="7" l="1"/>
  <c r="B6644" i="7"/>
  <c r="C6644" i="7" s="1"/>
  <c r="D6645" i="7"/>
  <c r="D6646" i="7" l="1"/>
  <c r="A6645" i="7"/>
  <c r="B6645" i="7"/>
  <c r="C6645" i="7" s="1"/>
  <c r="A6646" i="7" l="1"/>
  <c r="D6647" i="7"/>
  <c r="B6646" i="7"/>
  <c r="C6646" i="7" s="1"/>
  <c r="A6647" i="7" l="1"/>
  <c r="B6647" i="7"/>
  <c r="C6647" i="7" s="1"/>
  <c r="D6648" i="7"/>
  <c r="D6649" i="7" l="1"/>
  <c r="A6648" i="7"/>
  <c r="B6648" i="7"/>
  <c r="C6648" i="7" s="1"/>
  <c r="A6649" i="7" l="1"/>
  <c r="B6649" i="7"/>
  <c r="C6649" i="7" s="1"/>
  <c r="D6650" i="7"/>
  <c r="D6651" i="7" l="1"/>
  <c r="A6650" i="7"/>
  <c r="B6650" i="7"/>
  <c r="C6650" i="7" s="1"/>
  <c r="D6652" i="7" l="1"/>
  <c r="A6651" i="7"/>
  <c r="B6651" i="7"/>
  <c r="C6651" i="7" s="1"/>
  <c r="D6653" i="7" l="1"/>
  <c r="A6652" i="7"/>
  <c r="B6652" i="7"/>
  <c r="C6652" i="7" s="1"/>
  <c r="D6654" i="7" l="1"/>
  <c r="A6653" i="7"/>
  <c r="B6653" i="7"/>
  <c r="C6653" i="7" s="1"/>
  <c r="D6655" i="7" l="1"/>
  <c r="A6654" i="7"/>
  <c r="B6654" i="7"/>
  <c r="C6654" i="7" s="1"/>
  <c r="D6656" i="7" l="1"/>
  <c r="A6655" i="7"/>
  <c r="B6655" i="7"/>
  <c r="C6655" i="7" s="1"/>
  <c r="D6657" i="7" l="1"/>
  <c r="A6656" i="7"/>
  <c r="B6656" i="7"/>
  <c r="C6656" i="7" s="1"/>
  <c r="D6658" i="7" l="1"/>
  <c r="A6657" i="7"/>
  <c r="B6657" i="7"/>
  <c r="C6657" i="7" s="1"/>
  <c r="D6659" i="7" l="1"/>
  <c r="A6658" i="7"/>
  <c r="B6658" i="7"/>
  <c r="C6658" i="7" s="1"/>
  <c r="D6660" i="7" l="1"/>
  <c r="A6659" i="7"/>
  <c r="B6659" i="7"/>
  <c r="C6659" i="7" s="1"/>
  <c r="A6660" i="7" l="1"/>
  <c r="B6660" i="7"/>
  <c r="C6660" i="7" s="1"/>
  <c r="D6661" i="7"/>
  <c r="D6662" i="7" l="1"/>
  <c r="A6661" i="7"/>
  <c r="B6661" i="7"/>
  <c r="C6661" i="7" s="1"/>
  <c r="A6662" i="7" l="1"/>
  <c r="D6663" i="7"/>
  <c r="B6662" i="7"/>
  <c r="C6662" i="7" s="1"/>
  <c r="D6664" i="7" l="1"/>
  <c r="A6663" i="7"/>
  <c r="B6663" i="7"/>
  <c r="C6663" i="7" s="1"/>
  <c r="A6664" i="7" l="1"/>
  <c r="B6664" i="7"/>
  <c r="C6664" i="7" s="1"/>
  <c r="D6665" i="7"/>
  <c r="D6666" i="7" l="1"/>
  <c r="A6665" i="7"/>
  <c r="B6665" i="7"/>
  <c r="C6665" i="7" s="1"/>
  <c r="D6667" i="7" l="1"/>
  <c r="A6666" i="7"/>
  <c r="B6666" i="7"/>
  <c r="C6666" i="7" s="1"/>
  <c r="D6668" i="7" l="1"/>
  <c r="A6667" i="7"/>
  <c r="B6667" i="7"/>
  <c r="C6667" i="7" s="1"/>
  <c r="D6669" i="7" l="1"/>
  <c r="A6668" i="7"/>
  <c r="B6668" i="7"/>
  <c r="C6668" i="7" s="1"/>
  <c r="A6669" i="7" l="1"/>
  <c r="B6669" i="7"/>
  <c r="C6669" i="7" s="1"/>
  <c r="D6670" i="7"/>
  <c r="D6671" i="7" l="1"/>
  <c r="A6670" i="7"/>
  <c r="B6670" i="7"/>
  <c r="C6670" i="7" s="1"/>
  <c r="D6672" i="7" l="1"/>
  <c r="A6671" i="7"/>
  <c r="B6671" i="7"/>
  <c r="C6671" i="7" s="1"/>
  <c r="D6673" i="7" l="1"/>
  <c r="A6672" i="7"/>
  <c r="B6672" i="7"/>
  <c r="C6672" i="7" s="1"/>
  <c r="A6673" i="7" l="1"/>
  <c r="D6674" i="7"/>
  <c r="B6673" i="7"/>
  <c r="C6673" i="7" s="1"/>
  <c r="D6675" i="7" l="1"/>
  <c r="A6674" i="7"/>
  <c r="B6674" i="7"/>
  <c r="C6674" i="7" s="1"/>
  <c r="D6676" i="7" l="1"/>
  <c r="A6675" i="7"/>
  <c r="B6675" i="7"/>
  <c r="C6675" i="7" s="1"/>
  <c r="A6676" i="7" l="1"/>
  <c r="B6676" i="7"/>
  <c r="C6676" i="7" s="1"/>
  <c r="D6677" i="7"/>
  <c r="D6678" i="7" l="1"/>
  <c r="A6677" i="7"/>
  <c r="B6677" i="7"/>
  <c r="C6677" i="7" s="1"/>
  <c r="A6678" i="7" l="1"/>
  <c r="D6679" i="7"/>
  <c r="B6678" i="7"/>
  <c r="C6678" i="7" s="1"/>
  <c r="D6680" i="7" l="1"/>
  <c r="A6679" i="7"/>
  <c r="B6679" i="7"/>
  <c r="C6679" i="7" s="1"/>
  <c r="D6681" i="7" l="1"/>
  <c r="A6680" i="7"/>
  <c r="B6680" i="7"/>
  <c r="C6680" i="7" s="1"/>
  <c r="D6682" i="7" l="1"/>
  <c r="A6681" i="7"/>
  <c r="B6681" i="7"/>
  <c r="C6681" i="7" s="1"/>
  <c r="D6683" i="7" l="1"/>
  <c r="A6682" i="7"/>
  <c r="B6682" i="7"/>
  <c r="C6682" i="7" s="1"/>
  <c r="D6684" i="7" l="1"/>
  <c r="A6683" i="7"/>
  <c r="B6683" i="7"/>
  <c r="C6683" i="7" s="1"/>
  <c r="D6685" i="7" l="1"/>
  <c r="B6684" i="7"/>
  <c r="C6684" i="7" s="1"/>
  <c r="A6684" i="7"/>
  <c r="D6686" i="7" l="1"/>
  <c r="A6685" i="7"/>
  <c r="B6685" i="7"/>
  <c r="C6685" i="7" s="1"/>
  <c r="D6687" i="7" l="1"/>
  <c r="B6686" i="7"/>
  <c r="C6686" i="7" s="1"/>
  <c r="A6686" i="7"/>
  <c r="A6687" i="7" l="1"/>
  <c r="B6687" i="7"/>
  <c r="C6687" i="7" s="1"/>
  <c r="D6688" i="7"/>
  <c r="D6689" i="7" l="1"/>
  <c r="A6688" i="7"/>
  <c r="B6688" i="7"/>
  <c r="C6688" i="7" s="1"/>
  <c r="D6690" i="7" l="1"/>
  <c r="A6689" i="7"/>
  <c r="B6689" i="7"/>
  <c r="C6689" i="7" s="1"/>
  <c r="D6691" i="7" l="1"/>
  <c r="A6690" i="7"/>
  <c r="B6690" i="7"/>
  <c r="C6690" i="7" s="1"/>
  <c r="D6692" i="7" l="1"/>
  <c r="A6691" i="7"/>
  <c r="B6691" i="7"/>
  <c r="C6691" i="7" s="1"/>
  <c r="A6692" i="7" l="1"/>
  <c r="B6692" i="7"/>
  <c r="C6692" i="7" s="1"/>
  <c r="D6693" i="7"/>
  <c r="D6694" i="7" l="1"/>
  <c r="A6693" i="7"/>
  <c r="B6693" i="7"/>
  <c r="C6693" i="7" s="1"/>
  <c r="D6695" i="7" l="1"/>
  <c r="B6694" i="7"/>
  <c r="C6694" i="7" s="1"/>
  <c r="A6694" i="7"/>
  <c r="D6696" i="7" l="1"/>
  <c r="A6695" i="7"/>
  <c r="B6695" i="7"/>
  <c r="C6695" i="7" s="1"/>
  <c r="A6696" i="7" l="1"/>
  <c r="B6696" i="7"/>
  <c r="C6696" i="7" s="1"/>
  <c r="D6697" i="7"/>
  <c r="A6697" i="7" l="1"/>
  <c r="B6697" i="7"/>
  <c r="C6697" i="7" s="1"/>
  <c r="D6698" i="7"/>
  <c r="A6698" i="7" l="1"/>
  <c r="B6698" i="7"/>
  <c r="C6698" i="7" s="1"/>
  <c r="D6699" i="7"/>
  <c r="D6700" i="7" l="1"/>
  <c r="A6699" i="7"/>
  <c r="B6699" i="7"/>
  <c r="C6699" i="7" s="1"/>
  <c r="D6701" i="7" l="1"/>
  <c r="A6700" i="7"/>
  <c r="B6700" i="7"/>
  <c r="C6700" i="7" s="1"/>
  <c r="A6701" i="7" l="1"/>
  <c r="B6701" i="7"/>
  <c r="C6701" i="7" s="1"/>
  <c r="D6702" i="7"/>
  <c r="D6703" i="7" l="1"/>
  <c r="A6702" i="7"/>
  <c r="B6702" i="7"/>
  <c r="C6702" i="7" s="1"/>
  <c r="D6704" i="7" l="1"/>
  <c r="A6703" i="7"/>
  <c r="B6703" i="7"/>
  <c r="C6703" i="7" s="1"/>
  <c r="D6705" i="7" l="1"/>
  <c r="A6704" i="7"/>
  <c r="B6704" i="7"/>
  <c r="C6704" i="7" s="1"/>
  <c r="D6706" i="7" l="1"/>
  <c r="A6705" i="7"/>
  <c r="B6705" i="7"/>
  <c r="C6705" i="7" s="1"/>
  <c r="D6707" i="7" l="1"/>
  <c r="A6706" i="7"/>
  <c r="B6706" i="7"/>
  <c r="C6706" i="7" s="1"/>
  <c r="B6707" i="7" l="1"/>
  <c r="C6707" i="7" s="1"/>
  <c r="D6708" i="7"/>
  <c r="A6707" i="7"/>
  <c r="D6709" i="7" l="1"/>
  <c r="A6708" i="7"/>
  <c r="B6708" i="7"/>
  <c r="C6708" i="7" s="1"/>
  <c r="D6710" i="7" l="1"/>
  <c r="A6709" i="7"/>
  <c r="B6709" i="7"/>
  <c r="C6709" i="7" s="1"/>
  <c r="A6710" i="7" l="1"/>
  <c r="D6711" i="7"/>
  <c r="B6710" i="7"/>
  <c r="C6710" i="7" s="1"/>
  <c r="D6712" i="7" l="1"/>
  <c r="A6711" i="7"/>
  <c r="B6711" i="7"/>
  <c r="C6711" i="7" s="1"/>
  <c r="D6713" i="7" l="1"/>
  <c r="A6712" i="7"/>
  <c r="B6712" i="7"/>
  <c r="C6712" i="7" s="1"/>
  <c r="D6714" i="7" l="1"/>
  <c r="A6713" i="7"/>
  <c r="B6713" i="7"/>
  <c r="C6713" i="7" s="1"/>
  <c r="A6714" i="7" l="1"/>
  <c r="B6714" i="7"/>
  <c r="C6714" i="7" s="1"/>
  <c r="D6715" i="7"/>
  <c r="D6716" i="7" l="1"/>
  <c r="A6715" i="7"/>
  <c r="B6715" i="7"/>
  <c r="C6715" i="7" s="1"/>
  <c r="D6717" i="7" l="1"/>
  <c r="A6716" i="7"/>
  <c r="B6716" i="7"/>
  <c r="C6716" i="7" s="1"/>
  <c r="D6718" i="7" l="1"/>
  <c r="B6717" i="7"/>
  <c r="C6717" i="7" s="1"/>
  <c r="A6717" i="7"/>
  <c r="D6719" i="7" l="1"/>
  <c r="A6718" i="7"/>
  <c r="B6718" i="7"/>
  <c r="C6718" i="7" s="1"/>
  <c r="D6720" i="7" l="1"/>
  <c r="A6719" i="7"/>
  <c r="B6719" i="7"/>
  <c r="C6719" i="7" s="1"/>
  <c r="A6720" i="7" l="1"/>
  <c r="B6720" i="7"/>
  <c r="C6720" i="7" s="1"/>
  <c r="D6721" i="7"/>
  <c r="A6721" i="7" l="1"/>
  <c r="B6721" i="7"/>
  <c r="C6721" i="7" s="1"/>
  <c r="D6722" i="7"/>
  <c r="D6723" i="7" l="1"/>
  <c r="A6722" i="7"/>
  <c r="B6722" i="7"/>
  <c r="C6722" i="7" s="1"/>
  <c r="A6723" i="7" l="1"/>
  <c r="B6723" i="7"/>
  <c r="C6723" i="7" s="1"/>
  <c r="D6724" i="7"/>
  <c r="D6725" i="7" l="1"/>
  <c r="B6724" i="7"/>
  <c r="C6724" i="7" s="1"/>
  <c r="A6724" i="7"/>
  <c r="A6725" i="7" l="1"/>
  <c r="B6725" i="7"/>
  <c r="C6725" i="7" s="1"/>
  <c r="D6726" i="7"/>
  <c r="D6727" i="7" l="1"/>
  <c r="B6726" i="7"/>
  <c r="C6726" i="7" s="1"/>
  <c r="A6726" i="7"/>
  <c r="D6728" i="7" l="1"/>
  <c r="A6727" i="7"/>
  <c r="B6727" i="7"/>
  <c r="C6727" i="7" s="1"/>
  <c r="D6729" i="7" l="1"/>
  <c r="A6728" i="7"/>
  <c r="B6728" i="7"/>
  <c r="C6728" i="7" s="1"/>
  <c r="D6730" i="7" l="1"/>
  <c r="B6729" i="7"/>
  <c r="C6729" i="7" s="1"/>
  <c r="A6729" i="7"/>
  <c r="A6730" i="7" l="1"/>
  <c r="B6730" i="7"/>
  <c r="C6730" i="7" s="1"/>
  <c r="D6731" i="7"/>
  <c r="D6732" i="7" l="1"/>
  <c r="A6731" i="7"/>
  <c r="B6731" i="7"/>
  <c r="C6731" i="7" s="1"/>
  <c r="D6733" i="7" l="1"/>
  <c r="A6732" i="7"/>
  <c r="B6732" i="7"/>
  <c r="C6732" i="7" s="1"/>
  <c r="D6734" i="7" l="1"/>
  <c r="A6733" i="7"/>
  <c r="B6733" i="7"/>
  <c r="C6733" i="7" s="1"/>
  <c r="D6735" i="7" l="1"/>
  <c r="A6734" i="7"/>
  <c r="B6734" i="7"/>
  <c r="C6734" i="7" s="1"/>
  <c r="D6736" i="7" l="1"/>
  <c r="A6735" i="7"/>
  <c r="B6735" i="7"/>
  <c r="C6735" i="7" s="1"/>
  <c r="D6737" i="7" l="1"/>
  <c r="A6736" i="7"/>
  <c r="B6736" i="7"/>
  <c r="C6736" i="7" s="1"/>
  <c r="A6737" i="7" l="1"/>
  <c r="B6737" i="7"/>
  <c r="C6737" i="7" s="1"/>
  <c r="D6738" i="7"/>
  <c r="A6738" i="7" l="1"/>
  <c r="B6738" i="7"/>
  <c r="C6738" i="7" s="1"/>
  <c r="D6739" i="7"/>
  <c r="A6739" i="7" l="1"/>
  <c r="B6739" i="7"/>
  <c r="C6739" i="7" s="1"/>
  <c r="D6740" i="7"/>
  <c r="D6741" i="7" l="1"/>
  <c r="A6740" i="7"/>
  <c r="B6740" i="7"/>
  <c r="C6740" i="7" s="1"/>
  <c r="D6742" i="7" l="1"/>
  <c r="B6741" i="7"/>
  <c r="C6741" i="7" s="1"/>
  <c r="A6741" i="7"/>
  <c r="D6743" i="7" l="1"/>
  <c r="A6742" i="7"/>
  <c r="B6742" i="7"/>
  <c r="C6742" i="7" s="1"/>
  <c r="D6744" i="7" l="1"/>
  <c r="A6743" i="7"/>
  <c r="B6743" i="7"/>
  <c r="C6743" i="7" s="1"/>
  <c r="D6745" i="7" l="1"/>
  <c r="A6744" i="7"/>
  <c r="B6744" i="7"/>
  <c r="C6744" i="7" s="1"/>
  <c r="D6746" i="7" l="1"/>
  <c r="B6745" i="7"/>
  <c r="C6745" i="7" s="1"/>
  <c r="A6745" i="7"/>
  <c r="D6747" i="7" l="1"/>
  <c r="A6746" i="7"/>
  <c r="B6746" i="7"/>
  <c r="C6746" i="7" s="1"/>
  <c r="D6748" i="7" l="1"/>
  <c r="B6747" i="7"/>
  <c r="C6747" i="7" s="1"/>
  <c r="A6747" i="7"/>
  <c r="D6749" i="7" l="1"/>
  <c r="A6748" i="7"/>
  <c r="B6748" i="7"/>
  <c r="C6748" i="7" s="1"/>
  <c r="A6749" i="7" l="1"/>
  <c r="B6749" i="7"/>
  <c r="C6749" i="7" s="1"/>
  <c r="D6750" i="7"/>
  <c r="A6750" i="7" l="1"/>
  <c r="D6751" i="7"/>
  <c r="B6750" i="7"/>
  <c r="C6750" i="7" s="1"/>
  <c r="D6752" i="7" l="1"/>
  <c r="A6751" i="7"/>
  <c r="B6751" i="7"/>
  <c r="C6751" i="7" s="1"/>
  <c r="D6753" i="7" l="1"/>
  <c r="A6752" i="7"/>
  <c r="B6752" i="7"/>
  <c r="C6752" i="7" s="1"/>
  <c r="D6754" i="7" l="1"/>
  <c r="A6753" i="7"/>
  <c r="B6753" i="7"/>
  <c r="C6753" i="7" s="1"/>
  <c r="A6754" i="7" l="1"/>
  <c r="B6754" i="7"/>
  <c r="C6754" i="7" s="1"/>
  <c r="D6755" i="7"/>
  <c r="A6755" i="7" l="1"/>
  <c r="B6755" i="7"/>
  <c r="C6755" i="7" s="1"/>
  <c r="D6756" i="7"/>
  <c r="A6756" i="7" l="1"/>
  <c r="B6756" i="7"/>
  <c r="C6756" i="7" s="1"/>
  <c r="D6757" i="7"/>
  <c r="D6758" i="7" l="1"/>
  <c r="B6757" i="7"/>
  <c r="C6757" i="7" s="1"/>
  <c r="A6757" i="7"/>
  <c r="D6759" i="7" l="1"/>
  <c r="A6758" i="7"/>
  <c r="B6758" i="7"/>
  <c r="C6758" i="7" s="1"/>
  <c r="D6760" i="7" l="1"/>
  <c r="A6759" i="7"/>
  <c r="B6759" i="7"/>
  <c r="C6759" i="7" s="1"/>
  <c r="D6761" i="7" l="1"/>
  <c r="A6760" i="7"/>
  <c r="B6760" i="7"/>
  <c r="C6760" i="7" s="1"/>
  <c r="D6762" i="7" l="1"/>
  <c r="B6761" i="7"/>
  <c r="C6761" i="7" s="1"/>
  <c r="A6761" i="7"/>
  <c r="D6763" i="7" l="1"/>
  <c r="A6762" i="7"/>
  <c r="B6762" i="7"/>
  <c r="C6762" i="7" s="1"/>
  <c r="A6763" i="7" l="1"/>
  <c r="B6763" i="7"/>
  <c r="C6763" i="7" s="1"/>
  <c r="D6764" i="7"/>
  <c r="A6764" i="7" l="1"/>
  <c r="B6764" i="7"/>
  <c r="C6764" i="7" s="1"/>
  <c r="D6765" i="7"/>
  <c r="D6766" i="7" l="1"/>
  <c r="A6765" i="7"/>
  <c r="B6765" i="7"/>
  <c r="C6765" i="7" s="1"/>
  <c r="D6767" i="7" l="1"/>
  <c r="B6766" i="7"/>
  <c r="C6766" i="7" s="1"/>
  <c r="A6766" i="7"/>
  <c r="A6767" i="7" l="1"/>
  <c r="B6767" i="7"/>
  <c r="C6767" i="7" s="1"/>
  <c r="D6768" i="7"/>
  <c r="D6769" i="7" l="1"/>
  <c r="A6768" i="7"/>
  <c r="B6768" i="7"/>
  <c r="C6768" i="7" s="1"/>
  <c r="D6770" i="7" l="1"/>
  <c r="A6769" i="7"/>
  <c r="B6769" i="7"/>
  <c r="C6769" i="7" s="1"/>
  <c r="A6770" i="7" l="1"/>
  <c r="B6770" i="7"/>
  <c r="C6770" i="7" s="1"/>
  <c r="D6771" i="7"/>
  <c r="A6771" i="7" l="1"/>
  <c r="B6771" i="7"/>
  <c r="C6771" i="7" s="1"/>
  <c r="D6772" i="7"/>
  <c r="D6773" i="7" l="1"/>
  <c r="B6772" i="7"/>
  <c r="C6772" i="7" s="1"/>
  <c r="A6772" i="7"/>
  <c r="D6774" i="7" l="1"/>
  <c r="A6773" i="7"/>
  <c r="B6773" i="7"/>
  <c r="C6773" i="7" s="1"/>
  <c r="A6774" i="7" l="1"/>
  <c r="D6775" i="7"/>
  <c r="B6774" i="7"/>
  <c r="C6774" i="7" s="1"/>
  <c r="D6776" i="7" l="1"/>
  <c r="A6775" i="7"/>
  <c r="B6775" i="7"/>
  <c r="C6775" i="7" s="1"/>
  <c r="D6777" i="7" l="1"/>
  <c r="A6776" i="7"/>
  <c r="B6776" i="7"/>
  <c r="C6776" i="7" s="1"/>
  <c r="D6778" i="7" l="1"/>
  <c r="B6777" i="7"/>
  <c r="C6777" i="7" s="1"/>
  <c r="A6777" i="7"/>
  <c r="D6779" i="7" l="1"/>
  <c r="A6778" i="7"/>
  <c r="B6778" i="7"/>
  <c r="C6778" i="7" s="1"/>
  <c r="A6779" i="7" l="1"/>
  <c r="D6780" i="7"/>
  <c r="B6779" i="7"/>
  <c r="C6779" i="7" s="1"/>
  <c r="A6780" i="7" l="1"/>
  <c r="B6780" i="7"/>
  <c r="C6780" i="7" s="1"/>
  <c r="D6781" i="7"/>
  <c r="D6782" i="7" l="1"/>
  <c r="A6781" i="7"/>
  <c r="B6781" i="7"/>
  <c r="C6781" i="7" s="1"/>
  <c r="D6783" i="7" l="1"/>
  <c r="A6782" i="7"/>
  <c r="B6782" i="7"/>
  <c r="C6782" i="7" s="1"/>
  <c r="D6784" i="7" l="1"/>
  <c r="A6783" i="7"/>
  <c r="B6783" i="7"/>
  <c r="C6783" i="7" s="1"/>
  <c r="D6785" i="7" l="1"/>
  <c r="A6784" i="7"/>
  <c r="B6784" i="7"/>
  <c r="C6784" i="7" s="1"/>
  <c r="D6786" i="7" l="1"/>
  <c r="A6785" i="7"/>
  <c r="B6785" i="7"/>
  <c r="C6785" i="7" s="1"/>
  <c r="D6787" i="7" l="1"/>
  <c r="A6786" i="7"/>
  <c r="B6786" i="7"/>
  <c r="C6786" i="7" s="1"/>
  <c r="D6788" i="7" l="1"/>
  <c r="A6787" i="7"/>
  <c r="B6787" i="7"/>
  <c r="C6787" i="7" s="1"/>
  <c r="D6789" i="7" l="1"/>
  <c r="A6788" i="7"/>
  <c r="B6788" i="7"/>
  <c r="C6788" i="7" s="1"/>
  <c r="A6789" i="7" l="1"/>
  <c r="B6789" i="7"/>
  <c r="C6789" i="7" s="1"/>
  <c r="D6790" i="7"/>
  <c r="A6790" i="7" l="1"/>
  <c r="D6791" i="7"/>
  <c r="B6790" i="7"/>
  <c r="C6790" i="7" s="1"/>
  <c r="D6792" i="7" l="1"/>
  <c r="A6791" i="7"/>
  <c r="B6791" i="7"/>
  <c r="C6791" i="7" s="1"/>
  <c r="D6793" i="7" l="1"/>
  <c r="A6792" i="7"/>
  <c r="B6792" i="7"/>
  <c r="C6792" i="7" s="1"/>
  <c r="D6794" i="7" l="1"/>
  <c r="B6793" i="7"/>
  <c r="C6793" i="7" s="1"/>
  <c r="A6793" i="7"/>
  <c r="D6795" i="7" l="1"/>
  <c r="A6794" i="7"/>
  <c r="B6794" i="7"/>
  <c r="C6794" i="7" s="1"/>
  <c r="D6796" i="7" l="1"/>
  <c r="A6795" i="7"/>
  <c r="B6795" i="7"/>
  <c r="C6795" i="7" s="1"/>
  <c r="D6797" i="7" l="1"/>
  <c r="A6796" i="7"/>
  <c r="B6796" i="7"/>
  <c r="C6796" i="7" s="1"/>
  <c r="A6797" i="7" l="1"/>
  <c r="B6797" i="7"/>
  <c r="C6797" i="7" s="1"/>
  <c r="D6798" i="7"/>
  <c r="A6798" i="7" l="1"/>
  <c r="B6798" i="7"/>
  <c r="C6798" i="7" s="1"/>
  <c r="D6799" i="7"/>
  <c r="A6799" i="7" l="1"/>
  <c r="B6799" i="7"/>
  <c r="C6799" i="7" s="1"/>
  <c r="D6800" i="7"/>
  <c r="D6801" i="7" l="1"/>
  <c r="A6800" i="7"/>
  <c r="B6800" i="7"/>
  <c r="C6800" i="7" s="1"/>
  <c r="D6802" i="7" l="1"/>
  <c r="A6801" i="7"/>
  <c r="B6801" i="7"/>
  <c r="C6801" i="7" s="1"/>
  <c r="D6803" i="7" l="1"/>
  <c r="B6802" i="7"/>
  <c r="C6802" i="7" s="1"/>
  <c r="A6802" i="7"/>
  <c r="D6804" i="7" l="1"/>
  <c r="A6803" i="7"/>
  <c r="B6803" i="7"/>
  <c r="C6803" i="7" s="1"/>
  <c r="D6805" i="7" l="1"/>
  <c r="B6804" i="7"/>
  <c r="C6804" i="7" s="1"/>
  <c r="A6804" i="7"/>
  <c r="A6805" i="7" l="1"/>
  <c r="D6806" i="7"/>
  <c r="B6805" i="7"/>
  <c r="C6805" i="7" s="1"/>
  <c r="A6806" i="7" l="1"/>
  <c r="D6807" i="7"/>
  <c r="B6806" i="7"/>
  <c r="C6806" i="7" s="1"/>
  <c r="D6808" i="7" l="1"/>
  <c r="A6807" i="7"/>
  <c r="B6807" i="7"/>
  <c r="C6807" i="7" s="1"/>
  <c r="D6809" i="7" l="1"/>
  <c r="B6808" i="7"/>
  <c r="C6808" i="7" s="1"/>
  <c r="A6808" i="7"/>
  <c r="A6809" i="7" l="1"/>
  <c r="B6809" i="7"/>
  <c r="C6809" i="7" s="1"/>
  <c r="D6810" i="7"/>
  <c r="D6811" i="7" l="1"/>
  <c r="B6810" i="7"/>
  <c r="C6810" i="7" s="1"/>
  <c r="A6810" i="7"/>
  <c r="D6812" i="7" l="1"/>
  <c r="A6811" i="7"/>
  <c r="B6811" i="7"/>
  <c r="C6811" i="7" s="1"/>
  <c r="A6812" i="7" l="1"/>
  <c r="B6812" i="7"/>
  <c r="C6812" i="7" s="1"/>
  <c r="D6813" i="7"/>
  <c r="A6813" i="7" l="1"/>
  <c r="B6813" i="7"/>
  <c r="C6813" i="7" s="1"/>
  <c r="D6814" i="7"/>
  <c r="A6814" i="7" l="1"/>
  <c r="B6814" i="7"/>
  <c r="C6814" i="7" s="1"/>
  <c r="D6815" i="7"/>
  <c r="D6816" i="7" l="1"/>
  <c r="A6815" i="7"/>
  <c r="B6815" i="7"/>
  <c r="C6815" i="7" s="1"/>
  <c r="D6817" i="7" l="1"/>
  <c r="A6816" i="7"/>
  <c r="B6816" i="7"/>
  <c r="C6816" i="7" s="1"/>
  <c r="D6818" i="7" l="1"/>
  <c r="A6817" i="7"/>
  <c r="B6817" i="7"/>
  <c r="C6817" i="7" s="1"/>
  <c r="D6819" i="7" l="1"/>
  <c r="A6818" i="7"/>
  <c r="B6818" i="7"/>
  <c r="C6818" i="7" s="1"/>
  <c r="D6820" i="7" l="1"/>
  <c r="A6819" i="7"/>
  <c r="B6819" i="7"/>
  <c r="C6819" i="7" s="1"/>
  <c r="D6821" i="7" l="1"/>
  <c r="A6820" i="7"/>
  <c r="B6820" i="7"/>
  <c r="C6820" i="7" s="1"/>
  <c r="D6822" i="7" l="1"/>
  <c r="A6821" i="7"/>
  <c r="B6821" i="7"/>
  <c r="C6821" i="7" s="1"/>
  <c r="D6823" i="7" l="1"/>
  <c r="A6822" i="7"/>
  <c r="B6822" i="7"/>
  <c r="C6822" i="7" s="1"/>
  <c r="D6824" i="7" l="1"/>
  <c r="A6823" i="7"/>
  <c r="B6823" i="7"/>
  <c r="C6823" i="7" s="1"/>
  <c r="D6825" i="7" l="1"/>
  <c r="A6824" i="7"/>
  <c r="B6824" i="7"/>
  <c r="C6824" i="7" s="1"/>
  <c r="D6826" i="7" l="1"/>
  <c r="A6825" i="7"/>
  <c r="B6825" i="7"/>
  <c r="C6825" i="7" s="1"/>
  <c r="D6827" i="7" l="1"/>
  <c r="A6826" i="7"/>
  <c r="B6826" i="7"/>
  <c r="C6826" i="7" s="1"/>
  <c r="D6828" i="7" l="1"/>
  <c r="B6827" i="7"/>
  <c r="C6827" i="7" s="1"/>
  <c r="A6827" i="7"/>
  <c r="A6828" i="7" l="1"/>
  <c r="B6828" i="7"/>
  <c r="C6828" i="7" s="1"/>
  <c r="D6829" i="7"/>
  <c r="D6830" i="7" l="1"/>
  <c r="A6829" i="7"/>
  <c r="B6829" i="7"/>
  <c r="C6829" i="7" s="1"/>
  <c r="D6831" i="7" l="1"/>
  <c r="B6830" i="7"/>
  <c r="C6830" i="7" s="1"/>
  <c r="A6830" i="7"/>
  <c r="D6832" i="7" l="1"/>
  <c r="A6831" i="7"/>
  <c r="B6831" i="7"/>
  <c r="C6831" i="7" s="1"/>
  <c r="D6833" i="7" l="1"/>
  <c r="A6832" i="7"/>
  <c r="B6832" i="7"/>
  <c r="C6832" i="7" s="1"/>
  <c r="D6834" i="7" l="1"/>
  <c r="A6833" i="7"/>
  <c r="B6833" i="7"/>
  <c r="C6833" i="7" s="1"/>
  <c r="D6835" i="7" l="1"/>
  <c r="A6834" i="7"/>
  <c r="B6834" i="7"/>
  <c r="C6834" i="7" s="1"/>
  <c r="D6836" i="7" l="1"/>
  <c r="A6835" i="7"/>
  <c r="B6835" i="7"/>
  <c r="C6835" i="7" s="1"/>
  <c r="D6837" i="7" l="1"/>
  <c r="A6836" i="7"/>
  <c r="B6836" i="7"/>
  <c r="C6836" i="7" s="1"/>
  <c r="A6837" i="7" l="1"/>
  <c r="D6838" i="7"/>
  <c r="B6837" i="7"/>
  <c r="C6837" i="7" s="1"/>
  <c r="A6838" i="7" l="1"/>
  <c r="B6838" i="7"/>
  <c r="C6838" i="7" s="1"/>
  <c r="D6839" i="7"/>
  <c r="D6840" i="7" l="1"/>
  <c r="B6839" i="7"/>
  <c r="C6839" i="7" s="1"/>
  <c r="A6839" i="7"/>
  <c r="D6841" i="7" l="1"/>
  <c r="A6840" i="7"/>
  <c r="B6840" i="7"/>
  <c r="C6840" i="7" s="1"/>
  <c r="D6842" i="7" l="1"/>
  <c r="A6841" i="7"/>
  <c r="B6841" i="7"/>
  <c r="C6841" i="7" s="1"/>
  <c r="D6843" i="7" l="1"/>
  <c r="A6842" i="7"/>
  <c r="B6842" i="7"/>
  <c r="C6842" i="7" s="1"/>
  <c r="D6844" i="7" l="1"/>
  <c r="A6843" i="7"/>
  <c r="B6843" i="7"/>
  <c r="C6843" i="7" s="1"/>
  <c r="D6845" i="7" l="1"/>
  <c r="A6844" i="7"/>
  <c r="B6844" i="7"/>
  <c r="C6844" i="7" s="1"/>
  <c r="D6846" i="7" l="1"/>
  <c r="A6845" i="7"/>
  <c r="B6845" i="7"/>
  <c r="C6845" i="7" s="1"/>
  <c r="D6847" i="7" l="1"/>
  <c r="A6846" i="7"/>
  <c r="B6846" i="7"/>
  <c r="C6846" i="7" s="1"/>
  <c r="D6848" i="7" l="1"/>
  <c r="A6847" i="7"/>
  <c r="B6847" i="7"/>
  <c r="C6847" i="7" s="1"/>
  <c r="A6848" i="7" l="1"/>
  <c r="B6848" i="7"/>
  <c r="C6848" i="7" s="1"/>
  <c r="D6849" i="7"/>
  <c r="D6850" i="7" l="1"/>
  <c r="A6849" i="7"/>
  <c r="B6849" i="7"/>
  <c r="C6849" i="7" s="1"/>
  <c r="D6851" i="7" l="1"/>
  <c r="B6850" i="7"/>
  <c r="C6850" i="7" s="1"/>
  <c r="A6850" i="7"/>
  <c r="D6852" i="7" l="1"/>
  <c r="A6851" i="7"/>
  <c r="B6851" i="7"/>
  <c r="C6851" i="7" s="1"/>
  <c r="D6853" i="7" l="1"/>
  <c r="A6852" i="7"/>
  <c r="B6852" i="7"/>
  <c r="C6852" i="7" s="1"/>
  <c r="D6854" i="7" l="1"/>
  <c r="A6853" i="7"/>
  <c r="B6853" i="7"/>
  <c r="C6853" i="7" s="1"/>
  <c r="A6854" i="7" l="1"/>
  <c r="D6855" i="7"/>
  <c r="B6854" i="7"/>
  <c r="C6854" i="7" s="1"/>
  <c r="D6856" i="7" l="1"/>
  <c r="B6855" i="7"/>
  <c r="C6855" i="7" s="1"/>
  <c r="A6855" i="7"/>
  <c r="D6857" i="7" l="1"/>
  <c r="A6856" i="7"/>
  <c r="B6856" i="7"/>
  <c r="C6856" i="7" s="1"/>
  <c r="A6857" i="7" l="1"/>
  <c r="B6857" i="7"/>
  <c r="C6857" i="7" s="1"/>
  <c r="D6858" i="7"/>
  <c r="D6859" i="7" l="1"/>
  <c r="B6858" i="7"/>
  <c r="C6858" i="7" s="1"/>
  <c r="A6858" i="7"/>
  <c r="D6860" i="7" l="1"/>
  <c r="B6859" i="7"/>
  <c r="C6859" i="7" s="1"/>
  <c r="A6859" i="7"/>
  <c r="D6861" i="7" l="1"/>
  <c r="A6860" i="7"/>
  <c r="B6860" i="7"/>
  <c r="C6860" i="7" s="1"/>
  <c r="D6862" i="7" l="1"/>
  <c r="A6861" i="7"/>
  <c r="B6861" i="7"/>
  <c r="C6861" i="7" s="1"/>
  <c r="D6863" i="7" l="1"/>
  <c r="B6862" i="7"/>
  <c r="C6862" i="7" s="1"/>
  <c r="A6862" i="7"/>
  <c r="D6864" i="7" l="1"/>
  <c r="B6863" i="7"/>
  <c r="C6863" i="7" s="1"/>
  <c r="A6863" i="7"/>
  <c r="D6865" i="7" l="1"/>
  <c r="B6864" i="7"/>
  <c r="C6864" i="7" s="1"/>
  <c r="A6864" i="7"/>
  <c r="A6865" i="7" l="1"/>
  <c r="B6865" i="7"/>
  <c r="C6865" i="7" s="1"/>
  <c r="D6866" i="7"/>
  <c r="D6867" i="7" l="1"/>
  <c r="A6866" i="7"/>
  <c r="B6866" i="7"/>
  <c r="C6866" i="7" s="1"/>
  <c r="D6868" i="7" l="1"/>
  <c r="A6867" i="7"/>
  <c r="B6867" i="7"/>
  <c r="C6867" i="7" s="1"/>
  <c r="D6869" i="7" l="1"/>
  <c r="A6868" i="7"/>
  <c r="B6868" i="7"/>
  <c r="C6868" i="7" s="1"/>
  <c r="D6870" i="7" l="1"/>
  <c r="A6869" i="7"/>
  <c r="B6869" i="7"/>
  <c r="C6869" i="7" s="1"/>
  <c r="A6870" i="7" l="1"/>
  <c r="D6871" i="7"/>
  <c r="B6870" i="7"/>
  <c r="C6870" i="7" s="1"/>
  <c r="D6872" i="7" l="1"/>
  <c r="A6871" i="7"/>
  <c r="B6871" i="7"/>
  <c r="C6871" i="7" s="1"/>
  <c r="D6873" i="7" l="1"/>
  <c r="A6872" i="7"/>
  <c r="B6872" i="7"/>
  <c r="C6872" i="7" s="1"/>
  <c r="D6874" i="7" l="1"/>
  <c r="B6873" i="7"/>
  <c r="C6873" i="7" s="1"/>
  <c r="A6873" i="7"/>
  <c r="A6874" i="7" l="1"/>
  <c r="B6874" i="7"/>
  <c r="C6874" i="7" s="1"/>
  <c r="D6875" i="7"/>
  <c r="D6876" i="7" l="1"/>
  <c r="A6875" i="7"/>
  <c r="B6875" i="7"/>
  <c r="C6875" i="7" s="1"/>
  <c r="D6877" i="7" l="1"/>
  <c r="A6876" i="7"/>
  <c r="B6876" i="7"/>
  <c r="C6876" i="7" s="1"/>
  <c r="D6878" i="7" l="1"/>
  <c r="A6877" i="7"/>
  <c r="B6877" i="7"/>
  <c r="C6877" i="7" s="1"/>
  <c r="A6878" i="7" l="1"/>
  <c r="B6878" i="7"/>
  <c r="C6878" i="7" s="1"/>
  <c r="D6879" i="7"/>
  <c r="D6880" i="7" l="1"/>
  <c r="A6879" i="7"/>
  <c r="B6879" i="7"/>
  <c r="C6879" i="7" s="1"/>
  <c r="D6881" i="7" l="1"/>
  <c r="A6880" i="7"/>
  <c r="B6880" i="7"/>
  <c r="C6880" i="7" s="1"/>
  <c r="D6882" i="7" l="1"/>
  <c r="A6881" i="7"/>
  <c r="B6881" i="7"/>
  <c r="C6881" i="7" s="1"/>
  <c r="D6883" i="7" l="1"/>
  <c r="A6882" i="7"/>
  <c r="B6882" i="7"/>
  <c r="C6882" i="7" s="1"/>
  <c r="A6883" i="7" l="1"/>
  <c r="B6883" i="7"/>
  <c r="C6883" i="7" s="1"/>
  <c r="D6884" i="7"/>
  <c r="D6885" i="7" l="1"/>
  <c r="A6884" i="7"/>
  <c r="B6884" i="7"/>
  <c r="C6884" i="7" s="1"/>
  <c r="D6886" i="7" l="1"/>
  <c r="A6885" i="7"/>
  <c r="B6885" i="7"/>
  <c r="C6885" i="7" s="1"/>
  <c r="D6887" i="7" l="1"/>
  <c r="A6886" i="7"/>
  <c r="B6886" i="7"/>
  <c r="C6886" i="7" s="1"/>
  <c r="D6888" i="7" l="1"/>
  <c r="A6887" i="7"/>
  <c r="B6887" i="7"/>
  <c r="C6887" i="7" s="1"/>
  <c r="D6889" i="7" l="1"/>
  <c r="A6888" i="7"/>
  <c r="B6888" i="7"/>
  <c r="C6888" i="7" s="1"/>
  <c r="D6890" i="7" l="1"/>
  <c r="B6889" i="7"/>
  <c r="C6889" i="7" s="1"/>
  <c r="A6889" i="7"/>
  <c r="D6891" i="7" l="1"/>
  <c r="A6890" i="7"/>
  <c r="B6890" i="7"/>
  <c r="C6890" i="7" s="1"/>
  <c r="D6892" i="7" l="1"/>
  <c r="A6891" i="7"/>
  <c r="B6891" i="7"/>
  <c r="C6891" i="7" s="1"/>
  <c r="D6893" i="7" l="1"/>
  <c r="A6892" i="7"/>
  <c r="B6892" i="7"/>
  <c r="C6892" i="7" s="1"/>
  <c r="A6893" i="7" l="1"/>
  <c r="B6893" i="7"/>
  <c r="C6893" i="7" s="1"/>
  <c r="D6894" i="7"/>
  <c r="D6895" i="7" l="1"/>
  <c r="A6894" i="7"/>
  <c r="B6894" i="7"/>
  <c r="C6894" i="7" s="1"/>
  <c r="A6895" i="7" l="1"/>
  <c r="B6895" i="7"/>
  <c r="C6895" i="7" s="1"/>
  <c r="D6896" i="7"/>
  <c r="D6897" i="7" l="1"/>
  <c r="A6896" i="7"/>
  <c r="B6896" i="7"/>
  <c r="C6896" i="7" s="1"/>
  <c r="D6898" i="7" l="1"/>
  <c r="B6897" i="7"/>
  <c r="C6897" i="7" s="1"/>
  <c r="A6897" i="7"/>
  <c r="D6899" i="7" l="1"/>
  <c r="A6898" i="7"/>
  <c r="B6898" i="7"/>
  <c r="C6898" i="7" s="1"/>
  <c r="D6900" i="7" l="1"/>
  <c r="A6899" i="7"/>
  <c r="B6899" i="7"/>
  <c r="C6899" i="7" s="1"/>
  <c r="D6901" i="7" l="1"/>
  <c r="B6900" i="7"/>
  <c r="C6900" i="7" s="1"/>
  <c r="A6900" i="7"/>
  <c r="D6902" i="7" l="1"/>
  <c r="B6901" i="7"/>
  <c r="C6901" i="7" s="1"/>
  <c r="A6901" i="7"/>
  <c r="A6902" i="7" l="1"/>
  <c r="D6903" i="7"/>
  <c r="B6902" i="7"/>
  <c r="C6902" i="7" s="1"/>
  <c r="D6904" i="7" l="1"/>
  <c r="A6903" i="7"/>
  <c r="B6903" i="7"/>
  <c r="C6903" i="7" s="1"/>
  <c r="D6905" i="7" l="1"/>
  <c r="A6904" i="7"/>
  <c r="B6904" i="7"/>
  <c r="C6904" i="7" s="1"/>
  <c r="D6906" i="7" l="1"/>
  <c r="B6905" i="7"/>
  <c r="C6905" i="7" s="1"/>
  <c r="A6905" i="7"/>
  <c r="D6907" i="7" l="1"/>
  <c r="A6906" i="7"/>
  <c r="B6906" i="7"/>
  <c r="C6906" i="7" s="1"/>
  <c r="D6908" i="7" l="1"/>
  <c r="A6907" i="7"/>
  <c r="B6907" i="7"/>
  <c r="C6907" i="7" s="1"/>
  <c r="D6909" i="7" l="1"/>
  <c r="A6908" i="7"/>
  <c r="B6908" i="7"/>
  <c r="C6908" i="7" s="1"/>
  <c r="D6910" i="7" l="1"/>
  <c r="A6909" i="7"/>
  <c r="B6909" i="7"/>
  <c r="C6909" i="7" s="1"/>
  <c r="D6911" i="7" l="1"/>
  <c r="A6910" i="7"/>
  <c r="B6910" i="7"/>
  <c r="C6910" i="7" s="1"/>
  <c r="A6911" i="7" l="1"/>
  <c r="B6911" i="7"/>
  <c r="C6911" i="7" s="1"/>
  <c r="D6912" i="7"/>
  <c r="A6912" i="7" l="1"/>
  <c r="B6912" i="7"/>
  <c r="C6912" i="7" s="1"/>
  <c r="D6913" i="7"/>
  <c r="D6914" i="7" l="1"/>
  <c r="A6913" i="7"/>
  <c r="B6913" i="7"/>
  <c r="C6913" i="7" s="1"/>
  <c r="D6915" i="7" l="1"/>
  <c r="A6914" i="7"/>
  <c r="B6914" i="7"/>
  <c r="C6914" i="7" s="1"/>
  <c r="D6916" i="7" l="1"/>
  <c r="A6915" i="7"/>
  <c r="B6915" i="7"/>
  <c r="C6915" i="7" s="1"/>
  <c r="D6917" i="7" l="1"/>
  <c r="A6916" i="7"/>
  <c r="B6916" i="7"/>
  <c r="C6916" i="7" s="1"/>
  <c r="D6918" i="7" l="1"/>
  <c r="A6917" i="7"/>
  <c r="B6917" i="7"/>
  <c r="C6917" i="7" s="1"/>
  <c r="A6918" i="7" l="1"/>
  <c r="B6918" i="7"/>
  <c r="C6918" i="7" s="1"/>
  <c r="D6919" i="7"/>
  <c r="D6920" i="7" l="1"/>
  <c r="A6919" i="7"/>
  <c r="B6919" i="7"/>
  <c r="C6919" i="7" s="1"/>
  <c r="D6921" i="7" l="1"/>
  <c r="A6920" i="7"/>
  <c r="B6920" i="7"/>
  <c r="C6920" i="7" s="1"/>
  <c r="D6922" i="7" l="1"/>
  <c r="A6921" i="7"/>
  <c r="B6921" i="7"/>
  <c r="C6921" i="7" s="1"/>
  <c r="D6923" i="7" l="1"/>
  <c r="A6922" i="7"/>
  <c r="B6922" i="7"/>
  <c r="C6922" i="7" s="1"/>
  <c r="D6924" i="7" l="1"/>
  <c r="A6923" i="7"/>
  <c r="B6923" i="7"/>
  <c r="C6923" i="7" s="1"/>
  <c r="D6925" i="7" l="1"/>
  <c r="A6924" i="7"/>
  <c r="B6924" i="7"/>
  <c r="C6924" i="7" s="1"/>
  <c r="D6926" i="7" l="1"/>
  <c r="A6925" i="7"/>
  <c r="B6925" i="7"/>
  <c r="C6925" i="7" s="1"/>
  <c r="D6927" i="7" l="1"/>
  <c r="A6926" i="7"/>
  <c r="B6926" i="7"/>
  <c r="C6926" i="7" s="1"/>
  <c r="D6928" i="7" l="1"/>
  <c r="A6927" i="7"/>
  <c r="B6927" i="7"/>
  <c r="C6927" i="7" s="1"/>
  <c r="D6929" i="7" l="1"/>
  <c r="A6928" i="7"/>
  <c r="B6928" i="7"/>
  <c r="C6928" i="7" s="1"/>
  <c r="A6929" i="7" l="1"/>
  <c r="B6929" i="7"/>
  <c r="C6929" i="7" s="1"/>
  <c r="D6930" i="7"/>
  <c r="D6931" i="7" l="1"/>
  <c r="A6930" i="7"/>
  <c r="B6930" i="7"/>
  <c r="C6930" i="7" s="1"/>
  <c r="D6932" i="7" l="1"/>
  <c r="B6931" i="7"/>
  <c r="C6931" i="7" s="1"/>
  <c r="A6931" i="7"/>
  <c r="D6933" i="7" l="1"/>
  <c r="A6932" i="7"/>
  <c r="B6932" i="7"/>
  <c r="C6932" i="7" s="1"/>
  <c r="D6934" i="7" l="1"/>
  <c r="A6933" i="7"/>
  <c r="B6933" i="7"/>
  <c r="C6933" i="7" s="1"/>
  <c r="A6934" i="7" l="1"/>
  <c r="D6935" i="7"/>
  <c r="B6934" i="7"/>
  <c r="C6934" i="7" s="1"/>
  <c r="D6936" i="7" l="1"/>
  <c r="A6935" i="7"/>
  <c r="B6935" i="7"/>
  <c r="C6935" i="7" s="1"/>
  <c r="A6936" i="7" l="1"/>
  <c r="B6936" i="7"/>
  <c r="C6936" i="7" s="1"/>
  <c r="D6937" i="7"/>
  <c r="D6938" i="7" l="1"/>
  <c r="B6937" i="7"/>
  <c r="C6937" i="7" s="1"/>
  <c r="A6937" i="7"/>
  <c r="D6939" i="7" l="1"/>
  <c r="A6938" i="7"/>
  <c r="B6938" i="7"/>
  <c r="C6938" i="7" s="1"/>
  <c r="D6940" i="7" l="1"/>
  <c r="A6939" i="7"/>
  <c r="B6939" i="7"/>
  <c r="C6939" i="7" s="1"/>
  <c r="D6941" i="7" l="1"/>
  <c r="A6940" i="7"/>
  <c r="B6940" i="7"/>
  <c r="C6940" i="7" s="1"/>
  <c r="D6942" i="7" l="1"/>
  <c r="A6941" i="7"/>
  <c r="B6941" i="7"/>
  <c r="C6941" i="7" s="1"/>
  <c r="D6943" i="7" l="1"/>
  <c r="A6942" i="7"/>
  <c r="B6942" i="7"/>
  <c r="C6942" i="7" s="1"/>
  <c r="D6944" i="7" l="1"/>
  <c r="A6943" i="7"/>
  <c r="B6943" i="7"/>
  <c r="C6943" i="7" s="1"/>
  <c r="D6945" i="7" l="1"/>
  <c r="A6944" i="7"/>
  <c r="B6944" i="7"/>
  <c r="C6944" i="7" s="1"/>
  <c r="D6946" i="7" l="1"/>
  <c r="A6945" i="7"/>
  <c r="B6945" i="7"/>
  <c r="C6945" i="7" s="1"/>
  <c r="D6947" i="7" l="1"/>
  <c r="A6946" i="7"/>
  <c r="B6946" i="7"/>
  <c r="C6946" i="7" s="1"/>
  <c r="D6948" i="7" l="1"/>
  <c r="A6947" i="7"/>
  <c r="B6947" i="7"/>
  <c r="C6947" i="7" s="1"/>
  <c r="D6949" i="7" l="1"/>
  <c r="A6948" i="7"/>
  <c r="B6948" i="7"/>
  <c r="C6948" i="7" s="1"/>
  <c r="D6950" i="7" l="1"/>
  <c r="A6949" i="7"/>
  <c r="B6949" i="7"/>
  <c r="C6949" i="7" s="1"/>
  <c r="A6950" i="7" l="1"/>
  <c r="D6951" i="7"/>
  <c r="B6950" i="7"/>
  <c r="C6950" i="7" s="1"/>
  <c r="D6952" i="7" l="1"/>
  <c r="A6951" i="7"/>
  <c r="B6951" i="7"/>
  <c r="C6951" i="7" s="1"/>
  <c r="A6952" i="7" l="1"/>
  <c r="D6953" i="7"/>
  <c r="B6952" i="7"/>
  <c r="C6952" i="7" s="1"/>
  <c r="D6954" i="7" l="1"/>
  <c r="A6953" i="7"/>
  <c r="B6953" i="7"/>
  <c r="C6953" i="7" s="1"/>
  <c r="D6955" i="7" l="1"/>
  <c r="A6954" i="7"/>
  <c r="B6954" i="7"/>
  <c r="C6954" i="7" s="1"/>
  <c r="A6955" i="7" l="1"/>
  <c r="B6955" i="7"/>
  <c r="C6955" i="7" s="1"/>
  <c r="D6956" i="7"/>
  <c r="D6957" i="7" l="1"/>
  <c r="A6956" i="7"/>
  <c r="B6956" i="7"/>
  <c r="C6956" i="7" s="1"/>
  <c r="A6957" i="7" l="1"/>
  <c r="D6958" i="7"/>
  <c r="B6957" i="7"/>
  <c r="C6957" i="7" s="1"/>
  <c r="D6959" i="7" l="1"/>
  <c r="A6958" i="7"/>
  <c r="B6958" i="7"/>
  <c r="C6958" i="7" s="1"/>
  <c r="D6960" i="7" l="1"/>
  <c r="B6959" i="7"/>
  <c r="C6959" i="7" s="1"/>
  <c r="A6959" i="7"/>
  <c r="D6961" i="7" l="1"/>
  <c r="A6960" i="7"/>
  <c r="B6960" i="7"/>
  <c r="C6960" i="7" s="1"/>
  <c r="D6962" i="7" l="1"/>
  <c r="A6961" i="7"/>
  <c r="B6961" i="7"/>
  <c r="C6961" i="7" s="1"/>
  <c r="D6963" i="7" l="1"/>
  <c r="A6962" i="7"/>
  <c r="B6962" i="7"/>
  <c r="C6962" i="7" s="1"/>
  <c r="D6964" i="7" l="1"/>
  <c r="A6963" i="7"/>
  <c r="B6963" i="7"/>
  <c r="C6963" i="7" s="1"/>
  <c r="A6964" i="7" l="1"/>
  <c r="D6965" i="7"/>
  <c r="B6964" i="7"/>
  <c r="C6964" i="7" s="1"/>
  <c r="A6965" i="7" l="1"/>
  <c r="B6965" i="7"/>
  <c r="C6965" i="7" s="1"/>
  <c r="D6966" i="7"/>
  <c r="A6966" i="7" l="1"/>
  <c r="D6967" i="7"/>
  <c r="B6966" i="7"/>
  <c r="C6966" i="7" s="1"/>
  <c r="D6968" i="7" l="1"/>
  <c r="A6967" i="7"/>
  <c r="B6967" i="7"/>
  <c r="C6967" i="7" s="1"/>
  <c r="D6969" i="7" l="1"/>
  <c r="A6968" i="7"/>
  <c r="B6968" i="7"/>
  <c r="C6968" i="7" s="1"/>
  <c r="D6970" i="7" l="1"/>
  <c r="A6969" i="7"/>
  <c r="B6969" i="7"/>
  <c r="C6969" i="7" s="1"/>
  <c r="D6971" i="7" l="1"/>
  <c r="A6970" i="7"/>
  <c r="B6970" i="7"/>
  <c r="C6970" i="7" s="1"/>
  <c r="A6971" i="7" l="1"/>
  <c r="B6971" i="7"/>
  <c r="C6971" i="7" s="1"/>
  <c r="D6972" i="7"/>
  <c r="D6973" i="7" l="1"/>
  <c r="A6972" i="7"/>
  <c r="B6972" i="7"/>
  <c r="C6972" i="7" s="1"/>
  <c r="D6974" i="7" l="1"/>
  <c r="B6973" i="7"/>
  <c r="C6973" i="7" s="1"/>
  <c r="A6973" i="7"/>
  <c r="A6974" i="7" l="1"/>
  <c r="B6974" i="7"/>
  <c r="C6974" i="7" s="1"/>
  <c r="D6975" i="7"/>
  <c r="D6976" i="7" l="1"/>
  <c r="A6975" i="7"/>
  <c r="B6975" i="7"/>
  <c r="C6975" i="7" s="1"/>
  <c r="D6977" i="7" l="1"/>
  <c r="A6976" i="7"/>
  <c r="B6976" i="7"/>
  <c r="C6976" i="7" s="1"/>
  <c r="D6978" i="7" l="1"/>
  <c r="A6977" i="7"/>
  <c r="B6977" i="7"/>
  <c r="C6977" i="7" s="1"/>
  <c r="A6978" i="7" l="1"/>
  <c r="B6978" i="7"/>
  <c r="C6978" i="7" s="1"/>
  <c r="D6979" i="7"/>
  <c r="D6980" i="7" l="1"/>
  <c r="A6979" i="7"/>
  <c r="B6979" i="7"/>
  <c r="C6979" i="7" s="1"/>
  <c r="A6980" i="7" l="1"/>
  <c r="B6980" i="7"/>
  <c r="C6980" i="7" s="1"/>
  <c r="D6981" i="7"/>
  <c r="D6982" i="7" l="1"/>
  <c r="B6981" i="7"/>
  <c r="C6981" i="7" s="1"/>
  <c r="A6981" i="7"/>
  <c r="A6982" i="7" l="1"/>
  <c r="D6983" i="7"/>
  <c r="B6982" i="7"/>
  <c r="C6982" i="7" s="1"/>
  <c r="D6984" i="7" l="1"/>
  <c r="A6983" i="7"/>
  <c r="B6983" i="7"/>
  <c r="C6983" i="7" s="1"/>
  <c r="D6985" i="7" l="1"/>
  <c r="A6984" i="7"/>
  <c r="B6984" i="7"/>
  <c r="C6984" i="7" s="1"/>
  <c r="D6986" i="7" l="1"/>
  <c r="A6985" i="7"/>
  <c r="B6985" i="7"/>
  <c r="C6985" i="7" s="1"/>
  <c r="D6987" i="7" l="1"/>
  <c r="A6986" i="7"/>
  <c r="B6986" i="7"/>
  <c r="C6986" i="7" s="1"/>
  <c r="D6988" i="7" l="1"/>
  <c r="A6987" i="7"/>
  <c r="B6987" i="7"/>
  <c r="C6987" i="7" s="1"/>
  <c r="D6989" i="7" l="1"/>
  <c r="A6988" i="7"/>
  <c r="B6988" i="7"/>
  <c r="C6988" i="7" s="1"/>
  <c r="D6990" i="7" l="1"/>
  <c r="A6989" i="7"/>
  <c r="B6989" i="7"/>
  <c r="C6989" i="7" s="1"/>
  <c r="A6990" i="7" l="1"/>
  <c r="D6991" i="7"/>
  <c r="B6990" i="7"/>
  <c r="C6990" i="7" s="1"/>
  <c r="D6992" i="7" l="1"/>
  <c r="A6991" i="7"/>
  <c r="B6991" i="7"/>
  <c r="C6991" i="7" s="1"/>
  <c r="D6993" i="7" l="1"/>
  <c r="A6992" i="7"/>
  <c r="B6992" i="7"/>
  <c r="C6992" i="7" s="1"/>
  <c r="D6994" i="7" l="1"/>
  <c r="A6993" i="7"/>
  <c r="B6993" i="7"/>
  <c r="C6993" i="7" s="1"/>
  <c r="D6995" i="7" l="1"/>
  <c r="A6994" i="7"/>
  <c r="B6994" i="7"/>
  <c r="C6994" i="7" s="1"/>
  <c r="D6996" i="7" l="1"/>
  <c r="A6995" i="7"/>
  <c r="B6995" i="7"/>
  <c r="C6995" i="7" s="1"/>
  <c r="D6997" i="7" l="1"/>
  <c r="A6996" i="7"/>
  <c r="B6996" i="7"/>
  <c r="C6996" i="7" s="1"/>
  <c r="D6998" i="7" l="1"/>
  <c r="A6997" i="7"/>
  <c r="B6997" i="7"/>
  <c r="C6997" i="7" s="1"/>
  <c r="A6998" i="7" l="1"/>
  <c r="B6998" i="7"/>
  <c r="C6998" i="7" s="1"/>
  <c r="D6999" i="7"/>
  <c r="A6999" i="7" l="1"/>
  <c r="B6999" i="7"/>
  <c r="C6999" i="7" s="1"/>
  <c r="D7000" i="7"/>
  <c r="D7001" i="7" l="1"/>
  <c r="A7000" i="7"/>
  <c r="B7000" i="7"/>
  <c r="C7000" i="7" s="1"/>
  <c r="D7002" i="7" l="1"/>
  <c r="B7001" i="7"/>
  <c r="C7001" i="7" s="1"/>
  <c r="A7001" i="7"/>
  <c r="D7003" i="7" l="1"/>
  <c r="A7002" i="7"/>
  <c r="B7002" i="7"/>
  <c r="C7002" i="7" s="1"/>
  <c r="D7004" i="7" l="1"/>
  <c r="A7003" i="7"/>
  <c r="B7003" i="7"/>
  <c r="C7003" i="7" s="1"/>
  <c r="A7004" i="7" l="1"/>
  <c r="D7005" i="7"/>
  <c r="B7004" i="7"/>
  <c r="C7004" i="7" s="1"/>
  <c r="D7006" i="7" l="1"/>
  <c r="A7005" i="7"/>
  <c r="B7005" i="7"/>
  <c r="C7005" i="7" s="1"/>
  <c r="D7007" i="7" l="1"/>
  <c r="A7006" i="7"/>
  <c r="B7006" i="7"/>
  <c r="C7006" i="7" s="1"/>
  <c r="D7008" i="7" l="1"/>
  <c r="A7007" i="7"/>
  <c r="B7007" i="7"/>
  <c r="C7007" i="7" s="1"/>
  <c r="D7009" i="7" l="1"/>
  <c r="A7008" i="7"/>
  <c r="B7008" i="7"/>
  <c r="C7008" i="7" s="1"/>
  <c r="D7010" i="7" l="1"/>
  <c r="A7009" i="7"/>
  <c r="B7009" i="7"/>
  <c r="C7009" i="7" s="1"/>
  <c r="D7011" i="7" l="1"/>
  <c r="A7010" i="7"/>
  <c r="B7010" i="7"/>
  <c r="C7010" i="7" s="1"/>
  <c r="D7012" i="7" l="1"/>
  <c r="A7011" i="7"/>
  <c r="B7011" i="7"/>
  <c r="C7011" i="7" s="1"/>
  <c r="D7013" i="7" l="1"/>
  <c r="A7012" i="7"/>
  <c r="B7012" i="7"/>
  <c r="C7012" i="7" s="1"/>
  <c r="D7014" i="7" l="1"/>
  <c r="A7013" i="7"/>
  <c r="B7013" i="7"/>
  <c r="C7013" i="7" s="1"/>
  <c r="D7015" i="7" l="1"/>
  <c r="A7014" i="7"/>
  <c r="B7014" i="7"/>
  <c r="C7014" i="7" s="1"/>
  <c r="D7016" i="7" l="1"/>
  <c r="A7015" i="7"/>
  <c r="B7015" i="7"/>
  <c r="C7015" i="7" s="1"/>
  <c r="D7017" i="7" l="1"/>
  <c r="A7016" i="7"/>
  <c r="B7016" i="7"/>
  <c r="C7016" i="7" s="1"/>
  <c r="A7017" i="7" l="1"/>
  <c r="B7017" i="7"/>
  <c r="C7017" i="7" s="1"/>
  <c r="D7018" i="7"/>
  <c r="D7019" i="7" l="1"/>
  <c r="A7018" i="7"/>
  <c r="B7018" i="7"/>
  <c r="C7018" i="7" s="1"/>
  <c r="D7020" i="7" l="1"/>
  <c r="A7019" i="7"/>
  <c r="B7019" i="7"/>
  <c r="C7019" i="7" s="1"/>
  <c r="A7020" i="7" l="1"/>
  <c r="B7020" i="7"/>
  <c r="C7020" i="7" s="1"/>
  <c r="D7021" i="7"/>
  <c r="A7021" i="7" l="1"/>
  <c r="B7021" i="7"/>
  <c r="C7021" i="7" s="1"/>
  <c r="D7022" i="7"/>
  <c r="A7022" i="7" l="1"/>
  <c r="B7022" i="7"/>
  <c r="C7022" i="7" s="1"/>
  <c r="D7023" i="7"/>
  <c r="A7023" i="7" l="1"/>
  <c r="B7023" i="7"/>
  <c r="C7023" i="7" s="1"/>
  <c r="D7024" i="7"/>
  <c r="A7024" i="7" l="1"/>
  <c r="D7025" i="7"/>
  <c r="B7024" i="7"/>
  <c r="C7024" i="7" s="1"/>
  <c r="A7025" i="7" l="1"/>
  <c r="D7026" i="7"/>
  <c r="B7025" i="7"/>
  <c r="C7025" i="7" s="1"/>
  <c r="D7027" i="7" l="1"/>
  <c r="A7026" i="7"/>
  <c r="B7026" i="7"/>
  <c r="C7026" i="7" s="1"/>
  <c r="D7028" i="7" l="1"/>
  <c r="A7027" i="7"/>
  <c r="B7027" i="7"/>
  <c r="C7027" i="7" s="1"/>
  <c r="D7029" i="7" l="1"/>
  <c r="B7028" i="7"/>
  <c r="C7028" i="7" s="1"/>
  <c r="A7028" i="7"/>
  <c r="D7030" i="7" l="1"/>
  <c r="A7029" i="7"/>
  <c r="B7029" i="7"/>
  <c r="C7029" i="7" s="1"/>
  <c r="D7031" i="7" l="1"/>
  <c r="B7030" i="7"/>
  <c r="C7030" i="7" s="1"/>
  <c r="A7030" i="7"/>
  <c r="A7031" i="7" l="1"/>
  <c r="B7031" i="7"/>
  <c r="C7031" i="7" s="1"/>
  <c r="D7032" i="7"/>
  <c r="D7033" i="7" l="1"/>
  <c r="A7032" i="7"/>
  <c r="B7032" i="7"/>
  <c r="C7032" i="7" s="1"/>
  <c r="A7033" i="7" l="1"/>
  <c r="B7033" i="7"/>
  <c r="C7033" i="7" s="1"/>
  <c r="D7034" i="7"/>
  <c r="A7034" i="7" l="1"/>
  <c r="B7034" i="7"/>
  <c r="C7034" i="7" s="1"/>
  <c r="D7035" i="7"/>
  <c r="D7036" i="7" l="1"/>
  <c r="A7035" i="7"/>
  <c r="B7035" i="7"/>
  <c r="C7035" i="7" s="1"/>
  <c r="D7037" i="7" l="1"/>
  <c r="A7036" i="7"/>
  <c r="B7036" i="7"/>
  <c r="C7036" i="7" s="1"/>
  <c r="A7037" i="7" l="1"/>
  <c r="B7037" i="7"/>
  <c r="C7037" i="7" s="1"/>
  <c r="D7038" i="7"/>
  <c r="D7039" i="7" l="1"/>
  <c r="A7038" i="7"/>
  <c r="B7038" i="7"/>
  <c r="C7038" i="7" s="1"/>
  <c r="A7039" i="7" l="1"/>
  <c r="B7039" i="7"/>
  <c r="C7039" i="7" s="1"/>
  <c r="D7040" i="7"/>
  <c r="D7041" i="7" l="1"/>
  <c r="B7040" i="7"/>
  <c r="C7040" i="7" s="1"/>
  <c r="A7040" i="7"/>
  <c r="B7041" i="7" l="1"/>
  <c r="C7041" i="7" s="1"/>
  <c r="D7042" i="7"/>
  <c r="A7041" i="7"/>
  <c r="D7043" i="7" l="1"/>
  <c r="A7042" i="7"/>
  <c r="B7042" i="7"/>
  <c r="C7042" i="7" s="1"/>
  <c r="A7043" i="7" l="1"/>
  <c r="D7044" i="7"/>
  <c r="B7043" i="7"/>
  <c r="C7043" i="7" s="1"/>
  <c r="A7044" i="7" l="1"/>
  <c r="B7044" i="7"/>
  <c r="C7044" i="7" s="1"/>
  <c r="D7045" i="7"/>
  <c r="D7046" i="7" l="1"/>
  <c r="A7045" i="7"/>
  <c r="B7045" i="7"/>
  <c r="C7045" i="7" s="1"/>
  <c r="A7046" i="7" l="1"/>
  <c r="D7047" i="7"/>
  <c r="B7046" i="7"/>
  <c r="C7046" i="7" s="1"/>
  <c r="D7048" i="7" l="1"/>
  <c r="A7047" i="7"/>
  <c r="B7047" i="7"/>
  <c r="C7047" i="7" s="1"/>
  <c r="D7049" i="7" l="1"/>
  <c r="A7048" i="7"/>
  <c r="B7048" i="7"/>
  <c r="C7048" i="7" s="1"/>
  <c r="A7049" i="7" l="1"/>
  <c r="B7049" i="7"/>
  <c r="C7049" i="7" s="1"/>
  <c r="D7050" i="7"/>
  <c r="A7050" i="7" l="1"/>
  <c r="B7050" i="7"/>
  <c r="C7050" i="7" s="1"/>
  <c r="D7051" i="7"/>
  <c r="D7052" i="7" l="1"/>
  <c r="A7051" i="7"/>
  <c r="B7051" i="7"/>
  <c r="C7051" i="7" s="1"/>
  <c r="A7052" i="7" l="1"/>
  <c r="B7052" i="7"/>
  <c r="C7052" i="7" s="1"/>
  <c r="D7053" i="7"/>
  <c r="A7053" i="7" l="1"/>
  <c r="B7053" i="7"/>
  <c r="C7053" i="7" s="1"/>
  <c r="D7054" i="7"/>
  <c r="A7054" i="7" l="1"/>
  <c r="B7054" i="7"/>
  <c r="C7054" i="7" s="1"/>
  <c r="D7055" i="7"/>
  <c r="D7056" i="7" l="1"/>
  <c r="A7055" i="7"/>
  <c r="B7055" i="7"/>
  <c r="C7055" i="7" s="1"/>
  <c r="D7057" i="7" l="1"/>
  <c r="A7056" i="7"/>
  <c r="B7056" i="7"/>
  <c r="C7056" i="7" s="1"/>
  <c r="D7058" i="7" l="1"/>
  <c r="A7057" i="7"/>
  <c r="B7057" i="7"/>
  <c r="C7057" i="7" s="1"/>
  <c r="A7058" i="7" l="1"/>
  <c r="B7058" i="7"/>
  <c r="C7058" i="7" s="1"/>
  <c r="D7059" i="7"/>
  <c r="A7059" i="7" l="1"/>
  <c r="B7059" i="7"/>
  <c r="C7059" i="7" s="1"/>
  <c r="D7060" i="7"/>
  <c r="A7060" i="7" l="1"/>
  <c r="B7060" i="7"/>
  <c r="C7060" i="7" s="1"/>
  <c r="D7061" i="7"/>
  <c r="D7062" i="7" l="1"/>
  <c r="A7061" i="7"/>
  <c r="B7061" i="7"/>
  <c r="C7061" i="7" s="1"/>
  <c r="A7062" i="7" l="1"/>
  <c r="D7063" i="7"/>
  <c r="B7062" i="7"/>
  <c r="C7062" i="7" s="1"/>
  <c r="D7064" i="7" l="1"/>
  <c r="A7063" i="7"/>
  <c r="B7063" i="7"/>
  <c r="C7063" i="7" s="1"/>
  <c r="A7064" i="7" l="1"/>
  <c r="B7064" i="7"/>
  <c r="C7064" i="7" s="1"/>
  <c r="D7065" i="7"/>
  <c r="D7066" i="7" l="1"/>
  <c r="A7065" i="7"/>
  <c r="B7065" i="7"/>
  <c r="C7065" i="7" s="1"/>
  <c r="A7066" i="7" l="1"/>
  <c r="B7066" i="7"/>
  <c r="C7066" i="7" s="1"/>
  <c r="D7067" i="7"/>
  <c r="A7067" i="7" l="1"/>
  <c r="B7067" i="7"/>
  <c r="C7067" i="7" s="1"/>
  <c r="D7068" i="7"/>
  <c r="D7069" i="7" l="1"/>
  <c r="A7068" i="7"/>
  <c r="B7068" i="7"/>
  <c r="C7068" i="7" s="1"/>
  <c r="D7070" i="7" l="1"/>
  <c r="A7069" i="7"/>
  <c r="B7069" i="7"/>
  <c r="C7069" i="7" s="1"/>
  <c r="D7071" i="7" l="1"/>
  <c r="A7070" i="7"/>
  <c r="B7070" i="7"/>
  <c r="C7070" i="7" s="1"/>
  <c r="D7072" i="7" l="1"/>
  <c r="A7071" i="7"/>
  <c r="B7071" i="7"/>
  <c r="C7071" i="7" s="1"/>
  <c r="A7072" i="7" l="1"/>
  <c r="B7072" i="7"/>
  <c r="C7072" i="7" s="1"/>
  <c r="D7073" i="7"/>
  <c r="A7073" i="7" l="1"/>
  <c r="B7073" i="7"/>
  <c r="C7073" i="7" s="1"/>
  <c r="D7074" i="7"/>
  <c r="D7075" i="7" l="1"/>
  <c r="A7074" i="7"/>
  <c r="B7074" i="7"/>
  <c r="C7074" i="7" s="1"/>
  <c r="D7076" i="7" l="1"/>
  <c r="A7075" i="7"/>
  <c r="B7075" i="7"/>
  <c r="C7075" i="7" s="1"/>
  <c r="D7077" i="7" l="1"/>
  <c r="A7076" i="7"/>
  <c r="B7076" i="7"/>
  <c r="C7076" i="7" s="1"/>
  <c r="A7077" i="7" l="1"/>
  <c r="B7077" i="7"/>
  <c r="C7077" i="7" s="1"/>
  <c r="D7078" i="7"/>
  <c r="A7078" i="7" l="1"/>
  <c r="B7078" i="7"/>
  <c r="C7078" i="7" s="1"/>
  <c r="D7079" i="7"/>
  <c r="D7080" i="7" l="1"/>
  <c r="A7079" i="7"/>
  <c r="B7079" i="7"/>
  <c r="C7079" i="7" s="1"/>
  <c r="D7081" i="7" l="1"/>
  <c r="A7080" i="7"/>
  <c r="B7080" i="7"/>
  <c r="C7080" i="7" s="1"/>
  <c r="D7082" i="7" l="1"/>
  <c r="A7081" i="7"/>
  <c r="B7081" i="7"/>
  <c r="C7081" i="7" s="1"/>
  <c r="D7083" i="7" l="1"/>
  <c r="A7082" i="7"/>
  <c r="B7082" i="7"/>
  <c r="C7082" i="7" s="1"/>
  <c r="D7084" i="7" l="1"/>
  <c r="A7083" i="7"/>
  <c r="B7083" i="7"/>
  <c r="C7083" i="7" s="1"/>
  <c r="D7085" i="7" l="1"/>
  <c r="A7084" i="7"/>
  <c r="B7084" i="7"/>
  <c r="C7084" i="7" s="1"/>
  <c r="D7086" i="7" l="1"/>
  <c r="A7085" i="7"/>
  <c r="B7085" i="7"/>
  <c r="C7085" i="7" s="1"/>
  <c r="A7086" i="7" l="1"/>
  <c r="B7086" i="7"/>
  <c r="C7086" i="7" s="1"/>
  <c r="D7087" i="7"/>
  <c r="D7088" i="7" l="1"/>
  <c r="A7087" i="7"/>
  <c r="B7087" i="7"/>
  <c r="C7087" i="7" s="1"/>
  <c r="D7089" i="7" l="1"/>
  <c r="B7088" i="7"/>
  <c r="C7088" i="7" s="1"/>
  <c r="A7088" i="7"/>
  <c r="A7089" i="7" l="1"/>
  <c r="B7089" i="7"/>
  <c r="C7089" i="7" s="1"/>
  <c r="D7090" i="7"/>
  <c r="D7091" i="7" l="1"/>
  <c r="A7090" i="7"/>
  <c r="B7090" i="7"/>
  <c r="C7090" i="7" s="1"/>
  <c r="D7092" i="7" l="1"/>
  <c r="A7091" i="7"/>
  <c r="B7091" i="7"/>
  <c r="C7091" i="7" s="1"/>
  <c r="D7093" i="7" l="1"/>
  <c r="A7092" i="7"/>
  <c r="B7092" i="7"/>
  <c r="C7092" i="7" s="1"/>
  <c r="D7094" i="7" l="1"/>
  <c r="A7093" i="7"/>
  <c r="B7093" i="7"/>
  <c r="C7093" i="7" s="1"/>
  <c r="A7094" i="7" l="1"/>
  <c r="D7095" i="7"/>
  <c r="B7094" i="7"/>
  <c r="C7094" i="7" s="1"/>
  <c r="D7096" i="7" l="1"/>
  <c r="A7095" i="7"/>
  <c r="B7095" i="7"/>
  <c r="C7095" i="7" s="1"/>
  <c r="D7097" i="7" l="1"/>
  <c r="A7096" i="7"/>
  <c r="B7096" i="7"/>
  <c r="C7096" i="7" s="1"/>
  <c r="A7097" i="7" l="1"/>
  <c r="B7097" i="7"/>
  <c r="C7097" i="7" s="1"/>
  <c r="D7098" i="7"/>
  <c r="D7099" i="7" l="1"/>
  <c r="A7098" i="7"/>
  <c r="B7098" i="7"/>
  <c r="C7098" i="7" s="1"/>
  <c r="A7099" i="7" l="1"/>
  <c r="B7099" i="7"/>
  <c r="C7099" i="7" s="1"/>
  <c r="D7100" i="7"/>
  <c r="D7101" i="7" l="1"/>
  <c r="A7100" i="7"/>
  <c r="B7100" i="7"/>
  <c r="C7100" i="7" s="1"/>
  <c r="D7102" i="7" l="1"/>
  <c r="A7101" i="7"/>
  <c r="B7101" i="7"/>
  <c r="C7101" i="7" s="1"/>
  <c r="D7103" i="7" l="1"/>
  <c r="B7102" i="7"/>
  <c r="C7102" i="7" s="1"/>
  <c r="A7102" i="7"/>
  <c r="D7104" i="7" l="1"/>
  <c r="B7103" i="7"/>
  <c r="C7103" i="7" s="1"/>
  <c r="A7103" i="7"/>
  <c r="D7105" i="7" l="1"/>
  <c r="A7104" i="7"/>
  <c r="B7104" i="7"/>
  <c r="C7104" i="7" s="1"/>
  <c r="A7105" i="7" l="1"/>
  <c r="B7105" i="7"/>
  <c r="C7105" i="7" s="1"/>
  <c r="D7106" i="7"/>
  <c r="D7107" i="7" l="1"/>
  <c r="A7106" i="7"/>
  <c r="B7106" i="7"/>
  <c r="C7106" i="7" s="1"/>
  <c r="D7108" i="7" l="1"/>
  <c r="A7107" i="7"/>
  <c r="B7107" i="7"/>
  <c r="C7107" i="7" s="1"/>
  <c r="D7109" i="7" l="1"/>
  <c r="A7108" i="7"/>
  <c r="B7108" i="7"/>
  <c r="C7108" i="7" s="1"/>
  <c r="D7110" i="7" l="1"/>
  <c r="A7109" i="7"/>
  <c r="B7109" i="7"/>
  <c r="C7109" i="7" s="1"/>
  <c r="A7110" i="7" l="1"/>
  <c r="D7111" i="7"/>
  <c r="B7110" i="7"/>
  <c r="C7110" i="7" s="1"/>
  <c r="D7112" i="7" l="1"/>
  <c r="A7111" i="7"/>
  <c r="B7111" i="7"/>
  <c r="C7111" i="7" s="1"/>
  <c r="D7113" i="7" l="1"/>
  <c r="A7112" i="7"/>
  <c r="B7112" i="7"/>
  <c r="C7112" i="7" s="1"/>
  <c r="D7114" i="7" l="1"/>
  <c r="A7113" i="7"/>
  <c r="B7113" i="7"/>
  <c r="C7113" i="7" s="1"/>
  <c r="A7114" i="7" l="1"/>
  <c r="B7114" i="7"/>
  <c r="C7114" i="7" s="1"/>
  <c r="D7115" i="7"/>
  <c r="D7116" i="7" l="1"/>
  <c r="A7115" i="7"/>
  <c r="B7115" i="7"/>
  <c r="C7115" i="7" s="1"/>
  <c r="D7117" i="7" l="1"/>
  <c r="A7116" i="7"/>
  <c r="B7116" i="7"/>
  <c r="C7116" i="7" s="1"/>
  <c r="A7117" i="7" l="1"/>
  <c r="B7117" i="7"/>
  <c r="C7117" i="7" s="1"/>
  <c r="D7118" i="7"/>
  <c r="D7119" i="7" l="1"/>
  <c r="B7118" i="7"/>
  <c r="C7118" i="7" s="1"/>
  <c r="A7118" i="7"/>
  <c r="D7120" i="7" l="1"/>
  <c r="A7119" i="7"/>
  <c r="B7119" i="7"/>
  <c r="C7119" i="7" s="1"/>
  <c r="A7120" i="7" l="1"/>
  <c r="D7121" i="7"/>
  <c r="B7120" i="7"/>
  <c r="C7120" i="7" s="1"/>
  <c r="A7121" i="7" l="1"/>
  <c r="B7121" i="7"/>
  <c r="C7121" i="7" s="1"/>
  <c r="D7122" i="7"/>
  <c r="D7123" i="7" l="1"/>
  <c r="B7122" i="7"/>
  <c r="C7122" i="7" s="1"/>
  <c r="A7122" i="7"/>
  <c r="D7124" i="7" l="1"/>
  <c r="A7123" i="7"/>
  <c r="B7123" i="7"/>
  <c r="C7123" i="7" s="1"/>
  <c r="D7125" i="7" l="1"/>
  <c r="A7124" i="7"/>
  <c r="B7124" i="7"/>
  <c r="C7124" i="7" s="1"/>
  <c r="D7126" i="7" l="1"/>
  <c r="A7125" i="7"/>
  <c r="B7125" i="7"/>
  <c r="C7125" i="7" s="1"/>
  <c r="A7126" i="7" l="1"/>
  <c r="D7127" i="7"/>
  <c r="B7126" i="7"/>
  <c r="C7126" i="7" s="1"/>
  <c r="D7128" i="7" l="1"/>
  <c r="A7127" i="7"/>
  <c r="B7127" i="7"/>
  <c r="C7127" i="7" s="1"/>
  <c r="A7128" i="7" l="1"/>
  <c r="B7128" i="7"/>
  <c r="C7128" i="7" s="1"/>
  <c r="D7129" i="7"/>
  <c r="D7130" i="7" l="1"/>
  <c r="A7129" i="7"/>
  <c r="B7129" i="7"/>
  <c r="C7129" i="7" s="1"/>
  <c r="D7131" i="7" l="1"/>
  <c r="A7130" i="7"/>
  <c r="B7130" i="7"/>
  <c r="C7130" i="7" s="1"/>
  <c r="D7132" i="7" l="1"/>
  <c r="A7131" i="7"/>
  <c r="B7131" i="7"/>
  <c r="C7131" i="7" s="1"/>
  <c r="A7132" i="7" l="1"/>
  <c r="B7132" i="7"/>
  <c r="C7132" i="7" s="1"/>
  <c r="D7133" i="7"/>
  <c r="D7134" i="7" l="1"/>
  <c r="B7133" i="7"/>
  <c r="C7133" i="7" s="1"/>
  <c r="A7133" i="7"/>
  <c r="D7135" i="7" l="1"/>
  <c r="A7134" i="7"/>
  <c r="B7134" i="7"/>
  <c r="C7134" i="7" s="1"/>
  <c r="D7136" i="7" l="1"/>
  <c r="A7135" i="7"/>
  <c r="B7135" i="7"/>
  <c r="C7135" i="7" s="1"/>
  <c r="D7137" i="7" l="1"/>
  <c r="A7136" i="7"/>
  <c r="B7136" i="7"/>
  <c r="C7136" i="7" s="1"/>
  <c r="D7138" i="7" l="1"/>
  <c r="A7137" i="7"/>
  <c r="B7137" i="7"/>
  <c r="C7137" i="7" s="1"/>
  <c r="A7138" i="7" l="1"/>
  <c r="B7138" i="7"/>
  <c r="C7138" i="7" s="1"/>
  <c r="D7139" i="7"/>
  <c r="A7139" i="7" l="1"/>
  <c r="B7139" i="7"/>
  <c r="C7139" i="7" s="1"/>
  <c r="D7140" i="7"/>
  <c r="D7141" i="7" l="1"/>
  <c r="A7140" i="7"/>
  <c r="B7140" i="7"/>
  <c r="C7140" i="7" s="1"/>
  <c r="D7142" i="7" l="1"/>
  <c r="A7141" i="7"/>
  <c r="B7141" i="7"/>
  <c r="C7141" i="7" s="1"/>
  <c r="A7142" i="7" l="1"/>
  <c r="B7142" i="7"/>
  <c r="C7142" i="7" s="1"/>
  <c r="D7143" i="7"/>
  <c r="D7144" i="7" l="1"/>
  <c r="B7143" i="7"/>
  <c r="C7143" i="7" s="1"/>
  <c r="A7143" i="7"/>
  <c r="D7145" i="7" l="1"/>
  <c r="A7144" i="7"/>
  <c r="B7144" i="7"/>
  <c r="C7144" i="7" s="1"/>
  <c r="A7145" i="7" l="1"/>
  <c r="B7145" i="7"/>
  <c r="C7145" i="7" s="1"/>
  <c r="D7146" i="7"/>
  <c r="A7146" i="7" l="1"/>
  <c r="B7146" i="7"/>
  <c r="C7146" i="7" s="1"/>
  <c r="D7147" i="7"/>
  <c r="D7148" i="7" l="1"/>
  <c r="B7147" i="7"/>
  <c r="C7147" i="7" s="1"/>
  <c r="A7147" i="7"/>
  <c r="D7149" i="7" l="1"/>
  <c r="A7148" i="7"/>
  <c r="B7148" i="7"/>
  <c r="C7148" i="7" s="1"/>
  <c r="D7150" i="7" l="1"/>
  <c r="A7149" i="7"/>
  <c r="B7149" i="7"/>
  <c r="C7149" i="7" s="1"/>
  <c r="D7151" i="7" l="1"/>
  <c r="A7150" i="7"/>
  <c r="B7150" i="7"/>
  <c r="C7150" i="7" s="1"/>
  <c r="A7151" i="7" l="1"/>
  <c r="B7151" i="7"/>
  <c r="C7151" i="7" s="1"/>
  <c r="D7152" i="7"/>
  <c r="D7153" i="7" l="1"/>
  <c r="A7152" i="7"/>
  <c r="B7152" i="7"/>
  <c r="C7152" i="7" s="1"/>
  <c r="A7153" i="7" l="1"/>
  <c r="B7153" i="7"/>
  <c r="C7153" i="7" s="1"/>
  <c r="D7154" i="7"/>
  <c r="D7155" i="7" l="1"/>
  <c r="A7154" i="7"/>
  <c r="B7154" i="7"/>
  <c r="C7154" i="7" s="1"/>
  <c r="A7155" i="7" l="1"/>
  <c r="B7155" i="7"/>
  <c r="C7155" i="7" s="1"/>
  <c r="D7156" i="7"/>
  <c r="D7157" i="7" l="1"/>
  <c r="A7156" i="7"/>
  <c r="B7156" i="7"/>
  <c r="C7156" i="7" s="1"/>
  <c r="A7157" i="7" l="1"/>
  <c r="D7158" i="7"/>
  <c r="B7157" i="7"/>
  <c r="C7157" i="7" s="1"/>
  <c r="D7159" i="7" l="1"/>
  <c r="B7158" i="7"/>
  <c r="C7158" i="7" s="1"/>
  <c r="A7158" i="7"/>
  <c r="A7159" i="7" l="1"/>
  <c r="B7159" i="7"/>
  <c r="C7159" i="7" s="1"/>
  <c r="D7160" i="7"/>
  <c r="D7161" i="7" l="1"/>
  <c r="A7160" i="7"/>
  <c r="B7160" i="7"/>
  <c r="C7160" i="7" s="1"/>
  <c r="A7161" i="7" l="1"/>
  <c r="B7161" i="7"/>
  <c r="C7161" i="7" s="1"/>
  <c r="D7162" i="7"/>
  <c r="A7162" i="7" l="1"/>
  <c r="B7162" i="7"/>
  <c r="C7162" i="7" s="1"/>
  <c r="D7163" i="7"/>
  <c r="D7164" i="7" l="1"/>
  <c r="A7163" i="7"/>
  <c r="B7163" i="7"/>
  <c r="C7163" i="7" s="1"/>
  <c r="A7164" i="7" l="1"/>
  <c r="D7165" i="7"/>
  <c r="B7164" i="7"/>
  <c r="C7164" i="7" s="1"/>
  <c r="D7166" i="7" l="1"/>
  <c r="A7165" i="7"/>
  <c r="B7165" i="7"/>
  <c r="C7165" i="7" s="1"/>
  <c r="A7166" i="7" l="1"/>
  <c r="B7166" i="7"/>
  <c r="C7166" i="7" s="1"/>
  <c r="D7167" i="7"/>
  <c r="A7167" i="7" l="1"/>
  <c r="D7168" i="7"/>
  <c r="B7167" i="7"/>
  <c r="C7167" i="7" s="1"/>
  <c r="D7169" i="7" l="1"/>
  <c r="A7168" i="7"/>
  <c r="B7168" i="7"/>
  <c r="C7168" i="7" s="1"/>
  <c r="D7170" i="7" l="1"/>
  <c r="A7169" i="7"/>
  <c r="B7169" i="7"/>
  <c r="C7169" i="7" s="1"/>
  <c r="D7171" i="7" l="1"/>
  <c r="A7170" i="7"/>
  <c r="B7170" i="7"/>
  <c r="C7170" i="7" s="1"/>
  <c r="D7172" i="7" l="1"/>
  <c r="A7171" i="7"/>
  <c r="B7171" i="7"/>
  <c r="C7171" i="7" s="1"/>
  <c r="D7173" i="7" l="1"/>
  <c r="A7172" i="7"/>
  <c r="B7172" i="7"/>
  <c r="C7172" i="7" s="1"/>
  <c r="A7173" i="7" l="1"/>
  <c r="B7173" i="7"/>
  <c r="C7173" i="7" s="1"/>
  <c r="D7174" i="7"/>
  <c r="A7174" i="7" l="1"/>
  <c r="D7175" i="7"/>
  <c r="B7174" i="7"/>
  <c r="C7174" i="7" s="1"/>
  <c r="D7176" i="7" l="1"/>
  <c r="A7175" i="7"/>
  <c r="B7175" i="7"/>
  <c r="C7175" i="7" s="1"/>
  <c r="A7176" i="7" l="1"/>
  <c r="B7176" i="7"/>
  <c r="C7176" i="7" s="1"/>
  <c r="D7177" i="7"/>
  <c r="D7178" i="7" l="1"/>
  <c r="A7177" i="7"/>
  <c r="B7177" i="7"/>
  <c r="C7177" i="7" s="1"/>
  <c r="D7179" i="7" l="1"/>
  <c r="A7178" i="7"/>
  <c r="B7178" i="7"/>
  <c r="C7178" i="7" s="1"/>
  <c r="D7180" i="7" l="1"/>
  <c r="B7179" i="7"/>
  <c r="C7179" i="7" s="1"/>
  <c r="A7179" i="7"/>
  <c r="D7181" i="7" l="1"/>
  <c r="A7180" i="7"/>
  <c r="B7180" i="7"/>
  <c r="C7180" i="7" s="1"/>
  <c r="D7182" i="7" l="1"/>
  <c r="A7181" i="7"/>
  <c r="B7181" i="7"/>
  <c r="C7181" i="7" s="1"/>
  <c r="D7183" i="7" l="1"/>
  <c r="A7182" i="7"/>
  <c r="B7182" i="7"/>
  <c r="C7182" i="7" s="1"/>
  <c r="A7183" i="7" l="1"/>
  <c r="B7183" i="7"/>
  <c r="C7183" i="7" s="1"/>
  <c r="D7184" i="7"/>
  <c r="D7185" i="7" l="1"/>
  <c r="B7184" i="7"/>
  <c r="C7184" i="7" s="1"/>
  <c r="A7184" i="7"/>
  <c r="D7186" i="7" l="1"/>
  <c r="A7185" i="7"/>
  <c r="B7185" i="7"/>
  <c r="C7185" i="7" s="1"/>
  <c r="D7187" i="7" l="1"/>
  <c r="A7186" i="7"/>
  <c r="B7186" i="7"/>
  <c r="C7186" i="7" s="1"/>
  <c r="A7187" i="7" l="1"/>
  <c r="B7187" i="7"/>
  <c r="C7187" i="7" s="1"/>
  <c r="D7188" i="7"/>
  <c r="A7188" i="7" l="1"/>
  <c r="B7188" i="7"/>
  <c r="C7188" i="7" s="1"/>
  <c r="D7189" i="7"/>
  <c r="D7190" i="7" l="1"/>
  <c r="A7189" i="7"/>
  <c r="B7189" i="7"/>
  <c r="C7189" i="7" s="1"/>
  <c r="D7191" i="7" l="1"/>
  <c r="B7190" i="7"/>
  <c r="C7190" i="7" s="1"/>
  <c r="A7190" i="7"/>
  <c r="D7192" i="7" l="1"/>
  <c r="A7191" i="7"/>
  <c r="B7191" i="7"/>
  <c r="C7191" i="7" s="1"/>
  <c r="D7193" i="7" l="1"/>
  <c r="A7192" i="7"/>
  <c r="B7192" i="7"/>
  <c r="C7192" i="7" s="1"/>
  <c r="D7194" i="7" l="1"/>
  <c r="B7193" i="7"/>
  <c r="C7193" i="7" s="1"/>
  <c r="A7193" i="7"/>
  <c r="D7195" i="7" l="1"/>
  <c r="A7194" i="7"/>
  <c r="B7194" i="7"/>
  <c r="C7194" i="7" s="1"/>
  <c r="D7196" i="7" l="1"/>
  <c r="A7195" i="7"/>
  <c r="B7195" i="7"/>
  <c r="C7195" i="7" s="1"/>
  <c r="D7197" i="7" l="1"/>
  <c r="A7196" i="7"/>
  <c r="B7196" i="7"/>
  <c r="C7196" i="7" s="1"/>
  <c r="A7197" i="7" l="1"/>
  <c r="B7197" i="7"/>
  <c r="C7197" i="7" s="1"/>
  <c r="D7198" i="7"/>
  <c r="D7199" i="7" l="1"/>
  <c r="A7198" i="7"/>
  <c r="B7198" i="7"/>
  <c r="C7198" i="7" s="1"/>
  <c r="A7199" i="7" l="1"/>
  <c r="B7199" i="7"/>
  <c r="C7199" i="7" s="1"/>
  <c r="D7200" i="7"/>
  <c r="A7200" i="7" l="1"/>
  <c r="B7200" i="7"/>
  <c r="C7200" i="7" s="1"/>
  <c r="D7201" i="7"/>
  <c r="A7201" i="7" l="1"/>
  <c r="D7202" i="7"/>
  <c r="B7201" i="7"/>
  <c r="C7201" i="7" s="1"/>
  <c r="D7203" i="7" l="1"/>
  <c r="A7202" i="7"/>
  <c r="B7202" i="7"/>
  <c r="C7202" i="7" s="1"/>
  <c r="D7204" i="7" l="1"/>
  <c r="A7203" i="7"/>
  <c r="B7203" i="7"/>
  <c r="C7203" i="7" s="1"/>
  <c r="A7204" i="7" l="1"/>
  <c r="B7204" i="7"/>
  <c r="C7204" i="7" s="1"/>
  <c r="D7205" i="7"/>
  <c r="D7206" i="7" l="1"/>
  <c r="A7205" i="7"/>
  <c r="B7205" i="7"/>
  <c r="C7205" i="7" s="1"/>
  <c r="D7207" i="7" l="1"/>
  <c r="A7206" i="7"/>
  <c r="B7206" i="7"/>
  <c r="C7206" i="7" s="1"/>
  <c r="D7208" i="7" l="1"/>
  <c r="A7207" i="7"/>
  <c r="B7207" i="7"/>
  <c r="C7207" i="7" s="1"/>
  <c r="D7209" i="7" l="1"/>
  <c r="A7208" i="7"/>
  <c r="B7208" i="7"/>
  <c r="C7208" i="7" s="1"/>
  <c r="D7210" i="7" l="1"/>
  <c r="B7209" i="7"/>
  <c r="C7209" i="7" s="1"/>
  <c r="A7209" i="7"/>
  <c r="D7211" i="7" l="1"/>
  <c r="A7210" i="7"/>
  <c r="B7210" i="7"/>
  <c r="C7210" i="7" s="1"/>
  <c r="D7212" i="7" l="1"/>
  <c r="A7211" i="7"/>
  <c r="B7211" i="7"/>
  <c r="C7211" i="7" s="1"/>
  <c r="D7213" i="7" l="1"/>
  <c r="A7212" i="7"/>
  <c r="B7212" i="7"/>
  <c r="C7212" i="7" s="1"/>
  <c r="A7213" i="7" l="1"/>
  <c r="B7213" i="7"/>
  <c r="C7213" i="7" s="1"/>
  <c r="D7214" i="7"/>
  <c r="D7215" i="7" l="1"/>
  <c r="A7214" i="7"/>
  <c r="B7214" i="7"/>
  <c r="C7214" i="7" s="1"/>
  <c r="D7216" i="7" l="1"/>
  <c r="A7215" i="7"/>
  <c r="B7215" i="7"/>
  <c r="C7215" i="7" s="1"/>
  <c r="D7217" i="7" l="1"/>
  <c r="A7216" i="7"/>
  <c r="B7216" i="7"/>
  <c r="C7216" i="7" s="1"/>
  <c r="A7217" i="7" l="1"/>
  <c r="B7217" i="7"/>
  <c r="C7217" i="7" s="1"/>
  <c r="D7218" i="7"/>
  <c r="D7219" i="7" l="1"/>
  <c r="A7218" i="7"/>
  <c r="B7218" i="7"/>
  <c r="C7218" i="7" s="1"/>
  <c r="D7220" i="7" l="1"/>
  <c r="A7219" i="7"/>
  <c r="B7219" i="7"/>
  <c r="C7219" i="7" s="1"/>
  <c r="A7220" i="7" l="1"/>
  <c r="B7220" i="7"/>
  <c r="C7220" i="7" s="1"/>
  <c r="D7221" i="7"/>
  <c r="A7221" i="7" l="1"/>
  <c r="B7221" i="7"/>
  <c r="C7221" i="7" s="1"/>
  <c r="D7222" i="7"/>
  <c r="D7223" i="7" l="1"/>
  <c r="B7222" i="7"/>
  <c r="C7222" i="7" s="1"/>
  <c r="A7222" i="7"/>
  <c r="A7223" i="7" l="1"/>
  <c r="B7223" i="7"/>
  <c r="C7223" i="7" s="1"/>
  <c r="D7224" i="7"/>
  <c r="D7225" i="7" l="1"/>
  <c r="A7224" i="7"/>
  <c r="B7224" i="7"/>
  <c r="C7224" i="7" s="1"/>
  <c r="D7226" i="7" l="1"/>
  <c r="A7225" i="7"/>
  <c r="B7225" i="7"/>
  <c r="C7225" i="7" s="1"/>
  <c r="D7227" i="7" l="1"/>
  <c r="A7226" i="7"/>
  <c r="B7226" i="7"/>
  <c r="C7226" i="7" s="1"/>
  <c r="D7228" i="7" l="1"/>
  <c r="A7227" i="7"/>
  <c r="B7227" i="7"/>
  <c r="C7227" i="7" s="1"/>
  <c r="A7228" i="7" l="1"/>
  <c r="B7228" i="7"/>
  <c r="C7228" i="7" s="1"/>
  <c r="D7229" i="7"/>
  <c r="D7230" i="7" l="1"/>
  <c r="A7229" i="7"/>
  <c r="B7229" i="7"/>
  <c r="C7229" i="7" s="1"/>
  <c r="D7231" i="7" l="1"/>
  <c r="A7230" i="7"/>
  <c r="B7230" i="7"/>
  <c r="C7230" i="7" s="1"/>
  <c r="D7232" i="7" l="1"/>
  <c r="B7231" i="7"/>
  <c r="C7231" i="7" s="1"/>
  <c r="A7231" i="7"/>
  <c r="D7233" i="7" l="1"/>
  <c r="A7232" i="7"/>
  <c r="B7232" i="7"/>
  <c r="C7232" i="7" s="1"/>
  <c r="D7234" i="7" l="1"/>
  <c r="A7233" i="7"/>
  <c r="B7233" i="7"/>
  <c r="C7233" i="7" s="1"/>
  <c r="D7235" i="7" l="1"/>
  <c r="A7234" i="7"/>
  <c r="B7234" i="7"/>
  <c r="C7234" i="7" s="1"/>
  <c r="A7235" i="7" l="1"/>
  <c r="B7235" i="7"/>
  <c r="C7235" i="7" s="1"/>
  <c r="D7236" i="7"/>
  <c r="A7236" i="7" l="1"/>
  <c r="B7236" i="7"/>
  <c r="C7236" i="7" s="1"/>
  <c r="D7237" i="7"/>
  <c r="D7238" i="7" l="1"/>
  <c r="A7237" i="7"/>
  <c r="B7237" i="7"/>
  <c r="C7237" i="7" s="1"/>
  <c r="A7238" i="7" l="1"/>
  <c r="D7239" i="7"/>
  <c r="B7238" i="7"/>
  <c r="C7238" i="7" s="1"/>
  <c r="D7240" i="7" l="1"/>
  <c r="A7239" i="7"/>
  <c r="B7239" i="7"/>
  <c r="C7239" i="7" s="1"/>
  <c r="D7241" i="7" l="1"/>
  <c r="A7240" i="7"/>
  <c r="B7240" i="7"/>
  <c r="C7240" i="7" s="1"/>
  <c r="D7242" i="7" l="1"/>
  <c r="A7241" i="7"/>
  <c r="B7241" i="7"/>
  <c r="C7241" i="7" s="1"/>
  <c r="A7242" i="7" l="1"/>
  <c r="B7242" i="7"/>
  <c r="C7242" i="7" s="1"/>
  <c r="D7243" i="7"/>
  <c r="D7244" i="7" l="1"/>
  <c r="A7243" i="7"/>
  <c r="B7243" i="7"/>
  <c r="C7243" i="7" s="1"/>
  <c r="D7245" i="7" l="1"/>
  <c r="A7244" i="7"/>
  <c r="B7244" i="7"/>
  <c r="C7244" i="7" s="1"/>
  <c r="A7245" i="7" l="1"/>
  <c r="B7245" i="7"/>
  <c r="C7245" i="7" s="1"/>
  <c r="D7246" i="7"/>
  <c r="D7247" i="7" l="1"/>
  <c r="A7246" i="7"/>
  <c r="B7246" i="7"/>
  <c r="C7246" i="7" s="1"/>
  <c r="D7248" i="7" l="1"/>
  <c r="A7247" i="7"/>
  <c r="B7247" i="7"/>
  <c r="C7247" i="7" s="1"/>
  <c r="D7249" i="7" l="1"/>
  <c r="A7248" i="7"/>
  <c r="B7248" i="7"/>
  <c r="C7248" i="7" s="1"/>
  <c r="D7250" i="7" l="1"/>
  <c r="A7249" i="7"/>
  <c r="B7249" i="7"/>
  <c r="C7249" i="7" s="1"/>
  <c r="A7250" i="7" l="1"/>
  <c r="B7250" i="7"/>
  <c r="C7250" i="7" s="1"/>
  <c r="D7251" i="7"/>
  <c r="D7252" i="7" l="1"/>
  <c r="A7251" i="7"/>
  <c r="B7251" i="7"/>
  <c r="C7251" i="7" s="1"/>
  <c r="D7253" i="7" l="1"/>
  <c r="A7252" i="7"/>
  <c r="B7252" i="7"/>
  <c r="C7252" i="7" s="1"/>
  <c r="D7254" i="7" l="1"/>
  <c r="A7253" i="7"/>
  <c r="B7253" i="7"/>
  <c r="C7253" i="7" s="1"/>
  <c r="A7254" i="7" l="1"/>
  <c r="D7255" i="7"/>
  <c r="B7254" i="7"/>
  <c r="C7254" i="7" s="1"/>
  <c r="D7256" i="7" l="1"/>
  <c r="A7255" i="7"/>
  <c r="B7255" i="7"/>
  <c r="C7255" i="7" s="1"/>
  <c r="D7257" i="7" l="1"/>
  <c r="A7256" i="7"/>
  <c r="B7256" i="7"/>
  <c r="C7256" i="7" s="1"/>
  <c r="D7258" i="7" l="1"/>
  <c r="A7257" i="7"/>
  <c r="B7257" i="7"/>
  <c r="C7257" i="7" s="1"/>
  <c r="D7259" i="7" l="1"/>
  <c r="A7258" i="7"/>
  <c r="B7258" i="7"/>
  <c r="C7258" i="7" s="1"/>
  <c r="A7259" i="7" l="1"/>
  <c r="B7259" i="7"/>
  <c r="C7259" i="7" s="1"/>
  <c r="D7260" i="7"/>
  <c r="D7261" i="7" l="1"/>
  <c r="A7260" i="7"/>
  <c r="B7260" i="7"/>
  <c r="C7260" i="7" s="1"/>
  <c r="D7262" i="7" l="1"/>
  <c r="A7261" i="7"/>
  <c r="B7261" i="7"/>
  <c r="C7261" i="7" s="1"/>
  <c r="D7263" i="7" l="1"/>
  <c r="A7262" i="7"/>
  <c r="B7262" i="7"/>
  <c r="C7262" i="7" s="1"/>
  <c r="D7264" i="7" l="1"/>
  <c r="A7263" i="7"/>
  <c r="B7263" i="7"/>
  <c r="C7263" i="7" s="1"/>
  <c r="D7265" i="7" l="1"/>
  <c r="A7264" i="7"/>
  <c r="B7264" i="7"/>
  <c r="C7264" i="7" s="1"/>
  <c r="D7266" i="7" l="1"/>
  <c r="A7265" i="7"/>
  <c r="B7265" i="7"/>
  <c r="C7265" i="7" s="1"/>
  <c r="D7267" i="7" l="1"/>
  <c r="A7266" i="7"/>
  <c r="B7266" i="7"/>
  <c r="C7266" i="7" s="1"/>
  <c r="D7268" i="7" l="1"/>
  <c r="A7267" i="7"/>
  <c r="B7267" i="7"/>
  <c r="C7267" i="7" s="1"/>
  <c r="D7269" i="7" l="1"/>
  <c r="A7268" i="7"/>
  <c r="B7268" i="7"/>
  <c r="C7268" i="7" s="1"/>
  <c r="D7270" i="7" l="1"/>
  <c r="A7269" i="7"/>
  <c r="B7269" i="7"/>
  <c r="C7269" i="7" s="1"/>
  <c r="A7270" i="7" l="1"/>
  <c r="B7270" i="7"/>
  <c r="C7270" i="7" s="1"/>
  <c r="D7271" i="7"/>
  <c r="A7271" i="7" l="1"/>
  <c r="D7272" i="7"/>
  <c r="B7271" i="7"/>
  <c r="C7271" i="7" s="1"/>
  <c r="A7272" i="7" l="1"/>
  <c r="B7272" i="7"/>
  <c r="C7272" i="7" s="1"/>
  <c r="D7273" i="7"/>
  <c r="D7274" i="7" l="1"/>
  <c r="B7273" i="7"/>
  <c r="C7273" i="7" s="1"/>
  <c r="A7273" i="7"/>
  <c r="D7275" i="7" l="1"/>
  <c r="A7274" i="7"/>
  <c r="B7274" i="7"/>
  <c r="C7274" i="7" s="1"/>
  <c r="A7275" i="7" l="1"/>
  <c r="B7275" i="7"/>
  <c r="C7275" i="7" s="1"/>
  <c r="D7276" i="7"/>
  <c r="D7277" i="7" l="1"/>
  <c r="A7276" i="7"/>
  <c r="B7276" i="7"/>
  <c r="C7276" i="7" s="1"/>
  <c r="A7277" i="7" l="1"/>
  <c r="B7277" i="7"/>
  <c r="C7277" i="7" s="1"/>
  <c r="D7278" i="7"/>
  <c r="D7279" i="7" l="1"/>
  <c r="A7278" i="7"/>
  <c r="B7278" i="7"/>
  <c r="C7278" i="7" s="1"/>
  <c r="A7279" i="7" l="1"/>
  <c r="B7279" i="7"/>
  <c r="C7279" i="7" s="1"/>
  <c r="D7280" i="7"/>
  <c r="B7280" i="7" l="1"/>
  <c r="C7280" i="7" s="1"/>
  <c r="A7280" i="7"/>
  <c r="D7281" i="7"/>
  <c r="D7282" i="7" l="1"/>
  <c r="A7281" i="7"/>
  <c r="B7281" i="7"/>
  <c r="C7281" i="7" s="1"/>
  <c r="D7283" i="7" l="1"/>
  <c r="A7282" i="7"/>
  <c r="B7282" i="7"/>
  <c r="C7282" i="7" s="1"/>
  <c r="D7284" i="7" l="1"/>
  <c r="A7283" i="7"/>
  <c r="B7283" i="7"/>
  <c r="C7283" i="7" s="1"/>
  <c r="A7284" i="7" l="1"/>
  <c r="B7284" i="7"/>
  <c r="C7284" i="7" s="1"/>
  <c r="D7285" i="7"/>
  <c r="D7286" i="7" l="1"/>
  <c r="A7285" i="7"/>
  <c r="B7285" i="7"/>
  <c r="C7285" i="7" s="1"/>
  <c r="A7286" i="7" l="1"/>
  <c r="D7287" i="7"/>
  <c r="B7286" i="7"/>
  <c r="C7286" i="7" s="1"/>
  <c r="D7288" i="7" l="1"/>
  <c r="A7287" i="7"/>
  <c r="B7287" i="7"/>
  <c r="C7287" i="7" s="1"/>
  <c r="A7288" i="7" l="1"/>
  <c r="B7288" i="7"/>
  <c r="C7288" i="7" s="1"/>
  <c r="D7289" i="7"/>
  <c r="D7290" i="7" l="1"/>
  <c r="B7289" i="7"/>
  <c r="C7289" i="7" s="1"/>
  <c r="A7289" i="7"/>
  <c r="A7290" i="7" l="1"/>
  <c r="B7290" i="7"/>
  <c r="C7290" i="7" s="1"/>
  <c r="D7291" i="7"/>
  <c r="D7292" i="7" l="1"/>
  <c r="A7291" i="7"/>
  <c r="B7291" i="7"/>
  <c r="C7291" i="7" s="1"/>
  <c r="D7293" i="7" l="1"/>
  <c r="A7292" i="7"/>
  <c r="B7292" i="7"/>
  <c r="C7292" i="7" s="1"/>
  <c r="D7294" i="7" l="1"/>
  <c r="A7293" i="7"/>
  <c r="B7293" i="7"/>
  <c r="C7293" i="7" s="1"/>
  <c r="D7295" i="7" l="1"/>
  <c r="A7294" i="7"/>
  <c r="B7294" i="7"/>
  <c r="C7294" i="7" s="1"/>
  <c r="D7296" i="7" l="1"/>
  <c r="A7295" i="7"/>
  <c r="B7295" i="7"/>
  <c r="C7295" i="7" s="1"/>
  <c r="A7296" i="7" l="1"/>
  <c r="B7296" i="7"/>
  <c r="C7296" i="7" s="1"/>
  <c r="D7297" i="7"/>
  <c r="D7298" i="7" l="1"/>
  <c r="A7297" i="7"/>
  <c r="B7297" i="7"/>
  <c r="C7297" i="7" s="1"/>
  <c r="A7298" i="7" l="1"/>
  <c r="B7298" i="7"/>
  <c r="C7298" i="7" s="1"/>
  <c r="D7299" i="7"/>
  <c r="A7299" i="7" l="1"/>
  <c r="D7300" i="7"/>
  <c r="B7299" i="7"/>
  <c r="C7299" i="7" s="1"/>
  <c r="A7300" i="7" l="1"/>
  <c r="D7301" i="7"/>
  <c r="B7300" i="7"/>
  <c r="C7300" i="7" s="1"/>
  <c r="D7302" i="7" l="1"/>
  <c r="A7301" i="7"/>
  <c r="B7301" i="7"/>
  <c r="C7301" i="7" s="1"/>
  <c r="A7302" i="7" l="1"/>
  <c r="D7303" i="7"/>
  <c r="B7302" i="7"/>
  <c r="C7302" i="7" s="1"/>
  <c r="D7304" i="7" l="1"/>
  <c r="A7303" i="7"/>
  <c r="B7303" i="7"/>
  <c r="C7303" i="7" s="1"/>
  <c r="D7305" i="7" l="1"/>
  <c r="A7304" i="7"/>
  <c r="B7304" i="7"/>
  <c r="C7304" i="7" s="1"/>
  <c r="D7306" i="7" l="1"/>
  <c r="A7305" i="7"/>
  <c r="B7305" i="7"/>
  <c r="C7305" i="7" s="1"/>
  <c r="D7307" i="7" l="1"/>
  <c r="A7306" i="7"/>
  <c r="B7306" i="7"/>
  <c r="C7306" i="7" s="1"/>
  <c r="D7308" i="7" l="1"/>
  <c r="A7307" i="7"/>
  <c r="B7307" i="7"/>
  <c r="C7307" i="7" s="1"/>
  <c r="D7309" i="7" l="1"/>
  <c r="A7308" i="7"/>
  <c r="B7308" i="7"/>
  <c r="C7308" i="7" s="1"/>
  <c r="A7309" i="7" l="1"/>
  <c r="B7309" i="7"/>
  <c r="C7309" i="7" s="1"/>
  <c r="D7310" i="7"/>
  <c r="A7310" i="7" l="1"/>
  <c r="B7310" i="7"/>
  <c r="C7310" i="7" s="1"/>
  <c r="D7311" i="7"/>
  <c r="D7312" i="7" l="1"/>
  <c r="A7311" i="7"/>
  <c r="B7311" i="7"/>
  <c r="C7311" i="7" s="1"/>
  <c r="D7313" i="7" l="1"/>
  <c r="A7312" i="7"/>
  <c r="B7312" i="7"/>
  <c r="C7312" i="7" s="1"/>
  <c r="D7314" i="7" l="1"/>
  <c r="A7313" i="7"/>
  <c r="B7313" i="7"/>
  <c r="C7313" i="7" s="1"/>
  <c r="D7315" i="7" l="1"/>
  <c r="A7314" i="7"/>
  <c r="B7314" i="7"/>
  <c r="C7314" i="7" s="1"/>
  <c r="D7316" i="7" l="1"/>
  <c r="A7315" i="7"/>
  <c r="B7315" i="7"/>
  <c r="C7315" i="7" s="1"/>
  <c r="A7316" i="7" l="1"/>
  <c r="B7316" i="7"/>
  <c r="C7316" i="7" s="1"/>
  <c r="D7317" i="7"/>
  <c r="D7318" i="7" l="1"/>
  <c r="A7317" i="7"/>
  <c r="B7317" i="7"/>
  <c r="C7317" i="7" s="1"/>
  <c r="A7318" i="7" l="1"/>
  <c r="D7319" i="7"/>
  <c r="B7318" i="7"/>
  <c r="C7318" i="7" s="1"/>
  <c r="D7320" i="7" l="1"/>
  <c r="A7319" i="7"/>
  <c r="B7319" i="7"/>
  <c r="C7319" i="7" s="1"/>
  <c r="A7320" i="7" l="1"/>
  <c r="B7320" i="7"/>
  <c r="C7320" i="7" s="1"/>
  <c r="D7321" i="7"/>
  <c r="D7322" i="7" l="1"/>
  <c r="B7321" i="7"/>
  <c r="C7321" i="7" s="1"/>
  <c r="A7321" i="7"/>
  <c r="D7323" i="7" l="1"/>
  <c r="A7322" i="7"/>
  <c r="B7322" i="7"/>
  <c r="C7322" i="7" s="1"/>
  <c r="A7323" i="7" l="1"/>
  <c r="B7323" i="7"/>
  <c r="C7323" i="7" s="1"/>
  <c r="D7324" i="7"/>
  <c r="A7324" i="7" l="1"/>
  <c r="D7325" i="7"/>
  <c r="B7324" i="7"/>
  <c r="C7324" i="7" s="1"/>
  <c r="D7326" i="7" l="1"/>
  <c r="A7325" i="7"/>
  <c r="B7325" i="7"/>
  <c r="C7325" i="7" s="1"/>
  <c r="D7327" i="7" l="1"/>
  <c r="A7326" i="7"/>
  <c r="B7326" i="7"/>
  <c r="C7326" i="7" s="1"/>
  <c r="A7327" i="7" l="1"/>
  <c r="B7327" i="7"/>
  <c r="C7327" i="7" s="1"/>
  <c r="D7328" i="7"/>
  <c r="D7329" i="7" l="1"/>
  <c r="B7328" i="7"/>
  <c r="C7328" i="7" s="1"/>
  <c r="A7328" i="7"/>
  <c r="A7329" i="7" l="1"/>
  <c r="B7329" i="7"/>
  <c r="C7329" i="7" s="1"/>
  <c r="D7330" i="7"/>
  <c r="D7331" i="7" l="1"/>
  <c r="A7330" i="7"/>
  <c r="B7330" i="7"/>
  <c r="C7330" i="7" s="1"/>
  <c r="D7332" i="7" l="1"/>
  <c r="A7331" i="7"/>
  <c r="B7331" i="7"/>
  <c r="C7331" i="7" s="1"/>
  <c r="D7333" i="7" l="1"/>
  <c r="A7332" i="7"/>
  <c r="B7332" i="7"/>
  <c r="C7332" i="7" s="1"/>
  <c r="A7333" i="7" l="1"/>
  <c r="B7333" i="7"/>
  <c r="C7333" i="7" s="1"/>
  <c r="D7334" i="7"/>
  <c r="D7335" i="7" l="1"/>
  <c r="A7334" i="7"/>
  <c r="B7334" i="7"/>
  <c r="C7334" i="7" s="1"/>
  <c r="D7336" i="7" l="1"/>
  <c r="A7335" i="7"/>
  <c r="B7335" i="7"/>
  <c r="C7335" i="7" s="1"/>
  <c r="D7337" i="7" l="1"/>
  <c r="A7336" i="7"/>
  <c r="B7336" i="7"/>
  <c r="C7336" i="7" s="1"/>
  <c r="D7338" i="7" l="1"/>
  <c r="B7337" i="7"/>
  <c r="C7337" i="7" s="1"/>
  <c r="A7337" i="7"/>
  <c r="D7339" i="7" l="1"/>
  <c r="A7338" i="7"/>
  <c r="B7338" i="7"/>
  <c r="C7338" i="7" s="1"/>
  <c r="A7339" i="7" l="1"/>
  <c r="B7339" i="7"/>
  <c r="C7339" i="7" s="1"/>
  <c r="D7340" i="7"/>
  <c r="D7341" i="7" l="1"/>
  <c r="A7340" i="7"/>
  <c r="B7340" i="7"/>
  <c r="C7340" i="7" s="1"/>
  <c r="D7342" i="7" l="1"/>
  <c r="A7341" i="7"/>
  <c r="B7341" i="7"/>
  <c r="C7341" i="7" s="1"/>
  <c r="A7342" i="7" l="1"/>
  <c r="B7342" i="7"/>
  <c r="C7342" i="7" s="1"/>
  <c r="D7343" i="7"/>
  <c r="D7344" i="7" l="1"/>
  <c r="A7343" i="7"/>
  <c r="B7343" i="7"/>
  <c r="C7343" i="7" s="1"/>
  <c r="D7345" i="7" l="1"/>
  <c r="A7344" i="7"/>
  <c r="B7344" i="7"/>
  <c r="C7344" i="7" s="1"/>
  <c r="D7346" i="7" l="1"/>
  <c r="A7345" i="7"/>
  <c r="B7345" i="7"/>
  <c r="C7345" i="7" s="1"/>
  <c r="D7347" i="7" l="1"/>
  <c r="A7346" i="7"/>
  <c r="B7346" i="7"/>
  <c r="C7346" i="7" s="1"/>
  <c r="D7348" i="7" l="1"/>
  <c r="B7347" i="7"/>
  <c r="C7347" i="7" s="1"/>
  <c r="A7347" i="7"/>
  <c r="A7348" i="7" l="1"/>
  <c r="B7348" i="7"/>
  <c r="C7348" i="7" s="1"/>
  <c r="D7349" i="7"/>
  <c r="D7350" i="7" l="1"/>
  <c r="A7349" i="7"/>
  <c r="B7349" i="7"/>
  <c r="C7349" i="7" s="1"/>
  <c r="D7351" i="7" l="1"/>
  <c r="B7350" i="7"/>
  <c r="C7350" i="7" s="1"/>
  <c r="A7350" i="7"/>
  <c r="D7352" i="7" l="1"/>
  <c r="A7351" i="7"/>
  <c r="B7351" i="7"/>
  <c r="C7351" i="7" s="1"/>
  <c r="D7353" i="7" l="1"/>
  <c r="B7352" i="7"/>
  <c r="C7352" i="7" s="1"/>
  <c r="A7352" i="7"/>
  <c r="A7353" i="7" l="1"/>
  <c r="B7353" i="7"/>
  <c r="C7353" i="7" s="1"/>
  <c r="D7354" i="7"/>
  <c r="D7355" i="7" l="1"/>
  <c r="A7354" i="7"/>
  <c r="B7354" i="7"/>
  <c r="C7354" i="7" s="1"/>
  <c r="D7356" i="7" l="1"/>
  <c r="A7355" i="7"/>
  <c r="B7355" i="7"/>
  <c r="C7355" i="7" s="1"/>
  <c r="A7356" i="7" l="1"/>
  <c r="B7356" i="7"/>
  <c r="C7356" i="7" s="1"/>
  <c r="D7357" i="7"/>
  <c r="D7358" i="7" l="1"/>
  <c r="A7357" i="7"/>
  <c r="B7357" i="7"/>
  <c r="C7357" i="7" s="1"/>
  <c r="D7359" i="7" l="1"/>
  <c r="A7358" i="7"/>
  <c r="B7358" i="7"/>
  <c r="C7358" i="7" s="1"/>
  <c r="D7360" i="7" l="1"/>
  <c r="A7359" i="7"/>
  <c r="B7359" i="7"/>
  <c r="C7359" i="7" s="1"/>
  <c r="D7361" i="7" l="1"/>
  <c r="A7360" i="7"/>
  <c r="B7360" i="7"/>
  <c r="C7360" i="7" s="1"/>
  <c r="D7362" i="7" l="1"/>
  <c r="A7361" i="7"/>
  <c r="B7361" i="7"/>
  <c r="C7361" i="7" s="1"/>
  <c r="D7363" i="7" l="1"/>
  <c r="A7362" i="7"/>
  <c r="B7362" i="7"/>
  <c r="C7362" i="7" s="1"/>
  <c r="D7364" i="7" l="1"/>
  <c r="A7363" i="7"/>
  <c r="B7363" i="7"/>
  <c r="C7363" i="7" s="1"/>
  <c r="D7365" i="7" l="1"/>
  <c r="A7364" i="7"/>
  <c r="B7364" i="7"/>
  <c r="C7364" i="7" s="1"/>
  <c r="A7365" i="7" l="1"/>
  <c r="D7366" i="7"/>
  <c r="B7365" i="7"/>
  <c r="C7365" i="7" s="1"/>
  <c r="A7366" i="7" l="1"/>
  <c r="D7367" i="7"/>
  <c r="B7366" i="7"/>
  <c r="C7366" i="7" s="1"/>
  <c r="D7368" i="7" l="1"/>
  <c r="A7367" i="7"/>
  <c r="B7367" i="7"/>
  <c r="C7367" i="7" s="1"/>
  <c r="D7369" i="7" l="1"/>
  <c r="A7368" i="7"/>
  <c r="B7368" i="7"/>
  <c r="C7368" i="7" s="1"/>
  <c r="D7370" i="7" l="1"/>
  <c r="A7369" i="7"/>
  <c r="B7369" i="7"/>
  <c r="C7369" i="7" s="1"/>
  <c r="D7371" i="7" l="1"/>
  <c r="A7370" i="7"/>
  <c r="B7370" i="7"/>
  <c r="C7370" i="7" s="1"/>
  <c r="D7372" i="7" l="1"/>
  <c r="A7371" i="7"/>
  <c r="B7371" i="7"/>
  <c r="C7371" i="7" s="1"/>
  <c r="D7373" i="7" l="1"/>
  <c r="A7372" i="7"/>
  <c r="B7372" i="7"/>
  <c r="C7372" i="7" s="1"/>
  <c r="D7374" i="7" l="1"/>
  <c r="A7373" i="7"/>
  <c r="B7373" i="7"/>
  <c r="C7373" i="7" s="1"/>
  <c r="D7375" i="7" l="1"/>
  <c r="A7374" i="7"/>
  <c r="B7374" i="7"/>
  <c r="C7374" i="7" s="1"/>
  <c r="A7375" i="7" l="1"/>
  <c r="B7375" i="7"/>
  <c r="C7375" i="7" s="1"/>
  <c r="D7376" i="7"/>
  <c r="D7377" i="7" l="1"/>
  <c r="A7376" i="7"/>
  <c r="B7376" i="7"/>
  <c r="C7376" i="7" s="1"/>
  <c r="A7377" i="7" l="1"/>
  <c r="B7377" i="7"/>
  <c r="C7377" i="7" s="1"/>
  <c r="D7378" i="7"/>
  <c r="A7378" i="7" l="1"/>
  <c r="D7379" i="7"/>
  <c r="B7378" i="7"/>
  <c r="C7378" i="7" s="1"/>
  <c r="D7380" i="7" l="1"/>
  <c r="A7379" i="7"/>
  <c r="B7379" i="7"/>
  <c r="C7379" i="7" s="1"/>
  <c r="A7380" i="7" l="1"/>
  <c r="B7380" i="7"/>
  <c r="C7380" i="7" s="1"/>
  <c r="D7381" i="7"/>
  <c r="D7382" i="7" l="1"/>
  <c r="A7381" i="7"/>
  <c r="B7381" i="7"/>
  <c r="C7381" i="7" s="1"/>
  <c r="A7382" i="7" l="1"/>
  <c r="D7383" i="7"/>
  <c r="B7382" i="7"/>
  <c r="C7382" i="7" s="1"/>
  <c r="D7384" i="7" l="1"/>
  <c r="A7383" i="7"/>
  <c r="B7383" i="7"/>
  <c r="C7383" i="7" s="1"/>
  <c r="A7384" i="7" l="1"/>
  <c r="B7384" i="7"/>
  <c r="C7384" i="7" s="1"/>
  <c r="D7385" i="7"/>
  <c r="D7386" i="7" l="1"/>
  <c r="A7385" i="7"/>
  <c r="B7385" i="7"/>
  <c r="C7385" i="7" s="1"/>
  <c r="A7386" i="7" l="1"/>
  <c r="D7387" i="7"/>
  <c r="B7386" i="7"/>
  <c r="C7386" i="7" s="1"/>
  <c r="D7388" i="7" l="1"/>
  <c r="A7387" i="7"/>
  <c r="B7387" i="7"/>
  <c r="C7387" i="7" s="1"/>
  <c r="D7389" i="7" l="1"/>
  <c r="A7388" i="7"/>
  <c r="B7388" i="7"/>
  <c r="C7388" i="7" s="1"/>
  <c r="D7390" i="7" l="1"/>
  <c r="A7389" i="7"/>
  <c r="B7389" i="7"/>
  <c r="C7389" i="7" s="1"/>
  <c r="D7391" i="7" l="1"/>
  <c r="A7390" i="7"/>
  <c r="B7390" i="7"/>
  <c r="C7390" i="7" s="1"/>
  <c r="A7391" i="7" l="1"/>
  <c r="B7391" i="7"/>
  <c r="C7391" i="7" s="1"/>
  <c r="D7392" i="7"/>
  <c r="A7392" i="7" l="1"/>
  <c r="B7392" i="7"/>
  <c r="C7392" i="7" s="1"/>
  <c r="D7393" i="7"/>
  <c r="D7394" i="7" l="1"/>
  <c r="A7393" i="7"/>
  <c r="B7393" i="7"/>
  <c r="C7393" i="7" s="1"/>
  <c r="D7395" i="7" l="1"/>
  <c r="A7394" i="7"/>
  <c r="B7394" i="7"/>
  <c r="C7394" i="7" s="1"/>
  <c r="D7396" i="7" l="1"/>
  <c r="A7395" i="7"/>
  <c r="B7395" i="7"/>
  <c r="C7395" i="7" s="1"/>
  <c r="D7397" i="7" l="1"/>
  <c r="A7396" i="7"/>
  <c r="B7396" i="7"/>
  <c r="C7396" i="7" s="1"/>
  <c r="A7397" i="7" l="1"/>
  <c r="B7397" i="7"/>
  <c r="C7397" i="7" s="1"/>
  <c r="D7398" i="7"/>
  <c r="D7399" i="7" l="1"/>
  <c r="B7398" i="7"/>
  <c r="C7398" i="7" s="1"/>
  <c r="A7398" i="7"/>
  <c r="D7400" i="7" l="1"/>
  <c r="B7399" i="7"/>
  <c r="C7399" i="7" s="1"/>
  <c r="A7399" i="7"/>
  <c r="D7401" i="7" l="1"/>
  <c r="A7400" i="7"/>
  <c r="B7400" i="7"/>
  <c r="C7400" i="7" s="1"/>
  <c r="D7402" i="7" l="1"/>
  <c r="B7401" i="7"/>
  <c r="C7401" i="7" s="1"/>
  <c r="A7401" i="7"/>
  <c r="D7403" i="7" l="1"/>
  <c r="A7402" i="7"/>
  <c r="B7402" i="7"/>
  <c r="C7402" i="7" s="1"/>
  <c r="D7404" i="7" l="1"/>
  <c r="A7403" i="7"/>
  <c r="B7403" i="7"/>
  <c r="C7403" i="7" s="1"/>
  <c r="D7405" i="7" l="1"/>
  <c r="B7404" i="7"/>
  <c r="C7404" i="7" s="1"/>
  <c r="A7404" i="7"/>
  <c r="A7405" i="7" l="1"/>
  <c r="B7405" i="7"/>
  <c r="C7405" i="7" s="1"/>
  <c r="D7406" i="7"/>
  <c r="D7407" i="7" l="1"/>
  <c r="A7406" i="7"/>
  <c r="B7406" i="7"/>
  <c r="C7406" i="7" s="1"/>
  <c r="D7408" i="7" l="1"/>
  <c r="A7407" i="7"/>
  <c r="B7407" i="7"/>
  <c r="C7407" i="7" s="1"/>
  <c r="D7409" i="7" l="1"/>
  <c r="A7408" i="7"/>
  <c r="B7408" i="7"/>
  <c r="C7408" i="7" s="1"/>
  <c r="D7410" i="7" l="1"/>
  <c r="A7409" i="7"/>
  <c r="B7409" i="7"/>
  <c r="C7409" i="7" s="1"/>
  <c r="D7411" i="7" l="1"/>
  <c r="A7410" i="7"/>
  <c r="B7410" i="7"/>
  <c r="C7410" i="7" s="1"/>
  <c r="D7412" i="7" l="1"/>
  <c r="A7411" i="7"/>
  <c r="B7411" i="7"/>
  <c r="C7411" i="7" s="1"/>
  <c r="D7413" i="7" l="1"/>
  <c r="A7412" i="7"/>
  <c r="B7412" i="7"/>
  <c r="C7412" i="7" s="1"/>
  <c r="D7414" i="7" l="1"/>
  <c r="A7413" i="7"/>
  <c r="B7413" i="7"/>
  <c r="C7413" i="7" s="1"/>
  <c r="A7414" i="7" l="1"/>
  <c r="D7415" i="7"/>
  <c r="B7414" i="7"/>
  <c r="C7414" i="7" s="1"/>
  <c r="A7415" i="7" l="1"/>
  <c r="B7415" i="7"/>
  <c r="C7415" i="7" s="1"/>
  <c r="D7416" i="7"/>
  <c r="A7416" i="7" l="1"/>
  <c r="B7416" i="7"/>
  <c r="C7416" i="7" s="1"/>
  <c r="D7417" i="7"/>
  <c r="A7417" i="7" l="1"/>
  <c r="B7417" i="7"/>
  <c r="C7417" i="7" s="1"/>
  <c r="D7418" i="7"/>
  <c r="A7418" i="7" l="1"/>
  <c r="B7418" i="7"/>
  <c r="C7418" i="7" s="1"/>
  <c r="D7419" i="7"/>
  <c r="D7420" i="7" l="1"/>
  <c r="A7419" i="7"/>
  <c r="B7419" i="7"/>
  <c r="C7419" i="7" s="1"/>
  <c r="D7421" i="7" l="1"/>
  <c r="A7420" i="7"/>
  <c r="B7420" i="7"/>
  <c r="C7420" i="7" s="1"/>
  <c r="D7422" i="7" l="1"/>
  <c r="A7421" i="7"/>
  <c r="B7421" i="7"/>
  <c r="C7421" i="7" s="1"/>
  <c r="D7423" i="7" l="1"/>
  <c r="A7422" i="7"/>
  <c r="B7422" i="7"/>
  <c r="C7422" i="7" s="1"/>
  <c r="D7424" i="7" l="1"/>
  <c r="A7423" i="7"/>
  <c r="B7423" i="7"/>
  <c r="C7423" i="7" s="1"/>
  <c r="D7425" i="7" l="1"/>
  <c r="A7424" i="7"/>
  <c r="B7424" i="7"/>
  <c r="C7424" i="7" s="1"/>
  <c r="A7425" i="7" l="1"/>
  <c r="B7425" i="7"/>
  <c r="C7425" i="7" s="1"/>
  <c r="D7426" i="7"/>
  <c r="D7427" i="7" l="1"/>
  <c r="A7426" i="7"/>
  <c r="B7426" i="7"/>
  <c r="C7426" i="7" s="1"/>
  <c r="D7428" i="7" l="1"/>
  <c r="A7427" i="7"/>
  <c r="B7427" i="7"/>
  <c r="C7427" i="7" s="1"/>
  <c r="D7429" i="7" l="1"/>
  <c r="A7428" i="7"/>
  <c r="B7428" i="7"/>
  <c r="C7428" i="7" s="1"/>
  <c r="D7430" i="7" l="1"/>
  <c r="A7429" i="7"/>
  <c r="B7429" i="7"/>
  <c r="C7429" i="7" s="1"/>
  <c r="A7430" i="7" l="1"/>
  <c r="D7431" i="7"/>
  <c r="B7430" i="7"/>
  <c r="C7430" i="7" s="1"/>
  <c r="D7432" i="7" l="1"/>
  <c r="A7431" i="7"/>
  <c r="B7431" i="7"/>
  <c r="C7431" i="7" s="1"/>
  <c r="A7432" i="7" l="1"/>
  <c r="B7432" i="7"/>
  <c r="C7432" i="7" s="1"/>
  <c r="D7433" i="7"/>
  <c r="D7434" i="7" l="1"/>
  <c r="A7433" i="7"/>
  <c r="B7433" i="7"/>
  <c r="C7433" i="7" s="1"/>
  <c r="D7435" i="7" l="1"/>
  <c r="B7434" i="7"/>
  <c r="C7434" i="7" s="1"/>
  <c r="A7434" i="7"/>
  <c r="A7435" i="7" l="1"/>
  <c r="B7435" i="7"/>
  <c r="C7435" i="7" s="1"/>
  <c r="D7436" i="7"/>
  <c r="D7437" i="7" l="1"/>
  <c r="A7436" i="7"/>
  <c r="B7436" i="7"/>
  <c r="C7436" i="7" s="1"/>
  <c r="D7438" i="7" l="1"/>
  <c r="A7437" i="7"/>
  <c r="B7437" i="7"/>
  <c r="C7437" i="7" s="1"/>
  <c r="D7439" i="7" l="1"/>
  <c r="A7438" i="7"/>
  <c r="B7438" i="7"/>
  <c r="C7438" i="7" s="1"/>
  <c r="D7440" i="7" l="1"/>
  <c r="A7439" i="7"/>
  <c r="B7439" i="7"/>
  <c r="C7439" i="7" s="1"/>
  <c r="D7441" i="7" l="1"/>
  <c r="A7440" i="7"/>
  <c r="B7440" i="7"/>
  <c r="C7440" i="7" s="1"/>
  <c r="D7442" i="7" l="1"/>
  <c r="A7441" i="7"/>
  <c r="B7441" i="7"/>
  <c r="C7441" i="7" s="1"/>
  <c r="D7443" i="7" l="1"/>
  <c r="A7442" i="7"/>
  <c r="B7442" i="7"/>
  <c r="C7442" i="7" s="1"/>
  <c r="D7444" i="7" l="1"/>
  <c r="A7443" i="7"/>
  <c r="B7443" i="7"/>
  <c r="C7443" i="7" s="1"/>
  <c r="D7445" i="7" l="1"/>
  <c r="A7444" i="7"/>
  <c r="B7444" i="7"/>
  <c r="C7444" i="7" s="1"/>
  <c r="D7446" i="7" l="1"/>
  <c r="A7445" i="7"/>
  <c r="B7445" i="7"/>
  <c r="C7445" i="7" s="1"/>
  <c r="A7446" i="7" l="1"/>
  <c r="D7447" i="7"/>
  <c r="B7446" i="7"/>
  <c r="C7446" i="7" s="1"/>
  <c r="A7447" i="7" l="1"/>
  <c r="B7447" i="7"/>
  <c r="C7447" i="7" s="1"/>
  <c r="D7448" i="7"/>
  <c r="D7449" i="7" l="1"/>
  <c r="A7448" i="7"/>
  <c r="B7448" i="7"/>
  <c r="C7448" i="7" s="1"/>
  <c r="D7450" i="7" l="1"/>
  <c r="A7449" i="7"/>
  <c r="B7449" i="7"/>
  <c r="C7449" i="7" s="1"/>
  <c r="D7451" i="7" l="1"/>
  <c r="A7450" i="7"/>
  <c r="B7450" i="7"/>
  <c r="C7450" i="7" s="1"/>
  <c r="A7451" i="7" l="1"/>
  <c r="B7451" i="7"/>
  <c r="C7451" i="7" s="1"/>
  <c r="D7452" i="7"/>
  <c r="D7453" i="7" l="1"/>
  <c r="A7452" i="7"/>
  <c r="B7452" i="7"/>
  <c r="C7452" i="7" s="1"/>
  <c r="D7454" i="7" l="1"/>
  <c r="A7453" i="7"/>
  <c r="B7453" i="7"/>
  <c r="C7453" i="7" s="1"/>
  <c r="D7455" i="7" l="1"/>
  <c r="A7454" i="7"/>
  <c r="B7454" i="7"/>
  <c r="C7454" i="7" s="1"/>
  <c r="D7456" i="7" l="1"/>
  <c r="A7455" i="7"/>
  <c r="B7455" i="7"/>
  <c r="C7455" i="7" s="1"/>
  <c r="D7457" i="7" l="1"/>
  <c r="A7456" i="7"/>
  <c r="B7456" i="7"/>
  <c r="C7456" i="7" s="1"/>
  <c r="D7458" i="7" l="1"/>
  <c r="A7457" i="7"/>
  <c r="B7457" i="7"/>
  <c r="C7457" i="7" s="1"/>
  <c r="D7459" i="7" l="1"/>
  <c r="A7458" i="7"/>
  <c r="B7458" i="7"/>
  <c r="C7458" i="7" s="1"/>
  <c r="D7460" i="7" l="1"/>
  <c r="A7459" i="7"/>
  <c r="B7459" i="7"/>
  <c r="C7459" i="7" s="1"/>
  <c r="D7461" i="7" l="1"/>
  <c r="A7460" i="7"/>
  <c r="B7460" i="7"/>
  <c r="C7460" i="7" s="1"/>
  <c r="D7462" i="7" l="1"/>
  <c r="A7461" i="7"/>
  <c r="B7461" i="7"/>
  <c r="C7461" i="7" s="1"/>
  <c r="D7463" i="7" l="1"/>
  <c r="A7462" i="7"/>
  <c r="B7462" i="7"/>
  <c r="C7462" i="7" s="1"/>
  <c r="D7464" i="7" l="1"/>
  <c r="A7463" i="7"/>
  <c r="B7463" i="7"/>
  <c r="C7463" i="7" s="1"/>
  <c r="D7465" i="7" l="1"/>
  <c r="A7464" i="7"/>
  <c r="B7464" i="7"/>
  <c r="C7464" i="7" s="1"/>
  <c r="A7465" i="7" l="1"/>
  <c r="B7465" i="7"/>
  <c r="C7465" i="7" s="1"/>
  <c r="D7466" i="7"/>
  <c r="D7467" i="7" l="1"/>
  <c r="A7466" i="7"/>
  <c r="B7466" i="7"/>
  <c r="C7466" i="7" s="1"/>
  <c r="A7467" i="7" l="1"/>
  <c r="B7467" i="7"/>
  <c r="C7467" i="7" s="1"/>
  <c r="D7468" i="7"/>
  <c r="D7469" i="7" l="1"/>
  <c r="A7468" i="7"/>
  <c r="B7468" i="7"/>
  <c r="C7468" i="7" s="1"/>
  <c r="D7470" i="7" l="1"/>
  <c r="A7469" i="7"/>
  <c r="B7469" i="7"/>
  <c r="C7469" i="7" s="1"/>
  <c r="A7470" i="7" l="1"/>
  <c r="B7470" i="7"/>
  <c r="C7470" i="7" s="1"/>
  <c r="D7471" i="7"/>
  <c r="A7471" i="7" l="1"/>
  <c r="B7471" i="7"/>
  <c r="C7471" i="7" s="1"/>
  <c r="D7472" i="7"/>
  <c r="D7473" i="7" l="1"/>
  <c r="A7472" i="7"/>
  <c r="B7472" i="7"/>
  <c r="C7472" i="7" s="1"/>
  <c r="D7474" i="7" l="1"/>
  <c r="A7473" i="7"/>
  <c r="B7473" i="7"/>
  <c r="C7473" i="7" s="1"/>
  <c r="A7474" i="7" l="1"/>
  <c r="B7474" i="7"/>
  <c r="C7474" i="7" s="1"/>
  <c r="D7475" i="7"/>
  <c r="A7475" i="7" l="1"/>
  <c r="B7475" i="7"/>
  <c r="C7475" i="7" s="1"/>
  <c r="D7476" i="7"/>
  <c r="A7476" i="7" l="1"/>
  <c r="B7476" i="7"/>
  <c r="C7476" i="7" s="1"/>
  <c r="D7477" i="7"/>
  <c r="D7478" i="7" l="1"/>
  <c r="A7477" i="7"/>
  <c r="B7477" i="7"/>
  <c r="C7477" i="7" s="1"/>
  <c r="A7478" i="7" l="1"/>
  <c r="D7479" i="7"/>
  <c r="B7478" i="7"/>
  <c r="C7478" i="7" s="1"/>
  <c r="A7479" i="7" l="1"/>
  <c r="B7479" i="7"/>
  <c r="C7479" i="7" s="1"/>
  <c r="D7480" i="7"/>
  <c r="D7481" i="7" l="1"/>
  <c r="B7480" i="7"/>
  <c r="C7480" i="7" s="1"/>
  <c r="A7480" i="7"/>
  <c r="D7482" i="7" l="1"/>
  <c r="B7481" i="7"/>
  <c r="C7481" i="7" s="1"/>
  <c r="A7481" i="7"/>
  <c r="D7483" i="7" l="1"/>
  <c r="A7482" i="7"/>
  <c r="B7482" i="7"/>
  <c r="C7482" i="7" s="1"/>
  <c r="D7484" i="7" l="1"/>
  <c r="A7483" i="7"/>
  <c r="B7483" i="7"/>
  <c r="C7483" i="7" s="1"/>
  <c r="D7485" i="7" l="1"/>
  <c r="A7484" i="7"/>
  <c r="B7484" i="7"/>
  <c r="C7484" i="7" s="1"/>
  <c r="D7486" i="7" l="1"/>
  <c r="A7485" i="7"/>
  <c r="B7485" i="7"/>
  <c r="C7485" i="7" s="1"/>
  <c r="D7487" i="7" l="1"/>
  <c r="A7486" i="7"/>
  <c r="B7486" i="7"/>
  <c r="C7486" i="7" s="1"/>
  <c r="D7488" i="7" l="1"/>
  <c r="A7487" i="7"/>
  <c r="B7487" i="7"/>
  <c r="C7487" i="7" s="1"/>
  <c r="A7488" i="7" l="1"/>
  <c r="B7488" i="7"/>
  <c r="C7488" i="7" s="1"/>
  <c r="D7489" i="7"/>
  <c r="A7489" i="7" l="1"/>
  <c r="B7489" i="7"/>
  <c r="C7489" i="7" s="1"/>
  <c r="D7490" i="7"/>
  <c r="D7491" i="7" l="1"/>
  <c r="A7490" i="7"/>
  <c r="B7490" i="7"/>
  <c r="C7490" i="7" s="1"/>
  <c r="D7492" i="7" l="1"/>
  <c r="A7491" i="7"/>
  <c r="B7491" i="7"/>
  <c r="C7491" i="7" s="1"/>
  <c r="D7493" i="7" l="1"/>
  <c r="A7492" i="7"/>
  <c r="B7492" i="7"/>
  <c r="C7492" i="7" s="1"/>
  <c r="D7494" i="7" l="1"/>
  <c r="A7493" i="7"/>
  <c r="B7493" i="7"/>
  <c r="C7493" i="7" s="1"/>
  <c r="A7494" i="7" l="1"/>
  <c r="D7495" i="7"/>
  <c r="B7494" i="7"/>
  <c r="C7494" i="7" s="1"/>
  <c r="A7495" i="7" l="1"/>
  <c r="B7495" i="7"/>
  <c r="C7495" i="7" s="1"/>
  <c r="D7496" i="7"/>
  <c r="A7496" i="7" l="1"/>
  <c r="B7496" i="7"/>
  <c r="C7496" i="7" s="1"/>
  <c r="D7497" i="7"/>
  <c r="D7498" i="7" l="1"/>
  <c r="A7497" i="7"/>
  <c r="B7497" i="7"/>
  <c r="C7497" i="7" s="1"/>
  <c r="D7499" i="7" l="1"/>
  <c r="A7498" i="7"/>
  <c r="B7498" i="7"/>
  <c r="C7498" i="7" s="1"/>
  <c r="D7500" i="7" l="1"/>
  <c r="A7499" i="7"/>
  <c r="B7499" i="7"/>
  <c r="C7499" i="7" s="1"/>
  <c r="A7500" i="7" l="1"/>
  <c r="B7500" i="7"/>
  <c r="C7500" i="7" s="1"/>
  <c r="D7501" i="7"/>
  <c r="A7501" i="7" l="1"/>
  <c r="B7501" i="7"/>
  <c r="C7501" i="7" s="1"/>
  <c r="D7502" i="7"/>
  <c r="D7503" i="7" l="1"/>
  <c r="A7502" i="7"/>
  <c r="B7502" i="7"/>
  <c r="C7502" i="7" s="1"/>
  <c r="D7504" i="7" l="1"/>
  <c r="A7503" i="7"/>
  <c r="B7503" i="7"/>
  <c r="C7503" i="7" s="1"/>
  <c r="D7505" i="7" l="1"/>
  <c r="A7504" i="7"/>
  <c r="B7504" i="7"/>
  <c r="C7504" i="7" s="1"/>
  <c r="D7506" i="7" l="1"/>
  <c r="A7505" i="7"/>
  <c r="B7505" i="7"/>
  <c r="C7505" i="7" s="1"/>
  <c r="D7507" i="7" l="1"/>
  <c r="A7506" i="7"/>
  <c r="B7506" i="7"/>
  <c r="C7506" i="7" s="1"/>
  <c r="B7507" i="7" l="1"/>
  <c r="C7507" i="7" s="1"/>
  <c r="D7508" i="7"/>
  <c r="A7507" i="7"/>
  <c r="A7508" i="7" l="1"/>
  <c r="B7508" i="7"/>
  <c r="C7508" i="7" s="1"/>
  <c r="D7509" i="7"/>
  <c r="D7510" i="7" l="1"/>
  <c r="A7509" i="7"/>
  <c r="B7509" i="7"/>
  <c r="C7509" i="7" s="1"/>
  <c r="D7511" i="7" l="1"/>
  <c r="B7510" i="7"/>
  <c r="C7510" i="7" s="1"/>
  <c r="A7510" i="7"/>
  <c r="A7511" i="7" l="1"/>
  <c r="D7512" i="7"/>
  <c r="B7511" i="7"/>
  <c r="C7511" i="7" s="1"/>
  <c r="D7513" i="7" l="1"/>
  <c r="A7512" i="7"/>
  <c r="B7512" i="7"/>
  <c r="C7512" i="7" s="1"/>
  <c r="D7514" i="7" l="1"/>
  <c r="B7513" i="7"/>
  <c r="C7513" i="7" s="1"/>
  <c r="A7513" i="7"/>
  <c r="D7515" i="7" l="1"/>
  <c r="A7514" i="7"/>
  <c r="B7514" i="7"/>
  <c r="C7514" i="7" s="1"/>
  <c r="D7516" i="7" l="1"/>
  <c r="A7515" i="7"/>
  <c r="B7515" i="7"/>
  <c r="C7515" i="7" s="1"/>
  <c r="A7516" i="7" l="1"/>
  <c r="B7516" i="7"/>
  <c r="C7516" i="7" s="1"/>
  <c r="D7517" i="7"/>
  <c r="A7517" i="7" l="1"/>
  <c r="B7517" i="7"/>
  <c r="C7517" i="7" s="1"/>
  <c r="D7518" i="7"/>
  <c r="A7518" i="7" l="1"/>
  <c r="B7518" i="7"/>
  <c r="C7518" i="7" s="1"/>
  <c r="D7519" i="7"/>
  <c r="D7520" i="7" l="1"/>
  <c r="B7519" i="7"/>
  <c r="C7519" i="7" s="1"/>
  <c r="A7519" i="7"/>
  <c r="D7521" i="7" l="1"/>
  <c r="A7520" i="7"/>
  <c r="B7520" i="7"/>
  <c r="C7520" i="7" s="1"/>
  <c r="A7521" i="7" l="1"/>
  <c r="B7521" i="7"/>
  <c r="C7521" i="7" s="1"/>
  <c r="D7522" i="7"/>
  <c r="A7522" i="7" l="1"/>
  <c r="B7522" i="7"/>
  <c r="C7522" i="7" s="1"/>
  <c r="D7523" i="7"/>
  <c r="D7524" i="7" l="1"/>
  <c r="A7523" i="7"/>
  <c r="B7523" i="7"/>
  <c r="C7523" i="7" s="1"/>
  <c r="D7525" i="7" l="1"/>
  <c r="A7524" i="7"/>
  <c r="B7524" i="7"/>
  <c r="C7524" i="7" s="1"/>
  <c r="D7526" i="7" l="1"/>
  <c r="A7525" i="7"/>
  <c r="B7525" i="7"/>
  <c r="C7525" i="7" s="1"/>
  <c r="D7527" i="7" l="1"/>
  <c r="B7526" i="7"/>
  <c r="C7526" i="7" s="1"/>
  <c r="A7526" i="7"/>
  <c r="D7528" i="7" l="1"/>
  <c r="A7527" i="7"/>
  <c r="B7527" i="7"/>
  <c r="C7527" i="7" s="1"/>
  <c r="D7529" i="7" l="1"/>
  <c r="B7528" i="7"/>
  <c r="C7528" i="7" s="1"/>
  <c r="A7528" i="7"/>
  <c r="D7530" i="7" l="1"/>
  <c r="B7529" i="7"/>
  <c r="C7529" i="7" s="1"/>
  <c r="A7529" i="7"/>
  <c r="D7531" i="7" l="1"/>
  <c r="A7530" i="7"/>
  <c r="B7530" i="7"/>
  <c r="C7530" i="7" s="1"/>
  <c r="D7532" i="7" l="1"/>
  <c r="A7531" i="7"/>
  <c r="B7531" i="7"/>
  <c r="C7531" i="7" s="1"/>
  <c r="D7533" i="7" l="1"/>
  <c r="B7532" i="7"/>
  <c r="C7532" i="7" s="1"/>
  <c r="A7532" i="7"/>
  <c r="D7534" i="7" l="1"/>
  <c r="A7533" i="7"/>
  <c r="B7533" i="7"/>
  <c r="C7533" i="7" s="1"/>
  <c r="D7535" i="7" l="1"/>
  <c r="A7534" i="7"/>
  <c r="B7534" i="7"/>
  <c r="C7534" i="7" s="1"/>
  <c r="A7535" i="7" l="1"/>
  <c r="B7535" i="7"/>
  <c r="C7535" i="7" s="1"/>
  <c r="D7536" i="7"/>
  <c r="A7536" i="7" l="1"/>
  <c r="D7537" i="7"/>
  <c r="B7536" i="7"/>
  <c r="C7536" i="7" s="1"/>
  <c r="D7538" i="7" l="1"/>
  <c r="A7537" i="7"/>
  <c r="B7537" i="7"/>
  <c r="C7537" i="7" s="1"/>
  <c r="D7539" i="7" l="1"/>
  <c r="B7538" i="7"/>
  <c r="C7538" i="7" s="1"/>
  <c r="A7538" i="7"/>
  <c r="D7540" i="7" l="1"/>
  <c r="A7539" i="7"/>
  <c r="B7539" i="7"/>
  <c r="C7539" i="7" s="1"/>
  <c r="D7541" i="7" l="1"/>
  <c r="A7540" i="7"/>
  <c r="B7540" i="7"/>
  <c r="C7540" i="7" s="1"/>
  <c r="D7542" i="7" l="1"/>
  <c r="A7541" i="7"/>
  <c r="B7541" i="7"/>
  <c r="C7541" i="7" s="1"/>
  <c r="A7542" i="7" l="1"/>
  <c r="D7543" i="7"/>
  <c r="B7542" i="7"/>
  <c r="C7542" i="7" s="1"/>
  <c r="D7544" i="7" l="1"/>
  <c r="A7543" i="7"/>
  <c r="B7543" i="7"/>
  <c r="C7543" i="7" s="1"/>
  <c r="D7545" i="7" l="1"/>
  <c r="A7544" i="7"/>
  <c r="B7544" i="7"/>
  <c r="C7544" i="7" s="1"/>
  <c r="D7546" i="7" l="1"/>
  <c r="B7545" i="7"/>
  <c r="C7545" i="7" s="1"/>
  <c r="A7545" i="7"/>
  <c r="D7547" i="7" l="1"/>
  <c r="B7546" i="7"/>
  <c r="C7546" i="7" s="1"/>
  <c r="A7546" i="7"/>
  <c r="D7548" i="7" l="1"/>
  <c r="A7547" i="7"/>
  <c r="B7547" i="7"/>
  <c r="C7547" i="7" s="1"/>
  <c r="D7549" i="7" l="1"/>
  <c r="A7548" i="7"/>
  <c r="B7548" i="7"/>
  <c r="C7548" i="7" s="1"/>
  <c r="A7549" i="7" l="1"/>
  <c r="B7549" i="7"/>
  <c r="C7549" i="7" s="1"/>
  <c r="D7550" i="7"/>
  <c r="D7551" i="7" l="1"/>
  <c r="B7550" i="7"/>
  <c r="C7550" i="7" s="1"/>
  <c r="A7550" i="7"/>
  <c r="D7552" i="7" l="1"/>
  <c r="A7551" i="7"/>
  <c r="B7551" i="7"/>
  <c r="C7551" i="7" s="1"/>
  <c r="D7553" i="7" l="1"/>
  <c r="A7552" i="7"/>
  <c r="B7552" i="7"/>
  <c r="C7552" i="7" s="1"/>
  <c r="D7554" i="7" l="1"/>
  <c r="A7553" i="7"/>
  <c r="B7553" i="7"/>
  <c r="C7553" i="7" s="1"/>
  <c r="D7555" i="7" l="1"/>
  <c r="A7554" i="7"/>
  <c r="B7554" i="7"/>
  <c r="C7554" i="7" s="1"/>
  <c r="D7556" i="7" l="1"/>
  <c r="B7555" i="7"/>
  <c r="C7555" i="7" s="1"/>
  <c r="A7555" i="7"/>
  <c r="D7557" i="7" l="1"/>
  <c r="A7556" i="7"/>
  <c r="B7556" i="7"/>
  <c r="C7556" i="7" s="1"/>
  <c r="D7558" i="7" l="1"/>
  <c r="A7557" i="7"/>
  <c r="B7557" i="7"/>
  <c r="C7557" i="7" s="1"/>
  <c r="A7558" i="7" l="1"/>
  <c r="D7559" i="7"/>
  <c r="B7558" i="7"/>
  <c r="C7558" i="7" s="1"/>
  <c r="D7560" i="7" l="1"/>
  <c r="A7559" i="7"/>
  <c r="B7559" i="7"/>
  <c r="C7559" i="7" s="1"/>
  <c r="D7561" i="7" l="1"/>
  <c r="A7560" i="7"/>
  <c r="B7560" i="7"/>
  <c r="C7560" i="7" s="1"/>
  <c r="D7562" i="7" l="1"/>
  <c r="A7561" i="7"/>
  <c r="B7561" i="7"/>
  <c r="C7561" i="7" s="1"/>
  <c r="D7563" i="7" l="1"/>
  <c r="B7562" i="7"/>
  <c r="C7562" i="7" s="1"/>
  <c r="A7562" i="7"/>
  <c r="D7564" i="7" l="1"/>
  <c r="A7563" i="7"/>
  <c r="B7563" i="7"/>
  <c r="C7563" i="7" s="1"/>
  <c r="D7565" i="7" l="1"/>
  <c r="A7564" i="7"/>
  <c r="B7564" i="7"/>
  <c r="C7564" i="7" s="1"/>
  <c r="D7566" i="7" l="1"/>
  <c r="A7565" i="7"/>
  <c r="B7565" i="7"/>
  <c r="C7565" i="7" s="1"/>
  <c r="D7567" i="7" l="1"/>
  <c r="A7566" i="7"/>
  <c r="B7566" i="7"/>
  <c r="C7566" i="7" s="1"/>
  <c r="D7568" i="7" l="1"/>
  <c r="A7567" i="7"/>
  <c r="B7567" i="7"/>
  <c r="C7567" i="7" s="1"/>
  <c r="D7569" i="7" l="1"/>
  <c r="A7568" i="7"/>
  <c r="B7568" i="7"/>
  <c r="C7568" i="7" s="1"/>
  <c r="D7570" i="7" l="1"/>
  <c r="A7569" i="7"/>
  <c r="B7569" i="7"/>
  <c r="C7569" i="7" s="1"/>
  <c r="A7570" i="7" l="1"/>
  <c r="B7570" i="7"/>
  <c r="C7570" i="7" s="1"/>
  <c r="D7571" i="7"/>
  <c r="A7571" i="7" l="1"/>
  <c r="B7571" i="7"/>
  <c r="C7571" i="7" s="1"/>
  <c r="D7572" i="7"/>
  <c r="A7572" i="7" l="1"/>
  <c r="B7572" i="7"/>
  <c r="C7572" i="7" s="1"/>
  <c r="D7573" i="7"/>
  <c r="D7574" i="7" l="1"/>
  <c r="A7573" i="7"/>
  <c r="B7573" i="7"/>
  <c r="C7573" i="7" s="1"/>
  <c r="A7574" i="7" l="1"/>
  <c r="D7575" i="7"/>
  <c r="B7574" i="7"/>
  <c r="C7574" i="7" s="1"/>
  <c r="D7576" i="7" l="1"/>
  <c r="B7575" i="7"/>
  <c r="C7575" i="7" s="1"/>
  <c r="A7575" i="7"/>
  <c r="D7577" i="7" l="1"/>
  <c r="A7576" i="7"/>
  <c r="B7576" i="7"/>
  <c r="C7576" i="7" s="1"/>
  <c r="D7578" i="7" l="1"/>
  <c r="A7577" i="7"/>
  <c r="B7577" i="7"/>
  <c r="C7577" i="7" s="1"/>
  <c r="D7579" i="7" l="1"/>
  <c r="A7578" i="7"/>
  <c r="B7578" i="7"/>
  <c r="C7578" i="7" s="1"/>
  <c r="A7579" i="7" l="1"/>
  <c r="B7579" i="7"/>
  <c r="C7579" i="7" s="1"/>
  <c r="D7580" i="7"/>
  <c r="D7581" i="7" l="1"/>
  <c r="A7580" i="7"/>
  <c r="B7580" i="7"/>
  <c r="C7580" i="7" s="1"/>
  <c r="D7582" i="7" l="1"/>
  <c r="A7581" i="7"/>
  <c r="B7581" i="7"/>
  <c r="C7581" i="7" s="1"/>
  <c r="D7583" i="7" l="1"/>
  <c r="A7582" i="7"/>
  <c r="B7582" i="7"/>
  <c r="C7582" i="7" s="1"/>
  <c r="A7583" i="7" l="1"/>
  <c r="D7584" i="7"/>
  <c r="B7583" i="7"/>
  <c r="C7583" i="7" s="1"/>
  <c r="D7585" i="7" l="1"/>
  <c r="A7584" i="7"/>
  <c r="B7584" i="7"/>
  <c r="C7584" i="7" s="1"/>
  <c r="D7586" i="7" l="1"/>
  <c r="A7585" i="7"/>
  <c r="B7585" i="7"/>
  <c r="C7585" i="7" s="1"/>
  <c r="A7586" i="7" l="1"/>
  <c r="D7587" i="7"/>
  <c r="B7586" i="7"/>
  <c r="C7586" i="7" s="1"/>
  <c r="D7588" i="7" l="1"/>
  <c r="A7587" i="7"/>
  <c r="B7587" i="7"/>
  <c r="C7587" i="7" s="1"/>
  <c r="D7589" i="7" l="1"/>
  <c r="B7588" i="7"/>
  <c r="C7588" i="7" s="1"/>
  <c r="A7588" i="7"/>
  <c r="D7590" i="7" l="1"/>
  <c r="A7589" i="7"/>
  <c r="B7589" i="7"/>
  <c r="C7589" i="7" s="1"/>
  <c r="D7591" i="7" l="1"/>
  <c r="B7590" i="7"/>
  <c r="C7590" i="7" s="1"/>
  <c r="A7590" i="7"/>
  <c r="A7591" i="7" l="1"/>
  <c r="B7591" i="7"/>
  <c r="C7591" i="7" s="1"/>
  <c r="D7592" i="7"/>
  <c r="D7593" i="7" l="1"/>
  <c r="B7592" i="7"/>
  <c r="C7592" i="7" s="1"/>
  <c r="A7592" i="7"/>
  <c r="D7594" i="7" l="1"/>
  <c r="B7593" i="7"/>
  <c r="C7593" i="7" s="1"/>
  <c r="A7593" i="7"/>
  <c r="D7595" i="7" l="1"/>
  <c r="B7594" i="7"/>
  <c r="C7594" i="7" s="1"/>
  <c r="A7594" i="7"/>
  <c r="D7596" i="7" l="1"/>
  <c r="A7595" i="7"/>
  <c r="B7595" i="7"/>
  <c r="C7595" i="7" s="1"/>
  <c r="A7596" i="7" l="1"/>
  <c r="B7596" i="7"/>
  <c r="C7596" i="7" s="1"/>
  <c r="D7597" i="7"/>
  <c r="D7598" i="7" l="1"/>
  <c r="A7597" i="7"/>
  <c r="B7597" i="7"/>
  <c r="C7597" i="7" s="1"/>
  <c r="A7598" i="7" l="1"/>
  <c r="B7598" i="7"/>
  <c r="C7598" i="7" s="1"/>
  <c r="D7599" i="7"/>
  <c r="D7600" i="7" l="1"/>
  <c r="A7599" i="7"/>
  <c r="B7599" i="7"/>
  <c r="C7599" i="7" s="1"/>
  <c r="D7601" i="7" l="1"/>
  <c r="B7600" i="7"/>
  <c r="C7600" i="7" s="1"/>
  <c r="A7600" i="7"/>
  <c r="D7602" i="7" l="1"/>
  <c r="A7601" i="7"/>
  <c r="B7601" i="7"/>
  <c r="C7601" i="7" s="1"/>
  <c r="A7602" i="7" l="1"/>
  <c r="D7603" i="7"/>
  <c r="B7602" i="7"/>
  <c r="C7602" i="7" s="1"/>
  <c r="D7604" i="7" l="1"/>
  <c r="B7603" i="7"/>
  <c r="C7603" i="7" s="1"/>
  <c r="A7603" i="7"/>
  <c r="D7605" i="7" l="1"/>
  <c r="A7604" i="7"/>
  <c r="B7604" i="7"/>
  <c r="C7604" i="7" s="1"/>
  <c r="D7606" i="7" l="1"/>
  <c r="A7605" i="7"/>
  <c r="B7605" i="7"/>
  <c r="C7605" i="7" s="1"/>
  <c r="A7606" i="7" l="1"/>
  <c r="D7607" i="7"/>
  <c r="B7606" i="7"/>
  <c r="C7606" i="7" s="1"/>
  <c r="A7607" i="7" l="1"/>
  <c r="D7608" i="7"/>
  <c r="B7607" i="7"/>
  <c r="C7607" i="7" s="1"/>
  <c r="A7608" i="7" l="1"/>
  <c r="B7608" i="7"/>
  <c r="C7608" i="7" s="1"/>
  <c r="D7609" i="7"/>
  <c r="D7610" i="7" l="1"/>
  <c r="B7609" i="7"/>
  <c r="C7609" i="7" s="1"/>
  <c r="A7609" i="7"/>
  <c r="D7611" i="7" l="1"/>
  <c r="B7610" i="7"/>
  <c r="C7610" i="7" s="1"/>
  <c r="A7610" i="7"/>
  <c r="D7612" i="7" l="1"/>
  <c r="A7611" i="7"/>
  <c r="B7611" i="7"/>
  <c r="C7611" i="7" s="1"/>
  <c r="D7613" i="7" l="1"/>
  <c r="A7612" i="7"/>
  <c r="B7612" i="7"/>
  <c r="C7612" i="7" s="1"/>
  <c r="D7614" i="7" l="1"/>
  <c r="B7613" i="7"/>
  <c r="C7613" i="7" s="1"/>
  <c r="A7613" i="7"/>
  <c r="D7615" i="7" l="1"/>
  <c r="B7614" i="7"/>
  <c r="C7614" i="7" s="1"/>
  <c r="A7614" i="7"/>
  <c r="D7616" i="7" l="1"/>
  <c r="A7615" i="7"/>
  <c r="B7615" i="7"/>
  <c r="C7615" i="7" s="1"/>
  <c r="D7617" i="7" l="1"/>
  <c r="A7616" i="7"/>
  <c r="B7616" i="7"/>
  <c r="C7616" i="7" s="1"/>
  <c r="D7618" i="7" l="1"/>
  <c r="A7617" i="7"/>
  <c r="B7617" i="7"/>
  <c r="C7617" i="7" s="1"/>
  <c r="A7618" i="7" l="1"/>
  <c r="D7619" i="7"/>
  <c r="B7618" i="7"/>
  <c r="C7618" i="7" s="1"/>
  <c r="D7620" i="7" l="1"/>
  <c r="A7619" i="7"/>
  <c r="B7619" i="7"/>
  <c r="C7619" i="7" s="1"/>
  <c r="A7620" i="7" l="1"/>
  <c r="B7620" i="7"/>
  <c r="C7620" i="7" s="1"/>
  <c r="D7621" i="7"/>
  <c r="D7622" i="7" l="1"/>
  <c r="A7621" i="7"/>
  <c r="B7621" i="7"/>
  <c r="C7621" i="7" s="1"/>
  <c r="A7622" i="7" l="1"/>
  <c r="D7623" i="7"/>
  <c r="B7622" i="7"/>
  <c r="C7622" i="7" s="1"/>
  <c r="A7623" i="7" l="1"/>
  <c r="B7623" i="7"/>
  <c r="C7623" i="7" s="1"/>
  <c r="D7624" i="7"/>
  <c r="A7624" i="7" l="1"/>
  <c r="D7625" i="7"/>
  <c r="B7624" i="7"/>
  <c r="C7624" i="7" s="1"/>
  <c r="D7626" i="7" l="1"/>
  <c r="A7625" i="7"/>
  <c r="B7625" i="7"/>
  <c r="C7625" i="7" s="1"/>
  <c r="D7627" i="7" l="1"/>
  <c r="A7626" i="7"/>
  <c r="B7626" i="7"/>
  <c r="C7626" i="7" s="1"/>
  <c r="A7627" i="7" l="1"/>
  <c r="B7627" i="7"/>
  <c r="C7627" i="7" s="1"/>
  <c r="D7628" i="7"/>
  <c r="D7629" i="7" l="1"/>
  <c r="A7628" i="7"/>
  <c r="B7628" i="7"/>
  <c r="C7628" i="7" s="1"/>
  <c r="D7630" i="7" l="1"/>
  <c r="A7629" i="7"/>
  <c r="B7629" i="7"/>
  <c r="C7629" i="7" s="1"/>
  <c r="D7631" i="7" l="1"/>
  <c r="B7630" i="7"/>
  <c r="C7630" i="7" s="1"/>
  <c r="A7630" i="7"/>
  <c r="D7632" i="7" l="1"/>
  <c r="A7631" i="7"/>
  <c r="B7631" i="7"/>
  <c r="C7631" i="7" s="1"/>
  <c r="D7633" i="7" l="1"/>
  <c r="A7632" i="7"/>
  <c r="B7632" i="7"/>
  <c r="C7632" i="7" s="1"/>
  <c r="A7633" i="7" l="1"/>
  <c r="B7633" i="7"/>
  <c r="C7633" i="7" s="1"/>
  <c r="D7634" i="7"/>
  <c r="D7635" i="7" l="1"/>
  <c r="B7634" i="7"/>
  <c r="C7634" i="7" s="1"/>
  <c r="A7634" i="7"/>
  <c r="D7636" i="7" l="1"/>
  <c r="A7635" i="7"/>
  <c r="B7635" i="7"/>
  <c r="C7635" i="7" s="1"/>
  <c r="D7637" i="7" l="1"/>
  <c r="A7636" i="7"/>
  <c r="B7636" i="7"/>
  <c r="C7636" i="7" s="1"/>
  <c r="D7638" i="7" l="1"/>
  <c r="B7637" i="7"/>
  <c r="C7637" i="7" s="1"/>
  <c r="A7637" i="7"/>
  <c r="D7639" i="7" l="1"/>
  <c r="B7638" i="7"/>
  <c r="C7638" i="7" s="1"/>
  <c r="A7638" i="7"/>
  <c r="D7640" i="7" l="1"/>
  <c r="A7639" i="7"/>
  <c r="B7639" i="7"/>
  <c r="C7639" i="7" s="1"/>
  <c r="D7641" i="7" l="1"/>
  <c r="A7640" i="7"/>
  <c r="B7640" i="7"/>
  <c r="C7640" i="7" s="1"/>
  <c r="D7642" i="7" l="1"/>
  <c r="B7641" i="7"/>
  <c r="C7641" i="7" s="1"/>
  <c r="A7641" i="7"/>
  <c r="A7642" i="7" l="1"/>
  <c r="D7643" i="7"/>
  <c r="B7642" i="7"/>
  <c r="C7642" i="7" s="1"/>
  <c r="D7644" i="7" l="1"/>
  <c r="A7643" i="7"/>
  <c r="B7643" i="7"/>
  <c r="C7643" i="7" s="1"/>
  <c r="D7645" i="7" l="1"/>
  <c r="B7644" i="7"/>
  <c r="C7644" i="7" s="1"/>
  <c r="A7644" i="7"/>
  <c r="D7646" i="7" l="1"/>
  <c r="A7645" i="7"/>
  <c r="B7645" i="7"/>
  <c r="C7645" i="7" s="1"/>
  <c r="A7646" i="7" l="1"/>
  <c r="D7647" i="7"/>
  <c r="B7646" i="7"/>
  <c r="C7646" i="7" s="1"/>
  <c r="D7648" i="7" l="1"/>
  <c r="A7647" i="7"/>
  <c r="B7647" i="7"/>
  <c r="C7647" i="7" s="1"/>
  <c r="D7649" i="7" l="1"/>
  <c r="A7648" i="7"/>
  <c r="B7648" i="7"/>
  <c r="C7648" i="7" s="1"/>
  <c r="D7650" i="7" l="1"/>
  <c r="A7649" i="7"/>
  <c r="B7649" i="7"/>
  <c r="C7649" i="7" s="1"/>
  <c r="A7650" i="7" l="1"/>
  <c r="D7651" i="7"/>
  <c r="B7650" i="7"/>
  <c r="C7650" i="7" s="1"/>
  <c r="D7652" i="7" l="1"/>
  <c r="A7651" i="7"/>
  <c r="B7651" i="7"/>
  <c r="C7651" i="7" s="1"/>
  <c r="D7653" i="7" l="1"/>
  <c r="A7652" i="7"/>
  <c r="B7652" i="7"/>
  <c r="C7652" i="7" s="1"/>
  <c r="D7654" i="7" l="1"/>
  <c r="A7653" i="7"/>
  <c r="B7653" i="7"/>
  <c r="C7653" i="7" s="1"/>
  <c r="D7655" i="7" l="1"/>
  <c r="B7654" i="7"/>
  <c r="C7654" i="7" s="1"/>
  <c r="A7654" i="7"/>
  <c r="D7656" i="7" l="1"/>
  <c r="B7655" i="7"/>
  <c r="C7655" i="7" s="1"/>
  <c r="A7655" i="7"/>
  <c r="D7657" i="7" l="1"/>
  <c r="A7656" i="7"/>
  <c r="B7656" i="7"/>
  <c r="C7656" i="7" s="1"/>
  <c r="D7658" i="7" l="1"/>
  <c r="B7657" i="7"/>
  <c r="C7657" i="7" s="1"/>
  <c r="A7657" i="7"/>
  <c r="A7658" i="7" l="1"/>
  <c r="D7659" i="7"/>
  <c r="B7658" i="7"/>
  <c r="C7658" i="7" s="1"/>
  <c r="D7660" i="7" l="1"/>
  <c r="A7659" i="7"/>
  <c r="B7659" i="7"/>
  <c r="C7659" i="7" s="1"/>
  <c r="D7661" i="7" l="1"/>
  <c r="A7660" i="7"/>
  <c r="B7660" i="7"/>
  <c r="C7660" i="7" s="1"/>
  <c r="D7662" i="7" l="1"/>
  <c r="A7661" i="7"/>
  <c r="B7661" i="7"/>
  <c r="C7661" i="7" s="1"/>
  <c r="A7662" i="7" l="1"/>
  <c r="D7663" i="7"/>
  <c r="B7662" i="7"/>
  <c r="C7662" i="7" s="1"/>
  <c r="D7664" i="7" l="1"/>
  <c r="A7663" i="7"/>
  <c r="B7663" i="7"/>
  <c r="C7663" i="7" s="1"/>
  <c r="D7665" i="7" l="1"/>
  <c r="A7664" i="7"/>
  <c r="B7664" i="7"/>
  <c r="C7664" i="7" s="1"/>
  <c r="D7666" i="7" l="1"/>
  <c r="A7665" i="7"/>
  <c r="B7665" i="7"/>
  <c r="C7665" i="7" s="1"/>
  <c r="A7666" i="7" l="1"/>
  <c r="D7667" i="7"/>
  <c r="B7666" i="7"/>
  <c r="C7666" i="7" s="1"/>
  <c r="D7668" i="7" l="1"/>
  <c r="A7667" i="7"/>
  <c r="B7667" i="7"/>
  <c r="C7667" i="7" s="1"/>
  <c r="D7669" i="7" l="1"/>
  <c r="B7668" i="7"/>
  <c r="C7668" i="7" s="1"/>
  <c r="A7668" i="7"/>
  <c r="D7670" i="7" l="1"/>
  <c r="A7669" i="7"/>
  <c r="B7669" i="7"/>
  <c r="C7669" i="7" s="1"/>
  <c r="A7670" i="7" l="1"/>
  <c r="D7671" i="7"/>
  <c r="B7670" i="7"/>
  <c r="C7670" i="7" s="1"/>
  <c r="D7672" i="7" l="1"/>
  <c r="B7671" i="7"/>
  <c r="C7671" i="7" s="1"/>
  <c r="A7671" i="7"/>
  <c r="A7672" i="7" l="1"/>
  <c r="B7672" i="7"/>
  <c r="C7672" i="7" s="1"/>
  <c r="D7673" i="7"/>
  <c r="D7674" i="7" l="1"/>
  <c r="B7673" i="7"/>
  <c r="C7673" i="7" s="1"/>
  <c r="A7673" i="7"/>
  <c r="A7674" i="7" l="1"/>
  <c r="D7675" i="7"/>
  <c r="B7674" i="7"/>
  <c r="C7674" i="7" s="1"/>
  <c r="D7676" i="7" l="1"/>
  <c r="A7675" i="7"/>
  <c r="B7675" i="7"/>
  <c r="C7675" i="7" s="1"/>
  <c r="A7676" i="7" l="1"/>
  <c r="B7676" i="7"/>
  <c r="C7676" i="7" s="1"/>
  <c r="D7677" i="7"/>
  <c r="D7678" i="7" l="1"/>
  <c r="A7677" i="7"/>
  <c r="B7677" i="7"/>
  <c r="C7677" i="7" s="1"/>
  <c r="A7678" i="7" l="1"/>
  <c r="D7679" i="7"/>
  <c r="B7678" i="7"/>
  <c r="C7678" i="7" s="1"/>
  <c r="D7680" i="7" l="1"/>
  <c r="A7679" i="7"/>
  <c r="B7679" i="7"/>
  <c r="C7679" i="7" s="1"/>
  <c r="D7681" i="7" l="1"/>
  <c r="B7680" i="7"/>
  <c r="C7680" i="7" s="1"/>
  <c r="A7680" i="7"/>
  <c r="D7682" i="7" l="1"/>
  <c r="A7681" i="7"/>
  <c r="B7681" i="7"/>
  <c r="C7681" i="7" s="1"/>
  <c r="A7682" i="7" l="1"/>
  <c r="D7683" i="7"/>
  <c r="B7682" i="7"/>
  <c r="C7682" i="7" s="1"/>
  <c r="D7684" i="7" l="1"/>
  <c r="A7683" i="7"/>
  <c r="B7683" i="7"/>
  <c r="C7683" i="7" s="1"/>
  <c r="D7685" i="7" l="1"/>
  <c r="B7684" i="7"/>
  <c r="C7684" i="7" s="1"/>
  <c r="A7684" i="7"/>
  <c r="D7686" i="7" l="1"/>
  <c r="A7685" i="7"/>
  <c r="B7685" i="7"/>
  <c r="C7685" i="7" s="1"/>
  <c r="A7686" i="7" l="1"/>
  <c r="B7686" i="7"/>
  <c r="C7686" i="7" s="1"/>
  <c r="D7687" i="7"/>
  <c r="D7688" i="7" l="1"/>
  <c r="A7687" i="7"/>
  <c r="B7687" i="7"/>
  <c r="C7687" i="7" s="1"/>
  <c r="M20" i="13"/>
  <c r="D7689" i="7" l="1"/>
  <c r="A7688" i="7"/>
  <c r="B7688" i="7"/>
  <c r="C7688" i="7" s="1"/>
  <c r="D7690" i="7" l="1"/>
  <c r="A7689" i="7"/>
  <c r="B7689" i="7"/>
  <c r="C7689" i="7" s="1"/>
  <c r="D7691" i="7" l="1"/>
  <c r="B7690" i="7"/>
  <c r="C7690" i="7" s="1"/>
  <c r="A7690" i="7"/>
  <c r="A7691" i="7" l="1"/>
  <c r="B7691" i="7"/>
  <c r="C7691" i="7" s="1"/>
  <c r="D7692" i="7"/>
  <c r="D7693" i="7" l="1"/>
  <c r="A7692" i="7"/>
  <c r="B7692" i="7"/>
  <c r="C7692" i="7" s="1"/>
  <c r="D7694" i="7" l="1"/>
  <c r="A7693" i="7"/>
  <c r="B7693" i="7"/>
  <c r="C7693" i="7" s="1"/>
  <c r="A7694" i="7" l="1"/>
  <c r="D7695" i="7"/>
  <c r="B7694" i="7"/>
  <c r="C7694" i="7" s="1"/>
  <c r="A7695" i="7" l="1"/>
  <c r="B7695" i="7"/>
  <c r="C7695" i="7" s="1"/>
  <c r="D7696" i="7"/>
  <c r="A7696" i="7" l="1"/>
  <c r="B7696" i="7"/>
  <c r="C7696" i="7" s="1"/>
  <c r="D7697" i="7"/>
  <c r="D7698" i="7" l="1"/>
  <c r="A7697" i="7"/>
  <c r="B7697" i="7"/>
  <c r="C7697" i="7" s="1"/>
  <c r="A7698" i="7" l="1"/>
  <c r="D7699" i="7"/>
  <c r="B7698" i="7"/>
  <c r="C7698" i="7" s="1"/>
  <c r="D7700" i="7" l="1"/>
  <c r="B7699" i="7"/>
  <c r="C7699" i="7" s="1"/>
  <c r="A7699" i="7"/>
  <c r="A7700" i="7" l="1"/>
  <c r="B7700" i="7"/>
  <c r="C7700" i="7" s="1"/>
  <c r="D7701" i="7"/>
  <c r="A7701" i="7" l="1"/>
  <c r="B7701" i="7"/>
  <c r="C7701" i="7" s="1"/>
  <c r="D7702" i="7"/>
  <c r="D7703" i="7" l="1"/>
  <c r="A7702" i="7"/>
  <c r="B7702" i="7"/>
  <c r="C7702" i="7" s="1"/>
  <c r="A7703" i="7" l="1"/>
  <c r="B7703" i="7"/>
  <c r="C7703" i="7" s="1"/>
  <c r="D7704" i="7"/>
  <c r="D7705" i="7" l="1"/>
  <c r="A7704" i="7"/>
  <c r="B7704" i="7"/>
  <c r="C7704" i="7" s="1"/>
  <c r="A7705" i="7" l="1"/>
  <c r="B7705" i="7"/>
  <c r="C7705" i="7" s="1"/>
  <c r="D7706" i="7"/>
  <c r="A7706" i="7" l="1"/>
  <c r="D7707" i="7"/>
  <c r="B7706" i="7"/>
  <c r="C7706" i="7" s="1"/>
  <c r="A7707" i="7" l="1"/>
  <c r="D7708" i="7"/>
  <c r="B7707" i="7"/>
  <c r="C7707" i="7" s="1"/>
  <c r="D7709" i="7" l="1"/>
  <c r="A7708" i="7"/>
  <c r="B7708" i="7"/>
  <c r="C7708" i="7" s="1"/>
  <c r="A7709" i="7" l="1"/>
  <c r="B7709" i="7"/>
  <c r="C7709" i="7" s="1"/>
  <c r="D7710" i="7"/>
  <c r="A7710" i="7" l="1"/>
  <c r="B7710" i="7"/>
  <c r="C7710" i="7" s="1"/>
  <c r="D7711" i="7"/>
  <c r="D7712" i="7" l="1"/>
  <c r="A7711" i="7"/>
  <c r="B7711" i="7"/>
  <c r="C7711" i="7" s="1"/>
  <c r="D7713" i="7" l="1"/>
  <c r="A7712" i="7"/>
  <c r="B7712" i="7"/>
  <c r="C7712" i="7" s="1"/>
  <c r="D7714" i="7" l="1"/>
  <c r="A7713" i="7"/>
  <c r="B7713" i="7"/>
  <c r="C7713" i="7" s="1"/>
  <c r="A7714" i="7" l="1"/>
  <c r="D7715" i="7"/>
  <c r="B7714" i="7"/>
  <c r="C7714" i="7" s="1"/>
  <c r="A7715" i="7" l="1"/>
  <c r="D7716" i="7"/>
  <c r="B7715" i="7"/>
  <c r="C7715" i="7" s="1"/>
  <c r="D7717" i="7" l="1"/>
  <c r="A7716" i="7"/>
  <c r="B7716" i="7"/>
  <c r="C7716" i="7" s="1"/>
  <c r="D7718" i="7" l="1"/>
  <c r="A7717" i="7"/>
  <c r="B7717" i="7"/>
  <c r="C7717" i="7" s="1"/>
  <c r="D7719" i="7" l="1"/>
  <c r="B7718" i="7"/>
  <c r="C7718" i="7" s="1"/>
  <c r="A7718" i="7"/>
  <c r="A7719" i="7" l="1"/>
  <c r="B7719" i="7"/>
  <c r="C7719" i="7" s="1"/>
  <c r="D7720" i="7"/>
  <c r="D7721" i="7" l="1"/>
  <c r="A7720" i="7"/>
  <c r="B7720" i="7"/>
  <c r="C7720" i="7" s="1"/>
  <c r="D7722" i="7" l="1"/>
  <c r="B7721" i="7"/>
  <c r="C7721" i="7" s="1"/>
  <c r="A7721" i="7"/>
  <c r="D7723" i="7" l="1"/>
  <c r="B7722" i="7"/>
  <c r="C7722" i="7" s="1"/>
  <c r="A7722" i="7"/>
  <c r="D7724" i="7" l="1"/>
  <c r="B7723" i="7"/>
  <c r="C7723" i="7" s="1"/>
  <c r="A7723" i="7"/>
  <c r="D7725" i="7" l="1"/>
  <c r="A7724" i="7"/>
  <c r="B7724" i="7"/>
  <c r="C7724" i="7" s="1"/>
  <c r="A7725" i="7" l="1"/>
  <c r="B7725" i="7"/>
  <c r="C7725" i="7" s="1"/>
  <c r="D7726" i="7"/>
  <c r="D7727" i="7" l="1"/>
  <c r="B7726" i="7"/>
  <c r="C7726" i="7" s="1"/>
  <c r="A7726" i="7"/>
  <c r="A7727" i="7" l="1"/>
  <c r="B7727" i="7"/>
  <c r="C7727" i="7" s="1"/>
  <c r="D7728" i="7"/>
  <c r="D7729" i="7" l="1"/>
  <c r="A7728" i="7"/>
  <c r="B7728" i="7"/>
  <c r="C7728" i="7" s="1"/>
  <c r="D7730" i="7" l="1"/>
  <c r="A7729" i="7"/>
  <c r="B7729" i="7"/>
  <c r="C7729" i="7" s="1"/>
  <c r="A7730" i="7" l="1"/>
  <c r="D7731" i="7"/>
  <c r="B7730" i="7"/>
  <c r="C7730" i="7" s="1"/>
  <c r="A7731" i="7" l="1"/>
  <c r="D7732" i="7"/>
  <c r="B7731" i="7"/>
  <c r="C7731" i="7" s="1"/>
  <c r="D7733" i="7" l="1"/>
  <c r="A7732" i="7"/>
  <c r="B7732" i="7"/>
  <c r="C7732" i="7" s="1"/>
  <c r="D7734" i="7" l="1"/>
  <c r="A7733" i="7"/>
  <c r="B7733" i="7"/>
  <c r="C7733" i="7" s="1"/>
  <c r="D7735" i="7" l="1"/>
  <c r="B7734" i="7"/>
  <c r="C7734" i="7" s="1"/>
  <c r="A7734" i="7"/>
  <c r="B7735" i="7" l="1"/>
  <c r="C7735" i="7" s="1"/>
  <c r="A7735" i="7"/>
  <c r="D7736" i="7"/>
  <c r="B7736" i="7" l="1"/>
  <c r="C7736" i="7" s="1"/>
  <c r="D7737" i="7"/>
  <c r="A7736" i="7"/>
  <c r="D7738" i="7" l="1"/>
  <c r="A7737" i="7"/>
  <c r="B7737" i="7"/>
  <c r="C7737" i="7" s="1"/>
  <c r="B7738" i="7" l="1"/>
  <c r="C7738" i="7" s="1"/>
  <c r="D7739" i="7"/>
  <c r="A7738" i="7"/>
  <c r="D7740" i="7" l="1"/>
  <c r="A7739" i="7"/>
  <c r="B7739" i="7"/>
  <c r="C7739" i="7" s="1"/>
  <c r="D7741" i="7" l="1"/>
  <c r="A7740" i="7"/>
  <c r="B7740" i="7"/>
  <c r="C7740" i="7" s="1"/>
  <c r="D7742" i="7" l="1"/>
  <c r="A7741" i="7"/>
  <c r="B7741" i="7"/>
  <c r="C7741" i="7" s="1"/>
  <c r="B7742" i="7" l="1"/>
  <c r="C7742" i="7" s="1"/>
  <c r="A7742" i="7"/>
  <c r="D7743" i="7"/>
  <c r="B7743" i="7" l="1"/>
  <c r="C7743" i="7" s="1"/>
  <c r="D7744" i="7"/>
  <c r="A7743" i="7"/>
  <c r="D7745" i="7" l="1"/>
  <c r="A7744" i="7"/>
  <c r="B7744" i="7"/>
  <c r="C7744" i="7" s="1"/>
  <c r="A7745" i="7" l="1"/>
  <c r="D7746" i="7"/>
  <c r="B7745" i="7"/>
  <c r="C7745" i="7" s="1"/>
  <c r="D7747" i="7" l="1"/>
  <c r="A7746" i="7"/>
  <c r="B7746" i="7"/>
  <c r="C7746" i="7" s="1"/>
  <c r="D7748" i="7" l="1"/>
  <c r="A7747" i="7"/>
  <c r="B7747" i="7"/>
  <c r="C7747" i="7" s="1"/>
  <c r="A7748" i="7" l="1"/>
  <c r="D7749" i="7"/>
  <c r="B7748" i="7"/>
  <c r="C7748" i="7" s="1"/>
  <c r="D7750" i="7" l="1"/>
  <c r="A7749" i="7"/>
  <c r="B7749" i="7"/>
  <c r="C7749" i="7" s="1"/>
  <c r="A7750" i="7" l="1"/>
  <c r="D7751" i="7"/>
  <c r="B7750" i="7"/>
  <c r="C7750" i="7" s="1"/>
  <c r="A7751" i="7" l="1"/>
  <c r="D7752" i="7"/>
  <c r="B7751" i="7"/>
  <c r="C7751" i="7" s="1"/>
  <c r="A7752" i="7" l="1"/>
  <c r="B7752" i="7"/>
  <c r="C7752" i="7" s="1"/>
  <c r="D7753" i="7"/>
  <c r="D7754" i="7" l="1"/>
  <c r="B7753" i="7"/>
  <c r="C7753" i="7" s="1"/>
  <c r="A7753" i="7"/>
  <c r="A7754" i="7" l="1"/>
  <c r="D7755" i="7"/>
  <c r="B7754" i="7"/>
  <c r="C7754" i="7" s="1"/>
  <c r="D7756" i="7" l="1"/>
  <c r="A7755" i="7"/>
  <c r="B7755" i="7"/>
  <c r="C7755" i="7" s="1"/>
  <c r="A7756" i="7" l="1"/>
  <c r="B7756" i="7"/>
  <c r="C7756" i="7" s="1"/>
  <c r="D7757" i="7"/>
  <c r="D7758" i="7" l="1"/>
  <c r="A7757" i="7"/>
  <c r="B7757" i="7"/>
  <c r="C7757" i="7" s="1"/>
  <c r="A7758" i="7" l="1"/>
  <c r="D7759" i="7"/>
  <c r="B7758" i="7"/>
  <c r="C7758" i="7" s="1"/>
  <c r="D7760" i="7" l="1"/>
  <c r="A7759" i="7"/>
  <c r="B7759" i="7"/>
  <c r="C7759" i="7" s="1"/>
  <c r="D7761" i="7" l="1"/>
  <c r="A7760" i="7"/>
  <c r="B7760" i="7"/>
  <c r="C7760" i="7" s="1"/>
  <c r="D7762" i="7" l="1"/>
  <c r="A7761" i="7"/>
  <c r="B7761" i="7"/>
  <c r="C7761" i="7" s="1"/>
  <c r="A7762" i="7" l="1"/>
  <c r="D7763" i="7"/>
  <c r="B7762" i="7"/>
  <c r="C7762" i="7" s="1"/>
  <c r="D7764" i="7" l="1"/>
  <c r="A7763" i="7"/>
  <c r="B7763" i="7"/>
  <c r="C7763" i="7" s="1"/>
  <c r="A7764" i="7" l="1"/>
  <c r="B7764" i="7"/>
  <c r="C7764" i="7" s="1"/>
  <c r="D7765" i="7"/>
  <c r="D7766" i="7" l="1"/>
  <c r="A7765" i="7"/>
  <c r="B7765" i="7"/>
  <c r="C7765" i="7" s="1"/>
  <c r="A7766" i="7" l="1"/>
  <c r="D7767" i="7"/>
  <c r="B7766" i="7"/>
  <c r="C7766" i="7" s="1"/>
  <c r="D7768" i="7" l="1"/>
  <c r="A7767" i="7"/>
  <c r="B7767" i="7"/>
  <c r="C7767" i="7" s="1"/>
  <c r="D7769" i="7" l="1"/>
  <c r="A7768" i="7"/>
  <c r="B7768" i="7"/>
  <c r="C7768" i="7" s="1"/>
  <c r="D7770" i="7" l="1"/>
  <c r="A7769" i="7"/>
  <c r="B7769" i="7"/>
  <c r="C7769" i="7" s="1"/>
  <c r="A7770" i="7" l="1"/>
  <c r="D7771" i="7"/>
  <c r="B7770" i="7"/>
  <c r="C7770" i="7" s="1"/>
  <c r="D7772" i="7" l="1"/>
  <c r="A7771" i="7"/>
  <c r="B7771" i="7"/>
  <c r="C7771" i="7" s="1"/>
  <c r="D7773" i="7" l="1"/>
  <c r="A7772" i="7"/>
  <c r="B7772" i="7"/>
  <c r="C7772" i="7" s="1"/>
  <c r="A7773" i="7" l="1"/>
  <c r="B7773" i="7"/>
  <c r="C7773" i="7" s="1"/>
  <c r="D7774" i="7"/>
  <c r="A7774" i="7" l="1"/>
  <c r="D7775" i="7"/>
  <c r="B7774" i="7"/>
  <c r="C7774" i="7" s="1"/>
  <c r="D7776" i="7" l="1"/>
  <c r="A7775" i="7"/>
  <c r="B7775" i="7"/>
  <c r="C7775" i="7" s="1"/>
  <c r="D7777" i="7" l="1"/>
  <c r="A7776" i="7"/>
  <c r="B7776" i="7"/>
  <c r="C7776" i="7" s="1"/>
  <c r="D7778" i="7" l="1"/>
  <c r="A7777" i="7"/>
  <c r="B7777" i="7"/>
  <c r="C7777" i="7" s="1"/>
  <c r="D7779" i="7" l="1"/>
  <c r="A7778" i="7"/>
  <c r="B7778" i="7"/>
  <c r="C7778" i="7" s="1"/>
  <c r="D7780" i="7" l="1"/>
  <c r="A7779" i="7"/>
  <c r="B7779" i="7"/>
  <c r="C7779" i="7" s="1"/>
  <c r="A7780" i="7" l="1"/>
  <c r="B7780" i="7"/>
  <c r="C7780" i="7" s="1"/>
  <c r="D7781" i="7"/>
  <c r="D7782" i="7" l="1"/>
  <c r="A7781" i="7"/>
  <c r="B7781" i="7"/>
  <c r="C7781" i="7" s="1"/>
  <c r="A7782" i="7" l="1"/>
  <c r="D7783" i="7"/>
  <c r="B7782" i="7"/>
  <c r="C7782" i="7" s="1"/>
  <c r="A7783" i="7" l="1"/>
  <c r="B7783" i="7"/>
  <c r="C7783" i="7" s="1"/>
  <c r="D7784" i="7"/>
  <c r="D7785" i="7" l="1"/>
  <c r="A7784" i="7"/>
  <c r="B7784" i="7"/>
  <c r="C7784" i="7" s="1"/>
  <c r="D7786" i="7" l="1"/>
  <c r="A7785" i="7"/>
  <c r="B7785" i="7"/>
  <c r="C7785" i="7" s="1"/>
  <c r="D7787" i="7" l="1"/>
  <c r="B7786" i="7"/>
  <c r="C7786" i="7" s="1"/>
  <c r="A7786" i="7"/>
  <c r="D7788" i="7" l="1"/>
  <c r="A7787" i="7"/>
  <c r="B7787" i="7"/>
  <c r="C7787" i="7" s="1"/>
  <c r="A7788" i="7" l="1"/>
  <c r="B7788" i="7"/>
  <c r="C7788" i="7" s="1"/>
  <c r="D7789" i="7"/>
  <c r="D7790" i="7" l="1"/>
  <c r="A7789" i="7"/>
  <c r="B7789" i="7"/>
  <c r="C7789" i="7" s="1"/>
  <c r="A7790" i="7" l="1"/>
  <c r="D7791" i="7"/>
  <c r="B7790" i="7"/>
  <c r="C7790" i="7" s="1"/>
  <c r="A7791" i="7" l="1"/>
  <c r="B7791" i="7"/>
  <c r="C7791" i="7" s="1"/>
  <c r="D7792" i="7"/>
  <c r="A7792" i="7" l="1"/>
  <c r="B7792" i="7"/>
  <c r="C7792" i="7" s="1"/>
  <c r="D7793" i="7"/>
  <c r="A7793" i="7" l="1"/>
  <c r="B7793" i="7"/>
  <c r="C7793" i="7" s="1"/>
  <c r="D7794" i="7"/>
  <c r="D7795" i="7" l="1"/>
  <c r="B7794" i="7"/>
  <c r="C7794" i="7" s="1"/>
  <c r="A7794" i="7"/>
  <c r="A7795" i="7" l="1"/>
  <c r="B7795" i="7"/>
  <c r="C7795" i="7" s="1"/>
  <c r="D7796" i="7"/>
  <c r="A7796" i="7" l="1"/>
  <c r="B7796" i="7"/>
  <c r="C7796" i="7" s="1"/>
  <c r="D7797" i="7"/>
  <c r="D7798" i="7" l="1"/>
  <c r="A7797" i="7"/>
  <c r="B7797" i="7"/>
  <c r="C7797" i="7" s="1"/>
  <c r="A7798" i="7" l="1"/>
  <c r="D7799" i="7"/>
  <c r="B7798" i="7"/>
  <c r="C7798" i="7" s="1"/>
  <c r="D7800" i="7" l="1"/>
  <c r="A7799" i="7"/>
  <c r="B7799" i="7"/>
  <c r="C7799" i="7" s="1"/>
  <c r="D7801" i="7" l="1"/>
  <c r="B7800" i="7"/>
  <c r="C7800" i="7" s="1"/>
  <c r="A7800" i="7"/>
  <c r="D7802" i="7" l="1"/>
  <c r="B7801" i="7"/>
  <c r="C7801" i="7" s="1"/>
  <c r="A7801" i="7"/>
  <c r="D7803" i="7" l="1"/>
  <c r="B7802" i="7"/>
  <c r="C7802" i="7" s="1"/>
  <c r="A7802" i="7"/>
  <c r="D7804" i="7" l="1"/>
  <c r="A7803" i="7"/>
  <c r="B7803" i="7"/>
  <c r="C7803" i="7" s="1"/>
  <c r="D7805" i="7" l="1"/>
  <c r="A7804" i="7"/>
  <c r="B7804" i="7"/>
  <c r="C7804" i="7" s="1"/>
  <c r="D7806" i="7" l="1"/>
  <c r="A7805" i="7"/>
  <c r="B7805" i="7"/>
  <c r="C7805" i="7" s="1"/>
  <c r="A7806" i="7" l="1"/>
  <c r="D7807" i="7"/>
  <c r="B7806" i="7"/>
  <c r="C7806" i="7" s="1"/>
  <c r="A7807" i="7" l="1"/>
  <c r="B7807" i="7"/>
  <c r="C7807" i="7" s="1"/>
  <c r="D7808" i="7"/>
  <c r="D7809" i="7" l="1"/>
  <c r="A7808" i="7"/>
  <c r="B7808" i="7"/>
  <c r="C7808" i="7" s="1"/>
  <c r="A7809" i="7" l="1"/>
  <c r="B7809" i="7"/>
  <c r="C7809" i="7" s="1"/>
  <c r="D7810" i="7"/>
  <c r="A7810" i="7" l="1"/>
  <c r="D7811" i="7"/>
  <c r="B7810" i="7"/>
  <c r="C7810" i="7" s="1"/>
  <c r="D7812" i="7" l="1"/>
  <c r="A7811" i="7"/>
  <c r="B7811" i="7"/>
  <c r="C7811" i="7" s="1"/>
  <c r="D7813" i="7" l="1"/>
  <c r="A7812" i="7"/>
  <c r="B7812" i="7"/>
  <c r="C7812" i="7" s="1"/>
  <c r="D7814" i="7" l="1"/>
  <c r="A7813" i="7"/>
  <c r="B7813" i="7"/>
  <c r="C7813" i="7" s="1"/>
  <c r="A7814" i="7" l="1"/>
  <c r="D7815" i="7"/>
  <c r="B7814" i="7"/>
  <c r="C7814" i="7" s="1"/>
  <c r="D7816" i="7" l="1"/>
  <c r="A7815" i="7"/>
  <c r="B7815" i="7"/>
  <c r="C7815" i="7" s="1"/>
  <c r="D7817" i="7" l="1"/>
  <c r="A7816" i="7"/>
  <c r="B7816" i="7"/>
  <c r="C7816" i="7" s="1"/>
  <c r="A7817" i="7" l="1"/>
  <c r="B7817" i="7"/>
  <c r="C7817" i="7" s="1"/>
  <c r="D7818" i="7"/>
  <c r="A7818" i="7" l="1"/>
  <c r="D7819" i="7"/>
  <c r="B7818" i="7"/>
  <c r="C7818" i="7" s="1"/>
  <c r="D7820" i="7" l="1"/>
  <c r="A7819" i="7"/>
  <c r="B7819" i="7"/>
  <c r="C7819" i="7" s="1"/>
  <c r="A7820" i="7" l="1"/>
  <c r="D7821" i="7"/>
  <c r="B7820" i="7"/>
  <c r="C7820" i="7" s="1"/>
  <c r="D7822" i="7" l="1"/>
  <c r="A7821" i="7"/>
  <c r="B7821" i="7"/>
  <c r="C7821" i="7" s="1"/>
  <c r="A7822" i="7" l="1"/>
  <c r="D7823" i="7"/>
  <c r="B7822" i="7"/>
  <c r="C7822" i="7" s="1"/>
  <c r="D7824" i="7" l="1"/>
  <c r="A7823" i="7"/>
  <c r="B7823" i="7"/>
  <c r="C7823" i="7" s="1"/>
  <c r="D7825" i="7" l="1"/>
  <c r="A7824" i="7"/>
  <c r="B7824" i="7"/>
  <c r="C7824" i="7" s="1"/>
  <c r="A7825" i="7" l="1"/>
  <c r="B7825" i="7"/>
  <c r="C7825" i="7" s="1"/>
  <c r="D7826" i="7"/>
  <c r="A7826" i="7" l="1"/>
  <c r="D7827" i="7"/>
  <c r="B7826" i="7"/>
  <c r="C7826" i="7" s="1"/>
  <c r="D7828" i="7" l="1"/>
  <c r="A7827" i="7"/>
  <c r="B7827" i="7"/>
  <c r="C7827" i="7" s="1"/>
  <c r="D7829" i="7" l="1"/>
  <c r="A7828" i="7"/>
  <c r="B7828" i="7"/>
  <c r="C7828" i="7" s="1"/>
  <c r="D7830" i="7" l="1"/>
  <c r="B7829" i="7"/>
  <c r="C7829" i="7" s="1"/>
  <c r="A7829" i="7"/>
  <c r="A7830" i="7" l="1"/>
  <c r="D7831" i="7"/>
  <c r="B7830" i="7"/>
  <c r="C7830" i="7" s="1"/>
  <c r="D7832" i="7" l="1"/>
  <c r="A7831" i="7"/>
  <c r="B7831" i="7"/>
  <c r="C7831" i="7" s="1"/>
  <c r="D7833" i="7" l="1"/>
  <c r="A7832" i="7"/>
  <c r="B7832" i="7"/>
  <c r="C7832" i="7" s="1"/>
  <c r="D7834" i="7" l="1"/>
  <c r="A7833" i="7"/>
  <c r="B7833" i="7"/>
  <c r="C7833" i="7" s="1"/>
  <c r="A7834" i="7" l="1"/>
  <c r="D7835" i="7"/>
  <c r="B7834" i="7"/>
  <c r="C7834" i="7" s="1"/>
  <c r="D7836" i="7" l="1"/>
  <c r="A7835" i="7"/>
  <c r="B7835" i="7"/>
  <c r="C7835" i="7" s="1"/>
  <c r="A7836" i="7" l="1"/>
  <c r="D7837" i="7"/>
  <c r="B7836" i="7"/>
  <c r="C7836" i="7" s="1"/>
  <c r="A7837" i="7" l="1"/>
  <c r="B7837" i="7"/>
  <c r="C7837" i="7" s="1"/>
  <c r="D7838" i="7"/>
  <c r="A7838" i="7" l="1"/>
  <c r="D7839" i="7"/>
  <c r="B7838" i="7"/>
  <c r="C7838" i="7" s="1"/>
  <c r="D7840" i="7" l="1"/>
  <c r="A7839" i="7"/>
  <c r="B7839" i="7"/>
  <c r="C7839" i="7" s="1"/>
  <c r="D7841" i="7" l="1"/>
  <c r="A7840" i="7"/>
  <c r="B7840" i="7"/>
  <c r="C7840" i="7" s="1"/>
  <c r="D7842" i="7" l="1"/>
  <c r="A7841" i="7"/>
  <c r="B7841" i="7"/>
  <c r="C7841" i="7" s="1"/>
  <c r="A7842" i="7" l="1"/>
  <c r="D7843" i="7"/>
  <c r="B7842" i="7"/>
  <c r="C7842" i="7" s="1"/>
  <c r="D7844" i="7" l="1"/>
  <c r="A7843" i="7"/>
  <c r="B7843" i="7"/>
  <c r="C7843" i="7" s="1"/>
  <c r="D7845" i="7" l="1"/>
  <c r="A7844" i="7"/>
  <c r="B7844" i="7"/>
  <c r="C7844" i="7" s="1"/>
  <c r="D7846" i="7" l="1"/>
  <c r="A7845" i="7"/>
  <c r="B7845" i="7"/>
  <c r="C7845" i="7" s="1"/>
  <c r="A7846" i="7" l="1"/>
  <c r="D7847" i="7"/>
  <c r="B7846" i="7"/>
  <c r="C7846" i="7" s="1"/>
  <c r="D7848" i="7" l="1"/>
  <c r="A7847" i="7"/>
  <c r="B7847" i="7"/>
  <c r="C7847" i="7" s="1"/>
  <c r="D7849" i="7" l="1"/>
  <c r="A7848" i="7"/>
  <c r="B7848" i="7"/>
  <c r="C7848" i="7" s="1"/>
  <c r="D7850" i="7" l="1"/>
  <c r="A7849" i="7"/>
  <c r="B7849" i="7"/>
  <c r="C7849" i="7" s="1"/>
  <c r="A7850" i="7" l="1"/>
  <c r="D7851" i="7"/>
  <c r="B7850" i="7"/>
  <c r="C7850" i="7" s="1"/>
  <c r="D7852" i="7" l="1"/>
  <c r="A7851" i="7"/>
  <c r="B7851" i="7"/>
  <c r="C7851" i="7" s="1"/>
  <c r="D7853" i="7" l="1"/>
  <c r="A7852" i="7"/>
  <c r="B7852" i="7"/>
  <c r="C7852" i="7" s="1"/>
  <c r="D7854" i="7" l="1"/>
  <c r="A7853" i="7"/>
  <c r="B7853" i="7"/>
  <c r="C7853" i="7" s="1"/>
  <c r="A7854" i="7" l="1"/>
  <c r="B7854" i="7"/>
  <c r="C7854" i="7" s="1"/>
  <c r="D7855" i="7"/>
  <c r="D7856" i="7" l="1"/>
  <c r="A7855" i="7"/>
  <c r="B7855" i="7"/>
  <c r="C7855" i="7" s="1"/>
  <c r="D7857" i="7" l="1"/>
  <c r="A7856" i="7"/>
  <c r="B7856" i="7"/>
  <c r="C7856" i="7" s="1"/>
  <c r="A7857" i="7" l="1"/>
  <c r="B7857" i="7"/>
  <c r="C7857" i="7" s="1"/>
  <c r="D7858" i="7"/>
  <c r="D7859" i="7" l="1"/>
  <c r="B7858" i="7"/>
  <c r="C7858" i="7" s="1"/>
  <c r="A7858" i="7"/>
  <c r="D7860" i="7" l="1"/>
  <c r="A7859" i="7"/>
  <c r="B7859" i="7"/>
  <c r="C7859" i="7" s="1"/>
  <c r="D7861" i="7" l="1"/>
  <c r="A7860" i="7"/>
  <c r="B7860" i="7"/>
  <c r="C7860" i="7" s="1"/>
  <c r="D7862" i="7" l="1"/>
  <c r="A7861" i="7"/>
  <c r="B7861" i="7"/>
  <c r="C7861" i="7" s="1"/>
  <c r="D7863" i="7" l="1"/>
  <c r="B7862" i="7"/>
  <c r="C7862" i="7" s="1"/>
  <c r="A7862" i="7"/>
  <c r="D7864" i="7" l="1"/>
  <c r="A7863" i="7"/>
  <c r="B7863" i="7"/>
  <c r="C7863" i="7" s="1"/>
  <c r="D7865" i="7" l="1"/>
  <c r="A7864" i="7"/>
  <c r="B7864" i="7"/>
  <c r="C7864" i="7" s="1"/>
  <c r="D7866" i="7" l="1"/>
  <c r="A7865" i="7"/>
  <c r="B7865" i="7"/>
  <c r="C7865" i="7" s="1"/>
  <c r="A7866" i="7" l="1"/>
  <c r="D7867" i="7"/>
  <c r="B7866" i="7"/>
  <c r="C7866" i="7" s="1"/>
  <c r="D7868" i="7" l="1"/>
  <c r="A7867" i="7"/>
  <c r="B7867" i="7"/>
  <c r="C7867" i="7" s="1"/>
  <c r="A7868" i="7" l="1"/>
  <c r="B7868" i="7"/>
  <c r="C7868" i="7" s="1"/>
  <c r="D7869" i="7"/>
  <c r="D7870" i="7" l="1"/>
  <c r="A7869" i="7"/>
  <c r="B7869" i="7"/>
  <c r="C7869" i="7" s="1"/>
  <c r="A7870" i="7" l="1"/>
  <c r="D7871" i="7"/>
  <c r="B7870" i="7"/>
  <c r="C7870" i="7" s="1"/>
  <c r="A7871" i="7" l="1"/>
  <c r="B7871" i="7"/>
  <c r="C7871" i="7" s="1"/>
  <c r="D7872" i="7"/>
  <c r="D7873" i="7" l="1"/>
  <c r="A7872" i="7"/>
  <c r="B7872" i="7"/>
  <c r="C7872" i="7" s="1"/>
  <c r="D7874" i="7" l="1"/>
  <c r="A7873" i="7"/>
  <c r="B7873" i="7"/>
  <c r="C7873" i="7" s="1"/>
  <c r="D7875" i="7" l="1"/>
  <c r="B7874" i="7"/>
  <c r="C7874" i="7" s="1"/>
  <c r="A7874" i="7"/>
  <c r="D7876" i="7" l="1"/>
  <c r="A7875" i="7"/>
  <c r="B7875" i="7"/>
  <c r="C7875" i="7" s="1"/>
  <c r="D7877" i="7" l="1"/>
  <c r="A7876" i="7"/>
  <c r="B7876" i="7"/>
  <c r="C7876" i="7" s="1"/>
  <c r="D7878" i="7" l="1"/>
  <c r="A7877" i="7"/>
  <c r="B7877" i="7"/>
  <c r="C7877" i="7" s="1"/>
  <c r="A7878" i="7" l="1"/>
  <c r="D7879" i="7"/>
  <c r="B7878" i="7"/>
  <c r="C7878" i="7" s="1"/>
  <c r="D7880" i="7" l="1"/>
  <c r="A7879" i="7"/>
  <c r="B7879" i="7"/>
  <c r="C7879" i="7" s="1"/>
  <c r="A7880" i="7" l="1"/>
  <c r="B7880" i="7"/>
  <c r="C7880" i="7" s="1"/>
  <c r="D7881" i="7"/>
  <c r="D7882" i="7" l="1"/>
  <c r="A7881" i="7"/>
  <c r="B7881" i="7"/>
  <c r="C7881" i="7" s="1"/>
  <c r="A7882" i="7" l="1"/>
  <c r="D7883" i="7"/>
  <c r="B7882" i="7"/>
  <c r="C7882" i="7" s="1"/>
  <c r="A7883" i="7" l="1"/>
  <c r="B7883" i="7"/>
  <c r="C7883" i="7" s="1"/>
  <c r="D7884" i="7"/>
  <c r="D7885" i="7" l="1"/>
  <c r="A7884" i="7"/>
  <c r="B7884" i="7"/>
  <c r="C7884" i="7" s="1"/>
  <c r="A7885" i="7" l="1"/>
  <c r="B7885" i="7"/>
  <c r="C7885" i="7" s="1"/>
  <c r="D7886" i="7"/>
  <c r="D7887" i="7" l="1"/>
  <c r="B7886" i="7"/>
  <c r="C7886" i="7" s="1"/>
  <c r="A7886" i="7"/>
  <c r="D7888" i="7" l="1"/>
  <c r="A7887" i="7"/>
  <c r="B7887" i="7"/>
  <c r="C7887" i="7" s="1"/>
  <c r="D7889" i="7" l="1"/>
  <c r="A7888" i="7"/>
  <c r="B7888" i="7"/>
  <c r="C7888" i="7" s="1"/>
  <c r="D7890" i="7" l="1"/>
  <c r="A7889" i="7"/>
  <c r="B7889" i="7"/>
  <c r="C7889" i="7" s="1"/>
  <c r="D7891" i="7" l="1"/>
  <c r="B7890" i="7"/>
  <c r="C7890" i="7" s="1"/>
  <c r="A7890" i="7"/>
  <c r="D7892" i="7" l="1"/>
  <c r="A7891" i="7"/>
  <c r="B7891" i="7"/>
  <c r="C7891" i="7" s="1"/>
  <c r="D7893" i="7" l="1"/>
  <c r="A7892" i="7"/>
  <c r="B7892" i="7"/>
  <c r="C7892" i="7" s="1"/>
  <c r="D7894" i="7" l="1"/>
  <c r="A7893" i="7"/>
  <c r="B7893" i="7"/>
  <c r="C7893" i="7" s="1"/>
  <c r="A7894" i="7" l="1"/>
  <c r="B7894" i="7"/>
  <c r="C7894" i="7" s="1"/>
  <c r="D7895" i="7"/>
  <c r="A7895" i="7" l="1"/>
  <c r="B7895" i="7"/>
  <c r="C7895" i="7" s="1"/>
  <c r="D7896" i="7"/>
  <c r="D7897" i="7" l="1"/>
  <c r="A7896" i="7"/>
  <c r="B7896" i="7"/>
  <c r="C7896" i="7" s="1"/>
  <c r="A7897" i="7" l="1"/>
  <c r="B7897" i="7"/>
  <c r="C7897" i="7" s="1"/>
  <c r="D7898" i="7"/>
  <c r="A7898" i="7" l="1"/>
  <c r="D7899" i="7"/>
  <c r="B7898" i="7"/>
  <c r="C7898" i="7" s="1"/>
  <c r="D7900" i="7" l="1"/>
  <c r="A7899" i="7"/>
  <c r="B7899" i="7"/>
  <c r="C7899" i="7" s="1"/>
  <c r="A7900" i="7" l="1"/>
  <c r="D7901" i="7"/>
  <c r="B7900" i="7"/>
  <c r="C7900" i="7" s="1"/>
  <c r="D7902" i="7" l="1"/>
  <c r="A7901" i="7"/>
  <c r="B7901" i="7"/>
  <c r="C7901" i="7" s="1"/>
  <c r="A7902" i="7" l="1"/>
  <c r="D7903" i="7"/>
  <c r="B7902" i="7"/>
  <c r="C7902" i="7" s="1"/>
  <c r="D7904" i="7" l="1"/>
  <c r="A7903" i="7"/>
  <c r="B7903" i="7"/>
  <c r="C7903" i="7" s="1"/>
  <c r="D7905" i="7" l="1"/>
  <c r="A7904" i="7"/>
  <c r="B7904" i="7"/>
  <c r="C7904" i="7" s="1"/>
  <c r="D7906" i="7" l="1"/>
  <c r="A7905" i="7"/>
  <c r="B7905" i="7"/>
  <c r="C7905" i="7" s="1"/>
  <c r="A7906" i="7" l="1"/>
  <c r="D7907" i="7"/>
  <c r="B7906" i="7"/>
  <c r="C7906" i="7" s="1"/>
  <c r="D7908" i="7" l="1"/>
  <c r="A7907" i="7"/>
  <c r="B7907" i="7"/>
  <c r="C7907" i="7" s="1"/>
  <c r="D7909" i="7" l="1"/>
  <c r="A7908" i="7"/>
  <c r="B7908" i="7"/>
  <c r="C7908" i="7" s="1"/>
  <c r="D7910" i="7" l="1"/>
  <c r="B7909" i="7"/>
  <c r="C7909" i="7" s="1"/>
  <c r="A7909" i="7"/>
  <c r="A7910" i="7" l="1"/>
  <c r="D7911" i="7"/>
  <c r="B7910" i="7"/>
  <c r="C7910" i="7" s="1"/>
  <c r="A7911" i="7" l="1"/>
  <c r="B7911" i="7"/>
  <c r="C7911" i="7" s="1"/>
  <c r="D7912" i="7"/>
  <c r="D7913" i="7" l="1"/>
  <c r="A7912" i="7"/>
  <c r="B7912" i="7"/>
  <c r="C7912" i="7" s="1"/>
  <c r="D7914" i="7" l="1"/>
  <c r="A7913" i="7"/>
  <c r="B7913" i="7"/>
  <c r="C7913" i="7" s="1"/>
  <c r="A7914" i="7" l="1"/>
  <c r="D7915" i="7"/>
  <c r="B7914" i="7"/>
  <c r="C7914" i="7" s="1"/>
  <c r="A7915" i="7" l="1"/>
  <c r="B7915" i="7"/>
  <c r="C7915" i="7" s="1"/>
  <c r="D7916" i="7"/>
  <c r="D7917" i="7" l="1"/>
  <c r="A7916" i="7"/>
  <c r="B7916" i="7"/>
  <c r="C7916" i="7" s="1"/>
  <c r="D7918" i="7" l="1"/>
  <c r="A7917" i="7"/>
  <c r="B7917" i="7"/>
  <c r="C7917" i="7" s="1"/>
  <c r="D7919" i="7" l="1"/>
  <c r="B7918" i="7"/>
  <c r="C7918" i="7" s="1"/>
  <c r="A7918" i="7"/>
  <c r="A7919" i="7" l="1"/>
  <c r="B7919" i="7"/>
  <c r="C7919" i="7" s="1"/>
  <c r="D7920" i="7"/>
  <c r="D7921" i="7" l="1"/>
  <c r="A7920" i="7"/>
  <c r="B7920" i="7"/>
  <c r="C7920" i="7" s="1"/>
  <c r="D7922" i="7" l="1"/>
  <c r="B7921" i="7"/>
  <c r="C7921" i="7" s="1"/>
  <c r="A7921" i="7"/>
  <c r="A7922" i="7" l="1"/>
  <c r="D7923" i="7"/>
  <c r="B7922" i="7"/>
  <c r="C7922" i="7" s="1"/>
  <c r="D7924" i="7" l="1"/>
  <c r="A7923" i="7"/>
  <c r="B7923" i="7"/>
  <c r="C7923" i="7" s="1"/>
  <c r="D7925" i="7" l="1"/>
  <c r="A7924" i="7"/>
  <c r="B7924" i="7"/>
  <c r="C7924" i="7" s="1"/>
  <c r="D7926" i="7" l="1"/>
  <c r="A7925" i="7"/>
  <c r="B7925" i="7"/>
  <c r="C7925" i="7" s="1"/>
  <c r="A7926" i="7" l="1"/>
  <c r="D7927" i="7"/>
  <c r="B7926" i="7"/>
  <c r="C7926" i="7" s="1"/>
  <c r="D7928" i="7" l="1"/>
  <c r="A7927" i="7"/>
  <c r="B7927" i="7"/>
  <c r="C7927" i="7" s="1"/>
  <c r="A7928" i="7" l="1"/>
  <c r="B7928" i="7"/>
  <c r="C7928" i="7" s="1"/>
  <c r="D7929" i="7"/>
  <c r="D7930" i="7" l="1"/>
  <c r="A7929" i="7"/>
  <c r="B7929" i="7"/>
  <c r="C7929" i="7" s="1"/>
  <c r="D7931" i="7" l="1"/>
  <c r="B7930" i="7"/>
  <c r="C7930" i="7" s="1"/>
  <c r="A7930" i="7"/>
  <c r="D7932" i="7" l="1"/>
  <c r="A7931" i="7"/>
  <c r="B7931" i="7"/>
  <c r="C7931" i="7" s="1"/>
  <c r="D7933" i="7" l="1"/>
  <c r="A7932" i="7"/>
  <c r="B7932" i="7"/>
  <c r="C7932" i="7" s="1"/>
  <c r="D7934" i="7" l="1"/>
  <c r="A7933" i="7"/>
  <c r="B7933" i="7"/>
  <c r="C7933" i="7" s="1"/>
  <c r="A7934" i="7" l="1"/>
  <c r="D7935" i="7"/>
  <c r="B7934" i="7"/>
  <c r="C7934" i="7" s="1"/>
  <c r="D7936" i="7" l="1"/>
  <c r="A7935" i="7"/>
  <c r="B7935" i="7"/>
  <c r="C7935" i="7" s="1"/>
  <c r="D7937" i="7" l="1"/>
  <c r="A7936" i="7"/>
  <c r="B7936" i="7"/>
  <c r="C7936" i="7" s="1"/>
  <c r="A7937" i="7" l="1"/>
  <c r="B7937" i="7"/>
  <c r="C7937" i="7" s="1"/>
  <c r="D7938" i="7"/>
  <c r="D7939" i="7" l="1"/>
  <c r="B7938" i="7"/>
  <c r="C7938" i="7" s="1"/>
  <c r="A7938" i="7"/>
  <c r="D7940" i="7" l="1"/>
  <c r="A7939" i="7"/>
  <c r="B7939" i="7"/>
  <c r="C7939" i="7" s="1"/>
  <c r="D7941" i="7" l="1"/>
  <c r="A7940" i="7"/>
  <c r="B7940" i="7"/>
  <c r="C7940" i="7" s="1"/>
  <c r="D7942" i="7" l="1"/>
  <c r="B7941" i="7"/>
  <c r="C7941" i="7" s="1"/>
  <c r="A7941" i="7"/>
  <c r="A7942" i="7" l="1"/>
  <c r="B7942" i="7"/>
  <c r="C7942" i="7" s="1"/>
  <c r="D7943" i="7"/>
  <c r="A7943" i="7" l="1"/>
  <c r="B7943" i="7"/>
  <c r="C7943" i="7" s="1"/>
  <c r="D7944" i="7"/>
  <c r="D7945" i="7" l="1"/>
  <c r="A7944" i="7"/>
  <c r="B7944" i="7"/>
  <c r="C7944" i="7" s="1"/>
  <c r="D7946" i="7" l="1"/>
  <c r="A7945" i="7"/>
  <c r="B7945" i="7"/>
  <c r="C7945" i="7" s="1"/>
  <c r="D7947" i="7" l="1"/>
  <c r="A7946" i="7"/>
  <c r="B7946" i="7"/>
  <c r="C7946" i="7" s="1"/>
  <c r="D7948" i="7" l="1"/>
  <c r="A7947" i="7"/>
  <c r="B7947" i="7"/>
  <c r="C7947" i="7" s="1"/>
  <c r="D7949" i="7" l="1"/>
  <c r="A7948" i="7"/>
  <c r="B7948" i="7"/>
  <c r="C7948" i="7" s="1"/>
  <c r="A7949" i="7" l="1"/>
  <c r="B7949" i="7"/>
  <c r="C7949" i="7" s="1"/>
  <c r="D7950" i="7"/>
  <c r="A7950" i="7" l="1"/>
  <c r="D7951" i="7"/>
  <c r="B7950" i="7"/>
  <c r="C7950" i="7" s="1"/>
  <c r="D7952" i="7" l="1"/>
  <c r="A7951" i="7"/>
  <c r="B7951" i="7"/>
  <c r="C7951" i="7" s="1"/>
  <c r="A7952" i="7" l="1"/>
  <c r="D7953" i="7"/>
  <c r="B7952" i="7"/>
  <c r="C7952" i="7" s="1"/>
  <c r="D7954" i="7" l="1"/>
  <c r="A7953" i="7"/>
  <c r="B7953" i="7"/>
  <c r="C7953" i="7" s="1"/>
  <c r="D7955" i="7" l="1"/>
  <c r="A7954" i="7"/>
  <c r="B7954" i="7"/>
  <c r="C7954" i="7" s="1"/>
  <c r="D7956" i="7" l="1"/>
  <c r="B7955" i="7"/>
  <c r="C7955" i="7" s="1"/>
  <c r="A7955" i="7"/>
  <c r="A7956" i="7" l="1"/>
  <c r="B7956" i="7"/>
  <c r="C7956" i="7" s="1"/>
  <c r="D7957" i="7"/>
  <c r="D7958" i="7" l="1"/>
  <c r="B7957" i="7"/>
  <c r="C7957" i="7" s="1"/>
  <c r="A7957" i="7"/>
  <c r="D7959" i="7" l="1"/>
  <c r="A7958" i="7"/>
  <c r="B7958" i="7"/>
  <c r="C7958" i="7" s="1"/>
  <c r="D7960" i="7" l="1"/>
  <c r="A7959" i="7"/>
  <c r="B7959" i="7"/>
  <c r="C7959" i="7" s="1"/>
  <c r="D7961" i="7" l="1"/>
  <c r="A7960" i="7"/>
  <c r="B7960" i="7"/>
  <c r="C7960" i="7" s="1"/>
  <c r="D7962" i="7" l="1"/>
  <c r="A7961" i="7"/>
  <c r="B7961" i="7"/>
  <c r="C7961" i="7" s="1"/>
  <c r="D7963" i="7" l="1"/>
  <c r="A7962" i="7"/>
  <c r="B7962" i="7"/>
  <c r="C7962" i="7" s="1"/>
  <c r="B7963" i="7" l="1"/>
  <c r="C7963" i="7" s="1"/>
  <c r="D7964" i="7"/>
  <c r="A7963" i="7"/>
  <c r="D7965" i="7" l="1"/>
  <c r="A7964" i="7"/>
  <c r="B7964" i="7"/>
  <c r="C7964" i="7" s="1"/>
  <c r="B7965" i="7" l="1"/>
  <c r="C7965" i="7" s="1"/>
  <c r="D7966" i="7"/>
  <c r="A7965" i="7"/>
  <c r="A7966" i="7" l="1"/>
  <c r="D7967" i="7"/>
  <c r="B7966" i="7"/>
  <c r="C7966" i="7" s="1"/>
  <c r="D7968" i="7" l="1"/>
  <c r="A7967" i="7"/>
  <c r="B7967" i="7"/>
  <c r="C7967" i="7" s="1"/>
  <c r="A7968" i="7" l="1"/>
  <c r="B7968" i="7"/>
  <c r="C7968" i="7" s="1"/>
  <c r="D7969" i="7"/>
  <c r="B7969" i="7" l="1"/>
  <c r="C7969" i="7" s="1"/>
  <c r="D7970" i="7"/>
  <c r="A7969" i="7"/>
  <c r="A7970" i="7" l="1"/>
  <c r="D7971" i="7"/>
  <c r="B7970" i="7"/>
  <c r="C7970" i="7" s="1"/>
  <c r="A7971" i="7" l="1"/>
  <c r="B7971" i="7"/>
  <c r="C7971" i="7" s="1"/>
  <c r="D7972" i="7"/>
  <c r="A7972" i="7" l="1"/>
  <c r="B7972" i="7"/>
  <c r="C7972" i="7" s="1"/>
  <c r="D7973" i="7"/>
  <c r="D7974" i="7" l="1"/>
  <c r="A7973" i="7"/>
  <c r="B7973" i="7"/>
  <c r="C7973" i="7" s="1"/>
  <c r="D7975" i="7" l="1"/>
  <c r="B7974" i="7"/>
  <c r="C7974" i="7" s="1"/>
  <c r="A7974" i="7"/>
  <c r="D7976" i="7" l="1"/>
  <c r="B7975" i="7"/>
  <c r="C7975" i="7" s="1"/>
  <c r="A7975" i="7"/>
  <c r="A7976" i="7" l="1"/>
  <c r="B7976" i="7"/>
  <c r="C7976" i="7" s="1"/>
  <c r="D7977" i="7"/>
  <c r="A7977" i="7" l="1"/>
  <c r="B7977" i="7"/>
  <c r="C7977" i="7" s="1"/>
  <c r="D7978" i="7"/>
  <c r="D7979" i="7" l="1"/>
  <c r="B7978" i="7"/>
  <c r="C7978" i="7" s="1"/>
  <c r="A7978" i="7"/>
  <c r="D7980" i="7" l="1"/>
  <c r="A7979" i="7"/>
  <c r="B7979" i="7"/>
  <c r="C7979" i="7" s="1"/>
  <c r="D7981" i="7" l="1"/>
  <c r="A7980" i="7"/>
  <c r="B7980" i="7"/>
  <c r="C7980" i="7" s="1"/>
  <c r="A7981" i="7" l="1"/>
  <c r="B7981" i="7"/>
  <c r="C7981" i="7" s="1"/>
  <c r="D7982" i="7"/>
  <c r="D7983" i="7" l="1"/>
  <c r="B7982" i="7"/>
  <c r="C7982" i="7" s="1"/>
  <c r="A7982" i="7"/>
  <c r="D7984" i="7" l="1"/>
  <c r="A7983" i="7"/>
  <c r="B7983" i="7"/>
  <c r="C7983" i="7" s="1"/>
  <c r="A7984" i="7" l="1"/>
  <c r="B7984" i="7"/>
  <c r="C7984" i="7" s="1"/>
  <c r="D7985" i="7"/>
  <c r="D7986" i="7" l="1"/>
  <c r="B7985" i="7"/>
  <c r="C7985" i="7" s="1"/>
  <c r="A7985" i="7"/>
  <c r="D7987" i="7" l="1"/>
  <c r="B7986" i="7"/>
  <c r="C7986" i="7" s="1"/>
  <c r="A7986" i="7"/>
  <c r="D7988" i="7" l="1"/>
  <c r="A7987" i="7"/>
  <c r="B7987" i="7"/>
  <c r="C7987" i="7" s="1"/>
  <c r="A7988" i="7" l="1"/>
  <c r="B7988" i="7"/>
  <c r="C7988" i="7" s="1"/>
  <c r="D7989" i="7"/>
  <c r="D7990" i="7" l="1"/>
  <c r="B7989" i="7"/>
  <c r="C7989" i="7" s="1"/>
  <c r="A7989" i="7"/>
  <c r="D7991" i="7" l="1"/>
  <c r="B7990" i="7"/>
  <c r="C7990" i="7" s="1"/>
  <c r="A7990" i="7"/>
  <c r="D7992" i="7" l="1"/>
  <c r="A7991" i="7"/>
  <c r="B7991" i="7"/>
  <c r="C7991" i="7" s="1"/>
  <c r="A7992" i="7" l="1"/>
  <c r="B7992" i="7"/>
  <c r="C7992" i="7" s="1"/>
  <c r="D7993" i="7"/>
  <c r="D7994" i="7" l="1"/>
  <c r="B7993" i="7"/>
  <c r="C7993" i="7" s="1"/>
  <c r="A7993" i="7"/>
  <c r="B7994" i="7" l="1"/>
  <c r="C7994" i="7" s="1"/>
  <c r="A7994" i="7"/>
  <c r="D7995" i="7"/>
  <c r="A7995" i="7" l="1"/>
  <c r="B7995" i="7"/>
  <c r="C7995" i="7" s="1"/>
  <c r="D7996" i="7"/>
  <c r="D7997" i="7" l="1"/>
  <c r="A7996" i="7"/>
  <c r="B7996" i="7"/>
  <c r="C7996" i="7" s="1"/>
  <c r="B7997" i="7" l="1"/>
  <c r="C7997" i="7" s="1"/>
  <c r="D7998" i="7"/>
  <c r="A7997" i="7"/>
  <c r="D7999" i="7" l="1"/>
  <c r="B7998" i="7"/>
  <c r="C7998" i="7" s="1"/>
  <c r="A7998" i="7"/>
  <c r="D8000" i="7" l="1"/>
  <c r="A7999" i="7"/>
  <c r="B7999" i="7"/>
  <c r="C7999" i="7" s="1"/>
  <c r="A8000" i="7" l="1"/>
  <c r="D8001" i="7"/>
  <c r="B8000" i="7"/>
  <c r="C8000" i="7" s="1"/>
  <c r="D8002" i="7" l="1"/>
  <c r="B8001" i="7"/>
  <c r="C8001" i="7" s="1"/>
  <c r="A8001" i="7"/>
  <c r="D8003" i="7" l="1"/>
  <c r="B8002" i="7"/>
  <c r="C8002" i="7" s="1"/>
  <c r="A8002" i="7"/>
  <c r="D8004" i="7" l="1"/>
  <c r="A8003" i="7"/>
  <c r="B8003" i="7"/>
  <c r="C8003" i="7" s="1"/>
  <c r="A8004" i="7" l="1"/>
  <c r="B8004" i="7"/>
  <c r="C8004" i="7" s="1"/>
  <c r="D8005" i="7"/>
  <c r="D8006" i="7" l="1"/>
  <c r="A8005" i="7"/>
  <c r="B8005" i="7"/>
  <c r="C8005" i="7" s="1"/>
  <c r="D8007" i="7" l="1"/>
  <c r="B8006" i="7"/>
  <c r="C8006" i="7" s="1"/>
  <c r="A8006" i="7"/>
  <c r="D8008" i="7" l="1"/>
  <c r="A8007" i="7"/>
  <c r="B8007" i="7"/>
  <c r="C8007" i="7" s="1"/>
  <c r="D8009" i="7" l="1"/>
  <c r="A8008" i="7"/>
  <c r="B8008" i="7"/>
  <c r="C8008" i="7" s="1"/>
  <c r="D8010" i="7" l="1"/>
  <c r="B8009" i="7"/>
  <c r="C8009" i="7" s="1"/>
  <c r="A8009" i="7"/>
  <c r="A8010" i="7" l="1"/>
  <c r="D8011" i="7"/>
  <c r="B8010" i="7"/>
  <c r="C8010" i="7" s="1"/>
  <c r="D8012" i="7" l="1"/>
  <c r="A8011" i="7"/>
  <c r="B8011" i="7"/>
  <c r="C8011" i="7" s="1"/>
  <c r="A8012" i="7" l="1"/>
  <c r="B8012" i="7"/>
  <c r="C8012" i="7" s="1"/>
  <c r="D8013" i="7"/>
  <c r="D8014" i="7" l="1"/>
  <c r="A8013" i="7"/>
  <c r="B8013" i="7"/>
  <c r="C8013" i="7" s="1"/>
  <c r="D8015" i="7" l="1"/>
  <c r="B8014" i="7"/>
  <c r="C8014" i="7" s="1"/>
  <c r="A8014" i="7"/>
  <c r="D8016" i="7" l="1"/>
  <c r="A8015" i="7"/>
  <c r="B8015" i="7"/>
  <c r="C8015" i="7" s="1"/>
  <c r="A8016" i="7" l="1"/>
  <c r="B8016" i="7"/>
  <c r="C8016" i="7" s="1"/>
  <c r="D8017" i="7"/>
  <c r="D8018" i="7" l="1"/>
  <c r="B8017" i="7"/>
  <c r="C8017" i="7" s="1"/>
  <c r="A8017" i="7"/>
  <c r="D8019" i="7" l="1"/>
  <c r="A8018" i="7"/>
  <c r="B8018" i="7"/>
  <c r="C8018" i="7" s="1"/>
  <c r="D8020" i="7" l="1"/>
  <c r="A8019" i="7"/>
  <c r="B8019" i="7"/>
  <c r="C8019" i="7" s="1"/>
  <c r="D8021" i="7" l="1"/>
  <c r="A8020" i="7"/>
  <c r="B8020" i="7"/>
  <c r="C8020" i="7" s="1"/>
  <c r="D8022" i="7" l="1"/>
  <c r="A8021" i="7"/>
  <c r="B8021" i="7"/>
  <c r="C8021" i="7" s="1"/>
  <c r="D8023" i="7" l="1"/>
  <c r="A8022" i="7"/>
  <c r="B8022" i="7"/>
  <c r="C8022" i="7" s="1"/>
  <c r="A8023" i="7" l="1"/>
  <c r="D8024" i="7"/>
  <c r="B8023" i="7"/>
  <c r="C8023" i="7" s="1"/>
  <c r="A8024" i="7" l="1"/>
  <c r="B8024" i="7"/>
  <c r="C8024" i="7" s="1"/>
  <c r="D8025" i="7"/>
  <c r="A8025" i="7" l="1"/>
  <c r="B8025" i="7"/>
  <c r="C8025" i="7" s="1"/>
  <c r="D8026" i="7"/>
  <c r="D8027" i="7" l="1"/>
  <c r="B8026" i="7"/>
  <c r="C8026" i="7" s="1"/>
  <c r="A8026" i="7"/>
  <c r="D8028" i="7" l="1"/>
  <c r="A8027" i="7"/>
  <c r="B8027" i="7"/>
  <c r="C8027" i="7" s="1"/>
  <c r="A8028" i="7" l="1"/>
  <c r="B8028" i="7"/>
  <c r="C8028" i="7" s="1"/>
  <c r="D8029" i="7"/>
  <c r="A8029" i="7" l="1"/>
  <c r="D8030" i="7"/>
  <c r="B8029" i="7"/>
  <c r="C8029" i="7" s="1"/>
  <c r="D8031" i="7" l="1"/>
  <c r="B8030" i="7"/>
  <c r="C8030" i="7" s="1"/>
  <c r="A8030" i="7"/>
  <c r="D8032" i="7" l="1"/>
  <c r="A8031" i="7"/>
  <c r="B8031" i="7"/>
  <c r="C8031" i="7" s="1"/>
  <c r="A8032" i="7" l="1"/>
  <c r="B8032" i="7"/>
  <c r="C8032" i="7" s="1"/>
  <c r="D8033" i="7"/>
  <c r="A8033" i="7" l="1"/>
  <c r="B8033" i="7"/>
  <c r="C8033" i="7" s="1"/>
  <c r="D8034" i="7"/>
  <c r="A8034" i="7" l="1"/>
  <c r="D8035" i="7"/>
  <c r="B8034" i="7"/>
  <c r="C8034" i="7" s="1"/>
  <c r="A8035" i="7" l="1"/>
  <c r="B8035" i="7"/>
  <c r="C8035" i="7" s="1"/>
  <c r="D8036" i="7"/>
  <c r="D8037" i="7" l="1"/>
  <c r="A8036" i="7"/>
  <c r="B8036" i="7"/>
  <c r="C8036" i="7" s="1"/>
  <c r="D8038" i="7" l="1"/>
  <c r="B8037" i="7"/>
  <c r="C8037" i="7" s="1"/>
  <c r="A8037" i="7"/>
  <c r="D8039" i="7" l="1"/>
  <c r="B8038" i="7"/>
  <c r="C8038" i="7" s="1"/>
  <c r="A8038" i="7"/>
  <c r="D8040" i="7" l="1"/>
  <c r="A8039" i="7"/>
  <c r="B8039" i="7"/>
  <c r="C8039" i="7" s="1"/>
  <c r="D8041" i="7" l="1"/>
  <c r="A8040" i="7"/>
  <c r="B8040" i="7"/>
  <c r="C8040" i="7" s="1"/>
  <c r="D8042" i="7" l="1"/>
  <c r="B8041" i="7"/>
  <c r="C8041" i="7" s="1"/>
  <c r="A8041" i="7"/>
  <c r="A8042" i="7" l="1"/>
  <c r="D8043" i="7"/>
  <c r="B8042" i="7"/>
  <c r="C8042" i="7" s="1"/>
  <c r="D8044" i="7" l="1"/>
  <c r="A8043" i="7"/>
  <c r="B8043" i="7"/>
  <c r="C8043" i="7" s="1"/>
  <c r="D8045" i="7" l="1"/>
  <c r="A8044" i="7"/>
  <c r="B8044" i="7"/>
  <c r="C8044" i="7" s="1"/>
  <c r="D8046" i="7" l="1"/>
  <c r="B8045" i="7"/>
  <c r="C8045" i="7" s="1"/>
  <c r="A8045" i="7"/>
  <c r="D8047" i="7" l="1"/>
  <c r="B8046" i="7"/>
  <c r="C8046" i="7" s="1"/>
  <c r="A8046" i="7"/>
  <c r="D8048" i="7" l="1"/>
  <c r="A8047" i="7"/>
  <c r="B8047" i="7"/>
  <c r="C8047" i="7" s="1"/>
  <c r="D8049" i="7" l="1"/>
  <c r="B8048" i="7"/>
  <c r="C8048" i="7" s="1"/>
  <c r="A8048" i="7"/>
  <c r="D8050" i="7" l="1"/>
  <c r="B8049" i="7"/>
  <c r="C8049" i="7" s="1"/>
  <c r="A8049" i="7"/>
  <c r="D8051" i="7" l="1"/>
  <c r="B8050" i="7"/>
  <c r="C8050" i="7" s="1"/>
  <c r="A8050" i="7"/>
  <c r="A8051" i="7" l="1"/>
  <c r="D8052" i="7"/>
  <c r="B8051" i="7"/>
  <c r="C8051" i="7" s="1"/>
  <c r="A8052" i="7" l="1"/>
  <c r="D8053" i="7"/>
  <c r="B8052" i="7"/>
  <c r="C8052" i="7" s="1"/>
  <c r="D8054" i="7" l="1"/>
  <c r="B8053" i="7"/>
  <c r="C8053" i="7" s="1"/>
  <c r="A8053" i="7"/>
  <c r="D8055" i="7" l="1"/>
  <c r="B8054" i="7"/>
  <c r="C8054" i="7" s="1"/>
  <c r="A8054" i="7"/>
  <c r="D8056" i="7" l="1"/>
  <c r="A8055" i="7"/>
  <c r="B8055" i="7"/>
  <c r="C8055" i="7" s="1"/>
  <c r="A8056" i="7" l="1"/>
  <c r="B8056" i="7"/>
  <c r="C8056" i="7" s="1"/>
  <c r="D8057" i="7"/>
  <c r="D8058" i="7" l="1"/>
  <c r="A8057" i="7"/>
  <c r="B8057" i="7"/>
  <c r="C8057" i="7" s="1"/>
  <c r="D8059" i="7" l="1"/>
  <c r="B8058" i="7"/>
  <c r="C8058" i="7" s="1"/>
  <c r="A8058" i="7"/>
  <c r="A8059" i="7" l="1"/>
  <c r="B8059" i="7"/>
  <c r="C8059" i="7" s="1"/>
  <c r="D8060" i="7"/>
  <c r="A8060" i="7" l="1"/>
  <c r="B8060" i="7"/>
  <c r="C8060" i="7" s="1"/>
  <c r="D8061" i="7"/>
  <c r="D8062" i="7" l="1"/>
  <c r="B8061" i="7"/>
  <c r="C8061" i="7" s="1"/>
  <c r="A8061" i="7"/>
  <c r="D8063" i="7" l="1"/>
  <c r="B8062" i="7"/>
  <c r="C8062" i="7" s="1"/>
  <c r="A8062" i="7"/>
  <c r="D8064" i="7" l="1"/>
  <c r="A8063" i="7"/>
  <c r="B8063" i="7"/>
  <c r="C8063" i="7" s="1"/>
  <c r="A8064" i="7" l="1"/>
  <c r="B8064" i="7"/>
  <c r="C8064" i="7" s="1"/>
  <c r="D8065" i="7"/>
  <c r="D8066" i="7" l="1"/>
  <c r="B8065" i="7"/>
  <c r="C8065" i="7" s="1"/>
  <c r="A8065" i="7"/>
  <c r="D8067" i="7" l="1"/>
  <c r="B8066" i="7"/>
  <c r="C8066" i="7" s="1"/>
  <c r="A8066" i="7"/>
  <c r="D8068" i="7" l="1"/>
  <c r="A8067" i="7"/>
  <c r="B8067" i="7"/>
  <c r="C8067" i="7" s="1"/>
  <c r="A8068" i="7" l="1"/>
  <c r="B8068" i="7"/>
  <c r="C8068" i="7" s="1"/>
  <c r="D8069" i="7"/>
  <c r="D8070" i="7" l="1"/>
  <c r="B8069" i="7"/>
  <c r="C8069" i="7" s="1"/>
  <c r="A8069" i="7"/>
  <c r="D8071" i="7" l="1"/>
  <c r="B8070" i="7"/>
  <c r="C8070" i="7" s="1"/>
  <c r="A8070" i="7"/>
  <c r="D8072" i="7" l="1"/>
  <c r="A8071" i="7"/>
  <c r="B8071" i="7"/>
  <c r="C8071" i="7" s="1"/>
  <c r="A8072" i="7" l="1"/>
  <c r="B8072" i="7"/>
  <c r="C8072" i="7" s="1"/>
  <c r="D8073" i="7"/>
  <c r="D8074" i="7" l="1"/>
  <c r="B8073" i="7"/>
  <c r="C8073" i="7" s="1"/>
  <c r="A8073" i="7"/>
  <c r="D8075" i="7" l="1"/>
  <c r="B8074" i="7"/>
  <c r="C8074" i="7" s="1"/>
  <c r="A8074" i="7"/>
  <c r="D8076" i="7" l="1"/>
  <c r="B8075" i="7"/>
  <c r="C8075" i="7" s="1"/>
  <c r="A8075" i="7"/>
  <c r="A8076" i="7" l="1"/>
  <c r="B8076" i="7"/>
  <c r="C8076" i="7" s="1"/>
  <c r="D8077" i="7"/>
  <c r="D8078" i="7" l="1"/>
  <c r="B8077" i="7"/>
  <c r="C8077" i="7" s="1"/>
  <c r="A8077" i="7"/>
  <c r="D8079" i="7" l="1"/>
  <c r="B8078" i="7"/>
  <c r="C8078" i="7" s="1"/>
  <c r="A8078" i="7"/>
  <c r="D8080" i="7" l="1"/>
  <c r="A8079" i="7"/>
  <c r="B8079" i="7"/>
  <c r="C8079" i="7" s="1"/>
  <c r="A8080" i="7" l="1"/>
  <c r="B8080" i="7"/>
  <c r="C8080" i="7" s="1"/>
  <c r="D8081" i="7"/>
  <c r="D8082" i="7" l="1"/>
  <c r="A8081" i="7"/>
  <c r="B8081" i="7"/>
  <c r="C8081" i="7" s="1"/>
  <c r="D8083" i="7" l="1"/>
  <c r="B8082" i="7"/>
  <c r="C8082" i="7" s="1"/>
  <c r="A8082" i="7"/>
  <c r="D8084" i="7" l="1"/>
  <c r="A8083" i="7"/>
  <c r="B8083" i="7"/>
  <c r="C8083" i="7" s="1"/>
  <c r="D8085" i="7" l="1"/>
  <c r="A8084" i="7"/>
  <c r="B8084" i="7"/>
  <c r="C8084" i="7" s="1"/>
  <c r="D8086" i="7" l="1"/>
  <c r="A8085" i="7"/>
  <c r="B8085" i="7"/>
  <c r="C8085" i="7" s="1"/>
  <c r="D8087" i="7" l="1"/>
  <c r="B8086" i="7"/>
  <c r="C8086" i="7" s="1"/>
  <c r="A8086" i="7"/>
  <c r="A8087" i="7" l="1"/>
  <c r="B8087" i="7"/>
  <c r="C8087" i="7" s="1"/>
  <c r="D8088" i="7"/>
  <c r="A8088" i="7" l="1"/>
  <c r="B8088" i="7"/>
  <c r="C8088" i="7" s="1"/>
  <c r="D8089" i="7"/>
  <c r="D8090" i="7" l="1"/>
  <c r="A8089" i="7"/>
  <c r="B8089" i="7"/>
  <c r="C8089" i="7" s="1"/>
  <c r="A8090" i="7" l="1"/>
  <c r="B8090" i="7"/>
  <c r="C8090" i="7" s="1"/>
  <c r="D8091" i="7"/>
  <c r="A8091" i="7" l="1"/>
  <c r="B8091" i="7"/>
  <c r="C8091" i="7" s="1"/>
  <c r="D8092" i="7"/>
  <c r="A8092" i="7" l="1"/>
  <c r="B8092" i="7"/>
  <c r="C8092" i="7" s="1"/>
  <c r="D8093" i="7"/>
  <c r="D8094" i="7" l="1"/>
  <c r="B8093" i="7"/>
  <c r="C8093" i="7" s="1"/>
  <c r="A8093" i="7"/>
  <c r="D8095" i="7" l="1"/>
  <c r="B8094" i="7"/>
  <c r="C8094" i="7" s="1"/>
  <c r="A8094" i="7"/>
  <c r="D8096" i="7" l="1"/>
  <c r="B8095" i="7"/>
  <c r="C8095" i="7" s="1"/>
  <c r="A8095" i="7"/>
  <c r="A8096" i="7" l="1"/>
  <c r="B8096" i="7"/>
  <c r="C8096" i="7" s="1"/>
  <c r="D8097" i="7"/>
  <c r="A8097" i="7" l="1"/>
  <c r="D8098" i="7"/>
  <c r="B8097" i="7"/>
  <c r="C8097" i="7" s="1"/>
  <c r="D8099" i="7" l="1"/>
  <c r="B8098" i="7"/>
  <c r="C8098" i="7" s="1"/>
  <c r="A8098" i="7"/>
  <c r="D8100" i="7" l="1"/>
  <c r="A8099" i="7"/>
  <c r="B8099" i="7"/>
  <c r="C8099" i="7" s="1"/>
  <c r="A8100" i="7" l="1"/>
  <c r="B8100" i="7"/>
  <c r="C8100" i="7" s="1"/>
  <c r="D8101" i="7"/>
  <c r="D8102" i="7" l="1"/>
  <c r="A8101" i="7"/>
  <c r="B8101" i="7"/>
  <c r="C8101" i="7" s="1"/>
  <c r="D8103" i="7" l="1"/>
  <c r="B8102" i="7"/>
  <c r="C8102" i="7" s="1"/>
  <c r="A8102" i="7"/>
  <c r="D8104" i="7" l="1"/>
  <c r="B8103" i="7"/>
  <c r="C8103" i="7" s="1"/>
  <c r="A8103" i="7"/>
  <c r="A8104" i="7" l="1"/>
  <c r="B8104" i="7"/>
  <c r="C8104" i="7" s="1"/>
  <c r="D8105" i="7"/>
  <c r="A8105" i="7" l="1"/>
  <c r="D8106" i="7"/>
  <c r="B8105" i="7"/>
  <c r="C8105" i="7" s="1"/>
  <c r="D8107" i="7" l="1"/>
  <c r="B8106" i="7"/>
  <c r="C8106" i="7" s="1"/>
  <c r="A8106" i="7"/>
  <c r="D8108" i="7" l="1"/>
  <c r="B8107" i="7"/>
  <c r="C8107" i="7" s="1"/>
  <c r="A8107" i="7"/>
  <c r="D8109" i="7" l="1"/>
  <c r="A8108" i="7"/>
  <c r="B8108" i="7"/>
  <c r="C8108" i="7" s="1"/>
  <c r="D8110" i="7" l="1"/>
  <c r="B8109" i="7"/>
  <c r="C8109" i="7" s="1"/>
  <c r="A8109" i="7"/>
  <c r="D8111" i="7" l="1"/>
  <c r="B8110" i="7"/>
  <c r="C8110" i="7" s="1"/>
  <c r="A8110" i="7"/>
  <c r="D8112" i="7" l="1"/>
  <c r="A8111" i="7"/>
  <c r="B8111" i="7"/>
  <c r="C8111" i="7" s="1"/>
  <c r="A8112" i="7" l="1"/>
  <c r="D8113" i="7"/>
  <c r="B8112" i="7"/>
  <c r="C8112" i="7" s="1"/>
  <c r="D8114" i="7" l="1"/>
  <c r="A8113" i="7"/>
  <c r="B8113" i="7"/>
  <c r="C8113" i="7" s="1"/>
  <c r="D8115" i="7" l="1"/>
  <c r="B8114" i="7"/>
  <c r="C8114" i="7" s="1"/>
  <c r="A8114" i="7"/>
  <c r="D8116" i="7" l="1"/>
  <c r="A8115" i="7"/>
  <c r="B8115" i="7"/>
  <c r="C8115" i="7" s="1"/>
  <c r="A8116" i="7" l="1"/>
  <c r="B8116" i="7"/>
  <c r="C8116" i="7" s="1"/>
  <c r="D8117" i="7"/>
  <c r="D8118" i="7" l="1"/>
  <c r="A8117" i="7"/>
  <c r="B8117" i="7"/>
  <c r="C8117" i="7" s="1"/>
  <c r="D8119" i="7" l="1"/>
  <c r="B8118" i="7"/>
  <c r="C8118" i="7" s="1"/>
  <c r="A8118" i="7"/>
  <c r="D8120" i="7" l="1"/>
  <c r="A8119" i="7"/>
  <c r="B8119" i="7"/>
  <c r="C8119" i="7" s="1"/>
  <c r="A8120" i="7" l="1"/>
  <c r="B8120" i="7"/>
  <c r="C8120" i="7" s="1"/>
  <c r="D8121" i="7"/>
  <c r="D8122" i="7" l="1"/>
  <c r="A8121" i="7"/>
  <c r="B8121" i="7"/>
  <c r="C8121" i="7" s="1"/>
  <c r="D8123" i="7" l="1"/>
  <c r="B8122" i="7"/>
  <c r="C8122" i="7" s="1"/>
  <c r="A8122" i="7"/>
  <c r="D8124" i="7" l="1"/>
  <c r="A8123" i="7"/>
  <c r="B8123" i="7"/>
  <c r="C8123" i="7" s="1"/>
  <c r="A8124" i="7" l="1"/>
  <c r="D8125" i="7"/>
  <c r="B8124" i="7"/>
  <c r="C8124" i="7" s="1"/>
  <c r="D8126" i="7" l="1"/>
  <c r="B8125" i="7"/>
  <c r="C8125" i="7" s="1"/>
  <c r="A8125" i="7"/>
  <c r="D8127" i="7" l="1"/>
  <c r="B8126" i="7"/>
  <c r="C8126" i="7" s="1"/>
  <c r="A8126" i="7"/>
  <c r="D8128" i="7" l="1"/>
  <c r="A8127" i="7"/>
  <c r="B8127" i="7"/>
  <c r="C8127" i="7" s="1"/>
  <c r="A8128" i="7" l="1"/>
  <c r="B8128" i="7"/>
  <c r="C8128" i="7" s="1"/>
  <c r="D8129" i="7"/>
  <c r="D8130" i="7" l="1"/>
  <c r="B8129" i="7"/>
  <c r="C8129" i="7" s="1"/>
  <c r="A8129" i="7"/>
  <c r="D8131" i="7" l="1"/>
  <c r="B8130" i="7"/>
  <c r="C8130" i="7" s="1"/>
  <c r="A8130" i="7"/>
  <c r="D8132" i="7" l="1"/>
  <c r="A8131" i="7"/>
  <c r="B8131" i="7"/>
  <c r="C8131" i="7" s="1"/>
  <c r="A8132" i="7" l="1"/>
  <c r="B8132" i="7"/>
  <c r="C8132" i="7" s="1"/>
  <c r="D8133" i="7"/>
  <c r="D8134" i="7" l="1"/>
  <c r="B8133" i="7"/>
  <c r="C8133" i="7" s="1"/>
  <c r="A8133" i="7"/>
  <c r="D8135" i="7" l="1"/>
  <c r="B8134" i="7"/>
  <c r="C8134" i="7" s="1"/>
  <c r="A8134" i="7"/>
  <c r="A8135" i="7" l="1"/>
  <c r="D8136" i="7"/>
  <c r="B8135" i="7"/>
  <c r="C8135" i="7" s="1"/>
  <c r="A8136" i="7" l="1"/>
  <c r="B8136" i="7"/>
  <c r="C8136" i="7" s="1"/>
  <c r="D8137" i="7"/>
  <c r="D8138" i="7" l="1"/>
  <c r="B8137" i="7"/>
  <c r="C8137" i="7" s="1"/>
  <c r="A8137" i="7"/>
  <c r="D8139" i="7" l="1"/>
  <c r="B8138" i="7"/>
  <c r="C8138" i="7" s="1"/>
  <c r="A8138" i="7"/>
  <c r="D8140" i="7" l="1"/>
  <c r="A8139" i="7"/>
  <c r="B8139" i="7"/>
  <c r="C8139" i="7" s="1"/>
  <c r="A8140" i="7" l="1"/>
  <c r="B8140" i="7"/>
  <c r="C8140" i="7" s="1"/>
  <c r="D8141" i="7"/>
  <c r="A8141" i="7" l="1"/>
  <c r="B8141" i="7"/>
  <c r="C8141" i="7" s="1"/>
  <c r="D8142" i="7"/>
  <c r="D8143" i="7" l="1"/>
  <c r="B8142" i="7"/>
  <c r="C8142" i="7" s="1"/>
  <c r="A8142" i="7"/>
  <c r="A8143" i="7" l="1"/>
  <c r="B8143" i="7"/>
  <c r="C8143" i="7" s="1"/>
  <c r="D8144" i="7"/>
  <c r="D8145" i="7" l="1"/>
  <c r="A8144" i="7"/>
  <c r="B8144" i="7"/>
  <c r="C8144" i="7" s="1"/>
  <c r="D8146" i="7" l="1"/>
  <c r="A8145" i="7"/>
  <c r="B8145" i="7"/>
  <c r="C8145" i="7" s="1"/>
  <c r="D8147" i="7" l="1"/>
  <c r="B8146" i="7"/>
  <c r="C8146" i="7" s="1"/>
  <c r="A8146" i="7"/>
  <c r="D8148" i="7" l="1"/>
  <c r="A8147" i="7"/>
  <c r="B8147" i="7"/>
  <c r="C8147" i="7" s="1"/>
  <c r="A8148" i="7" l="1"/>
  <c r="B8148" i="7"/>
  <c r="C8148" i="7" s="1"/>
  <c r="D8149" i="7"/>
  <c r="D8150" i="7" l="1"/>
  <c r="B8149" i="7"/>
  <c r="C8149" i="7" s="1"/>
  <c r="A8149" i="7"/>
  <c r="D8151" i="7" l="1"/>
  <c r="A8150" i="7"/>
  <c r="B8150" i="7"/>
  <c r="C8150" i="7" s="1"/>
  <c r="D8152" i="7" l="1"/>
  <c r="A8151" i="7"/>
  <c r="B8151" i="7"/>
  <c r="C8151" i="7" s="1"/>
  <c r="A8152" i="7" l="1"/>
  <c r="B8152" i="7"/>
  <c r="C8152" i="7" s="1"/>
  <c r="D8153" i="7"/>
  <c r="D8154" i="7" l="1"/>
  <c r="B8153" i="7"/>
  <c r="C8153" i="7" s="1"/>
  <c r="A8153" i="7"/>
  <c r="D8155" i="7" l="1"/>
  <c r="B8154" i="7"/>
  <c r="C8154" i="7" s="1"/>
  <c r="A8154" i="7"/>
  <c r="B8155" i="7" l="1"/>
  <c r="C8155" i="7" s="1"/>
  <c r="D8156" i="7"/>
  <c r="A8155" i="7"/>
  <c r="A8156" i="7" l="1"/>
  <c r="B8156" i="7"/>
  <c r="C8156" i="7" s="1"/>
  <c r="D8157" i="7"/>
  <c r="D8158" i="7" l="1"/>
  <c r="A8157" i="7"/>
  <c r="B8157" i="7"/>
  <c r="C8157" i="7" s="1"/>
  <c r="D8159" i="7" l="1"/>
  <c r="B8158" i="7"/>
  <c r="C8158" i="7" s="1"/>
  <c r="A8158" i="7"/>
  <c r="D8160" i="7" l="1"/>
  <c r="B8159" i="7"/>
  <c r="C8159" i="7" s="1"/>
  <c r="A8159" i="7"/>
  <c r="A8160" i="7" l="1"/>
  <c r="B8160" i="7"/>
  <c r="C8160" i="7" s="1"/>
  <c r="D8161" i="7"/>
  <c r="D8162" i="7" l="1"/>
  <c r="B8161" i="7"/>
  <c r="C8161" i="7" s="1"/>
  <c r="A8161" i="7"/>
  <c r="D8163" i="7" l="1"/>
  <c r="B8162" i="7"/>
  <c r="C8162" i="7" s="1"/>
  <c r="A8162" i="7"/>
  <c r="D8164" i="7" l="1"/>
  <c r="A8163" i="7"/>
  <c r="B8163" i="7"/>
  <c r="C8163" i="7" s="1"/>
  <c r="A8164" i="7" l="1"/>
  <c r="B8164" i="7"/>
  <c r="C8164" i="7" s="1"/>
  <c r="D8165" i="7"/>
  <c r="D8166" i="7" l="1"/>
  <c r="A8165" i="7"/>
  <c r="B8165" i="7"/>
  <c r="C8165" i="7" s="1"/>
  <c r="D8167" i="7" l="1"/>
  <c r="B8166" i="7"/>
  <c r="C8166" i="7" s="1"/>
  <c r="A8166" i="7"/>
  <c r="D8168" i="7" l="1"/>
  <c r="A8167" i="7"/>
  <c r="B8167" i="7"/>
  <c r="C8167" i="7" s="1"/>
  <c r="A8168" i="7" l="1"/>
  <c r="B8168" i="7"/>
  <c r="C8168" i="7" s="1"/>
  <c r="D8169" i="7"/>
  <c r="D8170" i="7" l="1"/>
  <c r="A8169" i="7"/>
  <c r="B8169" i="7"/>
  <c r="C8169" i="7" s="1"/>
  <c r="D8171" i="7" l="1"/>
  <c r="A8170" i="7"/>
  <c r="B8170" i="7"/>
  <c r="C8170" i="7" s="1"/>
  <c r="D8172" i="7" l="1"/>
  <c r="B8171" i="7"/>
  <c r="C8171" i="7" s="1"/>
  <c r="A8171" i="7"/>
  <c r="D8173" i="7" l="1"/>
  <c r="A8172" i="7"/>
  <c r="B8172" i="7"/>
  <c r="C8172" i="7" s="1"/>
  <c r="D8174" i="7" l="1"/>
  <c r="A8173" i="7"/>
  <c r="B8173" i="7"/>
  <c r="C8173" i="7" s="1"/>
  <c r="D8175" i="7" l="1"/>
  <c r="B8174" i="7"/>
  <c r="C8174" i="7" s="1"/>
  <c r="A8174" i="7"/>
  <c r="D8176" i="7" l="1"/>
  <c r="A8175" i="7"/>
  <c r="B8175" i="7"/>
  <c r="C8175" i="7" s="1"/>
  <c r="A8176" i="7" l="1"/>
  <c r="D8177" i="7"/>
  <c r="B8176" i="7"/>
  <c r="C8176" i="7" s="1"/>
  <c r="D8178" i="7" l="1"/>
  <c r="B8177" i="7"/>
  <c r="C8177" i="7" s="1"/>
  <c r="A8177" i="7"/>
  <c r="D8179" i="7" l="1"/>
  <c r="B8178" i="7"/>
  <c r="C8178" i="7" s="1"/>
  <c r="A8178" i="7"/>
  <c r="D8180" i="7" l="1"/>
  <c r="B8179" i="7"/>
  <c r="C8179" i="7" s="1"/>
  <c r="A8179" i="7"/>
  <c r="A8180" i="7" l="1"/>
  <c r="B8180" i="7"/>
  <c r="C8180" i="7" s="1"/>
  <c r="D8181" i="7"/>
  <c r="D8182" i="7" l="1"/>
  <c r="A8181" i="7"/>
  <c r="B8181" i="7"/>
  <c r="C8181" i="7" s="1"/>
  <c r="A8182" i="7" l="1"/>
  <c r="D8183" i="7"/>
  <c r="B8182" i="7"/>
  <c r="C8182" i="7" s="1"/>
  <c r="D8184" i="7" l="1"/>
  <c r="B8183" i="7"/>
  <c r="C8183" i="7" s="1"/>
  <c r="A8183" i="7"/>
  <c r="A8184" i="7" l="1"/>
  <c r="B8184" i="7"/>
  <c r="C8184" i="7" s="1"/>
  <c r="D8185" i="7"/>
  <c r="D8186" i="7" l="1"/>
  <c r="A8185" i="7"/>
  <c r="B8185" i="7"/>
  <c r="C8185" i="7" s="1"/>
  <c r="D8187" i="7" l="1"/>
  <c r="B8186" i="7"/>
  <c r="C8186" i="7" s="1"/>
  <c r="A8186" i="7"/>
  <c r="D8188" i="7" l="1"/>
  <c r="B8187" i="7"/>
  <c r="C8187" i="7" s="1"/>
  <c r="A8187" i="7"/>
  <c r="A8188" i="7" l="1"/>
  <c r="B8188" i="7"/>
  <c r="C8188" i="7" s="1"/>
  <c r="D8189" i="7"/>
  <c r="D8190" i="7" l="1"/>
  <c r="A8189" i="7"/>
  <c r="B8189" i="7"/>
  <c r="C8189" i="7" s="1"/>
  <c r="B8190" i="7" l="1"/>
  <c r="A8190" i="7"/>
  <c r="D8191" i="7"/>
  <c r="C8190" i="7"/>
  <c r="D8192" i="7" l="1"/>
  <c r="B8191" i="7"/>
  <c r="C8191" i="7" s="1"/>
  <c r="A8191" i="7"/>
  <c r="A8192" i="7" l="1"/>
  <c r="B8192" i="7"/>
  <c r="C8192" i="7" s="1"/>
  <c r="D8193" i="7"/>
  <c r="D8194" i="7" l="1"/>
  <c r="A8193" i="7"/>
  <c r="B8193" i="7"/>
  <c r="C8193" i="7" s="1"/>
  <c r="D8195" i="7" l="1"/>
  <c r="B8194" i="7"/>
  <c r="C8194" i="7" s="1"/>
  <c r="A8194" i="7"/>
  <c r="D8196" i="7" l="1"/>
  <c r="A8195" i="7"/>
  <c r="B8195" i="7"/>
  <c r="C8195" i="7" s="1"/>
  <c r="A8196" i="7" l="1"/>
  <c r="B8196" i="7"/>
  <c r="C8196" i="7" s="1"/>
  <c r="D8197" i="7"/>
  <c r="A8197" i="7" l="1"/>
  <c r="B8197" i="7"/>
  <c r="C8197" i="7" s="1"/>
  <c r="D8198" i="7"/>
  <c r="D8199" i="7" l="1"/>
  <c r="A8198" i="7"/>
  <c r="B8198" i="7"/>
  <c r="C8198" i="7" s="1"/>
  <c r="A8199" i="7" l="1"/>
  <c r="D8200" i="7"/>
  <c r="B8199" i="7"/>
  <c r="C8199" i="7" s="1"/>
  <c r="A8200" i="7" l="1"/>
  <c r="B8200" i="7"/>
  <c r="C8200" i="7" s="1"/>
  <c r="D8201" i="7"/>
  <c r="D8202" i="7" l="1"/>
  <c r="A8201" i="7"/>
  <c r="B8201" i="7"/>
  <c r="C8201" i="7" s="1"/>
  <c r="D8203" i="7" l="1"/>
  <c r="A8202" i="7"/>
  <c r="B8202" i="7"/>
  <c r="C8202" i="7" s="1"/>
  <c r="D8204" i="7" l="1"/>
  <c r="B8203" i="7"/>
  <c r="C8203" i="7" s="1"/>
  <c r="A8203" i="7"/>
  <c r="A8204" i="7" l="1"/>
  <c r="D8205" i="7"/>
  <c r="B8204" i="7"/>
  <c r="C8204" i="7" s="1"/>
  <c r="D8206" i="7" l="1"/>
  <c r="A8205" i="7"/>
  <c r="B8205" i="7"/>
  <c r="C8205" i="7" s="1"/>
  <c r="A8206" i="7" l="1"/>
  <c r="D8207" i="7"/>
  <c r="B8206" i="7"/>
  <c r="C8206" i="7" s="1"/>
  <c r="D8208" i="7" l="1"/>
  <c r="A8207" i="7"/>
  <c r="B8207" i="7"/>
  <c r="C8207" i="7" s="1"/>
  <c r="A8208" i="7" l="1"/>
  <c r="D8209" i="7"/>
  <c r="B8208" i="7"/>
  <c r="C8208" i="7" s="1"/>
  <c r="D8210" i="7" l="1"/>
  <c r="A8209" i="7"/>
  <c r="B8209" i="7"/>
  <c r="C8209" i="7" s="1"/>
  <c r="A8210" i="7" l="1"/>
  <c r="D8211" i="7"/>
  <c r="B8210" i="7"/>
  <c r="C8210" i="7" s="1"/>
  <c r="D8212" i="7" l="1"/>
  <c r="A8211" i="7"/>
  <c r="B8211" i="7"/>
  <c r="C8211" i="7" s="1"/>
  <c r="A8212" i="7" l="1"/>
  <c r="D8213" i="7"/>
  <c r="B8212" i="7"/>
  <c r="C8212" i="7" s="1"/>
  <c r="A8213" i="7" l="1"/>
  <c r="D8214" i="7"/>
  <c r="B8213" i="7"/>
  <c r="C8213" i="7" s="1"/>
  <c r="D8215" i="7" l="1"/>
  <c r="B8214" i="7"/>
  <c r="C8214" i="7" s="1"/>
  <c r="A8214" i="7"/>
  <c r="A8215" i="7" l="1"/>
  <c r="D8216" i="7"/>
  <c r="B8215" i="7"/>
  <c r="C8215" i="7" s="1"/>
  <c r="A8216" i="7" l="1"/>
  <c r="D8217" i="7"/>
  <c r="B8216" i="7"/>
  <c r="C8216" i="7" s="1"/>
  <c r="D8218" i="7" l="1"/>
  <c r="A8217" i="7"/>
  <c r="B8217" i="7"/>
  <c r="C8217" i="7" s="1"/>
  <c r="A8218" i="7" l="1"/>
  <c r="D8219" i="7"/>
  <c r="B8218" i="7"/>
  <c r="C8218" i="7" s="1"/>
  <c r="D8220" i="7" l="1"/>
  <c r="A8219" i="7"/>
  <c r="B8219" i="7"/>
  <c r="C8219" i="7" s="1"/>
  <c r="A8220" i="7" l="1"/>
  <c r="B8220" i="7"/>
  <c r="C8220" i="7" s="1"/>
  <c r="D8221" i="7"/>
  <c r="D8222" i="7" l="1"/>
  <c r="A8221" i="7"/>
  <c r="B8221" i="7"/>
  <c r="C8221" i="7" s="1"/>
  <c r="D8223" i="7" l="1"/>
  <c r="A8222" i="7"/>
  <c r="B8222" i="7"/>
  <c r="C8222" i="7" s="1"/>
  <c r="D8224" i="7" l="1"/>
  <c r="B8223" i="7"/>
  <c r="C8223" i="7" s="1"/>
  <c r="A8223" i="7"/>
  <c r="B8224" i="7" l="1"/>
  <c r="C8224" i="7" s="1"/>
  <c r="D8225" i="7"/>
  <c r="A8224" i="7"/>
  <c r="A8225" i="7" l="1"/>
  <c r="B8225" i="7"/>
  <c r="C8225" i="7" s="1"/>
  <c r="D8226" i="7"/>
  <c r="D8227" i="7" l="1"/>
  <c r="B8226" i="7"/>
  <c r="C8226" i="7" s="1"/>
  <c r="A8226" i="7"/>
  <c r="D8228" i="7" l="1"/>
  <c r="B8227" i="7"/>
  <c r="C8227" i="7" s="1"/>
  <c r="A8227" i="7"/>
  <c r="A8228" i="7" l="1"/>
  <c r="B8228" i="7"/>
  <c r="C8228" i="7" s="1"/>
  <c r="D8229" i="7"/>
  <c r="D8230" i="7" l="1"/>
  <c r="A8229" i="7"/>
  <c r="B8229" i="7"/>
  <c r="C8229" i="7" s="1"/>
  <c r="D8231" i="7" l="1"/>
  <c r="B8230" i="7"/>
  <c r="C8230" i="7" s="1"/>
  <c r="A8230" i="7"/>
  <c r="D8232" i="7" l="1"/>
  <c r="B8231" i="7"/>
  <c r="C8231" i="7" s="1"/>
  <c r="A8231" i="7"/>
  <c r="A8232" i="7" l="1"/>
  <c r="B8232" i="7"/>
  <c r="C8232" i="7" s="1"/>
  <c r="D8233" i="7"/>
  <c r="D8234" i="7" l="1"/>
  <c r="A8233" i="7"/>
  <c r="B8233" i="7"/>
  <c r="C8233" i="7" s="1"/>
  <c r="D8235" i="7" l="1"/>
  <c r="B8234" i="7"/>
  <c r="C8234" i="7" s="1"/>
  <c r="A8234" i="7"/>
  <c r="D8236" i="7" l="1"/>
  <c r="B8235" i="7"/>
  <c r="C8235" i="7" s="1"/>
  <c r="A8235" i="7"/>
  <c r="D8237" i="7" l="1"/>
  <c r="A8236" i="7"/>
  <c r="B8236" i="7"/>
  <c r="C8236" i="7" s="1"/>
  <c r="M21" i="13"/>
  <c r="D8238" i="7" l="1"/>
  <c r="B8237" i="7"/>
  <c r="C8237" i="7" s="1"/>
  <c r="A8237" i="7"/>
  <c r="D8239" i="7" l="1"/>
  <c r="B8238" i="7"/>
  <c r="C8238" i="7" s="1"/>
  <c r="A8238" i="7"/>
  <c r="A8239" i="7" l="1"/>
  <c r="B8239" i="7"/>
  <c r="C8239" i="7" s="1"/>
  <c r="D8240" i="7"/>
  <c r="A8240" i="7" l="1"/>
  <c r="B8240" i="7"/>
  <c r="C8240" i="7" s="1"/>
  <c r="D8241" i="7"/>
  <c r="D8242" i="7" l="1"/>
  <c r="A8241" i="7"/>
  <c r="B8241" i="7"/>
  <c r="C8241" i="7" s="1"/>
  <c r="A8242" i="7" l="1"/>
  <c r="D8243" i="7"/>
  <c r="B8242" i="7"/>
  <c r="C8242" i="7" s="1"/>
  <c r="D8244" i="7" l="1"/>
  <c r="A8243" i="7"/>
  <c r="B8243" i="7"/>
  <c r="C8243" i="7" s="1"/>
  <c r="A8244" i="7" l="1"/>
  <c r="B8244" i="7"/>
  <c r="C8244" i="7" s="1"/>
  <c r="D8245" i="7"/>
  <c r="A8245" i="7" l="1"/>
  <c r="B8245" i="7"/>
  <c r="C8245" i="7" s="1"/>
  <c r="D8246" i="7"/>
  <c r="A8246" i="7" l="1"/>
  <c r="D8247" i="7"/>
  <c r="B8246" i="7"/>
  <c r="C8246" i="7" s="1"/>
  <c r="D8248" i="7" l="1"/>
  <c r="A8247" i="7"/>
  <c r="B8247" i="7"/>
  <c r="C8247" i="7" s="1"/>
  <c r="A8248" i="7" l="1"/>
  <c r="B8248" i="7"/>
  <c r="C8248" i="7" s="1"/>
  <c r="D8249" i="7"/>
  <c r="D8250" i="7" l="1"/>
  <c r="A8249" i="7"/>
  <c r="B8249" i="7"/>
  <c r="C8249" i="7" s="1"/>
  <c r="D8251" i="7" l="1"/>
  <c r="B8250" i="7"/>
  <c r="C8250" i="7" s="1"/>
  <c r="A8250" i="7"/>
  <c r="D8252" i="7" l="1"/>
  <c r="A8251" i="7"/>
  <c r="B8251" i="7"/>
  <c r="C8251" i="7" s="1"/>
  <c r="A8252" i="7" l="1"/>
  <c r="B8252" i="7"/>
  <c r="C8252" i="7" s="1"/>
  <c r="D8253" i="7"/>
  <c r="D8254" i="7" l="1"/>
  <c r="A8253" i="7"/>
  <c r="B8253" i="7"/>
  <c r="C8253" i="7" s="1"/>
  <c r="D8255" i="7" l="1"/>
  <c r="B8254" i="7"/>
  <c r="C8254" i="7" s="1"/>
  <c r="A8254" i="7"/>
  <c r="A8255" i="7" l="1"/>
  <c r="B8255" i="7"/>
  <c r="C8255" i="7" s="1"/>
  <c r="D8256" i="7"/>
  <c r="D8257" i="7" l="1"/>
  <c r="A8256" i="7"/>
  <c r="B8256" i="7"/>
  <c r="C8256" i="7" s="1"/>
  <c r="A8257" i="7" l="1"/>
  <c r="B8257" i="7"/>
  <c r="C8257" i="7" s="1"/>
  <c r="D8258" i="7"/>
  <c r="D8259" i="7" l="1"/>
  <c r="B8258" i="7"/>
  <c r="C8258" i="7" s="1"/>
  <c r="A8258" i="7"/>
  <c r="D8260" i="7" l="1"/>
  <c r="A8259" i="7"/>
  <c r="B8259" i="7"/>
  <c r="C8259" i="7" s="1"/>
  <c r="A8260" i="7" l="1"/>
  <c r="B8260" i="7"/>
  <c r="C8260" i="7" s="1"/>
  <c r="D8261" i="7"/>
  <c r="D8262" i="7" l="1"/>
  <c r="A8261" i="7"/>
  <c r="B8261" i="7"/>
  <c r="C8261" i="7" s="1"/>
  <c r="D8263" i="7" l="1"/>
  <c r="B8262" i="7"/>
  <c r="C8262" i="7" s="1"/>
  <c r="A8262" i="7"/>
  <c r="D8264" i="7" l="1"/>
  <c r="A8263" i="7"/>
  <c r="B8263" i="7"/>
  <c r="C8263" i="7" s="1"/>
  <c r="A8264" i="7" l="1"/>
  <c r="B8264" i="7"/>
  <c r="C8264" i="7" s="1"/>
  <c r="D8265" i="7"/>
  <c r="D8266" i="7" l="1"/>
  <c r="A8265" i="7"/>
  <c r="B8265" i="7"/>
  <c r="C8265" i="7" s="1"/>
  <c r="D8267" i="7" l="1"/>
  <c r="B8266" i="7"/>
  <c r="C8266" i="7" s="1"/>
  <c r="A8266" i="7"/>
  <c r="D8268" i="7" l="1"/>
  <c r="A8267" i="7"/>
  <c r="B8267" i="7"/>
  <c r="C8267" i="7" s="1"/>
  <c r="A8268" i="7" l="1"/>
  <c r="B8268" i="7"/>
  <c r="C8268" i="7" s="1"/>
  <c r="D8269" i="7"/>
  <c r="D8270" i="7" l="1"/>
  <c r="A8269" i="7"/>
  <c r="B8269" i="7"/>
  <c r="C8269" i="7" s="1"/>
  <c r="D8271" i="7" l="1"/>
  <c r="B8270" i="7"/>
  <c r="C8270" i="7" s="1"/>
  <c r="A8270" i="7"/>
  <c r="D8272" i="7" l="1"/>
  <c r="A8271" i="7"/>
  <c r="B8271" i="7"/>
  <c r="C8271" i="7" s="1"/>
  <c r="A8272" i="7" l="1"/>
  <c r="B8272" i="7"/>
  <c r="C8272" i="7" s="1"/>
  <c r="D8273" i="7"/>
  <c r="D8274" i="7" l="1"/>
  <c r="A8273" i="7"/>
  <c r="B8273" i="7"/>
  <c r="C8273" i="7" s="1"/>
  <c r="D8275" i="7" l="1"/>
  <c r="B8274" i="7"/>
  <c r="C8274" i="7" s="1"/>
  <c r="A8274" i="7"/>
  <c r="D8276" i="7" l="1"/>
  <c r="A8275" i="7"/>
  <c r="B8275" i="7"/>
  <c r="C8275" i="7" s="1"/>
  <c r="D8277" i="7" l="1"/>
  <c r="A8276" i="7"/>
  <c r="B8276" i="7"/>
  <c r="C8276" i="7" s="1"/>
  <c r="D8278" i="7" l="1"/>
  <c r="A8277" i="7"/>
  <c r="B8277" i="7"/>
  <c r="C8277" i="7" s="1"/>
  <c r="A8278" i="7" l="1"/>
  <c r="D8279" i="7"/>
  <c r="B8278" i="7"/>
  <c r="C8278" i="7" s="1"/>
  <c r="D8280" i="7" l="1"/>
  <c r="A8279" i="7"/>
  <c r="B8279" i="7"/>
  <c r="C8279" i="7" s="1"/>
  <c r="A8280" i="7" l="1"/>
  <c r="B8280" i="7"/>
  <c r="C8280" i="7" s="1"/>
  <c r="D8281" i="7"/>
  <c r="D8282" i="7" l="1"/>
  <c r="A8281" i="7"/>
  <c r="B8281" i="7"/>
  <c r="C8281" i="7" s="1"/>
  <c r="D8283" i="7" l="1"/>
  <c r="B8282" i="7"/>
  <c r="C8282" i="7" s="1"/>
  <c r="A8282" i="7"/>
  <c r="D8284" i="7" l="1"/>
  <c r="A8283" i="7"/>
  <c r="B8283" i="7"/>
  <c r="C8283" i="7" s="1"/>
  <c r="D8285" i="7" l="1"/>
  <c r="A8284" i="7"/>
  <c r="B8284" i="7"/>
  <c r="C8284" i="7" s="1"/>
  <c r="A8285" i="7" l="1"/>
  <c r="B8285" i="7"/>
  <c r="C8285" i="7" s="1"/>
  <c r="D8286" i="7"/>
  <c r="A8286" i="7" l="1"/>
  <c r="D8287" i="7"/>
  <c r="B8286" i="7"/>
  <c r="C8286" i="7" s="1"/>
  <c r="D8288" i="7" l="1"/>
  <c r="A8287" i="7"/>
  <c r="B8287" i="7"/>
  <c r="C8287" i="7" s="1"/>
  <c r="A8288" i="7" l="1"/>
  <c r="B8288" i="7"/>
  <c r="C8288" i="7" s="1"/>
  <c r="D8289" i="7"/>
  <c r="D8290" i="7" l="1"/>
  <c r="A8289" i="7"/>
  <c r="B8289" i="7"/>
  <c r="C8289" i="7" s="1"/>
  <c r="D8291" i="7" l="1"/>
  <c r="B8290" i="7"/>
  <c r="C8290" i="7" s="1"/>
  <c r="A8290" i="7"/>
  <c r="D8292" i="7" l="1"/>
  <c r="A8291" i="7"/>
  <c r="B8291" i="7"/>
  <c r="C8291" i="7" s="1"/>
  <c r="A8292" i="7" l="1"/>
  <c r="B8292" i="7"/>
  <c r="C8292" i="7" s="1"/>
  <c r="D8293" i="7"/>
  <c r="D8294" i="7" l="1"/>
  <c r="A8293" i="7"/>
  <c r="B8293" i="7"/>
  <c r="C8293" i="7" s="1"/>
  <c r="A8294" i="7" l="1"/>
  <c r="D8295" i="7"/>
  <c r="B8294" i="7"/>
  <c r="C8294" i="7" s="1"/>
  <c r="D8296" i="7" l="1"/>
  <c r="A8295" i="7"/>
  <c r="B8295" i="7"/>
  <c r="C8295" i="7" s="1"/>
  <c r="A8296" i="7" l="1"/>
  <c r="B8296" i="7"/>
  <c r="C8296" i="7" s="1"/>
  <c r="D8297" i="7"/>
  <c r="D8298" i="7" l="1"/>
  <c r="A8297" i="7"/>
  <c r="B8297" i="7"/>
  <c r="C8297" i="7" s="1"/>
  <c r="D8299" i="7" l="1"/>
  <c r="B8298" i="7"/>
  <c r="C8298" i="7" s="1"/>
  <c r="A8298" i="7"/>
  <c r="D8300" i="7" l="1"/>
  <c r="A8299" i="7"/>
  <c r="B8299" i="7"/>
  <c r="C8299" i="7" s="1"/>
  <c r="A8300" i="7" l="1"/>
  <c r="B8300" i="7"/>
  <c r="C8300" i="7" s="1"/>
  <c r="D8301" i="7"/>
  <c r="D8302" i="7" l="1"/>
  <c r="A8301" i="7"/>
  <c r="B8301" i="7"/>
  <c r="C8301" i="7" s="1"/>
  <c r="A8302" i="7" l="1"/>
  <c r="D8303" i="7"/>
  <c r="B8302" i="7"/>
  <c r="C8302" i="7" s="1"/>
  <c r="D8304" i="7" l="1"/>
  <c r="A8303" i="7"/>
  <c r="B8303" i="7"/>
  <c r="C8303" i="7" s="1"/>
  <c r="A8304" i="7" l="1"/>
  <c r="B8304" i="7"/>
  <c r="C8304" i="7" s="1"/>
  <c r="D8305" i="7"/>
  <c r="D8306" i="7" l="1"/>
  <c r="A8305" i="7"/>
  <c r="B8305" i="7"/>
  <c r="C8305" i="7" s="1"/>
  <c r="D8307" i="7" l="1"/>
  <c r="B8306" i="7"/>
  <c r="C8306" i="7" s="1"/>
  <c r="A8306" i="7"/>
  <c r="D8308" i="7" l="1"/>
  <c r="A8307" i="7"/>
  <c r="B8307" i="7"/>
  <c r="C8307" i="7" s="1"/>
  <c r="A8308" i="7" l="1"/>
  <c r="B8308" i="7"/>
  <c r="C8308" i="7" s="1"/>
  <c r="D8309" i="7"/>
  <c r="D8310" i="7" l="1"/>
  <c r="A8309" i="7"/>
  <c r="B8309" i="7"/>
  <c r="C8309" i="7" s="1"/>
  <c r="D8311" i="7" l="1"/>
  <c r="B8310" i="7"/>
  <c r="C8310" i="7" s="1"/>
  <c r="A8310" i="7"/>
  <c r="D8312" i="7" l="1"/>
  <c r="A8311" i="7"/>
  <c r="B8311" i="7"/>
  <c r="C8311" i="7" s="1"/>
  <c r="A8312" i="7" l="1"/>
  <c r="B8312" i="7"/>
  <c r="C8312" i="7" s="1"/>
  <c r="D8313" i="7"/>
  <c r="D8314" i="7" l="1"/>
  <c r="A8313" i="7"/>
  <c r="B8313" i="7"/>
  <c r="C8313" i="7" s="1"/>
  <c r="D8315" i="7" l="1"/>
  <c r="B8314" i="7"/>
  <c r="C8314" i="7" s="1"/>
  <c r="A8314" i="7"/>
  <c r="D8316" i="7" l="1"/>
  <c r="A8315" i="7"/>
  <c r="B8315" i="7"/>
  <c r="C8315" i="7" s="1"/>
  <c r="D8317" i="7" l="1"/>
  <c r="A8316" i="7"/>
  <c r="B8316" i="7"/>
  <c r="C8316" i="7" s="1"/>
  <c r="D8318" i="7" l="1"/>
  <c r="A8317" i="7"/>
  <c r="B8317" i="7"/>
  <c r="C8317" i="7" s="1"/>
  <c r="D8319" i="7" l="1"/>
  <c r="B8318" i="7"/>
  <c r="C8318" i="7" s="1"/>
  <c r="A8318" i="7"/>
  <c r="D8320" i="7" l="1"/>
  <c r="A8319" i="7"/>
  <c r="B8319" i="7"/>
  <c r="C8319" i="7" s="1"/>
  <c r="A8320" i="7" l="1"/>
  <c r="B8320" i="7"/>
  <c r="C8320" i="7" s="1"/>
  <c r="D8321" i="7"/>
  <c r="A8321" i="7" l="1"/>
  <c r="D8322" i="7"/>
  <c r="B8321" i="7"/>
  <c r="C8321" i="7" s="1"/>
  <c r="D8323" i="7" l="1"/>
  <c r="A8322" i="7"/>
  <c r="B8322" i="7"/>
  <c r="C8322" i="7" s="1"/>
  <c r="D8324" i="7" l="1"/>
  <c r="A8323" i="7"/>
  <c r="B8323" i="7"/>
  <c r="C8323" i="7" s="1"/>
  <c r="D8325" i="7" l="1"/>
  <c r="A8324" i="7"/>
  <c r="B8324" i="7"/>
  <c r="C8324" i="7" s="1"/>
  <c r="D8326" i="7" l="1"/>
  <c r="A8325" i="7"/>
  <c r="B8325" i="7"/>
  <c r="C8325" i="7" s="1"/>
  <c r="D8327" i="7" l="1"/>
  <c r="B8326" i="7"/>
  <c r="C8326" i="7" s="1"/>
  <c r="A8326" i="7"/>
  <c r="D8328" i="7" l="1"/>
  <c r="A8327" i="7"/>
  <c r="B8327" i="7"/>
  <c r="C8327" i="7" s="1"/>
  <c r="D8329" i="7" l="1"/>
  <c r="A8328" i="7"/>
  <c r="B8328" i="7"/>
  <c r="C8328" i="7" s="1"/>
  <c r="D8330" i="7" l="1"/>
  <c r="B8329" i="7"/>
  <c r="C8329" i="7" s="1"/>
  <c r="A8329" i="7"/>
  <c r="A8330" i="7" l="1"/>
  <c r="D8331" i="7"/>
  <c r="B8330" i="7"/>
  <c r="C8330" i="7" s="1"/>
  <c r="D8332" i="7" l="1"/>
  <c r="A8331" i="7"/>
  <c r="B8331" i="7"/>
  <c r="C8331" i="7" s="1"/>
  <c r="D8333" i="7" l="1"/>
  <c r="A8332" i="7"/>
  <c r="B8332" i="7"/>
  <c r="C8332" i="7" s="1"/>
  <c r="D8334" i="7" l="1"/>
  <c r="B8333" i="7"/>
  <c r="C8333" i="7" s="1"/>
  <c r="A8333" i="7"/>
  <c r="D8335" i="7" l="1"/>
  <c r="B8334" i="7"/>
  <c r="C8334" i="7" s="1"/>
  <c r="A8334" i="7"/>
  <c r="D8336" i="7" l="1"/>
  <c r="A8335" i="7"/>
  <c r="B8335" i="7"/>
  <c r="C8335" i="7" s="1"/>
  <c r="A8336" i="7" l="1"/>
  <c r="B8336" i="7"/>
  <c r="C8336" i="7" s="1"/>
  <c r="D8337" i="7"/>
  <c r="A8337" i="7" l="1"/>
  <c r="D8338" i="7"/>
  <c r="B8337" i="7"/>
  <c r="C8337" i="7" s="1"/>
  <c r="D8339" i="7" l="1"/>
  <c r="B8338" i="7"/>
  <c r="C8338" i="7" s="1"/>
  <c r="A8338" i="7"/>
  <c r="D8340" i="7" l="1"/>
  <c r="A8339" i="7"/>
  <c r="B8339" i="7"/>
  <c r="C8339" i="7" s="1"/>
  <c r="A8340" i="7" l="1"/>
  <c r="B8340" i="7"/>
  <c r="C8340" i="7" s="1"/>
  <c r="D8341" i="7"/>
  <c r="D8342" i="7" l="1"/>
  <c r="B8341" i="7"/>
  <c r="C8341" i="7" s="1"/>
  <c r="A8341" i="7"/>
  <c r="A8342" i="7" l="1"/>
  <c r="D8343" i="7"/>
  <c r="B8342" i="7"/>
  <c r="C8342" i="7" s="1"/>
  <c r="B8343" i="7" l="1"/>
  <c r="C8343" i="7" s="1"/>
  <c r="D8344" i="7"/>
  <c r="A8343" i="7"/>
  <c r="D8345" i="7" l="1"/>
  <c r="A8344" i="7"/>
  <c r="B8344" i="7"/>
  <c r="C8344" i="7" s="1"/>
  <c r="D8346" i="7" l="1"/>
  <c r="B8345" i="7"/>
  <c r="C8345" i="7" s="1"/>
  <c r="A8345" i="7"/>
  <c r="A8346" i="7" l="1"/>
  <c r="D8347" i="7"/>
  <c r="B8346" i="7"/>
  <c r="C8346" i="7" s="1"/>
  <c r="D8348" i="7" l="1"/>
  <c r="A8347" i="7"/>
  <c r="B8347" i="7"/>
  <c r="C8347" i="7" s="1"/>
  <c r="D8349" i="7" l="1"/>
  <c r="A8348" i="7"/>
  <c r="B8348" i="7"/>
  <c r="C8348" i="7" s="1"/>
  <c r="A8349" i="7" l="1"/>
  <c r="B8349" i="7"/>
  <c r="C8349" i="7" s="1"/>
  <c r="D8350" i="7"/>
  <c r="D8351" i="7" l="1"/>
  <c r="A8350" i="7"/>
  <c r="B8350" i="7"/>
  <c r="C8350" i="7" s="1"/>
  <c r="D8352" i="7" l="1"/>
  <c r="A8351" i="7"/>
  <c r="B8351" i="7"/>
  <c r="C8351" i="7" s="1"/>
  <c r="A8352" i="7" l="1"/>
  <c r="B8352" i="7"/>
  <c r="C8352" i="7" s="1"/>
  <c r="D8353" i="7"/>
  <c r="D8354" i="7" l="1"/>
  <c r="A8353" i="7"/>
  <c r="B8353" i="7"/>
  <c r="C8353" i="7" s="1"/>
  <c r="D8355" i="7" l="1"/>
  <c r="B8354" i="7"/>
  <c r="C8354" i="7" s="1"/>
  <c r="A8354" i="7"/>
  <c r="D8356" i="7" l="1"/>
  <c r="A8355" i="7"/>
  <c r="B8355" i="7"/>
  <c r="C8355" i="7" s="1"/>
  <c r="D8357" i="7" l="1"/>
  <c r="A8356" i="7"/>
  <c r="B8356" i="7"/>
  <c r="C8356" i="7" s="1"/>
  <c r="A8357" i="7" l="1"/>
  <c r="D8358" i="7"/>
  <c r="B8357" i="7"/>
  <c r="C8357" i="7" s="1"/>
  <c r="D8359" i="7" l="1"/>
  <c r="A8358" i="7"/>
  <c r="B8358" i="7"/>
  <c r="C8358" i="7" s="1"/>
  <c r="D8360" i="7" l="1"/>
  <c r="A8359" i="7"/>
  <c r="B8359" i="7"/>
  <c r="C8359" i="7" s="1"/>
  <c r="D8361" i="7" l="1"/>
  <c r="A8360" i="7"/>
  <c r="B8360" i="7"/>
  <c r="C8360" i="7" s="1"/>
  <c r="A8361" i="7" l="1"/>
  <c r="D8362" i="7"/>
  <c r="B8361" i="7"/>
  <c r="C8361" i="7" s="1"/>
  <c r="A8362" i="7" l="1"/>
  <c r="B8362" i="7"/>
  <c r="C8362" i="7" s="1"/>
  <c r="D8363" i="7"/>
  <c r="D8364" i="7" l="1"/>
  <c r="A8363" i="7"/>
  <c r="B8363" i="7"/>
  <c r="C8363" i="7" s="1"/>
  <c r="A8364" i="7" l="1"/>
  <c r="B8364" i="7"/>
  <c r="C8364" i="7" s="1"/>
  <c r="D8365" i="7"/>
  <c r="D8366" i="7" l="1"/>
  <c r="B8365" i="7"/>
  <c r="C8365" i="7" s="1"/>
  <c r="A8365" i="7"/>
  <c r="D8367" i="7" l="1"/>
  <c r="B8366" i="7"/>
  <c r="C8366" i="7" s="1"/>
  <c r="A8366" i="7"/>
  <c r="D8368" i="7" l="1"/>
  <c r="A8367" i="7"/>
  <c r="B8367" i="7"/>
  <c r="C8367" i="7" s="1"/>
  <c r="A8368" i="7" l="1"/>
  <c r="B8368" i="7"/>
  <c r="C8368" i="7" s="1"/>
  <c r="D8369" i="7"/>
  <c r="D8370" i="7" l="1"/>
  <c r="A8369" i="7"/>
  <c r="B8369" i="7"/>
  <c r="C8369" i="7" s="1"/>
  <c r="D8371" i="7" l="1"/>
  <c r="A8370" i="7"/>
  <c r="B8370" i="7"/>
  <c r="C8370" i="7" s="1"/>
  <c r="A8371" i="7" l="1"/>
  <c r="B8371" i="7"/>
  <c r="C8371" i="7" s="1"/>
  <c r="D8372" i="7"/>
  <c r="D8373" i="7" l="1"/>
  <c r="A8372" i="7"/>
  <c r="B8372" i="7"/>
  <c r="C8372" i="7" s="1"/>
  <c r="D8374" i="7" l="1"/>
  <c r="A8373" i="7"/>
  <c r="B8373" i="7"/>
  <c r="C8373" i="7" s="1"/>
  <c r="D8375" i="7" l="1"/>
  <c r="B8374" i="7"/>
  <c r="C8374" i="7" s="1"/>
  <c r="A8374" i="7"/>
  <c r="A8375" i="7" l="1"/>
  <c r="D8376" i="7"/>
  <c r="B8375" i="7"/>
  <c r="C8375" i="7" s="1"/>
  <c r="D8377" i="7" l="1"/>
  <c r="A8376" i="7"/>
  <c r="B8376" i="7"/>
  <c r="C8376" i="7" s="1"/>
  <c r="D8378" i="7" l="1"/>
  <c r="A8377" i="7"/>
  <c r="B8377" i="7"/>
  <c r="C8377" i="7" s="1"/>
  <c r="A8378" i="7" l="1"/>
  <c r="D8379" i="7"/>
  <c r="B8378" i="7"/>
  <c r="C8378" i="7" s="1"/>
  <c r="D8380" i="7" l="1"/>
  <c r="B8379" i="7"/>
  <c r="C8379" i="7" s="1"/>
  <c r="A8379" i="7"/>
  <c r="A8380" i="7" l="1"/>
  <c r="D8381" i="7"/>
  <c r="B8380" i="7"/>
  <c r="C8380" i="7" s="1"/>
  <c r="D8382" i="7" l="1"/>
  <c r="B8381" i="7"/>
  <c r="C8381" i="7" s="1"/>
  <c r="A8381" i="7"/>
  <c r="B8382" i="7" l="1"/>
  <c r="C8382" i="7" s="1"/>
  <c r="A8382" i="7"/>
  <c r="D8383" i="7"/>
  <c r="D8384" i="7" l="1"/>
  <c r="A8383" i="7"/>
  <c r="B8383" i="7"/>
  <c r="C8383" i="7" s="1"/>
  <c r="A8384" i="7" l="1"/>
  <c r="B8384" i="7"/>
  <c r="C8384" i="7" s="1"/>
  <c r="D8385" i="7"/>
  <c r="D8386" i="7" l="1"/>
  <c r="A8385" i="7"/>
  <c r="B8385" i="7"/>
  <c r="C8385" i="7" s="1"/>
  <c r="D8387" i="7" l="1"/>
  <c r="B8386" i="7"/>
  <c r="C8386" i="7" s="1"/>
  <c r="A8386" i="7"/>
  <c r="A8387" i="7" l="1"/>
  <c r="D8388" i="7"/>
  <c r="B8387" i="7"/>
  <c r="C8387" i="7" s="1"/>
  <c r="A8388" i="7" l="1"/>
  <c r="B8388" i="7"/>
  <c r="C8388" i="7" s="1"/>
  <c r="D8389" i="7"/>
  <c r="D8390" i="7" l="1"/>
  <c r="A8389" i="7"/>
  <c r="B8389" i="7"/>
  <c r="C8389" i="7" s="1"/>
  <c r="D8391" i="7" l="1"/>
  <c r="B8390" i="7"/>
  <c r="C8390" i="7" s="1"/>
  <c r="A8390" i="7"/>
  <c r="D8392" i="7" l="1"/>
  <c r="A8391" i="7"/>
  <c r="B8391" i="7"/>
  <c r="C8391" i="7" s="1"/>
  <c r="A8392" i="7" l="1"/>
  <c r="B8392" i="7"/>
  <c r="C8392" i="7" s="1"/>
  <c r="D8393" i="7"/>
  <c r="D8394" i="7" l="1"/>
  <c r="B8393" i="7"/>
  <c r="C8393" i="7" s="1"/>
  <c r="A8393" i="7"/>
  <c r="D8395" i="7" l="1"/>
  <c r="B8394" i="7"/>
  <c r="C8394" i="7" s="1"/>
  <c r="A8394" i="7"/>
  <c r="A8395" i="7" l="1"/>
  <c r="B8395" i="7"/>
  <c r="C8395" i="7" s="1"/>
  <c r="D8396" i="7"/>
  <c r="A8396" i="7" l="1"/>
  <c r="B8396" i="7"/>
  <c r="C8396" i="7" s="1"/>
  <c r="D8397" i="7"/>
  <c r="D8398" i="7" l="1"/>
  <c r="B8397" i="7"/>
  <c r="C8397" i="7" s="1"/>
  <c r="A8397" i="7"/>
  <c r="D8399" i="7" l="1"/>
  <c r="B8398" i="7"/>
  <c r="C8398" i="7" s="1"/>
  <c r="A8398" i="7"/>
  <c r="D8400" i="7" l="1"/>
  <c r="A8399" i="7"/>
  <c r="B8399" i="7"/>
  <c r="C8399" i="7" s="1"/>
  <c r="A8400" i="7" l="1"/>
  <c r="B8400" i="7"/>
  <c r="C8400" i="7" s="1"/>
  <c r="D8401" i="7"/>
  <c r="D8402" i="7" l="1"/>
  <c r="A8401" i="7"/>
  <c r="B8401" i="7"/>
  <c r="C8401" i="7" s="1"/>
  <c r="D8403" i="7" l="1"/>
  <c r="B8402" i="7"/>
  <c r="C8402" i="7" s="1"/>
  <c r="A8402" i="7"/>
  <c r="D8404" i="7" l="1"/>
  <c r="B8403" i="7"/>
  <c r="C8403" i="7" s="1"/>
  <c r="A8403" i="7"/>
  <c r="D8405" i="7" l="1"/>
  <c r="A8404" i="7"/>
  <c r="B8404" i="7"/>
  <c r="C8404" i="7" s="1"/>
  <c r="D8406" i="7" l="1"/>
  <c r="A8405" i="7"/>
  <c r="B8405" i="7"/>
  <c r="C8405" i="7" s="1"/>
  <c r="A8406" i="7" l="1"/>
  <c r="D8407" i="7"/>
  <c r="B8406" i="7"/>
  <c r="C8406" i="7" s="1"/>
  <c r="D8408" i="7" l="1"/>
  <c r="A8407" i="7"/>
  <c r="B8407" i="7"/>
  <c r="C8407" i="7" s="1"/>
  <c r="A8408" i="7" l="1"/>
  <c r="B8408" i="7"/>
  <c r="C8408" i="7" s="1"/>
  <c r="D8409" i="7"/>
  <c r="A8409" i="7" l="1"/>
  <c r="D8410" i="7"/>
  <c r="B8409" i="7"/>
  <c r="C8409" i="7" s="1"/>
  <c r="A8410" i="7" l="1"/>
  <c r="D8411" i="7"/>
  <c r="B8410" i="7"/>
  <c r="C8410" i="7" s="1"/>
  <c r="A8411" i="7" l="1"/>
  <c r="D8412" i="7"/>
  <c r="B8411" i="7"/>
  <c r="C8411" i="7" s="1"/>
  <c r="A8412" i="7" l="1"/>
  <c r="B8412" i="7"/>
  <c r="C8412" i="7" s="1"/>
  <c r="D8413" i="7"/>
  <c r="D8414" i="7" l="1"/>
  <c r="A8413" i="7"/>
  <c r="B8413" i="7"/>
  <c r="C8413" i="7" s="1"/>
  <c r="A8414" i="7" l="1"/>
  <c r="D8415" i="7"/>
  <c r="B8414" i="7"/>
  <c r="C8414" i="7" s="1"/>
  <c r="D8416" i="7" l="1"/>
  <c r="A8415" i="7"/>
  <c r="B8415" i="7"/>
  <c r="C8415" i="7" s="1"/>
  <c r="A8416" i="7" l="1"/>
  <c r="B8416" i="7"/>
  <c r="C8416" i="7" s="1"/>
  <c r="D8417" i="7"/>
  <c r="A8417" i="7" l="1"/>
  <c r="B8417" i="7"/>
  <c r="C8417" i="7" s="1"/>
  <c r="D8418" i="7"/>
  <c r="D8419" i="7" l="1"/>
  <c r="B8418" i="7"/>
  <c r="C8418" i="7" s="1"/>
  <c r="A8418" i="7"/>
  <c r="D8420" i="7" l="1"/>
  <c r="B8419" i="7"/>
  <c r="C8419" i="7" s="1"/>
  <c r="A8419" i="7"/>
  <c r="A8420" i="7" l="1"/>
  <c r="B8420" i="7"/>
  <c r="C8420" i="7" s="1"/>
  <c r="D8421" i="7"/>
  <c r="D8422" i="7" l="1"/>
  <c r="A8421" i="7"/>
  <c r="B8421" i="7"/>
  <c r="C8421" i="7" s="1"/>
  <c r="D8423" i="7" l="1"/>
  <c r="B8422" i="7"/>
  <c r="C8422" i="7" s="1"/>
  <c r="A8422" i="7"/>
  <c r="D8424" i="7" l="1"/>
  <c r="A8423" i="7"/>
  <c r="B8423" i="7"/>
  <c r="C8423" i="7" s="1"/>
  <c r="D8425" i="7" l="1"/>
  <c r="A8424" i="7"/>
  <c r="B8424" i="7"/>
  <c r="C8424" i="7" s="1"/>
  <c r="D8426" i="7" l="1"/>
  <c r="A8425" i="7"/>
  <c r="B8425" i="7"/>
  <c r="C8425" i="7" s="1"/>
  <c r="D8427" i="7" l="1"/>
  <c r="B8426" i="7"/>
  <c r="C8426" i="7" s="1"/>
  <c r="A8426" i="7"/>
  <c r="D8428" i="7" l="1"/>
  <c r="A8427" i="7"/>
  <c r="B8427" i="7"/>
  <c r="C8427" i="7" s="1"/>
  <c r="A8428" i="7" l="1"/>
  <c r="D8429" i="7"/>
  <c r="B8428" i="7"/>
  <c r="C8428" i="7" s="1"/>
  <c r="D8430" i="7" l="1"/>
  <c r="A8429" i="7"/>
  <c r="B8429" i="7"/>
  <c r="C8429" i="7" s="1"/>
  <c r="D8431" i="7" l="1"/>
  <c r="A8430" i="7"/>
  <c r="B8430" i="7"/>
  <c r="C8430" i="7" s="1"/>
  <c r="A8431" i="7" l="1"/>
  <c r="B8431" i="7"/>
  <c r="C8431" i="7" s="1"/>
  <c r="D8432" i="7"/>
  <c r="A8432" i="7" l="1"/>
  <c r="B8432" i="7"/>
  <c r="C8432" i="7" s="1"/>
  <c r="D8433" i="7"/>
  <c r="A8433" i="7" l="1"/>
  <c r="B8433" i="7"/>
  <c r="C8433" i="7" s="1"/>
  <c r="D8434" i="7"/>
  <c r="D8435" i="7" l="1"/>
  <c r="B8434" i="7"/>
  <c r="C8434" i="7" s="1"/>
  <c r="A8434" i="7"/>
  <c r="D8436" i="7" l="1"/>
  <c r="A8435" i="7"/>
  <c r="B8435" i="7"/>
  <c r="C8435" i="7" s="1"/>
  <c r="A8436" i="7" l="1"/>
  <c r="B8436" i="7"/>
  <c r="C8436" i="7" s="1"/>
  <c r="D8437" i="7"/>
  <c r="D8438" i="7" l="1"/>
  <c r="A8437" i="7"/>
  <c r="B8437" i="7"/>
  <c r="C8437" i="7" s="1"/>
  <c r="D8439" i="7" l="1"/>
  <c r="B8438" i="7"/>
  <c r="C8438" i="7" s="1"/>
  <c r="A8438" i="7"/>
  <c r="D8440" i="7" l="1"/>
  <c r="A8439" i="7"/>
  <c r="B8439" i="7"/>
  <c r="C8439" i="7" s="1"/>
  <c r="A8440" i="7" l="1"/>
  <c r="B8440" i="7"/>
  <c r="C8440" i="7" s="1"/>
  <c r="D8441" i="7"/>
  <c r="D8442" i="7" l="1"/>
  <c r="A8441" i="7"/>
  <c r="B8441" i="7"/>
  <c r="C8441" i="7" s="1"/>
  <c r="D8443" i="7" l="1"/>
  <c r="B8442" i="7"/>
  <c r="C8442" i="7" s="1"/>
  <c r="A8442" i="7"/>
  <c r="D8444" i="7" l="1"/>
  <c r="A8443" i="7"/>
  <c r="B8443" i="7"/>
  <c r="C8443" i="7" s="1"/>
  <c r="A8444" i="7" l="1"/>
  <c r="B8444" i="7"/>
  <c r="C8444" i="7" s="1"/>
  <c r="D8445" i="7"/>
  <c r="D8446" i="7" l="1"/>
  <c r="A8445" i="7"/>
  <c r="B8445" i="7"/>
  <c r="C8445" i="7" s="1"/>
  <c r="D8447" i="7" l="1"/>
  <c r="B8446" i="7"/>
  <c r="C8446" i="7" s="1"/>
  <c r="A8446" i="7"/>
  <c r="D8448" i="7" l="1"/>
  <c r="A8447" i="7"/>
  <c r="B8447" i="7"/>
  <c r="C8447" i="7" s="1"/>
  <c r="A8448" i="7" l="1"/>
  <c r="B8448" i="7"/>
  <c r="C8448" i="7" s="1"/>
  <c r="D8449" i="7"/>
  <c r="D8450" i="7" l="1"/>
  <c r="A8449" i="7"/>
  <c r="B8449" i="7"/>
  <c r="C8449" i="7" s="1"/>
  <c r="D8451" i="7" l="1"/>
  <c r="B8450" i="7"/>
  <c r="C8450" i="7" s="1"/>
  <c r="A8450" i="7"/>
  <c r="B8451" i="7" l="1"/>
  <c r="C8451" i="7" s="1"/>
  <c r="A8451" i="7"/>
  <c r="D8452" i="7"/>
  <c r="A8452" i="7" l="1"/>
  <c r="B8452" i="7"/>
  <c r="C8452" i="7" s="1"/>
  <c r="D8453" i="7"/>
  <c r="A8453" i="7" l="1"/>
  <c r="B8453" i="7"/>
  <c r="C8453" i="7" s="1"/>
  <c r="D8454" i="7"/>
  <c r="D8455" i="7" l="1"/>
  <c r="B8454" i="7"/>
  <c r="C8454" i="7" s="1"/>
  <c r="A8454" i="7"/>
  <c r="D8456" i="7" l="1"/>
  <c r="A8455" i="7"/>
  <c r="B8455" i="7"/>
  <c r="C8455" i="7" s="1"/>
  <c r="D8457" i="7" l="1"/>
  <c r="A8456" i="7"/>
  <c r="B8456" i="7"/>
  <c r="C8456" i="7" s="1"/>
  <c r="D8458" i="7" l="1"/>
  <c r="A8457" i="7"/>
  <c r="B8457" i="7"/>
  <c r="C8457" i="7" s="1"/>
  <c r="D8459" i="7" l="1"/>
  <c r="B8458" i="7"/>
  <c r="C8458" i="7" s="1"/>
  <c r="A8458" i="7"/>
  <c r="D8460" i="7" l="1"/>
  <c r="A8459" i="7"/>
  <c r="B8459" i="7"/>
  <c r="C8459" i="7" s="1"/>
  <c r="A8460" i="7" l="1"/>
  <c r="B8460" i="7"/>
  <c r="C8460" i="7" s="1"/>
  <c r="D8461" i="7"/>
  <c r="D8462" i="7" l="1"/>
  <c r="A8461" i="7"/>
  <c r="B8461" i="7"/>
  <c r="C8461" i="7" s="1"/>
  <c r="D8463" i="7" l="1"/>
  <c r="B8462" i="7"/>
  <c r="C8462" i="7" s="1"/>
  <c r="A8462" i="7"/>
  <c r="D8464" i="7" l="1"/>
  <c r="A8463" i="7"/>
  <c r="B8463" i="7"/>
  <c r="C8463" i="7" s="1"/>
  <c r="A8464" i="7" l="1"/>
  <c r="B8464" i="7"/>
  <c r="C8464" i="7" s="1"/>
  <c r="D8465" i="7"/>
  <c r="D8466" i="7" l="1"/>
  <c r="A8465" i="7"/>
  <c r="B8465" i="7"/>
  <c r="C8465" i="7" s="1"/>
  <c r="D8467" i="7" l="1"/>
  <c r="B8466" i="7"/>
  <c r="C8466" i="7" s="1"/>
  <c r="A8466" i="7"/>
  <c r="A8467" i="7" l="1"/>
  <c r="B8467" i="7"/>
  <c r="C8467" i="7" s="1"/>
  <c r="D8468" i="7"/>
  <c r="A8468" i="7" l="1"/>
  <c r="D8469" i="7"/>
  <c r="B8468" i="7"/>
  <c r="C8468" i="7" s="1"/>
  <c r="D8470" i="7" l="1"/>
  <c r="A8469" i="7"/>
  <c r="B8469" i="7"/>
  <c r="C8469" i="7" s="1"/>
  <c r="A8470" i="7" l="1"/>
  <c r="D8471" i="7"/>
  <c r="B8470" i="7"/>
  <c r="C8470" i="7" s="1"/>
  <c r="A8471" i="7" l="1"/>
  <c r="B8471" i="7"/>
  <c r="C8471" i="7" s="1"/>
  <c r="D8472" i="7"/>
  <c r="D8473" i="7" l="1"/>
  <c r="A8472" i="7"/>
  <c r="B8472" i="7"/>
  <c r="C8472" i="7" s="1"/>
  <c r="D8474" i="7" l="1"/>
  <c r="A8473" i="7"/>
  <c r="B8473" i="7"/>
  <c r="C8473" i="7" s="1"/>
  <c r="D8475" i="7" l="1"/>
  <c r="B8474" i="7"/>
  <c r="C8474" i="7" s="1"/>
  <c r="A8474" i="7"/>
  <c r="D8476" i="7" l="1"/>
  <c r="A8475" i="7"/>
  <c r="B8475" i="7"/>
  <c r="C8475" i="7" s="1"/>
  <c r="A8476" i="7" l="1"/>
  <c r="B8476" i="7"/>
  <c r="C8476" i="7" s="1"/>
  <c r="D8477" i="7"/>
  <c r="D8478" i="7" l="1"/>
  <c r="A8477" i="7"/>
  <c r="B8477" i="7"/>
  <c r="C8477" i="7" s="1"/>
  <c r="D8479" i="7" l="1"/>
  <c r="B8478" i="7"/>
  <c r="C8478" i="7" s="1"/>
  <c r="A8478" i="7"/>
  <c r="D8480" i="7" l="1"/>
  <c r="A8479" i="7"/>
  <c r="B8479" i="7"/>
  <c r="C8479" i="7" s="1"/>
  <c r="D8481" i="7" l="1"/>
  <c r="A8480" i="7"/>
  <c r="B8480" i="7"/>
  <c r="C8480" i="7" s="1"/>
  <c r="D8482" i="7" l="1"/>
  <c r="A8481" i="7"/>
  <c r="B8481" i="7"/>
  <c r="C8481" i="7" s="1"/>
  <c r="D8483" i="7" l="1"/>
  <c r="B8482" i="7"/>
  <c r="C8482" i="7" s="1"/>
  <c r="A8482" i="7"/>
  <c r="A8483" i="7" l="1"/>
  <c r="B8483" i="7"/>
  <c r="C8483" i="7" s="1"/>
  <c r="D8484" i="7"/>
  <c r="A8484" i="7" l="1"/>
  <c r="B8484" i="7"/>
  <c r="C8484" i="7" s="1"/>
  <c r="D8485" i="7"/>
  <c r="D8486" i="7" l="1"/>
  <c r="A8485" i="7"/>
  <c r="B8485" i="7"/>
  <c r="C8485" i="7" s="1"/>
  <c r="D8487" i="7" l="1"/>
  <c r="B8486" i="7"/>
  <c r="C8486" i="7" s="1"/>
  <c r="A8486" i="7"/>
  <c r="A8487" i="7" l="1"/>
  <c r="B8487" i="7"/>
  <c r="C8487" i="7" s="1"/>
  <c r="D8488" i="7"/>
  <c r="A8488" i="7" l="1"/>
  <c r="D8489" i="7"/>
  <c r="B8488" i="7"/>
  <c r="C8488" i="7" s="1"/>
  <c r="D8490" i="7" l="1"/>
  <c r="A8489" i="7"/>
  <c r="B8489" i="7"/>
  <c r="C8489" i="7" s="1"/>
  <c r="A8490" i="7" l="1"/>
  <c r="B8490" i="7"/>
  <c r="C8490" i="7" s="1"/>
  <c r="D8491" i="7"/>
  <c r="D8492" i="7" l="1"/>
  <c r="A8491" i="7"/>
  <c r="B8491" i="7"/>
  <c r="C8491" i="7" s="1"/>
  <c r="A8492" i="7" l="1"/>
  <c r="B8492" i="7"/>
  <c r="C8492" i="7" s="1"/>
  <c r="D8493" i="7"/>
  <c r="D8494" i="7" l="1"/>
  <c r="A8493" i="7"/>
  <c r="B8493" i="7"/>
  <c r="C8493" i="7" s="1"/>
  <c r="A8494" i="7" l="1"/>
  <c r="D8495" i="7"/>
  <c r="B8494" i="7"/>
  <c r="C8494" i="7" s="1"/>
  <c r="D8496" i="7" l="1"/>
  <c r="A8495" i="7"/>
  <c r="B8495" i="7"/>
  <c r="C8495" i="7" s="1"/>
  <c r="A8496" i="7" l="1"/>
  <c r="B8496" i="7"/>
  <c r="C8496" i="7" s="1"/>
  <c r="D8497" i="7"/>
  <c r="D8498" i="7" l="1"/>
  <c r="A8497" i="7"/>
  <c r="B8497" i="7"/>
  <c r="C8497" i="7" s="1"/>
  <c r="D8499" i="7" l="1"/>
  <c r="B8498" i="7"/>
  <c r="C8498" i="7" s="1"/>
  <c r="A8498" i="7"/>
  <c r="D8500" i="7" l="1"/>
  <c r="A8499" i="7"/>
  <c r="B8499" i="7"/>
  <c r="C8499" i="7" s="1"/>
  <c r="A8500" i="7" l="1"/>
  <c r="B8500" i="7"/>
  <c r="C8500" i="7" s="1"/>
  <c r="D8501" i="7"/>
  <c r="A8501" i="7" l="1"/>
  <c r="B8501" i="7"/>
  <c r="C8501" i="7" s="1"/>
  <c r="D8502" i="7"/>
  <c r="D8503" i="7" l="1"/>
  <c r="B8502" i="7"/>
  <c r="C8502" i="7" s="1"/>
  <c r="A8502" i="7"/>
  <c r="D8504" i="7" l="1"/>
  <c r="B8503" i="7"/>
  <c r="C8503" i="7" s="1"/>
  <c r="A8503" i="7"/>
  <c r="A8504" i="7" l="1"/>
  <c r="B8504" i="7"/>
  <c r="C8504" i="7" s="1"/>
  <c r="D8505" i="7"/>
  <c r="D8506" i="7" l="1"/>
  <c r="A8505" i="7"/>
  <c r="B8505" i="7"/>
  <c r="C8505" i="7" s="1"/>
  <c r="D8507" i="7" l="1"/>
  <c r="B8506" i="7"/>
  <c r="C8506" i="7" s="1"/>
  <c r="A8506" i="7"/>
  <c r="D8508" i="7" l="1"/>
  <c r="A8507" i="7"/>
  <c r="B8507" i="7"/>
  <c r="C8507" i="7" s="1"/>
  <c r="A8508" i="7" l="1"/>
  <c r="B8508" i="7"/>
  <c r="C8508" i="7" s="1"/>
  <c r="D8509" i="7"/>
  <c r="D8510" i="7" l="1"/>
  <c r="A8509" i="7"/>
  <c r="B8509" i="7"/>
  <c r="C8509" i="7" s="1"/>
  <c r="D8511" i="7" l="1"/>
  <c r="B8510" i="7"/>
  <c r="C8510" i="7" s="1"/>
  <c r="A8510" i="7"/>
  <c r="M22" i="13" l="1"/>
  <c r="A8511" i="7"/>
  <c r="B8511" i="7"/>
  <c r="C8511" i="7" s="1"/>
  <c r="D8512" i="7"/>
  <c r="A8512" i="7" l="1"/>
  <c r="B8512" i="7"/>
  <c r="C8512" i="7" s="1"/>
  <c r="D8513" i="7"/>
  <c r="D8514" i="7" l="1"/>
  <c r="A8513" i="7"/>
  <c r="B8513" i="7"/>
  <c r="C8513" i="7" s="1"/>
  <c r="D8515" i="7" l="1"/>
  <c r="B8514" i="7"/>
  <c r="C8514" i="7" s="1"/>
  <c r="A8514" i="7"/>
  <c r="D8516" i="7" l="1"/>
  <c r="A8515" i="7"/>
  <c r="B8515" i="7"/>
  <c r="C8515" i="7" s="1"/>
  <c r="D8517" i="7" l="1"/>
  <c r="A8516" i="7"/>
  <c r="B8516" i="7"/>
  <c r="C8516" i="7" s="1"/>
  <c r="D8518" i="7" l="1"/>
  <c r="A8517" i="7"/>
  <c r="B8517" i="7"/>
  <c r="C8517" i="7" s="1"/>
  <c r="D8519" i="7" l="1"/>
  <c r="B8518" i="7"/>
  <c r="C8518" i="7" s="1"/>
  <c r="A8518" i="7"/>
  <c r="D8520" i="7" l="1"/>
  <c r="A8519" i="7"/>
  <c r="B8519" i="7"/>
  <c r="C8519" i="7" s="1"/>
  <c r="D8521" i="7" l="1"/>
  <c r="A8520" i="7"/>
  <c r="B8520" i="7"/>
  <c r="C8520" i="7" s="1"/>
  <c r="D8522" i="7" l="1"/>
  <c r="B8521" i="7"/>
  <c r="C8521" i="7" s="1"/>
  <c r="A8521" i="7"/>
  <c r="D8523" i="7" l="1"/>
  <c r="B8522" i="7"/>
  <c r="C8522" i="7" s="1"/>
  <c r="A8522" i="7"/>
  <c r="A8523" i="7" l="1"/>
  <c r="D8524" i="7"/>
  <c r="B8523" i="7"/>
  <c r="C8523" i="7" s="1"/>
  <c r="A8524" i="7" l="1"/>
  <c r="B8524" i="7"/>
  <c r="C8524" i="7" s="1"/>
  <c r="D8525" i="7"/>
  <c r="D8526" i="7" l="1"/>
  <c r="A8525" i="7"/>
  <c r="B8525" i="7"/>
  <c r="C8525" i="7" s="1"/>
  <c r="D8527" i="7" l="1"/>
  <c r="A8526" i="7"/>
  <c r="B8526" i="7"/>
  <c r="C8526" i="7" s="1"/>
  <c r="D8528" i="7" l="1"/>
  <c r="A8527" i="7"/>
  <c r="B8527" i="7"/>
  <c r="C8527" i="7" s="1"/>
  <c r="A8528" i="7" l="1"/>
  <c r="D8529" i="7"/>
  <c r="B8528" i="7"/>
  <c r="C8528" i="7" s="1"/>
  <c r="D8530" i="7" l="1"/>
  <c r="A8529" i="7"/>
  <c r="B8529" i="7"/>
  <c r="C8529" i="7" s="1"/>
  <c r="A8530" i="7" l="1"/>
  <c r="D8531" i="7"/>
  <c r="B8530" i="7"/>
  <c r="C8530" i="7" s="1"/>
  <c r="D8532" i="7" l="1"/>
  <c r="A8531" i="7"/>
  <c r="B8531" i="7"/>
  <c r="C8531" i="7" s="1"/>
  <c r="A8532" i="7" l="1"/>
  <c r="B8532" i="7"/>
  <c r="C8532" i="7" s="1"/>
  <c r="D8533" i="7"/>
  <c r="D8534" i="7" l="1"/>
  <c r="A8533" i="7"/>
  <c r="B8533" i="7"/>
  <c r="C8533" i="7" s="1"/>
  <c r="D8535" i="7" l="1"/>
  <c r="B8534" i="7"/>
  <c r="C8534" i="7" s="1"/>
  <c r="A8534" i="7"/>
  <c r="D8536" i="7" l="1"/>
  <c r="A8535" i="7"/>
  <c r="B8535" i="7"/>
  <c r="C8535" i="7" s="1"/>
  <c r="A8536" i="7" l="1"/>
  <c r="B8536" i="7"/>
  <c r="C8536" i="7" s="1"/>
  <c r="D8537" i="7"/>
  <c r="A8537" i="7" l="1"/>
  <c r="B8537" i="7"/>
  <c r="C8537" i="7" s="1"/>
  <c r="D8538" i="7"/>
  <c r="D8539" i="7" l="1"/>
  <c r="B8538" i="7"/>
  <c r="C8538" i="7" s="1"/>
  <c r="A8538" i="7"/>
  <c r="A8539" i="7" l="1"/>
  <c r="B8539" i="7"/>
  <c r="C8539" i="7" s="1"/>
  <c r="D8540" i="7"/>
  <c r="A8540" i="7" l="1"/>
  <c r="D8541" i="7"/>
  <c r="B8540" i="7"/>
  <c r="C8540" i="7" s="1"/>
  <c r="A8541" i="7" l="1"/>
  <c r="B8541" i="7"/>
  <c r="C8541" i="7" s="1"/>
  <c r="D8542" i="7"/>
  <c r="D8543" i="7" l="1"/>
  <c r="B8542" i="7"/>
  <c r="C8542" i="7" s="1"/>
  <c r="A8542" i="7"/>
  <c r="A8543" i="7" l="1"/>
  <c r="D8544" i="7"/>
  <c r="B8543" i="7"/>
  <c r="C8543" i="7" s="1"/>
  <c r="D8545" i="7" l="1"/>
  <c r="A8544" i="7"/>
  <c r="B8544" i="7"/>
  <c r="C8544" i="7" s="1"/>
  <c r="A8545" i="7" l="1"/>
  <c r="B8545" i="7"/>
  <c r="C8545" i="7" s="1"/>
  <c r="D8546" i="7"/>
  <c r="D8547" i="7" l="1"/>
  <c r="B8546" i="7"/>
  <c r="C8546" i="7" s="1"/>
  <c r="A8546" i="7"/>
  <c r="D8548" i="7" l="1"/>
  <c r="A8547" i="7"/>
  <c r="B8547" i="7"/>
  <c r="C8547" i="7" s="1"/>
  <c r="A8548" i="7" l="1"/>
  <c r="B8548" i="7"/>
  <c r="C8548" i="7" s="1"/>
  <c r="D8549" i="7"/>
  <c r="D8550" i="7" l="1"/>
  <c r="A8549" i="7"/>
  <c r="B8549" i="7"/>
  <c r="C8549" i="7" s="1"/>
  <c r="D8551" i="7" l="1"/>
  <c r="B8550" i="7"/>
  <c r="C8550" i="7" s="1"/>
  <c r="A8550" i="7"/>
  <c r="A8551" i="7" l="1"/>
  <c r="B8551" i="7"/>
  <c r="C8551" i="7" s="1"/>
  <c r="D8552" i="7"/>
  <c r="A8552" i="7" l="1"/>
  <c r="B8552" i="7"/>
  <c r="C8552" i="7" s="1"/>
  <c r="D8553" i="7"/>
  <c r="D8554" i="7" l="1"/>
  <c r="A8553" i="7"/>
  <c r="B8553" i="7"/>
  <c r="C8553" i="7" s="1"/>
  <c r="D8555" i="7" l="1"/>
  <c r="B8554" i="7"/>
  <c r="C8554" i="7" s="1"/>
  <c r="A8554" i="7"/>
  <c r="D8556" i="7" l="1"/>
  <c r="A8555" i="7"/>
  <c r="B8555" i="7"/>
  <c r="C8555" i="7" s="1"/>
  <c r="D8557" i="7" l="1"/>
  <c r="A8556" i="7"/>
  <c r="B8556" i="7"/>
  <c r="C8556" i="7" s="1"/>
  <c r="A8557" i="7" l="1"/>
  <c r="D8558" i="7"/>
  <c r="B8557" i="7"/>
  <c r="C8557" i="7" s="1"/>
  <c r="A8558" i="7" l="1"/>
  <c r="D8559" i="7"/>
  <c r="B8558" i="7"/>
  <c r="C8558" i="7" s="1"/>
  <c r="D8560" i="7" l="1"/>
  <c r="A8559" i="7"/>
  <c r="B8559" i="7"/>
  <c r="C8559" i="7" s="1"/>
  <c r="A8560" i="7" l="1"/>
  <c r="B8560" i="7"/>
  <c r="C8560" i="7" s="1"/>
  <c r="D8561" i="7"/>
  <c r="D8562" i="7" l="1"/>
  <c r="B8561" i="7"/>
  <c r="C8561" i="7" s="1"/>
  <c r="A8561" i="7"/>
  <c r="D8563" i="7" l="1"/>
  <c r="A8562" i="7"/>
  <c r="B8562" i="7"/>
  <c r="C8562" i="7" s="1"/>
  <c r="D8564" i="7" l="1"/>
  <c r="A8563" i="7"/>
  <c r="B8563" i="7"/>
  <c r="C8563" i="7" s="1"/>
  <c r="D8565" i="7" l="1"/>
  <c r="A8564" i="7"/>
  <c r="B8564" i="7"/>
  <c r="C8564" i="7" s="1"/>
  <c r="D8566" i="7" l="1"/>
  <c r="A8565" i="7"/>
  <c r="B8565" i="7"/>
  <c r="C8565" i="7" s="1"/>
  <c r="D8567" i="7" l="1"/>
  <c r="B8566" i="7"/>
  <c r="C8566" i="7" s="1"/>
  <c r="A8566" i="7"/>
  <c r="D8568" i="7" l="1"/>
  <c r="A8567" i="7"/>
  <c r="B8567" i="7"/>
  <c r="C8567" i="7" s="1"/>
  <c r="A8568" i="7" l="1"/>
  <c r="B8568" i="7"/>
  <c r="C8568" i="7" s="1"/>
  <c r="D8569" i="7"/>
  <c r="A8569" i="7" l="1"/>
  <c r="B8569" i="7"/>
  <c r="C8569" i="7" s="1"/>
  <c r="D8570" i="7"/>
  <c r="B8570" i="7" l="1"/>
  <c r="C8570" i="7" s="1"/>
  <c r="A8570" i="7"/>
  <c r="D8571" i="7"/>
  <c r="A8571" i="7" l="1"/>
  <c r="B8571" i="7"/>
  <c r="C8571" i="7" s="1"/>
  <c r="D8572" i="7"/>
  <c r="D8573" i="7" l="1"/>
  <c r="A8572" i="7"/>
  <c r="B8572" i="7"/>
  <c r="C8572" i="7" s="1"/>
  <c r="D8574" i="7" l="1"/>
  <c r="B8573" i="7"/>
  <c r="C8573" i="7" s="1"/>
  <c r="A8573" i="7"/>
  <c r="D8575" i="7" l="1"/>
  <c r="B8574" i="7"/>
  <c r="C8574" i="7" s="1"/>
  <c r="A8574" i="7"/>
  <c r="D8576" i="7" l="1"/>
  <c r="A8575" i="7"/>
  <c r="B8575" i="7"/>
  <c r="C8575" i="7" s="1"/>
  <c r="A8576" i="7" l="1"/>
  <c r="B8576" i="7"/>
  <c r="C8576" i="7" s="1"/>
  <c r="D8577" i="7"/>
  <c r="A8577" i="7" l="1"/>
  <c r="B8577" i="7"/>
  <c r="C8577" i="7" s="1"/>
  <c r="D8578" i="7"/>
  <c r="D8579" i="7" l="1"/>
  <c r="B8578" i="7"/>
  <c r="C8578" i="7" s="1"/>
  <c r="A8578" i="7"/>
  <c r="D8580" i="7" l="1"/>
  <c r="A8579" i="7"/>
  <c r="B8579" i="7"/>
  <c r="C8579" i="7" s="1"/>
  <c r="A8580" i="7" l="1"/>
  <c r="B8580" i="7"/>
  <c r="C8580" i="7" s="1"/>
  <c r="D8581" i="7"/>
  <c r="D8582" i="7" l="1"/>
  <c r="A8581" i="7"/>
  <c r="B8581" i="7"/>
  <c r="C8581" i="7" s="1"/>
  <c r="B8582" i="7" l="1"/>
  <c r="C8582" i="7" s="1"/>
  <c r="A8582" i="7"/>
  <c r="D8583" i="7"/>
  <c r="A8583" i="7" l="1"/>
  <c r="D8584" i="7"/>
  <c r="B8583" i="7"/>
  <c r="C8583" i="7" s="1"/>
  <c r="D8585" i="7" l="1"/>
  <c r="A8584" i="7"/>
  <c r="B8584" i="7"/>
  <c r="C8584" i="7" s="1"/>
  <c r="A8585" i="7" l="1"/>
  <c r="B8585" i="7"/>
  <c r="C8585" i="7" s="1"/>
  <c r="D8586" i="7"/>
  <c r="D8587" i="7" l="1"/>
  <c r="B8586" i="7"/>
  <c r="C8586" i="7" s="1"/>
  <c r="A8586" i="7"/>
  <c r="D8588" i="7" l="1"/>
  <c r="A8587" i="7"/>
  <c r="B8587" i="7"/>
  <c r="C8587" i="7" s="1"/>
  <c r="A8588" i="7" l="1"/>
  <c r="B8588" i="7"/>
  <c r="C8588" i="7" s="1"/>
  <c r="D8589" i="7"/>
  <c r="D8590" i="7" l="1"/>
  <c r="A8589" i="7"/>
  <c r="B8589" i="7"/>
  <c r="C8589" i="7" s="1"/>
  <c r="D8591" i="7" l="1"/>
  <c r="B8590" i="7"/>
  <c r="C8590" i="7" s="1"/>
  <c r="A8590" i="7"/>
  <c r="D8592" i="7" l="1"/>
  <c r="A8591" i="7"/>
  <c r="B8591" i="7"/>
  <c r="C8591" i="7" s="1"/>
  <c r="D8593" i="7" l="1"/>
  <c r="A8592" i="7"/>
  <c r="B8592" i="7"/>
  <c r="C8592" i="7" s="1"/>
  <c r="D8594" i="7" l="1"/>
  <c r="A8593" i="7"/>
  <c r="B8593" i="7"/>
  <c r="C8593" i="7" s="1"/>
  <c r="D8595" i="7" l="1"/>
  <c r="B8594" i="7"/>
  <c r="C8594" i="7" s="1"/>
  <c r="A8594" i="7"/>
  <c r="D8596" i="7" l="1"/>
  <c r="A8595" i="7"/>
  <c r="B8595" i="7"/>
  <c r="C8595" i="7" s="1"/>
  <c r="A8596" i="7" l="1"/>
  <c r="B8596" i="7"/>
  <c r="C8596" i="7" s="1"/>
  <c r="D8597" i="7"/>
  <c r="D8598" i="7" l="1"/>
  <c r="A8597" i="7"/>
  <c r="B8597" i="7"/>
  <c r="C8597" i="7" s="1"/>
  <c r="D8599" i="7" l="1"/>
  <c r="B8598" i="7"/>
  <c r="C8598" i="7" s="1"/>
  <c r="A8598" i="7"/>
  <c r="D8600" i="7" l="1"/>
  <c r="B8599" i="7"/>
  <c r="C8599" i="7" s="1"/>
  <c r="A8599" i="7"/>
  <c r="A8600" i="7" l="1"/>
  <c r="B8600" i="7"/>
  <c r="C8600" i="7" s="1"/>
  <c r="D8601" i="7"/>
  <c r="A8601" i="7" l="1"/>
  <c r="B8601" i="7"/>
  <c r="C8601" i="7" s="1"/>
  <c r="D8602" i="7"/>
  <c r="A8602" i="7" l="1"/>
  <c r="D8603" i="7"/>
  <c r="B8602" i="7"/>
  <c r="C8602" i="7" s="1"/>
  <c r="D8604" i="7" l="1"/>
  <c r="A8603" i="7"/>
  <c r="B8603" i="7"/>
  <c r="C8603" i="7" s="1"/>
  <c r="A8604" i="7" l="1"/>
  <c r="B8604" i="7"/>
  <c r="C8604" i="7" s="1"/>
  <c r="D8605" i="7"/>
  <c r="D8606" i="7" l="1"/>
  <c r="A8605" i="7"/>
  <c r="B8605" i="7"/>
  <c r="C8605" i="7" s="1"/>
  <c r="A8606" i="7" l="1"/>
  <c r="D8607" i="7"/>
  <c r="B8606" i="7"/>
  <c r="C8606" i="7" s="1"/>
  <c r="A8607" i="7" l="1"/>
  <c r="D8608" i="7"/>
  <c r="B8607" i="7"/>
  <c r="C8607" i="7" s="1"/>
  <c r="A8608" i="7" l="1"/>
  <c r="D8609" i="7"/>
  <c r="B8608" i="7"/>
  <c r="C8608" i="7" s="1"/>
  <c r="A8609" i="7" l="1"/>
  <c r="B8609" i="7"/>
  <c r="C8609" i="7" s="1"/>
  <c r="D8610" i="7"/>
  <c r="D8611" i="7" l="1"/>
  <c r="B8610" i="7"/>
  <c r="C8610" i="7" s="1"/>
  <c r="A8610" i="7"/>
  <c r="D8612" i="7" l="1"/>
  <c r="A8611" i="7"/>
  <c r="B8611" i="7"/>
  <c r="C8611" i="7" s="1"/>
  <c r="A8612" i="7" l="1"/>
  <c r="B8612" i="7"/>
  <c r="C8612" i="7" s="1"/>
  <c r="D8613" i="7"/>
  <c r="D8614" i="7" l="1"/>
  <c r="A8613" i="7"/>
  <c r="B8613" i="7"/>
  <c r="C8613" i="7" s="1"/>
  <c r="D8615" i="7" l="1"/>
  <c r="B8614" i="7"/>
  <c r="C8614" i="7" s="1"/>
  <c r="A8614" i="7"/>
  <c r="D8616" i="7" l="1"/>
  <c r="A8615" i="7"/>
  <c r="B8615" i="7"/>
  <c r="C8615" i="7" s="1"/>
  <c r="A8616" i="7" l="1"/>
  <c r="B8616" i="7"/>
  <c r="C8616" i="7" s="1"/>
  <c r="D8617" i="7"/>
  <c r="A8617" i="7" l="1"/>
  <c r="B8617" i="7"/>
  <c r="C8617" i="7" s="1"/>
  <c r="D8618" i="7"/>
  <c r="D8619" i="7" l="1"/>
  <c r="B8618" i="7"/>
  <c r="C8618" i="7" s="1"/>
  <c r="A8618" i="7"/>
  <c r="A8619" i="7" l="1"/>
  <c r="B8619" i="7"/>
  <c r="C8619" i="7" s="1"/>
  <c r="D8620" i="7"/>
  <c r="D8621" i="7" l="1"/>
  <c r="A8620" i="7"/>
  <c r="B8620" i="7"/>
  <c r="C8620" i="7" s="1"/>
  <c r="D8622" i="7" l="1"/>
  <c r="A8621" i="7"/>
  <c r="B8621" i="7"/>
  <c r="C8621" i="7" s="1"/>
  <c r="D8623" i="7" l="1"/>
  <c r="B8622" i="7"/>
  <c r="C8622" i="7" s="1"/>
  <c r="A8622" i="7"/>
  <c r="D8624" i="7" l="1"/>
  <c r="A8623" i="7"/>
  <c r="B8623" i="7"/>
  <c r="C8623" i="7" s="1"/>
  <c r="A8624" i="7" l="1"/>
  <c r="B8624" i="7"/>
  <c r="C8624" i="7" s="1"/>
  <c r="D8625" i="7"/>
  <c r="D8626" i="7" l="1"/>
  <c r="A8625" i="7"/>
  <c r="B8625" i="7"/>
  <c r="C8625" i="7" s="1"/>
  <c r="D8627" i="7" l="1"/>
  <c r="B8626" i="7"/>
  <c r="C8626" i="7" s="1"/>
  <c r="A8626" i="7"/>
  <c r="D8628" i="7" l="1"/>
  <c r="A8627" i="7"/>
  <c r="B8627" i="7"/>
  <c r="C8627" i="7" s="1"/>
  <c r="A8628" i="7" l="1"/>
  <c r="B8628" i="7"/>
  <c r="C8628" i="7" s="1"/>
  <c r="D8629" i="7"/>
  <c r="A8629" i="7" l="1"/>
  <c r="B8629" i="7"/>
  <c r="C8629" i="7" s="1"/>
  <c r="D8630" i="7"/>
  <c r="D8631" i="7" l="1"/>
  <c r="B8630" i="7"/>
  <c r="C8630" i="7" s="1"/>
  <c r="A8630" i="7"/>
  <c r="D8632" i="7" l="1"/>
  <c r="A8631" i="7"/>
  <c r="B8631" i="7"/>
  <c r="C8631" i="7" s="1"/>
  <c r="A8632" i="7" l="1"/>
  <c r="B8632" i="7"/>
  <c r="C8632" i="7" s="1"/>
  <c r="D8633" i="7"/>
  <c r="D8634" i="7" l="1"/>
  <c r="A8633" i="7"/>
  <c r="B8633" i="7"/>
  <c r="C8633" i="7" s="1"/>
  <c r="D8635" i="7" l="1"/>
  <c r="B8634" i="7"/>
  <c r="C8634" i="7" s="1"/>
  <c r="A8634" i="7"/>
  <c r="D8636" i="7" l="1"/>
  <c r="A8635" i="7"/>
  <c r="B8635" i="7"/>
  <c r="C8635" i="7" s="1"/>
  <c r="D8637" i="7" l="1"/>
  <c r="A8636" i="7"/>
  <c r="B8636" i="7"/>
  <c r="C8636" i="7" s="1"/>
  <c r="D8638" i="7" l="1"/>
  <c r="A8637" i="7"/>
  <c r="B8637" i="7"/>
  <c r="C8637" i="7" s="1"/>
  <c r="A8638" i="7" l="1"/>
  <c r="D8639" i="7"/>
  <c r="B8638" i="7"/>
  <c r="C8638" i="7" s="1"/>
  <c r="D8640" i="7" l="1"/>
  <c r="A8639" i="7"/>
  <c r="B8639" i="7"/>
  <c r="C8639" i="7" s="1"/>
  <c r="A8640" i="7" l="1"/>
  <c r="B8640" i="7"/>
  <c r="C8640" i="7" s="1"/>
  <c r="D8641" i="7"/>
  <c r="D8642" i="7" l="1"/>
  <c r="A8641" i="7"/>
  <c r="B8641" i="7"/>
  <c r="C8641" i="7" s="1"/>
  <c r="D8643" i="7" l="1"/>
  <c r="B8642" i="7"/>
  <c r="C8642" i="7" s="1"/>
  <c r="A8642" i="7"/>
  <c r="D8644" i="7" l="1"/>
  <c r="A8643" i="7"/>
  <c r="B8643" i="7"/>
  <c r="C8643" i="7" s="1"/>
  <c r="A8644" i="7" l="1"/>
  <c r="B8644" i="7"/>
  <c r="C8644" i="7" s="1"/>
  <c r="D8645" i="7"/>
  <c r="D8646" i="7" l="1"/>
  <c r="A8645" i="7"/>
  <c r="B8645" i="7"/>
  <c r="C8645" i="7" s="1"/>
  <c r="D8647" i="7" l="1"/>
  <c r="B8646" i="7"/>
  <c r="C8646" i="7" s="1"/>
  <c r="A8646" i="7"/>
  <c r="D8648" i="7" l="1"/>
  <c r="A8647" i="7"/>
  <c r="B8647" i="7"/>
  <c r="C8647" i="7" s="1"/>
  <c r="A8648" i="7" l="1"/>
  <c r="B8648" i="7"/>
  <c r="C8648" i="7" s="1"/>
  <c r="D8649" i="7"/>
  <c r="D8650" i="7" l="1"/>
  <c r="A8649" i="7"/>
  <c r="B8649" i="7"/>
  <c r="C8649" i="7" s="1"/>
  <c r="D8651" i="7" l="1"/>
  <c r="B8650" i="7"/>
  <c r="C8650" i="7" s="1"/>
  <c r="A8650" i="7"/>
  <c r="D8652" i="7" l="1"/>
  <c r="B8651" i="7"/>
  <c r="C8651" i="7" s="1"/>
  <c r="A8651" i="7"/>
  <c r="D8653" i="7" l="1"/>
  <c r="A8652" i="7"/>
  <c r="B8652" i="7"/>
  <c r="C8652" i="7" s="1"/>
  <c r="D8654" i="7" l="1"/>
  <c r="A8653" i="7"/>
  <c r="B8653" i="7"/>
  <c r="C8653" i="7" s="1"/>
  <c r="D8655" i="7" l="1"/>
  <c r="B8654" i="7"/>
  <c r="C8654" i="7" s="1"/>
  <c r="A8654" i="7"/>
  <c r="D8656" i="7" l="1"/>
  <c r="A8655" i="7"/>
  <c r="B8655" i="7"/>
  <c r="C8655" i="7" s="1"/>
  <c r="D8657" i="7" l="1"/>
  <c r="B8656" i="7"/>
  <c r="C8656" i="7" s="1"/>
  <c r="A8656" i="7"/>
  <c r="D8658" i="7" l="1"/>
  <c r="A8657" i="7"/>
  <c r="B8657" i="7"/>
  <c r="C8657" i="7" s="1"/>
  <c r="D8659" i="7" l="1"/>
  <c r="B8658" i="7"/>
  <c r="C8658" i="7" s="1"/>
  <c r="A8658" i="7"/>
  <c r="D8660" i="7" l="1"/>
  <c r="A8659" i="7"/>
  <c r="B8659" i="7"/>
  <c r="C8659" i="7" s="1"/>
  <c r="A8660" i="7" l="1"/>
  <c r="B8660" i="7"/>
  <c r="C8660" i="7" s="1"/>
  <c r="D8661" i="7"/>
  <c r="D8662" i="7" l="1"/>
  <c r="A8661" i="7"/>
  <c r="B8661" i="7"/>
  <c r="C8661" i="7" s="1"/>
  <c r="D8663" i="7" l="1"/>
  <c r="B8662" i="7"/>
  <c r="C8662" i="7" s="1"/>
  <c r="A8662" i="7"/>
  <c r="D8664" i="7" l="1"/>
  <c r="A8663" i="7"/>
  <c r="B8663" i="7"/>
  <c r="C8663" i="7" s="1"/>
  <c r="A8664" i="7" l="1"/>
  <c r="B8664" i="7"/>
  <c r="C8664" i="7" s="1"/>
  <c r="D8665" i="7"/>
  <c r="D8666" i="7" l="1"/>
  <c r="A8665" i="7"/>
  <c r="B8665" i="7"/>
  <c r="C8665" i="7" s="1"/>
  <c r="D8667" i="7" l="1"/>
  <c r="B8666" i="7"/>
  <c r="C8666" i="7" s="1"/>
  <c r="A8666" i="7"/>
  <c r="D8668" i="7" l="1"/>
  <c r="A8667" i="7"/>
  <c r="B8667" i="7"/>
  <c r="C8667" i="7" s="1"/>
  <c r="A8668" i="7" l="1"/>
  <c r="B8668" i="7"/>
  <c r="C8668" i="7" s="1"/>
  <c r="D8669" i="7"/>
  <c r="D8670" i="7" l="1"/>
  <c r="A8669" i="7"/>
  <c r="B8669" i="7"/>
  <c r="C8669" i="7" s="1"/>
  <c r="D8671" i="7" l="1"/>
  <c r="B8670" i="7"/>
  <c r="C8670" i="7" s="1"/>
  <c r="A8670" i="7"/>
  <c r="A8671" i="7" l="1"/>
  <c r="B8671" i="7"/>
  <c r="C8671" i="7" s="1"/>
  <c r="D8672" i="7"/>
  <c r="D8673" i="7" l="1"/>
  <c r="A8672" i="7"/>
  <c r="B8672" i="7"/>
  <c r="C8672" i="7" s="1"/>
  <c r="D8674" i="7" l="1"/>
  <c r="A8673" i="7"/>
  <c r="B8673" i="7"/>
  <c r="C8673" i="7" s="1"/>
  <c r="A8674" i="7" l="1"/>
  <c r="D8675" i="7"/>
  <c r="B8674" i="7"/>
  <c r="C8674" i="7" s="1"/>
  <c r="D8676" i="7" l="1"/>
  <c r="A8675" i="7"/>
  <c r="B8675" i="7"/>
  <c r="C8675" i="7" s="1"/>
  <c r="A8676" i="7" l="1"/>
  <c r="B8676" i="7"/>
  <c r="C8676" i="7" s="1"/>
  <c r="D8677" i="7"/>
  <c r="D8678" i="7" l="1"/>
  <c r="A8677" i="7"/>
  <c r="B8677" i="7"/>
  <c r="C8677" i="7" s="1"/>
  <c r="B8678" i="7" l="1"/>
  <c r="C8678" i="7" s="1"/>
  <c r="A8678" i="7"/>
  <c r="D8679" i="7"/>
  <c r="D8680" i="7" l="1"/>
  <c r="A8679" i="7"/>
  <c r="B8679" i="7"/>
  <c r="C8679" i="7" s="1"/>
  <c r="A8680" i="7" l="1"/>
  <c r="B8680" i="7"/>
  <c r="C8680" i="7" s="1"/>
  <c r="D8681" i="7"/>
  <c r="D8682" i="7" l="1"/>
  <c r="A8681" i="7"/>
  <c r="B8681" i="7"/>
  <c r="C8681" i="7" s="1"/>
  <c r="D8683" i="7" l="1"/>
  <c r="A8682" i="7"/>
  <c r="B8682" i="7"/>
  <c r="C8682" i="7" s="1"/>
  <c r="D8684" i="7" l="1"/>
  <c r="A8683" i="7"/>
  <c r="B8683" i="7"/>
  <c r="C8683" i="7" s="1"/>
  <c r="D8685" i="7" l="1"/>
  <c r="A8684" i="7"/>
  <c r="B8684" i="7"/>
  <c r="C8684" i="7" s="1"/>
  <c r="A8685" i="7" l="1"/>
  <c r="B8685" i="7"/>
  <c r="C8685" i="7" s="1"/>
  <c r="D8686" i="7"/>
  <c r="A8686" i="7" l="1"/>
  <c r="D8687" i="7"/>
  <c r="B8686" i="7"/>
  <c r="C8686" i="7" s="1"/>
  <c r="D8688" i="7" l="1"/>
  <c r="A8687" i="7"/>
  <c r="B8687" i="7"/>
  <c r="C8687" i="7" s="1"/>
  <c r="A8688" i="7" l="1"/>
  <c r="B8688" i="7"/>
  <c r="C8688" i="7" s="1"/>
  <c r="D8689" i="7"/>
  <c r="D8690" i="7" l="1"/>
  <c r="A8689" i="7"/>
  <c r="B8689" i="7"/>
  <c r="C8689" i="7" s="1"/>
  <c r="A8690" i="7" l="1"/>
  <c r="B8690" i="7"/>
  <c r="C8690" i="7" s="1"/>
  <c r="D8691" i="7"/>
  <c r="D8692" i="7" l="1"/>
  <c r="A8691" i="7"/>
  <c r="B8691" i="7"/>
  <c r="C8691" i="7" s="1"/>
  <c r="D8693" i="7" l="1"/>
  <c r="A8692" i="7"/>
  <c r="B8692" i="7"/>
  <c r="C8692" i="7" s="1"/>
  <c r="D8694" i="7" l="1"/>
  <c r="A8693" i="7"/>
  <c r="B8693" i="7"/>
  <c r="C8693" i="7" s="1"/>
  <c r="D8695" i="7" l="1"/>
  <c r="B8694" i="7"/>
  <c r="C8694" i="7" s="1"/>
  <c r="A8694" i="7"/>
  <c r="D8696" i="7" l="1"/>
  <c r="A8695" i="7"/>
  <c r="B8695" i="7"/>
  <c r="C8695" i="7" s="1"/>
  <c r="D8697" i="7" l="1"/>
  <c r="A8696" i="7"/>
  <c r="B8696" i="7"/>
  <c r="C8696" i="7" s="1"/>
  <c r="D8698" i="7" l="1"/>
  <c r="A8697" i="7"/>
  <c r="B8697" i="7"/>
  <c r="C8697" i="7" s="1"/>
  <c r="D8699" i="7" l="1"/>
  <c r="B8698" i="7"/>
  <c r="C8698" i="7" s="1"/>
  <c r="A8698" i="7"/>
  <c r="A8699" i="7" l="1"/>
  <c r="D8700" i="7"/>
  <c r="B8699" i="7"/>
  <c r="C8699" i="7" s="1"/>
  <c r="A8700" i="7" l="1"/>
  <c r="B8700" i="7"/>
  <c r="C8700" i="7" s="1"/>
  <c r="D8701" i="7"/>
  <c r="A8701" i="7" l="1"/>
  <c r="B8701" i="7"/>
  <c r="C8701" i="7" s="1"/>
  <c r="D8702" i="7"/>
  <c r="D8703" i="7" l="1"/>
  <c r="B8702" i="7"/>
  <c r="C8702" i="7" s="1"/>
  <c r="A8702" i="7"/>
  <c r="D8704" i="7" l="1"/>
  <c r="A8703" i="7"/>
  <c r="B8703" i="7"/>
  <c r="C8703" i="7" s="1"/>
  <c r="A8704" i="7" l="1"/>
  <c r="B8704" i="7"/>
  <c r="C8704" i="7" s="1"/>
  <c r="D8705" i="7"/>
  <c r="A8705" i="7" l="1"/>
  <c r="B8705" i="7"/>
  <c r="C8705" i="7" s="1"/>
  <c r="D8706" i="7"/>
  <c r="D8707" i="7" l="1"/>
  <c r="B8706" i="7"/>
  <c r="C8706" i="7" s="1"/>
  <c r="A8706" i="7"/>
  <c r="A8707" i="7" l="1"/>
  <c r="B8707" i="7"/>
  <c r="C8707" i="7" s="1"/>
  <c r="D8708" i="7"/>
  <c r="A8708" i="7" l="1"/>
  <c r="B8708" i="7"/>
  <c r="C8708" i="7" s="1"/>
  <c r="D8709" i="7"/>
  <c r="A8709" i="7" l="1"/>
  <c r="B8709" i="7"/>
  <c r="C8709" i="7" s="1"/>
  <c r="D8710" i="7"/>
  <c r="D8711" i="7" l="1"/>
  <c r="B8710" i="7"/>
  <c r="C8710" i="7" s="1"/>
  <c r="A8710" i="7"/>
  <c r="D8712" i="7" l="1"/>
  <c r="A8711" i="7"/>
  <c r="B8711" i="7"/>
  <c r="C8711" i="7" s="1"/>
  <c r="A8712" i="7" l="1"/>
  <c r="B8712" i="7"/>
  <c r="C8712" i="7" s="1"/>
  <c r="D8713" i="7"/>
  <c r="A8713" i="7" l="1"/>
  <c r="B8713" i="7"/>
  <c r="C8713" i="7" s="1"/>
  <c r="D8714" i="7"/>
  <c r="D8715" i="7" l="1"/>
  <c r="B8714" i="7"/>
  <c r="C8714" i="7" s="1"/>
  <c r="A8714" i="7"/>
  <c r="D8716" i="7" l="1"/>
  <c r="A8715" i="7"/>
  <c r="B8715" i="7"/>
  <c r="C8715" i="7" s="1"/>
  <c r="A8716" i="7" l="1"/>
  <c r="B8716" i="7"/>
  <c r="C8716" i="7" s="1"/>
  <c r="D8717" i="7"/>
  <c r="D8718" i="7" l="1"/>
  <c r="A8717" i="7"/>
  <c r="B8717" i="7"/>
  <c r="C8717" i="7" s="1"/>
  <c r="D8719" i="7" l="1"/>
  <c r="B8718" i="7"/>
  <c r="C8718" i="7" s="1"/>
  <c r="A8718" i="7"/>
  <c r="D8720" i="7" l="1"/>
  <c r="A8719" i="7"/>
  <c r="B8719" i="7"/>
  <c r="C8719" i="7" s="1"/>
  <c r="A8720" i="7" l="1"/>
  <c r="B8720" i="7"/>
  <c r="C8720" i="7" s="1"/>
  <c r="D8721" i="7"/>
  <c r="A8721" i="7" l="1"/>
  <c r="B8721" i="7"/>
  <c r="C8721" i="7" s="1"/>
  <c r="D8722" i="7"/>
  <c r="D8723" i="7" l="1"/>
  <c r="B8722" i="7"/>
  <c r="C8722" i="7" s="1"/>
  <c r="A8722" i="7"/>
  <c r="D8724" i="7" l="1"/>
  <c r="A8723" i="7"/>
  <c r="B8723" i="7"/>
  <c r="C8723" i="7" s="1"/>
  <c r="D8725" i="7" l="1"/>
  <c r="A8724" i="7"/>
  <c r="B8724" i="7"/>
  <c r="C8724" i="7" s="1"/>
  <c r="A8725" i="7" l="1"/>
  <c r="D8726" i="7"/>
  <c r="B8725" i="7"/>
  <c r="C8725" i="7" s="1"/>
  <c r="D8727" i="7" l="1"/>
  <c r="B8726" i="7"/>
  <c r="C8726" i="7" s="1"/>
  <c r="A8726" i="7"/>
  <c r="D8728" i="7" l="1"/>
  <c r="A8727" i="7"/>
  <c r="B8727" i="7"/>
  <c r="C8727" i="7" s="1"/>
  <c r="A8728" i="7" l="1"/>
  <c r="B8728" i="7"/>
  <c r="C8728" i="7" s="1"/>
  <c r="D8729" i="7"/>
  <c r="D8730" i="7" l="1"/>
  <c r="A8729" i="7"/>
  <c r="B8729" i="7"/>
  <c r="C8729" i="7" s="1"/>
  <c r="D8731" i="7" l="1"/>
  <c r="B8730" i="7"/>
  <c r="C8730" i="7" s="1"/>
  <c r="A8730" i="7"/>
  <c r="D8732" i="7" l="1"/>
  <c r="A8731" i="7"/>
  <c r="B8731" i="7"/>
  <c r="C8731" i="7" s="1"/>
  <c r="A8732" i="7" l="1"/>
  <c r="B8732" i="7"/>
  <c r="C8732" i="7" s="1"/>
  <c r="D8733" i="7"/>
  <c r="D8734" i="7" l="1"/>
  <c r="A8733" i="7"/>
  <c r="B8733" i="7"/>
  <c r="C8733" i="7" s="1"/>
  <c r="A8734" i="7" l="1"/>
  <c r="D8735" i="7"/>
  <c r="B8734" i="7"/>
  <c r="C8734" i="7" s="1"/>
  <c r="D8736" i="7" l="1"/>
  <c r="A8735" i="7"/>
  <c r="B8735" i="7"/>
  <c r="C8735" i="7" s="1"/>
  <c r="A8736" i="7" l="1"/>
  <c r="B8736" i="7"/>
  <c r="C8736" i="7" s="1"/>
  <c r="D8737" i="7"/>
  <c r="D8738" i="7" l="1"/>
  <c r="A8737" i="7"/>
  <c r="B8737" i="7"/>
  <c r="C8737" i="7" s="1"/>
  <c r="D8739" i="7" l="1"/>
  <c r="B8738" i="7"/>
  <c r="C8738" i="7" s="1"/>
  <c r="A8738" i="7"/>
  <c r="A8739" i="7" l="1"/>
  <c r="B8739" i="7"/>
  <c r="C8739" i="7" s="1"/>
  <c r="D8740" i="7"/>
  <c r="A8740" i="7" l="1"/>
  <c r="B8740" i="7"/>
  <c r="C8740" i="7" s="1"/>
  <c r="D8741" i="7"/>
  <c r="D8742" i="7" l="1"/>
  <c r="A8741" i="7"/>
  <c r="B8741" i="7"/>
  <c r="C8741" i="7" s="1"/>
  <c r="D8743" i="7" l="1"/>
  <c r="B8742" i="7"/>
  <c r="C8742" i="7" s="1"/>
  <c r="A8742" i="7"/>
  <c r="A8743" i="7" l="1"/>
  <c r="B8743" i="7"/>
  <c r="C8743" i="7" s="1"/>
  <c r="D8744" i="7"/>
  <c r="A8744" i="7" l="1"/>
  <c r="B8744" i="7"/>
  <c r="C8744" i="7" s="1"/>
  <c r="D8745" i="7"/>
  <c r="D8746" i="7" l="1"/>
  <c r="A8745" i="7"/>
  <c r="B8745" i="7"/>
  <c r="C8745" i="7" s="1"/>
  <c r="D8747" i="7" l="1"/>
  <c r="A8746" i="7"/>
  <c r="B8746" i="7"/>
  <c r="C8746" i="7" s="1"/>
  <c r="D8748" i="7" l="1"/>
  <c r="B8747" i="7"/>
  <c r="C8747" i="7" s="1"/>
  <c r="A8747" i="7"/>
  <c r="A8748" i="7" l="1"/>
  <c r="B8748" i="7"/>
  <c r="C8748" i="7" s="1"/>
  <c r="D8749" i="7"/>
  <c r="D8750" i="7" l="1"/>
  <c r="A8749" i="7"/>
  <c r="B8749" i="7"/>
  <c r="C8749" i="7" s="1"/>
  <c r="A8750" i="7" l="1"/>
  <c r="D8751" i="7"/>
  <c r="B8750" i="7"/>
  <c r="C8750" i="7" s="1"/>
  <c r="D8752" i="7" l="1"/>
  <c r="A8751" i="7"/>
  <c r="B8751" i="7"/>
  <c r="C8751" i="7" s="1"/>
  <c r="A8752" i="7" l="1"/>
  <c r="B8752" i="7"/>
  <c r="C8752" i="7" s="1"/>
  <c r="D8753" i="7"/>
  <c r="D8754" i="7" l="1"/>
  <c r="A8753" i="7"/>
  <c r="B8753" i="7"/>
  <c r="C8753" i="7" s="1"/>
  <c r="D8755" i="7" l="1"/>
  <c r="B8754" i="7"/>
  <c r="C8754" i="7" s="1"/>
  <c r="A8754" i="7"/>
  <c r="D8756" i="7" l="1"/>
  <c r="A8755" i="7"/>
  <c r="B8755" i="7"/>
  <c r="C8755" i="7" s="1"/>
  <c r="A8756" i="7" l="1"/>
  <c r="B8756" i="7"/>
  <c r="C8756" i="7" s="1"/>
  <c r="D8757" i="7"/>
  <c r="D8758" i="7" l="1"/>
  <c r="B8757" i="7"/>
  <c r="C8757" i="7" s="1"/>
  <c r="A8757" i="7"/>
  <c r="D8759" i="7" l="1"/>
  <c r="B8758" i="7"/>
  <c r="C8758" i="7" s="1"/>
  <c r="A8758" i="7"/>
  <c r="A8759" i="7" l="1"/>
  <c r="B8759" i="7"/>
  <c r="C8759" i="7" s="1"/>
  <c r="D8760" i="7"/>
  <c r="A8760" i="7" l="1"/>
  <c r="B8760" i="7"/>
  <c r="C8760" i="7" s="1"/>
  <c r="D8761" i="7"/>
  <c r="A8761" i="7" l="1"/>
  <c r="B8761" i="7"/>
  <c r="C8761" i="7" s="1"/>
  <c r="C14" i="13" l="1" a="1"/>
  <c r="C14" i="13" s="1"/>
  <c r="E18" i="13" a="1"/>
  <c r="E18" i="13" s="1"/>
  <c r="H2" i="7" l="1"/>
  <c r="H4" i="7"/>
  <c r="H3" i="7"/>
  <c r="H5" i="7"/>
  <c r="H7" i="7"/>
  <c r="H9" i="7"/>
  <c r="H6" i="7"/>
  <c r="H8" i="7"/>
  <c r="H10" i="7"/>
  <c r="H13" i="7"/>
  <c r="H12" i="7"/>
  <c r="H11" i="7"/>
  <c r="H15" i="7"/>
  <c r="H16" i="7"/>
  <c r="H14" i="7"/>
  <c r="H18" i="7"/>
  <c r="H19" i="7"/>
  <c r="H17" i="7"/>
  <c r="H21" i="7"/>
  <c r="H20" i="7"/>
  <c r="H22" i="7"/>
  <c r="H23" i="7"/>
  <c r="H24" i="7"/>
  <c r="H27" i="7"/>
  <c r="H28" i="7"/>
  <c r="H25" i="7"/>
  <c r="H26" i="7"/>
  <c r="H29" i="7"/>
  <c r="H30" i="7"/>
  <c r="H31" i="7"/>
  <c r="H32" i="7"/>
  <c r="H33" i="7"/>
  <c r="H36" i="7"/>
  <c r="H38" i="7"/>
  <c r="H34" i="7"/>
  <c r="H35" i="7"/>
  <c r="H37" i="7"/>
  <c r="H39" i="7"/>
  <c r="H40" i="7"/>
  <c r="H41" i="7"/>
  <c r="H42" i="7"/>
  <c r="H43" i="7"/>
  <c r="H46" i="7"/>
  <c r="H44" i="7"/>
  <c r="H45" i="7"/>
  <c r="H47" i="7"/>
  <c r="H48" i="7"/>
  <c r="H49" i="7"/>
  <c r="H50" i="7"/>
  <c r="H53" i="7"/>
  <c r="H51" i="7"/>
  <c r="H52" i="7"/>
  <c r="H54" i="7"/>
  <c r="H55" i="7"/>
  <c r="H56" i="7"/>
  <c r="H59" i="7"/>
  <c r="H57" i="7"/>
  <c r="H60" i="7"/>
  <c r="H61" i="7"/>
  <c r="H58" i="7"/>
  <c r="H62" i="7"/>
  <c r="H64" i="7"/>
  <c r="H63" i="7"/>
  <c r="H68" i="7"/>
  <c r="H67" i="7"/>
  <c r="H65" i="7"/>
  <c r="H66" i="7"/>
  <c r="H69" i="7"/>
  <c r="H70" i="7"/>
  <c r="H71" i="7"/>
  <c r="H73" i="7"/>
  <c r="H74" i="7"/>
  <c r="H72" i="7"/>
  <c r="H75" i="7"/>
  <c r="H76" i="7"/>
  <c r="H77" i="7"/>
  <c r="H81" i="7"/>
  <c r="H79" i="7"/>
  <c r="H78" i="7"/>
  <c r="H80" i="7"/>
  <c r="H82" i="7"/>
  <c r="H83" i="7"/>
  <c r="H86" i="7"/>
  <c r="H87" i="7"/>
  <c r="H84" i="7"/>
  <c r="H89" i="7"/>
  <c r="H85" i="7"/>
  <c r="H88" i="7"/>
  <c r="H91" i="7"/>
  <c r="H95" i="7"/>
  <c r="H90" i="7"/>
  <c r="H93" i="7"/>
  <c r="H94" i="7"/>
  <c r="H92" i="7"/>
  <c r="H97" i="7"/>
  <c r="H99" i="7"/>
  <c r="H101" i="7"/>
  <c r="H96" i="7"/>
  <c r="H100" i="7"/>
  <c r="H98" i="7"/>
  <c r="H102" i="7"/>
  <c r="H103" i="7"/>
  <c r="H104" i="7"/>
  <c r="H105" i="7"/>
  <c r="H109" i="7"/>
  <c r="H106" i="7"/>
  <c r="H108" i="7"/>
  <c r="H107" i="7"/>
  <c r="H111" i="7"/>
  <c r="H113" i="7"/>
  <c r="H110" i="7"/>
  <c r="H112" i="7"/>
  <c r="H115" i="7"/>
  <c r="H114" i="7"/>
  <c r="H117" i="7"/>
  <c r="H116" i="7"/>
  <c r="H119" i="7"/>
  <c r="H121" i="7"/>
  <c r="H122" i="7"/>
  <c r="H120" i="7"/>
  <c r="H118" i="7"/>
  <c r="H124" i="7"/>
  <c r="H125" i="7"/>
  <c r="H126" i="7"/>
  <c r="H123" i="7"/>
  <c r="H127" i="7"/>
  <c r="H128" i="7"/>
  <c r="H129" i="7"/>
  <c r="H130" i="7"/>
  <c r="H132" i="7"/>
  <c r="H131" i="7"/>
  <c r="H135" i="7"/>
  <c r="H133" i="7"/>
  <c r="H136" i="7"/>
  <c r="H134" i="7"/>
  <c r="H137" i="7"/>
  <c r="H139" i="7"/>
  <c r="H138" i="7"/>
  <c r="H140" i="7"/>
  <c r="H141" i="7"/>
  <c r="H142" i="7"/>
  <c r="H144" i="7"/>
  <c r="H143" i="7"/>
  <c r="H146" i="7"/>
  <c r="H145" i="7"/>
  <c r="H147" i="7"/>
  <c r="H150" i="7"/>
  <c r="H148" i="7"/>
  <c r="H149" i="7"/>
  <c r="H151" i="7"/>
  <c r="H152" i="7"/>
  <c r="H154" i="7"/>
  <c r="H153" i="7"/>
  <c r="H155" i="7"/>
  <c r="H159" i="7"/>
  <c r="H157" i="7"/>
  <c r="H156" i="7"/>
  <c r="H158" i="7"/>
  <c r="H160" i="7"/>
  <c r="H161" i="7"/>
  <c r="H162" i="7"/>
  <c r="H163" i="7"/>
  <c r="H167" i="7"/>
  <c r="H168" i="7"/>
  <c r="H164" i="7"/>
  <c r="H166" i="7"/>
  <c r="H165" i="7"/>
  <c r="H169" i="7"/>
  <c r="H170" i="7"/>
  <c r="H171" i="7"/>
  <c r="H174" i="7"/>
  <c r="H176" i="7"/>
  <c r="H175" i="7"/>
  <c r="H172" i="7"/>
  <c r="H173" i="7"/>
  <c r="H177" i="7"/>
  <c r="H178" i="7"/>
  <c r="H179" i="7"/>
  <c r="H181" i="7"/>
  <c r="H182" i="7"/>
  <c r="H180" i="7"/>
  <c r="H185" i="7"/>
  <c r="H184" i="7"/>
  <c r="H186" i="7"/>
  <c r="H183" i="7"/>
  <c r="H188" i="7"/>
  <c r="H187" i="7"/>
  <c r="H189" i="7"/>
  <c r="H192" i="7"/>
  <c r="H190" i="7"/>
  <c r="H193" i="7"/>
  <c r="H191" i="7"/>
  <c r="H195" i="7"/>
  <c r="H196" i="7"/>
  <c r="H194" i="7"/>
  <c r="H197" i="7"/>
  <c r="H198" i="7"/>
  <c r="H199" i="7"/>
  <c r="H201" i="7"/>
  <c r="H200" i="7"/>
  <c r="H202" i="7"/>
  <c r="H203" i="7"/>
  <c r="H204" i="7"/>
  <c r="H206" i="7"/>
  <c r="H205" i="7"/>
  <c r="H207" i="7"/>
  <c r="H208" i="7"/>
  <c r="H210" i="7"/>
  <c r="H211" i="7"/>
  <c r="H209" i="7"/>
  <c r="H214" i="7"/>
  <c r="H212" i="7"/>
  <c r="H216" i="7"/>
  <c r="H213" i="7"/>
  <c r="H215" i="7"/>
  <c r="H218" i="7"/>
  <c r="H219" i="7"/>
  <c r="H217" i="7"/>
  <c r="H220" i="7"/>
  <c r="H221" i="7"/>
  <c r="H223" i="7"/>
  <c r="H222" i="7"/>
  <c r="H224" i="7"/>
  <c r="H226" i="7"/>
  <c r="H228" i="7"/>
  <c r="H227" i="7"/>
  <c r="H225" i="7"/>
  <c r="H229" i="7"/>
  <c r="H230" i="7"/>
  <c r="H231" i="7"/>
  <c r="H233" i="7"/>
  <c r="H234" i="7"/>
  <c r="H235" i="7"/>
  <c r="H232" i="7"/>
  <c r="H236" i="7"/>
  <c r="H237" i="7"/>
  <c r="H238" i="7"/>
  <c r="H242" i="7"/>
  <c r="H239" i="7"/>
  <c r="H240" i="7"/>
  <c r="H241" i="7"/>
  <c r="H244" i="7"/>
  <c r="H245" i="7"/>
  <c r="H243" i="7"/>
  <c r="H247" i="7"/>
  <c r="H246" i="7"/>
  <c r="H248" i="7"/>
  <c r="H250" i="7"/>
  <c r="H249" i="7"/>
  <c r="H252" i="7"/>
  <c r="H251" i="7"/>
  <c r="H254" i="7"/>
  <c r="H253" i="7"/>
  <c r="H255" i="7"/>
  <c r="H257" i="7"/>
  <c r="H256" i="7"/>
  <c r="H258" i="7"/>
  <c r="H260" i="7"/>
  <c r="H259" i="7"/>
  <c r="H261" i="7"/>
  <c r="H264" i="7"/>
  <c r="H265" i="7"/>
  <c r="H262" i="7"/>
  <c r="H263" i="7"/>
  <c r="H266" i="7"/>
  <c r="H268" i="7"/>
  <c r="H267" i="7"/>
  <c r="H269" i="7"/>
  <c r="H270" i="7"/>
  <c r="H272" i="7"/>
  <c r="H274" i="7"/>
  <c r="H271" i="7"/>
  <c r="H273" i="7"/>
  <c r="H277" i="7"/>
  <c r="H275" i="7"/>
  <c r="H276" i="7"/>
  <c r="H280" i="7"/>
  <c r="H278" i="7"/>
  <c r="H279" i="7"/>
  <c r="H282" i="7"/>
  <c r="H281" i="7"/>
  <c r="H283" i="7"/>
  <c r="H284" i="7"/>
  <c r="H286" i="7"/>
  <c r="H287" i="7"/>
  <c r="H285" i="7"/>
  <c r="H288" i="7"/>
  <c r="H289" i="7"/>
  <c r="H293" i="7"/>
  <c r="H290" i="7"/>
  <c r="H291" i="7"/>
  <c r="H292" i="7"/>
  <c r="H296" i="7"/>
  <c r="H294" i="7"/>
  <c r="H295" i="7"/>
  <c r="H297" i="7"/>
  <c r="H299" i="7"/>
  <c r="H298" i="7"/>
  <c r="H300" i="7"/>
  <c r="H302" i="7"/>
  <c r="H301" i="7"/>
  <c r="H306" i="7"/>
  <c r="H303" i="7"/>
  <c r="H304" i="7"/>
  <c r="H307" i="7"/>
  <c r="H305" i="7"/>
  <c r="H311" i="7"/>
  <c r="H309" i="7"/>
  <c r="H308" i="7"/>
  <c r="H310" i="7"/>
  <c r="H313" i="7"/>
  <c r="H312" i="7"/>
  <c r="H314" i="7"/>
  <c r="H315" i="7"/>
  <c r="H316" i="7"/>
  <c r="H317" i="7"/>
  <c r="H318" i="7"/>
  <c r="H319" i="7"/>
  <c r="H320" i="7"/>
  <c r="H321" i="7"/>
  <c r="H323" i="7"/>
  <c r="H322" i="7"/>
  <c r="H324" i="7"/>
  <c r="H327" i="7"/>
  <c r="H326" i="7"/>
  <c r="H328" i="7"/>
  <c r="H325" i="7"/>
  <c r="H332" i="7"/>
  <c r="H330" i="7"/>
  <c r="H329" i="7"/>
  <c r="H331" i="7"/>
  <c r="H334" i="7"/>
  <c r="H335" i="7"/>
  <c r="H333" i="7"/>
  <c r="H336" i="7"/>
  <c r="H338" i="7"/>
  <c r="H337" i="7"/>
  <c r="H342" i="7"/>
  <c r="H339" i="7"/>
  <c r="H340" i="7"/>
  <c r="H343" i="7"/>
  <c r="H341" i="7"/>
  <c r="H347" i="7"/>
  <c r="H345" i="7"/>
  <c r="H346" i="7"/>
  <c r="H344" i="7"/>
  <c r="H348" i="7"/>
  <c r="H351" i="7"/>
  <c r="H350" i="7"/>
  <c r="H352" i="7"/>
  <c r="H349" i="7"/>
  <c r="H354" i="7"/>
  <c r="H355" i="7"/>
  <c r="H356" i="7"/>
  <c r="H353" i="7"/>
  <c r="H358" i="7"/>
  <c r="H361" i="7"/>
  <c r="H357" i="7"/>
  <c r="H359" i="7"/>
  <c r="H360" i="7"/>
  <c r="H363" i="7"/>
  <c r="H362" i="7"/>
  <c r="H364" i="7"/>
  <c r="H365" i="7"/>
  <c r="H366" i="7"/>
  <c r="H367" i="7"/>
  <c r="H368" i="7"/>
  <c r="H369" i="7"/>
  <c r="H373" i="7"/>
  <c r="H370" i="7"/>
  <c r="H371" i="7"/>
  <c r="H374" i="7"/>
  <c r="H375" i="7"/>
  <c r="H372" i="7"/>
  <c r="H376" i="7"/>
  <c r="H378" i="7"/>
  <c r="H377" i="7"/>
  <c r="H379" i="7"/>
  <c r="H381" i="7"/>
  <c r="H384" i="7"/>
  <c r="H382" i="7"/>
  <c r="H380" i="7"/>
  <c r="H383" i="7"/>
  <c r="H385" i="7"/>
  <c r="H386" i="7"/>
  <c r="H388" i="7"/>
  <c r="H389" i="7"/>
  <c r="H387" i="7"/>
  <c r="H390" i="7"/>
  <c r="H393" i="7"/>
  <c r="H392" i="7"/>
  <c r="H391" i="7"/>
  <c r="H395" i="7"/>
  <c r="H394" i="7"/>
  <c r="H396" i="7"/>
  <c r="H397" i="7"/>
  <c r="H398" i="7"/>
  <c r="H400" i="7"/>
  <c r="H399" i="7"/>
  <c r="H401" i="7"/>
  <c r="H404" i="7"/>
  <c r="H402" i="7"/>
  <c r="H403" i="7"/>
  <c r="H405" i="7"/>
  <c r="H406" i="7"/>
  <c r="H407" i="7"/>
  <c r="H409" i="7"/>
  <c r="H408" i="7"/>
  <c r="H410" i="7"/>
  <c r="H411" i="7"/>
  <c r="H412" i="7"/>
  <c r="H413" i="7"/>
  <c r="H414" i="7"/>
  <c r="H417" i="7"/>
  <c r="H415" i="7"/>
  <c r="H418" i="7"/>
  <c r="H416" i="7"/>
  <c r="H420" i="7"/>
  <c r="H421" i="7"/>
  <c r="H419" i="7"/>
  <c r="H423" i="7"/>
  <c r="H422" i="7"/>
  <c r="H424" i="7"/>
  <c r="H425" i="7"/>
  <c r="H426" i="7"/>
  <c r="H428" i="7"/>
  <c r="H430" i="7"/>
  <c r="H429" i="7"/>
  <c r="H427" i="7"/>
  <c r="H431" i="7"/>
  <c r="H432" i="7"/>
  <c r="H433" i="7"/>
  <c r="H435" i="7"/>
  <c r="H434" i="7"/>
  <c r="H437" i="7"/>
  <c r="H436" i="7"/>
  <c r="H439" i="7"/>
  <c r="H440" i="7"/>
  <c r="H438" i="7"/>
  <c r="H443" i="7"/>
  <c r="H441" i="7"/>
  <c r="G10" i="10" s="1"/>
  <c r="H445" i="7"/>
  <c r="H444" i="7"/>
  <c r="H442" i="7"/>
  <c r="H446" i="7"/>
  <c r="H449" i="7"/>
  <c r="H448" i="7"/>
  <c r="H447" i="7"/>
  <c r="H452" i="7"/>
  <c r="H450" i="7"/>
  <c r="H451" i="7"/>
  <c r="H453" i="7"/>
  <c r="H455" i="7"/>
  <c r="H456" i="7"/>
  <c r="H454" i="7"/>
  <c r="H457" i="7"/>
  <c r="H458" i="7"/>
  <c r="H461" i="7"/>
  <c r="H460" i="7"/>
  <c r="H459" i="7"/>
  <c r="H464" i="7"/>
  <c r="H463" i="7"/>
  <c r="H462" i="7"/>
  <c r="H465" i="7"/>
  <c r="H467" i="7"/>
  <c r="H466" i="7"/>
  <c r="H468" i="7"/>
  <c r="H469" i="7"/>
  <c r="H471" i="7"/>
  <c r="H470" i="7"/>
  <c r="H473" i="7"/>
  <c r="H474" i="7"/>
  <c r="H475" i="7"/>
  <c r="H472" i="7"/>
  <c r="H476" i="7"/>
  <c r="H477" i="7"/>
  <c r="H478" i="7"/>
  <c r="H480" i="7"/>
  <c r="H479" i="7"/>
  <c r="H482" i="7"/>
  <c r="H483" i="7"/>
  <c r="H484" i="7"/>
  <c r="H481" i="7"/>
  <c r="H485" i="7"/>
  <c r="H486" i="7"/>
  <c r="H488" i="7"/>
  <c r="H487" i="7"/>
  <c r="H491" i="7"/>
  <c r="H489" i="7"/>
  <c r="H490" i="7"/>
  <c r="H492" i="7"/>
  <c r="H493" i="7"/>
  <c r="H497" i="7"/>
  <c r="H495" i="7"/>
  <c r="H494" i="7"/>
  <c r="H496" i="7"/>
  <c r="H499" i="7"/>
  <c r="H498" i="7"/>
  <c r="H500" i="7"/>
  <c r="H501" i="7"/>
  <c r="H502" i="7"/>
  <c r="H503" i="7"/>
  <c r="H505" i="7"/>
  <c r="H504" i="7"/>
  <c r="H506" i="7"/>
  <c r="H508" i="7"/>
  <c r="H507" i="7"/>
  <c r="H510" i="7"/>
  <c r="H509" i="7"/>
  <c r="H511" i="7"/>
  <c r="H514" i="7"/>
  <c r="H512" i="7"/>
  <c r="H513" i="7"/>
  <c r="H515" i="7"/>
  <c r="H517" i="7"/>
  <c r="H516" i="7"/>
  <c r="H520" i="7"/>
  <c r="H518" i="7"/>
  <c r="H519" i="7"/>
  <c r="H522" i="7"/>
  <c r="H521" i="7"/>
  <c r="H523" i="7"/>
  <c r="H527" i="7"/>
  <c r="H524" i="7"/>
  <c r="H526" i="7"/>
  <c r="H525" i="7"/>
  <c r="H528" i="7"/>
  <c r="H529" i="7"/>
  <c r="H530" i="7"/>
  <c r="H531" i="7"/>
  <c r="H532" i="7"/>
  <c r="H533" i="7"/>
  <c r="H535" i="7"/>
  <c r="H534" i="7"/>
  <c r="H537" i="7"/>
  <c r="H538" i="7"/>
  <c r="H536" i="7"/>
  <c r="H539" i="7"/>
  <c r="H542" i="7"/>
  <c r="H540" i="7"/>
  <c r="H543" i="7"/>
  <c r="H541" i="7"/>
  <c r="H544" i="7"/>
  <c r="H547" i="7"/>
  <c r="H545" i="7"/>
  <c r="H546" i="7"/>
  <c r="H548" i="7"/>
  <c r="H550" i="7"/>
  <c r="H549" i="7"/>
  <c r="H552" i="7"/>
  <c r="H554" i="7"/>
  <c r="H551" i="7"/>
  <c r="H553" i="7"/>
  <c r="H556" i="7"/>
  <c r="H555" i="7"/>
  <c r="H558" i="7"/>
  <c r="H557" i="7"/>
  <c r="H560" i="7"/>
  <c r="H561" i="7"/>
  <c r="H559" i="7"/>
  <c r="H563" i="7"/>
  <c r="H562" i="7"/>
  <c r="H564" i="7"/>
  <c r="H565" i="7"/>
  <c r="H568" i="7"/>
  <c r="H566" i="7"/>
  <c r="H567" i="7"/>
  <c r="H570" i="7"/>
  <c r="H569" i="7"/>
  <c r="H571" i="7"/>
  <c r="H572" i="7"/>
  <c r="H573" i="7"/>
  <c r="H574" i="7"/>
  <c r="H575" i="7"/>
  <c r="H576" i="7"/>
  <c r="H580" i="7"/>
  <c r="H579" i="7"/>
  <c r="H577" i="7"/>
  <c r="H578" i="7"/>
  <c r="H582" i="7"/>
  <c r="H583" i="7"/>
  <c r="H581" i="7"/>
  <c r="H584" i="7"/>
  <c r="H587" i="7"/>
  <c r="H585" i="7"/>
  <c r="H588" i="7"/>
  <c r="H586" i="7"/>
  <c r="H589" i="7"/>
  <c r="H590" i="7"/>
  <c r="H591" i="7"/>
  <c r="H592" i="7"/>
  <c r="H593" i="7"/>
  <c r="H594" i="7"/>
  <c r="H595" i="7"/>
  <c r="H597" i="7"/>
  <c r="H596" i="7"/>
  <c r="H599" i="7"/>
  <c r="H598" i="7"/>
  <c r="H600" i="7"/>
  <c r="H602" i="7"/>
  <c r="H605" i="7"/>
  <c r="H601" i="7"/>
  <c r="H603" i="7"/>
  <c r="H604" i="7"/>
  <c r="H607" i="7"/>
  <c r="H608" i="7"/>
  <c r="H606" i="7"/>
  <c r="H611" i="7"/>
  <c r="H609" i="7"/>
  <c r="H612" i="7"/>
  <c r="H610" i="7"/>
  <c r="H613" i="7"/>
  <c r="H614" i="7"/>
  <c r="H615" i="7"/>
  <c r="H618" i="7"/>
  <c r="H616" i="7"/>
  <c r="H617" i="7"/>
  <c r="H619" i="7"/>
  <c r="H620" i="7"/>
  <c r="H621" i="7"/>
  <c r="H623" i="7"/>
  <c r="H622" i="7"/>
  <c r="H624" i="7"/>
  <c r="H627" i="7"/>
  <c r="H625" i="7"/>
  <c r="H626" i="7"/>
  <c r="H628" i="7"/>
  <c r="H631" i="7"/>
  <c r="H629" i="7"/>
  <c r="H630" i="7"/>
  <c r="H632" i="7"/>
  <c r="H633" i="7"/>
  <c r="H634" i="7"/>
  <c r="H635" i="7"/>
  <c r="H637" i="7"/>
  <c r="H636" i="7"/>
  <c r="H640" i="7"/>
  <c r="H638" i="7"/>
  <c r="H639" i="7"/>
  <c r="H642" i="7"/>
  <c r="H641" i="7"/>
  <c r="H644" i="7"/>
  <c r="H643" i="7"/>
  <c r="H645" i="7"/>
  <c r="H646" i="7"/>
  <c r="H647" i="7"/>
  <c r="H649" i="7"/>
  <c r="H648" i="7"/>
  <c r="H652" i="7"/>
  <c r="H650" i="7"/>
  <c r="H651" i="7"/>
  <c r="H655" i="7"/>
  <c r="H653" i="7"/>
  <c r="H656" i="7"/>
  <c r="H654" i="7"/>
  <c r="H658" i="7"/>
  <c r="H657" i="7"/>
  <c r="H660" i="7"/>
  <c r="H659" i="7"/>
  <c r="H661" i="7"/>
  <c r="H664" i="7"/>
  <c r="H662" i="7"/>
  <c r="H665" i="7"/>
  <c r="H663" i="7"/>
  <c r="H666" i="7"/>
  <c r="H667" i="7"/>
  <c r="H668" i="7"/>
  <c r="H669" i="7"/>
  <c r="H670" i="7"/>
  <c r="H671" i="7"/>
  <c r="H673" i="7"/>
  <c r="H672" i="7"/>
  <c r="H675" i="7"/>
  <c r="H674" i="7"/>
  <c r="H677" i="7"/>
  <c r="H676" i="7"/>
  <c r="H678" i="7"/>
  <c r="H680" i="7"/>
  <c r="H681" i="7"/>
  <c r="H679" i="7"/>
  <c r="H682" i="7"/>
  <c r="H684" i="7"/>
  <c r="H683" i="7"/>
  <c r="H685" i="7"/>
  <c r="H686" i="7"/>
  <c r="H688" i="7"/>
  <c r="H687" i="7"/>
  <c r="H690" i="7"/>
  <c r="H691" i="7"/>
  <c r="H689" i="7"/>
  <c r="H693" i="7"/>
  <c r="H692" i="7"/>
  <c r="H694" i="7"/>
  <c r="H695" i="7"/>
  <c r="H696" i="7"/>
  <c r="H697" i="7"/>
  <c r="H698" i="7"/>
  <c r="H699" i="7"/>
  <c r="H700" i="7"/>
  <c r="H701" i="7"/>
  <c r="H702" i="7"/>
  <c r="H704" i="7"/>
  <c r="H703" i="7"/>
  <c r="H706" i="7"/>
  <c r="H705" i="7"/>
  <c r="H707" i="7"/>
  <c r="H708" i="7"/>
  <c r="H709" i="7"/>
  <c r="H710" i="7"/>
  <c r="H712" i="7"/>
  <c r="H711" i="7"/>
  <c r="H713" i="7"/>
  <c r="H714" i="7"/>
  <c r="H716" i="7"/>
  <c r="H717" i="7"/>
  <c r="H715" i="7"/>
  <c r="H720" i="7"/>
  <c r="H721" i="7"/>
  <c r="H719" i="7"/>
  <c r="H718" i="7"/>
  <c r="H722" i="7"/>
  <c r="H724" i="7"/>
  <c r="H723" i="7"/>
  <c r="H725" i="7"/>
  <c r="H726" i="7"/>
  <c r="H728" i="7"/>
  <c r="H727" i="7"/>
  <c r="H729" i="7"/>
  <c r="H730" i="7"/>
  <c r="H733" i="7"/>
  <c r="H731" i="7"/>
  <c r="H732" i="7"/>
  <c r="H735" i="7"/>
  <c r="H734" i="7"/>
  <c r="H736" i="7"/>
  <c r="H737" i="7"/>
  <c r="H739" i="7"/>
  <c r="H738" i="7"/>
  <c r="H740" i="7"/>
  <c r="H742" i="7"/>
  <c r="H741" i="7"/>
  <c r="H743" i="7"/>
  <c r="H744" i="7"/>
  <c r="H745" i="7"/>
  <c r="H746" i="7"/>
  <c r="H748" i="7"/>
  <c r="H750" i="7"/>
  <c r="H747" i="7"/>
  <c r="H752" i="7"/>
  <c r="H749" i="7"/>
  <c r="H751" i="7"/>
  <c r="H753" i="7"/>
  <c r="H756" i="7"/>
  <c r="H754" i="7"/>
  <c r="H757" i="7"/>
  <c r="H755" i="7"/>
  <c r="H760" i="7"/>
  <c r="H758" i="7"/>
  <c r="H759" i="7"/>
  <c r="H761" i="7"/>
  <c r="H762" i="7"/>
  <c r="H763" i="7"/>
  <c r="H764" i="7"/>
  <c r="H765" i="7"/>
  <c r="H766" i="7"/>
  <c r="H767" i="7"/>
  <c r="H768" i="7"/>
  <c r="H771" i="7"/>
  <c r="H770" i="7"/>
  <c r="H769" i="7"/>
  <c r="H772" i="7"/>
  <c r="H773" i="7"/>
  <c r="H775" i="7"/>
  <c r="H774" i="7"/>
  <c r="H776" i="7"/>
  <c r="H778" i="7"/>
  <c r="H780" i="7"/>
  <c r="H779" i="7"/>
  <c r="H782" i="7"/>
  <c r="H777" i="7"/>
  <c r="H781" i="7"/>
  <c r="H783" i="7"/>
  <c r="H784" i="7"/>
  <c r="H787" i="7"/>
  <c r="H786" i="7"/>
  <c r="H785" i="7"/>
  <c r="H789" i="7"/>
  <c r="H788" i="7"/>
  <c r="H790" i="7"/>
  <c r="H791" i="7"/>
  <c r="H792" i="7"/>
  <c r="H794" i="7"/>
  <c r="H793" i="7"/>
  <c r="H795" i="7"/>
  <c r="H796" i="7"/>
  <c r="H797" i="7"/>
  <c r="H798" i="7"/>
  <c r="H799" i="7"/>
  <c r="H800" i="7"/>
  <c r="H801" i="7"/>
  <c r="H802" i="7"/>
  <c r="H803" i="7"/>
  <c r="H804" i="7"/>
  <c r="H805" i="7"/>
  <c r="H808" i="7"/>
  <c r="H806" i="7"/>
  <c r="H807" i="7"/>
  <c r="H811" i="7"/>
  <c r="H810" i="7"/>
  <c r="H809" i="7"/>
  <c r="H812" i="7"/>
  <c r="H814" i="7"/>
  <c r="H813" i="7"/>
  <c r="H815" i="7"/>
  <c r="H816" i="7"/>
  <c r="H819" i="7"/>
  <c r="H817" i="7"/>
  <c r="H818" i="7"/>
  <c r="H820" i="7"/>
  <c r="H823" i="7"/>
  <c r="H822" i="7"/>
  <c r="H826" i="7"/>
  <c r="H824" i="7"/>
  <c r="H821" i="7"/>
  <c r="H825" i="7"/>
  <c r="H827" i="7"/>
  <c r="H829" i="7"/>
  <c r="H828" i="7"/>
  <c r="H830" i="7"/>
  <c r="H832" i="7"/>
  <c r="H834" i="7"/>
  <c r="H833" i="7"/>
  <c r="H831" i="7"/>
  <c r="H835" i="7"/>
  <c r="H839" i="7"/>
  <c r="H836" i="7"/>
  <c r="H838" i="7"/>
  <c r="H837" i="7"/>
  <c r="H841" i="7"/>
  <c r="H842" i="7"/>
  <c r="H840" i="7"/>
  <c r="H843" i="7"/>
  <c r="H844" i="7"/>
  <c r="H847" i="7"/>
  <c r="H845" i="7"/>
  <c r="H846" i="7"/>
  <c r="H849" i="7"/>
  <c r="H851" i="7"/>
  <c r="H848" i="7"/>
  <c r="H852" i="7"/>
  <c r="H850" i="7"/>
  <c r="H853" i="7"/>
  <c r="H855" i="7"/>
  <c r="H854" i="7"/>
  <c r="H856" i="7"/>
  <c r="H857" i="7"/>
  <c r="H858" i="7"/>
  <c r="H859" i="7"/>
  <c r="H860" i="7"/>
  <c r="H861" i="7"/>
  <c r="H863" i="7"/>
  <c r="H864" i="7"/>
  <c r="H862" i="7"/>
  <c r="H865" i="7"/>
  <c r="H867" i="7"/>
  <c r="H866" i="7"/>
  <c r="H870" i="7"/>
  <c r="H868" i="7"/>
  <c r="H869" i="7"/>
  <c r="H873" i="7"/>
  <c r="H871" i="7"/>
  <c r="H872" i="7"/>
  <c r="H874" i="7"/>
  <c r="H875" i="7"/>
  <c r="H877" i="7"/>
  <c r="H880" i="7"/>
  <c r="H878" i="7"/>
  <c r="H876" i="7"/>
  <c r="H879" i="7"/>
  <c r="H881" i="7"/>
  <c r="H884" i="7"/>
  <c r="H882" i="7"/>
  <c r="H885" i="7"/>
  <c r="H886" i="7"/>
  <c r="H883" i="7"/>
  <c r="H887" i="7"/>
  <c r="H890" i="7"/>
  <c r="H889" i="7"/>
  <c r="H888" i="7"/>
  <c r="H893" i="7"/>
  <c r="H892" i="7"/>
  <c r="H895" i="7"/>
  <c r="H891" i="7"/>
  <c r="H896" i="7"/>
  <c r="H894" i="7"/>
  <c r="H899" i="7"/>
  <c r="H898" i="7"/>
  <c r="H897" i="7"/>
  <c r="H900" i="7"/>
  <c r="H901" i="7"/>
  <c r="H902" i="7"/>
  <c r="H903" i="7"/>
  <c r="H905" i="7"/>
  <c r="H906" i="7"/>
  <c r="H904" i="7"/>
  <c r="H907" i="7"/>
  <c r="H908" i="7"/>
  <c r="H909" i="7"/>
  <c r="H910" i="7"/>
  <c r="H911" i="7"/>
  <c r="H913" i="7"/>
  <c r="H912" i="7"/>
  <c r="H915" i="7"/>
  <c r="H914" i="7"/>
  <c r="H918" i="7"/>
  <c r="H916" i="7"/>
  <c r="H917" i="7"/>
  <c r="H919" i="7"/>
  <c r="H923" i="7"/>
  <c r="H920" i="7"/>
  <c r="H921" i="7"/>
  <c r="H922" i="7"/>
  <c r="H924" i="7"/>
  <c r="H927" i="7"/>
  <c r="H925" i="7"/>
  <c r="H926" i="7"/>
  <c r="H930" i="7"/>
  <c r="H929" i="7"/>
  <c r="H928" i="7"/>
  <c r="H931" i="7"/>
  <c r="H933" i="7"/>
  <c r="H932" i="7"/>
  <c r="H934" i="7"/>
  <c r="H937" i="7"/>
  <c r="H935" i="7"/>
  <c r="H936" i="7"/>
  <c r="H940" i="7"/>
  <c r="H939" i="7"/>
  <c r="H941" i="7"/>
  <c r="H938" i="7"/>
  <c r="H942" i="7"/>
  <c r="H943" i="7"/>
  <c r="H944" i="7"/>
  <c r="H945" i="7"/>
  <c r="H948" i="7"/>
  <c r="H946" i="7"/>
  <c r="H951" i="7"/>
  <c r="H950" i="7"/>
  <c r="H947" i="7"/>
  <c r="H949" i="7"/>
  <c r="H954" i="7"/>
  <c r="H952" i="7"/>
  <c r="H953" i="7"/>
  <c r="H955" i="7"/>
  <c r="H958" i="7"/>
  <c r="H957" i="7"/>
  <c r="H956" i="7"/>
  <c r="H959" i="7"/>
  <c r="H960" i="7"/>
  <c r="H961" i="7"/>
  <c r="H963" i="7"/>
  <c r="H962" i="7"/>
  <c r="H965" i="7"/>
  <c r="H964" i="7"/>
  <c r="H966" i="7"/>
  <c r="H967" i="7"/>
  <c r="H968" i="7"/>
  <c r="H970" i="7"/>
  <c r="H971" i="7"/>
  <c r="H969" i="7"/>
  <c r="H972" i="7"/>
  <c r="H973" i="7"/>
  <c r="H976" i="7"/>
  <c r="H974" i="7"/>
  <c r="H975" i="7"/>
  <c r="H979" i="7"/>
  <c r="H977" i="7"/>
  <c r="H978" i="7"/>
  <c r="H980" i="7"/>
  <c r="G11" i="10" s="1"/>
  <c r="H981" i="7"/>
  <c r="H982" i="7"/>
  <c r="H983" i="7"/>
  <c r="H984" i="7"/>
  <c r="H987" i="7"/>
  <c r="H985" i="7"/>
  <c r="H986" i="7"/>
  <c r="H988" i="7"/>
  <c r="H991" i="7"/>
  <c r="H989" i="7"/>
  <c r="H990" i="7"/>
  <c r="H992" i="7"/>
  <c r="H993" i="7"/>
  <c r="H994" i="7"/>
  <c r="H996" i="7"/>
  <c r="H995" i="7"/>
  <c r="H997" i="7"/>
  <c r="H998" i="7"/>
  <c r="H1000" i="7"/>
  <c r="H999" i="7"/>
  <c r="H1002" i="7"/>
  <c r="H1004" i="7"/>
  <c r="H1001" i="7"/>
  <c r="H1003" i="7"/>
  <c r="H1005" i="7"/>
  <c r="H1007" i="7"/>
  <c r="H1006" i="7"/>
  <c r="H1009" i="7"/>
  <c r="H1008" i="7"/>
  <c r="H1010" i="7"/>
  <c r="H1013" i="7"/>
  <c r="H1011" i="7"/>
  <c r="H1012" i="7"/>
  <c r="H1014" i="7"/>
  <c r="H1016" i="7"/>
  <c r="H1015" i="7"/>
  <c r="H1019" i="7"/>
  <c r="H1017" i="7"/>
  <c r="H1018" i="7"/>
  <c r="H1023" i="7"/>
  <c r="H1020" i="7"/>
  <c r="H1021" i="7"/>
  <c r="H1024" i="7"/>
  <c r="H1022" i="7"/>
  <c r="H1027" i="7"/>
  <c r="H1026" i="7"/>
  <c r="H1025" i="7"/>
  <c r="H1031" i="7"/>
  <c r="H1028" i="7"/>
  <c r="H1029" i="7"/>
  <c r="H1030" i="7"/>
  <c r="H1034" i="7"/>
  <c r="H1032" i="7"/>
  <c r="H1033" i="7"/>
  <c r="H1038" i="7"/>
  <c r="H1035" i="7"/>
  <c r="H1037" i="7"/>
  <c r="H1036" i="7"/>
  <c r="H1039" i="7"/>
  <c r="H1040" i="7"/>
  <c r="H1041" i="7"/>
  <c r="H1042" i="7"/>
  <c r="H1044" i="7"/>
  <c r="H1043" i="7"/>
  <c r="H1046" i="7"/>
  <c r="H1049" i="7"/>
  <c r="H1047" i="7"/>
  <c r="H1045" i="7"/>
  <c r="H1048" i="7"/>
  <c r="H1051" i="7"/>
  <c r="H1050" i="7"/>
  <c r="H1053" i="7"/>
  <c r="H1052" i="7"/>
  <c r="H1054" i="7"/>
  <c r="H1056" i="7"/>
  <c r="H1059" i="7"/>
  <c r="H1055" i="7"/>
  <c r="H1058" i="7"/>
  <c r="H1057" i="7"/>
  <c r="H1060" i="7"/>
  <c r="H1061" i="7"/>
  <c r="H1063" i="7"/>
  <c r="H1062" i="7"/>
  <c r="H1065" i="7"/>
  <c r="H1066" i="7"/>
  <c r="H1064" i="7"/>
  <c r="H1067" i="7"/>
  <c r="H1068" i="7"/>
  <c r="H1070" i="7"/>
  <c r="H1071" i="7"/>
  <c r="H1072" i="7"/>
  <c r="H1069" i="7"/>
  <c r="H1073" i="7"/>
  <c r="H1077" i="7"/>
  <c r="H1074" i="7"/>
  <c r="H1076" i="7"/>
  <c r="H1075" i="7"/>
  <c r="H1079" i="7"/>
  <c r="H1078" i="7"/>
  <c r="H1080" i="7"/>
  <c r="H1081" i="7"/>
  <c r="H1082" i="7"/>
  <c r="H1083" i="7"/>
  <c r="H1084" i="7"/>
  <c r="H1085" i="7"/>
  <c r="H1087" i="7"/>
  <c r="H1088" i="7"/>
  <c r="H1086" i="7"/>
  <c r="H1089" i="7"/>
  <c r="H1092" i="7"/>
  <c r="H1090" i="7"/>
  <c r="H1091" i="7"/>
  <c r="H1094" i="7"/>
  <c r="H1096" i="7"/>
  <c r="H1095" i="7"/>
  <c r="H1093" i="7"/>
  <c r="H1097" i="7"/>
  <c r="H1099" i="7"/>
  <c r="H1100" i="7"/>
  <c r="H1098" i="7"/>
  <c r="H1102" i="7"/>
  <c r="H1103" i="7"/>
  <c r="H1101" i="7"/>
  <c r="H1105" i="7"/>
  <c r="H1104" i="7"/>
  <c r="H1106" i="7"/>
  <c r="H1107" i="7"/>
  <c r="H1108" i="7"/>
  <c r="H1110" i="7"/>
  <c r="H1109" i="7"/>
  <c r="H1111" i="7"/>
  <c r="H1113" i="7"/>
  <c r="H1114" i="7"/>
  <c r="H1112" i="7"/>
  <c r="H1115" i="7"/>
  <c r="H1116" i="7"/>
  <c r="H1117" i="7"/>
  <c r="H1118" i="7"/>
  <c r="H1119" i="7"/>
  <c r="H1121" i="7"/>
  <c r="H1120" i="7"/>
  <c r="H1122" i="7"/>
  <c r="H1123" i="7"/>
  <c r="H1125" i="7"/>
  <c r="H1124" i="7"/>
  <c r="H1126" i="7"/>
  <c r="H1127" i="7"/>
  <c r="H1128" i="7"/>
  <c r="H1130" i="7"/>
  <c r="H1131" i="7"/>
  <c r="H1129" i="7"/>
  <c r="H1133" i="7"/>
  <c r="H1136" i="7"/>
  <c r="H1132" i="7"/>
  <c r="H1134" i="7"/>
  <c r="H1135" i="7"/>
  <c r="H1137" i="7"/>
  <c r="H1138" i="7"/>
  <c r="H1139" i="7"/>
  <c r="H1140" i="7"/>
  <c r="H1141" i="7"/>
  <c r="H1144" i="7"/>
  <c r="H1142" i="7"/>
  <c r="H1143" i="7"/>
  <c r="H1145" i="7"/>
  <c r="H1146" i="7"/>
  <c r="H1147" i="7"/>
  <c r="H1148" i="7"/>
  <c r="H1149" i="7"/>
  <c r="H1150" i="7"/>
  <c r="H1151" i="7"/>
  <c r="H1152" i="7"/>
  <c r="H1155" i="7"/>
  <c r="H1153" i="7"/>
  <c r="H1158" i="7"/>
  <c r="H1154" i="7"/>
  <c r="H1157" i="7"/>
  <c r="H1156" i="7"/>
  <c r="H1159" i="7"/>
  <c r="H1162" i="7"/>
  <c r="H1160" i="7"/>
  <c r="H1161" i="7"/>
  <c r="H1163" i="7"/>
  <c r="H1165" i="7"/>
  <c r="H1164" i="7"/>
  <c r="H1166" i="7"/>
  <c r="H1168" i="7"/>
  <c r="H1170" i="7"/>
  <c r="H1167" i="7"/>
  <c r="H1172" i="7"/>
  <c r="H1169" i="7"/>
  <c r="H1171" i="7"/>
  <c r="H1173" i="7"/>
  <c r="H1175" i="7"/>
  <c r="H1178" i="7"/>
  <c r="H1174" i="7"/>
  <c r="H1177" i="7"/>
  <c r="H1179" i="7"/>
  <c r="H1176" i="7"/>
  <c r="H1181" i="7"/>
  <c r="H1183" i="7"/>
  <c r="H1182" i="7"/>
  <c r="H1180" i="7"/>
  <c r="H1184" i="7"/>
  <c r="H1185" i="7"/>
  <c r="H1187" i="7"/>
  <c r="H1186" i="7"/>
  <c r="H1189" i="7"/>
  <c r="H1190" i="7"/>
  <c r="H1191" i="7"/>
  <c r="H1188" i="7"/>
  <c r="H1193" i="7"/>
  <c r="H1192" i="7"/>
  <c r="H1194" i="7"/>
  <c r="H1195" i="7"/>
  <c r="H1196" i="7"/>
  <c r="H1198" i="7"/>
  <c r="H1197" i="7"/>
  <c r="H1199" i="7"/>
  <c r="H1200" i="7"/>
  <c r="H1201" i="7"/>
  <c r="H1204" i="7"/>
  <c r="H1203" i="7"/>
  <c r="H1202" i="7"/>
  <c r="H1205" i="7"/>
  <c r="H1206" i="7"/>
  <c r="H1207" i="7"/>
  <c r="H1209" i="7"/>
  <c r="H1210" i="7"/>
  <c r="H1211" i="7"/>
  <c r="H1212" i="7"/>
  <c r="H1208" i="7"/>
  <c r="H1214" i="7"/>
  <c r="H1213" i="7"/>
  <c r="H1215" i="7"/>
  <c r="H1216" i="7"/>
  <c r="H1217" i="7"/>
  <c r="H1218" i="7"/>
  <c r="H1219" i="7"/>
  <c r="H1220" i="7"/>
  <c r="H1222" i="7"/>
  <c r="H1221" i="7"/>
  <c r="H1223" i="7"/>
  <c r="H1225" i="7"/>
  <c r="H1226" i="7"/>
  <c r="H1224" i="7"/>
  <c r="H1227" i="7"/>
  <c r="H1228" i="7"/>
  <c r="H1229" i="7"/>
  <c r="H1230" i="7"/>
  <c r="H1232" i="7"/>
  <c r="H1231" i="7"/>
  <c r="H1234" i="7"/>
  <c r="H1233" i="7"/>
  <c r="H1236" i="7"/>
  <c r="H1235" i="7"/>
  <c r="H1237" i="7"/>
  <c r="H1238" i="7"/>
  <c r="H1239" i="7"/>
  <c r="H1240" i="7"/>
  <c r="H1241" i="7"/>
  <c r="H1243" i="7"/>
  <c r="H1242" i="7"/>
  <c r="H1244" i="7"/>
  <c r="H1246" i="7"/>
  <c r="H1245" i="7"/>
  <c r="H1247" i="7"/>
  <c r="H1249" i="7"/>
  <c r="H1248" i="7"/>
  <c r="H1250" i="7"/>
  <c r="H1252" i="7"/>
  <c r="H1251" i="7"/>
  <c r="H1253" i="7"/>
  <c r="H1255" i="7"/>
  <c r="H1256" i="7"/>
  <c r="H1254" i="7"/>
  <c r="H1258" i="7"/>
  <c r="H1257" i="7"/>
  <c r="H1260" i="7"/>
  <c r="H1262" i="7"/>
  <c r="H1261" i="7"/>
  <c r="H1259" i="7"/>
  <c r="H1263" i="7"/>
  <c r="H1266" i="7"/>
  <c r="H1265" i="7"/>
  <c r="H1264" i="7"/>
  <c r="H1269" i="7"/>
  <c r="H1267" i="7"/>
  <c r="H1268" i="7"/>
  <c r="H1270" i="7"/>
  <c r="H1271" i="7"/>
  <c r="H1273" i="7"/>
  <c r="H1272" i="7"/>
  <c r="H1274" i="7"/>
  <c r="H1275" i="7"/>
  <c r="H1277" i="7"/>
  <c r="H1276" i="7"/>
  <c r="H1279" i="7"/>
  <c r="H1278" i="7"/>
  <c r="H1280" i="7"/>
  <c r="H1281" i="7"/>
  <c r="H1284" i="7"/>
  <c r="H1282" i="7"/>
  <c r="H1283" i="7"/>
  <c r="H1285" i="7"/>
  <c r="H1286" i="7"/>
  <c r="H1287" i="7"/>
  <c r="H1288" i="7"/>
  <c r="H1289" i="7"/>
  <c r="H1290" i="7"/>
  <c r="H1292" i="7"/>
  <c r="H1293" i="7"/>
  <c r="H1291" i="7"/>
  <c r="H1295" i="7"/>
  <c r="H1297" i="7"/>
  <c r="H1296" i="7"/>
  <c r="H1294" i="7"/>
  <c r="H1299" i="7"/>
  <c r="H1298" i="7"/>
  <c r="H1300" i="7"/>
  <c r="H1301" i="7"/>
  <c r="H1304" i="7"/>
  <c r="H1303" i="7"/>
  <c r="H1306" i="7"/>
  <c r="H1302" i="7"/>
  <c r="H1305" i="7"/>
  <c r="H1307" i="7"/>
  <c r="H1308" i="7"/>
  <c r="H1309" i="7"/>
  <c r="H1310" i="7"/>
  <c r="H1312" i="7"/>
  <c r="H1313" i="7"/>
  <c r="H1311" i="7"/>
  <c r="H1314" i="7"/>
  <c r="H1316" i="7"/>
  <c r="H1315" i="7"/>
  <c r="H1317" i="7"/>
  <c r="H1319" i="7"/>
  <c r="H1318" i="7"/>
  <c r="H1320" i="7"/>
  <c r="H1322" i="7"/>
  <c r="H1321" i="7"/>
  <c r="H1323" i="7"/>
  <c r="H1325" i="7"/>
  <c r="H1324" i="7"/>
  <c r="H1326" i="7"/>
  <c r="H1328" i="7"/>
  <c r="H1327" i="7"/>
  <c r="H1329" i="7"/>
  <c r="H1331" i="7"/>
  <c r="H1330" i="7"/>
  <c r="H1332" i="7"/>
  <c r="H1334" i="7"/>
  <c r="H1333" i="7"/>
  <c r="H1335" i="7"/>
  <c r="H1337" i="7"/>
  <c r="H1336" i="7"/>
  <c r="H1338" i="7"/>
  <c r="H1340" i="7"/>
  <c r="H1339" i="7"/>
  <c r="H1341" i="7"/>
  <c r="H1343" i="7"/>
  <c r="H1342" i="7"/>
  <c r="H1344" i="7"/>
  <c r="H1346" i="7"/>
  <c r="H1345" i="7"/>
  <c r="H1347" i="7"/>
  <c r="H1349" i="7"/>
  <c r="H1348" i="7"/>
  <c r="H1350" i="7"/>
  <c r="H1352" i="7"/>
  <c r="H1351" i="7"/>
  <c r="H1353" i="7"/>
  <c r="H1355" i="7"/>
  <c r="H1354" i="7"/>
  <c r="H1356" i="7"/>
  <c r="H1357" i="7"/>
  <c r="H1359" i="7"/>
  <c r="H1358" i="7"/>
  <c r="H1361" i="7"/>
  <c r="H1360" i="7"/>
  <c r="H1362" i="7"/>
  <c r="H1363" i="7"/>
  <c r="H1365" i="7"/>
  <c r="H1364" i="7"/>
  <c r="H1366" i="7"/>
  <c r="H1367" i="7"/>
  <c r="H1370" i="7"/>
  <c r="H1369" i="7"/>
  <c r="H1371" i="7"/>
  <c r="H1368" i="7"/>
  <c r="H1373" i="7"/>
  <c r="H1376" i="7"/>
  <c r="H1372" i="7"/>
  <c r="H1374" i="7"/>
  <c r="H1375" i="7"/>
  <c r="H1377" i="7"/>
  <c r="H1378" i="7"/>
  <c r="H1379" i="7"/>
  <c r="H1380" i="7"/>
  <c r="H1381" i="7"/>
  <c r="H1382" i="7"/>
  <c r="H1383" i="7"/>
  <c r="H1387" i="7"/>
  <c r="H1385" i="7"/>
  <c r="H1386" i="7"/>
  <c r="H1384" i="7"/>
  <c r="H1388" i="7"/>
  <c r="H1389" i="7"/>
  <c r="H1392" i="7"/>
  <c r="H1390" i="7"/>
  <c r="H1391" i="7"/>
  <c r="H1393" i="7"/>
  <c r="H1394" i="7"/>
  <c r="H1395" i="7"/>
  <c r="H1396" i="7"/>
  <c r="H1397" i="7"/>
  <c r="H1400" i="7"/>
  <c r="H1398" i="7"/>
  <c r="H1403" i="7"/>
  <c r="H1399" i="7"/>
  <c r="H1402" i="7"/>
  <c r="H1401" i="7"/>
  <c r="H1404" i="7"/>
  <c r="H1405" i="7"/>
  <c r="H1407" i="7"/>
  <c r="H1406" i="7"/>
  <c r="H1408" i="7"/>
  <c r="H1409" i="7"/>
  <c r="H1410" i="7"/>
  <c r="H1411" i="7"/>
  <c r="H1412" i="7"/>
  <c r="H1413" i="7"/>
  <c r="H1414" i="7"/>
  <c r="H1417" i="7"/>
  <c r="H1415" i="7"/>
  <c r="H1416" i="7"/>
  <c r="H1420" i="7"/>
  <c r="H1418" i="7"/>
  <c r="H1419" i="7"/>
  <c r="H1421" i="7"/>
  <c r="H1422" i="7"/>
  <c r="H1423" i="7"/>
  <c r="H1424" i="7"/>
  <c r="H1425" i="7"/>
  <c r="H1427" i="7"/>
  <c r="H1426" i="7"/>
  <c r="H1428" i="7"/>
  <c r="H1429" i="7"/>
  <c r="H1431" i="7"/>
  <c r="H1430" i="7"/>
  <c r="H1432" i="7"/>
  <c r="H1433" i="7"/>
  <c r="H1434" i="7"/>
  <c r="H1436" i="7"/>
  <c r="H1437" i="7"/>
  <c r="H1435" i="7"/>
  <c r="H1439" i="7"/>
  <c r="H1442" i="7"/>
  <c r="H1438" i="7"/>
  <c r="H1440" i="7"/>
  <c r="H1441" i="7"/>
  <c r="H1443" i="7"/>
  <c r="H1444" i="7"/>
  <c r="H1445" i="7"/>
  <c r="H1446" i="7"/>
  <c r="H1447" i="7"/>
  <c r="H1448" i="7"/>
  <c r="H1450" i="7"/>
  <c r="H1449" i="7"/>
  <c r="H1451" i="7"/>
  <c r="H1454" i="7"/>
  <c r="H1452" i="7"/>
  <c r="H1453" i="7"/>
  <c r="H1455" i="7"/>
  <c r="H1457" i="7"/>
  <c r="H1456" i="7"/>
  <c r="H1458" i="7"/>
  <c r="H1459" i="7"/>
  <c r="H1460" i="7"/>
  <c r="H1461" i="7"/>
  <c r="H1462" i="7"/>
  <c r="H1463" i="7"/>
  <c r="H1464" i="7"/>
  <c r="H1465" i="7"/>
  <c r="H1466" i="7"/>
  <c r="H1468" i="7"/>
  <c r="H1469" i="7"/>
  <c r="H1470" i="7"/>
  <c r="H1467" i="7"/>
  <c r="H1471" i="7"/>
  <c r="H1473" i="7"/>
  <c r="H1472" i="7"/>
  <c r="H1475" i="7"/>
  <c r="H1478" i="7"/>
  <c r="H1474" i="7"/>
  <c r="H1476" i="7"/>
  <c r="H1479" i="7"/>
  <c r="H1477" i="7"/>
  <c r="H1480" i="7"/>
  <c r="H1481" i="7"/>
  <c r="H1484" i="7"/>
  <c r="H1483" i="7"/>
  <c r="H1482" i="7"/>
  <c r="H1486" i="7"/>
  <c r="H1485" i="7"/>
  <c r="H1487" i="7"/>
  <c r="H1489" i="7"/>
  <c r="H1488" i="7"/>
  <c r="H1490" i="7"/>
  <c r="H1492" i="7"/>
  <c r="H1491" i="7"/>
  <c r="H1494" i="7"/>
  <c r="H1493" i="7"/>
  <c r="H1496" i="7"/>
  <c r="H1495" i="7"/>
  <c r="H1499" i="7"/>
  <c r="H1497" i="7"/>
  <c r="H1498" i="7"/>
  <c r="H1500" i="7"/>
  <c r="H1501" i="7"/>
  <c r="H1504" i="7"/>
  <c r="H1503" i="7"/>
  <c r="H1506" i="7"/>
  <c r="H1502" i="7"/>
  <c r="H1505" i="7"/>
  <c r="H1507" i="7"/>
  <c r="H1508" i="7"/>
  <c r="H1510" i="7"/>
  <c r="H1511" i="7"/>
  <c r="H1509" i="7"/>
  <c r="H1513" i="7"/>
  <c r="H1515" i="7"/>
  <c r="H1512" i="7"/>
  <c r="H1514" i="7"/>
  <c r="H1517" i="7"/>
  <c r="H1518" i="7"/>
  <c r="H1516" i="7"/>
  <c r="H1519" i="7"/>
  <c r="H1520" i="7"/>
  <c r="H1521" i="7"/>
  <c r="H1526" i="7"/>
  <c r="H1524" i="7"/>
  <c r="H1523" i="7"/>
  <c r="H1522" i="7"/>
  <c r="H1527" i="7"/>
  <c r="H1525" i="7"/>
  <c r="H1530" i="7"/>
  <c r="H1529" i="7"/>
  <c r="H1528" i="7"/>
  <c r="H1532" i="7"/>
  <c r="H1531" i="7"/>
  <c r="H1534" i="7"/>
  <c r="H1533" i="7"/>
  <c r="H1536" i="7"/>
  <c r="H1535" i="7"/>
  <c r="H1537" i="7"/>
  <c r="H1538" i="7"/>
  <c r="H1539" i="7"/>
  <c r="H1540" i="7"/>
  <c r="H1541" i="7"/>
  <c r="H1545" i="7"/>
  <c r="H1542" i="7"/>
  <c r="H1544" i="7"/>
  <c r="H1543" i="7"/>
  <c r="H1549" i="7"/>
  <c r="H1548" i="7"/>
  <c r="H1547" i="7"/>
  <c r="H1546" i="7"/>
  <c r="H1551" i="7"/>
  <c r="H1552" i="7"/>
  <c r="H1550" i="7"/>
  <c r="H1554" i="7"/>
  <c r="H1555" i="7"/>
  <c r="H1553" i="7"/>
  <c r="H1556" i="7"/>
  <c r="H1560" i="7"/>
  <c r="H1557" i="7"/>
  <c r="H1558" i="7"/>
  <c r="H1559" i="7"/>
  <c r="H1561" i="7"/>
  <c r="H1562" i="7"/>
  <c r="H1563" i="7"/>
  <c r="H1566" i="7"/>
  <c r="H1565" i="7"/>
  <c r="H1564" i="7"/>
  <c r="H1569" i="7"/>
  <c r="H1567" i="7"/>
  <c r="H1568" i="7"/>
  <c r="H1570" i="7"/>
  <c r="H1572" i="7"/>
  <c r="H1571" i="7"/>
  <c r="H1573" i="7"/>
  <c r="H1574" i="7"/>
  <c r="H1575" i="7"/>
  <c r="H1576" i="7"/>
  <c r="H1577" i="7"/>
  <c r="H1578" i="7"/>
  <c r="H1579" i="7"/>
  <c r="H1581" i="7"/>
  <c r="H1580" i="7"/>
  <c r="H1583" i="7"/>
  <c r="H1582" i="7"/>
  <c r="H1585" i="7"/>
  <c r="H1584" i="7"/>
  <c r="H1589" i="7"/>
  <c r="H1588" i="7"/>
  <c r="H1587" i="7"/>
  <c r="H1586" i="7"/>
  <c r="H1590" i="7"/>
  <c r="H1591" i="7"/>
  <c r="H1594" i="7"/>
  <c r="H1593" i="7"/>
  <c r="H1592" i="7"/>
  <c r="H1596" i="7"/>
  <c r="H1597" i="7"/>
  <c r="H1598" i="7"/>
  <c r="H1595" i="7"/>
  <c r="H1599" i="7"/>
  <c r="H1600" i="7"/>
  <c r="H1602" i="7"/>
  <c r="H1601" i="7"/>
  <c r="H1603" i="7"/>
  <c r="H1604" i="7"/>
  <c r="H1605" i="7"/>
  <c r="H1606" i="7"/>
  <c r="H1607" i="7"/>
  <c r="H1608" i="7"/>
  <c r="H1609" i="7"/>
  <c r="H1612" i="7"/>
  <c r="H1610" i="7"/>
  <c r="H1615" i="7"/>
  <c r="H1611" i="7"/>
  <c r="H1614" i="7"/>
  <c r="H1613" i="7"/>
  <c r="H1616" i="7"/>
  <c r="H1617" i="7"/>
  <c r="H1618" i="7"/>
  <c r="H1619" i="7"/>
  <c r="H1620" i="7"/>
  <c r="H1622" i="7"/>
  <c r="H1623" i="7"/>
  <c r="H1621" i="7"/>
  <c r="H1624" i="7"/>
  <c r="H1625" i="7"/>
  <c r="H1627" i="7"/>
  <c r="H1626" i="7"/>
  <c r="H1628" i="7"/>
  <c r="H1629" i="7"/>
  <c r="H1632" i="7"/>
  <c r="H1633" i="7"/>
  <c r="H1630" i="7"/>
  <c r="H1631" i="7"/>
  <c r="H1635" i="7"/>
  <c r="H1634" i="7"/>
  <c r="H1636" i="7"/>
  <c r="H1637" i="7"/>
  <c r="H1640" i="7"/>
  <c r="H1641" i="7"/>
  <c r="H1638" i="7"/>
  <c r="H1639" i="7"/>
  <c r="H1642" i="7"/>
  <c r="H1644" i="7"/>
  <c r="H1645" i="7"/>
  <c r="H1643" i="7"/>
  <c r="H1646" i="7"/>
  <c r="H1647" i="7"/>
  <c r="H1648" i="7"/>
  <c r="H1651" i="7"/>
  <c r="H1649" i="7"/>
  <c r="H1652" i="7"/>
  <c r="H1650" i="7"/>
  <c r="H1653" i="7"/>
  <c r="H1654" i="7"/>
  <c r="H1655" i="7"/>
  <c r="H1656" i="7"/>
  <c r="H1657" i="7"/>
  <c r="H1658" i="7"/>
  <c r="H1659" i="7"/>
  <c r="H1660" i="7"/>
  <c r="H1661" i="7"/>
  <c r="H1662" i="7"/>
  <c r="H1663" i="7"/>
  <c r="H1665" i="7"/>
  <c r="H1667" i="7"/>
  <c r="H1664" i="7"/>
  <c r="H1666" i="7"/>
  <c r="H1668" i="7"/>
  <c r="H1670" i="7"/>
  <c r="H1671" i="7"/>
  <c r="H1669" i="7"/>
  <c r="H1674" i="7"/>
  <c r="H1672" i="7"/>
  <c r="H1673" i="7"/>
  <c r="H1675" i="7"/>
  <c r="H1676" i="7"/>
  <c r="H1677" i="7"/>
  <c r="H1678" i="7"/>
  <c r="H1679" i="7"/>
  <c r="H1681" i="7"/>
  <c r="H1680" i="7"/>
  <c r="H1682" i="7"/>
  <c r="H1683" i="7"/>
  <c r="H1684" i="7"/>
  <c r="H1686" i="7"/>
  <c r="H1685" i="7"/>
  <c r="H1687" i="7"/>
  <c r="H1689" i="7"/>
  <c r="H1688" i="7"/>
  <c r="H1692" i="7"/>
  <c r="H1690" i="7"/>
  <c r="H1696" i="7"/>
  <c r="H1691" i="7"/>
  <c r="H1693" i="7"/>
  <c r="H1695" i="7"/>
  <c r="H1694" i="7"/>
  <c r="H1700" i="7"/>
  <c r="H1697" i="7"/>
  <c r="H1698" i="7"/>
  <c r="H1699" i="7"/>
  <c r="H1701" i="7"/>
  <c r="H1703" i="7"/>
  <c r="H1702" i="7"/>
  <c r="H1704" i="7"/>
  <c r="H1705" i="7"/>
  <c r="H1706" i="7"/>
  <c r="H1707" i="7"/>
  <c r="H1708" i="7"/>
  <c r="H1710" i="7"/>
  <c r="H1709" i="7"/>
  <c r="H1712" i="7"/>
  <c r="H1714" i="7"/>
  <c r="H1711" i="7"/>
  <c r="H1713" i="7"/>
  <c r="H1715" i="7"/>
  <c r="H1717" i="7"/>
  <c r="H1716" i="7"/>
  <c r="H1719" i="7"/>
  <c r="H1722" i="7"/>
  <c r="H1718" i="7"/>
  <c r="H1720" i="7"/>
  <c r="H1723" i="7"/>
  <c r="H1721" i="7"/>
  <c r="H1724" i="7"/>
  <c r="H1725" i="7"/>
  <c r="H1727" i="7"/>
  <c r="H1726" i="7"/>
  <c r="H1728" i="7"/>
  <c r="H1730" i="7"/>
  <c r="H1729" i="7"/>
  <c r="H1731" i="7"/>
  <c r="H1732" i="7"/>
  <c r="H1733" i="7"/>
  <c r="H1735" i="7"/>
  <c r="H1734" i="7"/>
  <c r="H1736" i="7"/>
  <c r="H1737" i="7"/>
  <c r="H1738" i="7"/>
  <c r="H1739" i="7"/>
  <c r="H1740" i="7"/>
  <c r="H1741" i="7"/>
  <c r="H1742" i="7"/>
  <c r="H1743" i="7"/>
  <c r="H1744" i="7"/>
  <c r="H1745" i="7"/>
  <c r="H1746" i="7"/>
  <c r="H1748" i="7"/>
  <c r="H1747" i="7"/>
  <c r="H1749" i="7"/>
  <c r="H1751" i="7"/>
  <c r="H1750" i="7"/>
  <c r="H1752" i="7"/>
  <c r="H1753" i="7"/>
  <c r="H1756" i="7"/>
  <c r="H1754" i="7"/>
  <c r="H1755" i="7"/>
  <c r="H1758" i="7"/>
  <c r="H1759" i="7"/>
  <c r="H1757" i="7"/>
  <c r="H1763" i="7"/>
  <c r="H1762" i="7"/>
  <c r="H1761" i="7"/>
  <c r="H1760" i="7"/>
  <c r="H1764" i="7"/>
  <c r="H1765" i="7"/>
  <c r="H1767" i="7"/>
  <c r="H1766" i="7"/>
  <c r="H1768" i="7"/>
  <c r="H1769" i="7"/>
  <c r="H1771" i="7"/>
  <c r="H1770" i="7"/>
  <c r="H1772" i="7"/>
  <c r="H1775" i="7"/>
  <c r="H1773" i="7"/>
  <c r="H1774" i="7"/>
  <c r="H1776" i="7"/>
  <c r="H1778" i="7"/>
  <c r="H1777" i="7"/>
  <c r="H1779" i="7"/>
  <c r="H1780" i="7"/>
  <c r="H1782" i="7"/>
  <c r="H1781" i="7"/>
  <c r="H1783" i="7"/>
  <c r="H1784" i="7"/>
  <c r="H1785" i="7"/>
  <c r="H1786" i="7"/>
  <c r="H1787" i="7"/>
  <c r="H1788" i="7"/>
  <c r="H1790" i="7"/>
  <c r="H1789" i="7"/>
  <c r="H1791" i="7"/>
  <c r="H1792" i="7"/>
  <c r="H1794" i="7"/>
  <c r="H1793" i="7"/>
  <c r="H1795" i="7"/>
  <c r="H1796" i="7"/>
  <c r="H1798" i="7"/>
  <c r="H1797" i="7"/>
  <c r="H1800" i="7"/>
  <c r="H1801" i="7"/>
  <c r="H1799" i="7"/>
  <c r="H1802" i="7"/>
  <c r="H1803" i="7"/>
  <c r="H1805" i="7"/>
  <c r="H1804" i="7"/>
  <c r="H1806" i="7"/>
  <c r="H1807" i="7"/>
  <c r="H1808" i="7"/>
  <c r="H1810" i="7"/>
  <c r="H1809" i="7"/>
  <c r="H1811" i="7"/>
  <c r="H1812" i="7"/>
  <c r="H1814" i="7"/>
  <c r="H1816" i="7"/>
  <c r="H1813" i="7"/>
  <c r="H1815" i="7"/>
  <c r="H1817" i="7"/>
  <c r="H1820" i="7"/>
  <c r="H1818" i="7"/>
  <c r="H1819" i="7"/>
  <c r="H1822" i="7"/>
  <c r="H1821" i="7"/>
  <c r="H1825" i="7"/>
  <c r="H1823" i="7"/>
  <c r="H1824" i="7"/>
  <c r="H1826" i="7"/>
  <c r="H1828" i="7"/>
  <c r="H1827" i="7"/>
  <c r="H1829" i="7"/>
  <c r="H1830" i="7"/>
  <c r="H1831" i="7"/>
  <c r="H1832" i="7"/>
  <c r="H1835" i="7"/>
  <c r="H1833" i="7"/>
  <c r="H1834" i="7"/>
  <c r="H1836" i="7"/>
  <c r="H1838" i="7"/>
  <c r="H1837" i="7"/>
  <c r="H1841" i="7"/>
  <c r="H1840" i="7"/>
  <c r="H1839" i="7"/>
  <c r="H1842" i="7"/>
  <c r="H1843" i="7"/>
  <c r="H1845" i="7"/>
  <c r="H1844" i="7"/>
  <c r="H1847" i="7"/>
  <c r="H1846" i="7"/>
  <c r="H1848" i="7"/>
  <c r="H1849" i="7"/>
  <c r="H1852" i="7"/>
  <c r="H1851" i="7"/>
  <c r="H1854" i="7"/>
  <c r="H1850" i="7"/>
  <c r="H1856" i="7"/>
  <c r="H1853" i="7"/>
  <c r="H1858" i="7"/>
  <c r="H1855" i="7"/>
  <c r="H1859" i="7"/>
  <c r="H1857" i="7"/>
  <c r="H1861" i="7"/>
  <c r="H1860" i="7"/>
  <c r="H1863" i="7"/>
  <c r="H1866" i="7"/>
  <c r="H1864" i="7"/>
  <c r="H1862" i="7"/>
  <c r="H1868" i="7"/>
  <c r="H1865" i="7"/>
  <c r="H1867" i="7"/>
  <c r="H1869" i="7"/>
  <c r="H1872" i="7"/>
  <c r="H1871" i="7"/>
  <c r="H1870" i="7"/>
  <c r="H1873" i="7"/>
  <c r="H1874" i="7"/>
  <c r="H1875" i="7"/>
  <c r="H1876" i="7"/>
  <c r="H1880" i="7"/>
  <c r="H1877" i="7"/>
  <c r="H1879" i="7"/>
  <c r="H1878" i="7"/>
  <c r="H1882" i="7"/>
  <c r="H1881" i="7"/>
  <c r="H1883" i="7"/>
  <c r="H1885" i="7"/>
  <c r="H1884" i="7"/>
  <c r="H1886" i="7"/>
  <c r="H1887" i="7"/>
  <c r="H1889" i="7"/>
  <c r="H1890" i="7"/>
  <c r="H1888" i="7"/>
  <c r="H1891" i="7"/>
  <c r="H1892" i="7"/>
  <c r="H1893" i="7"/>
  <c r="H1895" i="7"/>
  <c r="H1896" i="7"/>
  <c r="H1894" i="7"/>
  <c r="H1897" i="7"/>
  <c r="H1898" i="7"/>
  <c r="H1899" i="7"/>
  <c r="H1900" i="7"/>
  <c r="H1902" i="7"/>
  <c r="H1901" i="7"/>
  <c r="H1903" i="7"/>
  <c r="H1905" i="7"/>
  <c r="H1904" i="7"/>
  <c r="H1907" i="7"/>
  <c r="H1906" i="7"/>
  <c r="H1909" i="7"/>
  <c r="H1912" i="7"/>
  <c r="H1911" i="7"/>
  <c r="H1908" i="7"/>
  <c r="H1910" i="7"/>
  <c r="H1914" i="7"/>
  <c r="H1913" i="7"/>
  <c r="H1915" i="7"/>
  <c r="H1917" i="7"/>
  <c r="H1916" i="7"/>
  <c r="H1919" i="7"/>
  <c r="H1920" i="7"/>
  <c r="H1918" i="7"/>
  <c r="H1921" i="7"/>
  <c r="H1922" i="7"/>
  <c r="H1924" i="7"/>
  <c r="H1923" i="7"/>
  <c r="H1926" i="7"/>
  <c r="H1929" i="7"/>
  <c r="H1925" i="7"/>
  <c r="H1927" i="7"/>
  <c r="H1928" i="7"/>
  <c r="H1932" i="7"/>
  <c r="H1930" i="7"/>
  <c r="H1931" i="7"/>
  <c r="H1935" i="7"/>
  <c r="H1933" i="7"/>
  <c r="H1934" i="7"/>
  <c r="H1936" i="7"/>
  <c r="H1937" i="7"/>
  <c r="H1938" i="7"/>
  <c r="H1939" i="7"/>
  <c r="H1942" i="7"/>
  <c r="H1940" i="7"/>
  <c r="H1945" i="7"/>
  <c r="H1941" i="7"/>
  <c r="H1944" i="7"/>
  <c r="H1943" i="7"/>
  <c r="H1946" i="7"/>
  <c r="H1947" i="7"/>
  <c r="H1949" i="7"/>
  <c r="H1948" i="7"/>
  <c r="H1950" i="7"/>
  <c r="H1952" i="7"/>
  <c r="H1951" i="7"/>
  <c r="H1954" i="7"/>
  <c r="H1953" i="7"/>
  <c r="H1955" i="7"/>
  <c r="H1956" i="7"/>
  <c r="H1958" i="7"/>
  <c r="H1959" i="7"/>
  <c r="H1957" i="7"/>
  <c r="H1961" i="7"/>
  <c r="H1963" i="7"/>
  <c r="H1960" i="7"/>
  <c r="H1964" i="7"/>
  <c r="H1965" i="7"/>
  <c r="H1962" i="7"/>
  <c r="H1967" i="7"/>
  <c r="H1968" i="7"/>
  <c r="H1966" i="7"/>
  <c r="H1970" i="7"/>
  <c r="H1969" i="7"/>
  <c r="H1971" i="7"/>
  <c r="H1972" i="7"/>
  <c r="H1973" i="7"/>
  <c r="H1974" i="7"/>
  <c r="H1978" i="7"/>
  <c r="H1975" i="7"/>
  <c r="H1977" i="7"/>
  <c r="H1976" i="7"/>
  <c r="H1979" i="7"/>
  <c r="H1980" i="7"/>
  <c r="H1982" i="7"/>
  <c r="H1983" i="7"/>
  <c r="H1984" i="7"/>
  <c r="H1981" i="7"/>
  <c r="H1986" i="7"/>
  <c r="H1985" i="7"/>
  <c r="H1987" i="7"/>
  <c r="H1989" i="7"/>
  <c r="H1990" i="7"/>
  <c r="H1991" i="7"/>
  <c r="H1988" i="7"/>
  <c r="H1992" i="7"/>
  <c r="H1993" i="7"/>
  <c r="H1994" i="7"/>
  <c r="H1996" i="7"/>
  <c r="H1997" i="7"/>
  <c r="H1999" i="7"/>
  <c r="H1995" i="7"/>
  <c r="H1998" i="7"/>
  <c r="H2000" i="7"/>
  <c r="H2003" i="7"/>
  <c r="H2001" i="7"/>
  <c r="H2002" i="7"/>
  <c r="H2006" i="7"/>
  <c r="H2004" i="7"/>
  <c r="H2005" i="7"/>
  <c r="H2008" i="7"/>
  <c r="H2007" i="7"/>
  <c r="H2010" i="7"/>
  <c r="H2012" i="7"/>
  <c r="H2009" i="7"/>
  <c r="H2011" i="7"/>
  <c r="H2013" i="7"/>
  <c r="H2015" i="7"/>
  <c r="H2014" i="7"/>
  <c r="H2016" i="7"/>
  <c r="H2017" i="7"/>
  <c r="H2018" i="7"/>
  <c r="H2020" i="7"/>
  <c r="H2021" i="7"/>
  <c r="H2022" i="7"/>
  <c r="H2019" i="7"/>
  <c r="H2023" i="7"/>
  <c r="H2025" i="7"/>
  <c r="H2024" i="7"/>
  <c r="H2027" i="7"/>
  <c r="H2026" i="7"/>
  <c r="H2029" i="7"/>
  <c r="H2028" i="7"/>
  <c r="H2030" i="7"/>
  <c r="H2031" i="7"/>
  <c r="H2032" i="7"/>
  <c r="H2033" i="7"/>
  <c r="H2037" i="7"/>
  <c r="H2034" i="7"/>
  <c r="H2036" i="7"/>
  <c r="H2035" i="7"/>
  <c r="H2038" i="7"/>
  <c r="H2039" i="7"/>
  <c r="H2041" i="7"/>
  <c r="H2040" i="7"/>
  <c r="H2043" i="7"/>
  <c r="H2042" i="7"/>
  <c r="H2045" i="7"/>
  <c r="H2044" i="7"/>
  <c r="H2046" i="7"/>
  <c r="H2049" i="7"/>
  <c r="H2047" i="7"/>
  <c r="H2048" i="7"/>
  <c r="H2050" i="7"/>
  <c r="H2052" i="7"/>
  <c r="H2051" i="7"/>
  <c r="H2053" i="7"/>
  <c r="H2055" i="7"/>
  <c r="H2054" i="7"/>
  <c r="H2057" i="7"/>
  <c r="H2056" i="7"/>
  <c r="H2058" i="7"/>
  <c r="H2059" i="7"/>
  <c r="H2060" i="7"/>
  <c r="H2062" i="7"/>
  <c r="H2063" i="7"/>
  <c r="H2061" i="7"/>
  <c r="H2065" i="7"/>
  <c r="H2067" i="7"/>
  <c r="H2064" i="7"/>
  <c r="H2066" i="7"/>
  <c r="H2068" i="7"/>
  <c r="H2069" i="7"/>
  <c r="H2072" i="7"/>
  <c r="H2071" i="7"/>
  <c r="H2070" i="7"/>
  <c r="H2073" i="7"/>
  <c r="H2074" i="7"/>
  <c r="H2075" i="7"/>
  <c r="H2076" i="7"/>
  <c r="H2077" i="7"/>
  <c r="H2078" i="7"/>
  <c r="H2079" i="7"/>
  <c r="H2081" i="7"/>
  <c r="H2080" i="7"/>
  <c r="H2082" i="7"/>
  <c r="H2083" i="7"/>
  <c r="H2084" i="7"/>
  <c r="H2086" i="7"/>
  <c r="H2085" i="7"/>
  <c r="H2087" i="7"/>
  <c r="H2088" i="7"/>
  <c r="H2090" i="7"/>
  <c r="H2089" i="7"/>
  <c r="H2091" i="7"/>
  <c r="H2093" i="7"/>
  <c r="H2092" i="7"/>
  <c r="H2094" i="7"/>
  <c r="H2097" i="7"/>
  <c r="H2096" i="7"/>
  <c r="H2095" i="7"/>
  <c r="H2098" i="7"/>
  <c r="H2101" i="7"/>
  <c r="H2099" i="7"/>
  <c r="H2100" i="7"/>
  <c r="H2102" i="7"/>
  <c r="H2103" i="7"/>
  <c r="H2106" i="7"/>
  <c r="H2104" i="7"/>
  <c r="H2105" i="7"/>
  <c r="H2108" i="7"/>
  <c r="H2107" i="7"/>
  <c r="H2110" i="7"/>
  <c r="H2109" i="7"/>
  <c r="H2113" i="7"/>
  <c r="H2111" i="7"/>
  <c r="H2112" i="7"/>
  <c r="H2114" i="7"/>
  <c r="H2116" i="7"/>
  <c r="H2115" i="7"/>
  <c r="H2117" i="7"/>
  <c r="H2119" i="7"/>
  <c r="H2118" i="7"/>
  <c r="H2120" i="7"/>
  <c r="H2121" i="7"/>
  <c r="H2124" i="7"/>
  <c r="H2122" i="7"/>
  <c r="H2123" i="7"/>
  <c r="H2126" i="7"/>
  <c r="H2125" i="7"/>
  <c r="H2127" i="7"/>
  <c r="H2129" i="7"/>
  <c r="H2130" i="7"/>
  <c r="H2128" i="7"/>
  <c r="H2132" i="7"/>
  <c r="H2133" i="7"/>
  <c r="H2131" i="7"/>
  <c r="H2134" i="7"/>
  <c r="H2136" i="7"/>
  <c r="H2137" i="7"/>
  <c r="H2138" i="7"/>
  <c r="H2135" i="7"/>
  <c r="H2139" i="7"/>
  <c r="H2142" i="7"/>
  <c r="H2141" i="7"/>
  <c r="H2143" i="7"/>
  <c r="H2140" i="7"/>
  <c r="H2144" i="7"/>
  <c r="H2145" i="7"/>
  <c r="H2146" i="7"/>
  <c r="H2147" i="7"/>
  <c r="H2148" i="7"/>
  <c r="H2152" i="7"/>
  <c r="H2150" i="7"/>
  <c r="H2149" i="7"/>
  <c r="H2151" i="7"/>
  <c r="H2154" i="7"/>
  <c r="H2153" i="7"/>
  <c r="H2156" i="7"/>
  <c r="H2155" i="7"/>
  <c r="H2158" i="7"/>
  <c r="H2161" i="7"/>
  <c r="H2159" i="7"/>
  <c r="H2157" i="7"/>
  <c r="H2160" i="7"/>
  <c r="H2163" i="7"/>
  <c r="H2162" i="7"/>
  <c r="H2166" i="7"/>
  <c r="H2165" i="7"/>
  <c r="H2164" i="7"/>
  <c r="H2168" i="7"/>
  <c r="H2167" i="7"/>
  <c r="H2171" i="7"/>
  <c r="H2169" i="7"/>
  <c r="H2170" i="7"/>
  <c r="H2173" i="7"/>
  <c r="H2175" i="7"/>
  <c r="H2174" i="7"/>
  <c r="H2172" i="7"/>
  <c r="H2176" i="7"/>
  <c r="H2177" i="7"/>
  <c r="H2178" i="7"/>
  <c r="H2179" i="7"/>
  <c r="H2181" i="7"/>
  <c r="H2182" i="7"/>
  <c r="H2180" i="7"/>
  <c r="H2184" i="7"/>
  <c r="H2183" i="7"/>
  <c r="H2185" i="7"/>
  <c r="H2189" i="7"/>
  <c r="H2187" i="7"/>
  <c r="H2186" i="7"/>
  <c r="H2188" i="7"/>
  <c r="H2190" i="7"/>
  <c r="H2194" i="7"/>
  <c r="H2191" i="7"/>
  <c r="H2192" i="7"/>
  <c r="H2193" i="7"/>
  <c r="H2195" i="7"/>
  <c r="H2197" i="7"/>
  <c r="H2196" i="7"/>
  <c r="H2199" i="7"/>
  <c r="H2198" i="7"/>
  <c r="H2201" i="7"/>
  <c r="H2200" i="7"/>
  <c r="H2203" i="7"/>
  <c r="H2202" i="7"/>
  <c r="H2205" i="7"/>
  <c r="H2204" i="7"/>
  <c r="H2206" i="7"/>
  <c r="H2207" i="7"/>
  <c r="H2208" i="7"/>
  <c r="H2209" i="7"/>
  <c r="H2210" i="7"/>
  <c r="H2213" i="7"/>
  <c r="H2211" i="7"/>
  <c r="H2214" i="7"/>
  <c r="H2212" i="7"/>
  <c r="H2215" i="7"/>
  <c r="H2216" i="7"/>
  <c r="H2217" i="7"/>
  <c r="H2218" i="7"/>
  <c r="H2220" i="7"/>
  <c r="H2223" i="7"/>
  <c r="H2219" i="7"/>
  <c r="H2221" i="7"/>
  <c r="H2222" i="7"/>
  <c r="H2225" i="7"/>
  <c r="H2224" i="7"/>
  <c r="H2227" i="7"/>
  <c r="H2226" i="7"/>
  <c r="H2229" i="7"/>
  <c r="H2228" i="7"/>
  <c r="H2230" i="7"/>
  <c r="H2231" i="7"/>
  <c r="H2233" i="7"/>
  <c r="H2232" i="7"/>
  <c r="H2234" i="7"/>
  <c r="H2237" i="7"/>
  <c r="H2235" i="7"/>
  <c r="H2236" i="7"/>
  <c r="H2240" i="7"/>
  <c r="H2239" i="7"/>
  <c r="H2238" i="7"/>
  <c r="H2241" i="7"/>
  <c r="H2243" i="7"/>
  <c r="H2242" i="7"/>
  <c r="H2244" i="7"/>
  <c r="H2245" i="7"/>
  <c r="H2246" i="7"/>
  <c r="H2248" i="7"/>
  <c r="H2247" i="7"/>
  <c r="H2249" i="7"/>
  <c r="H2251" i="7"/>
  <c r="H2250" i="7"/>
  <c r="H2252" i="7"/>
  <c r="H2255" i="7"/>
  <c r="H2253" i="7"/>
  <c r="H2254" i="7"/>
  <c r="H2256" i="7"/>
  <c r="H2259" i="7"/>
  <c r="H2257" i="7"/>
  <c r="H2258" i="7"/>
  <c r="H2260" i="7"/>
  <c r="H2261" i="7"/>
  <c r="H2262" i="7"/>
  <c r="H2264" i="7"/>
  <c r="H2263" i="7"/>
  <c r="H2266" i="7"/>
  <c r="H2265" i="7"/>
  <c r="H2267" i="7"/>
  <c r="H2268" i="7"/>
  <c r="H2269" i="7"/>
  <c r="H2270" i="7"/>
  <c r="H2271" i="7"/>
  <c r="H2273" i="7"/>
  <c r="H2272" i="7"/>
  <c r="H2276" i="7"/>
  <c r="H2274" i="7"/>
  <c r="H2275" i="7"/>
  <c r="H2279" i="7"/>
  <c r="H2277" i="7"/>
  <c r="H2280" i="7"/>
  <c r="H2278" i="7"/>
  <c r="H2281" i="7"/>
  <c r="H2284" i="7"/>
  <c r="H2283" i="7"/>
  <c r="H2282" i="7"/>
  <c r="H2286" i="7"/>
  <c r="H2288" i="7"/>
  <c r="H2287" i="7"/>
  <c r="H2285" i="7"/>
  <c r="H2289" i="7"/>
  <c r="H2293" i="7"/>
  <c r="H2291" i="7"/>
  <c r="H2290" i="7"/>
  <c r="H2292" i="7"/>
  <c r="H2295" i="7"/>
  <c r="H2294" i="7"/>
  <c r="H2298" i="7"/>
  <c r="H2296" i="7"/>
  <c r="H2297" i="7"/>
  <c r="H2301" i="7"/>
  <c r="H2300" i="7"/>
  <c r="H2299" i="7"/>
  <c r="H2302" i="7"/>
  <c r="H2303" i="7"/>
  <c r="H2305" i="7"/>
  <c r="H2308" i="7"/>
  <c r="H2306" i="7"/>
  <c r="H2304" i="7"/>
  <c r="H2307" i="7"/>
  <c r="H2309" i="7"/>
  <c r="H2310" i="7"/>
  <c r="H2312" i="7"/>
  <c r="H2311" i="7"/>
  <c r="H2314" i="7"/>
  <c r="H2313" i="7"/>
  <c r="H2315" i="7"/>
  <c r="H2317" i="7"/>
  <c r="H2316" i="7"/>
  <c r="H2318" i="7"/>
  <c r="H2319" i="7"/>
  <c r="H2321" i="7"/>
  <c r="H2320" i="7"/>
  <c r="H2324" i="7"/>
  <c r="H2322" i="7"/>
  <c r="H2323" i="7"/>
  <c r="H2326" i="7"/>
  <c r="H2325" i="7"/>
  <c r="H2329" i="7"/>
  <c r="H2327" i="7"/>
  <c r="H2328" i="7"/>
  <c r="H2331" i="7"/>
  <c r="H2332" i="7"/>
  <c r="H2330" i="7"/>
  <c r="H2333" i="7"/>
  <c r="H2334" i="7"/>
  <c r="H2335" i="7"/>
  <c r="H2337" i="7"/>
  <c r="H2336" i="7"/>
  <c r="H2339" i="7"/>
  <c r="H2338" i="7"/>
  <c r="H2340" i="7"/>
  <c r="H2341" i="7"/>
  <c r="H2342" i="7"/>
  <c r="H2345" i="7"/>
  <c r="H2344" i="7"/>
  <c r="H2343" i="7"/>
  <c r="H2346" i="7"/>
  <c r="H2349" i="7"/>
  <c r="H2348" i="7"/>
  <c r="H2347" i="7"/>
  <c r="H2350" i="7"/>
  <c r="H2351" i="7"/>
  <c r="H2352" i="7"/>
  <c r="H2353" i="7"/>
  <c r="H2354" i="7"/>
  <c r="H2355" i="7"/>
  <c r="H2356" i="7"/>
  <c r="H2357" i="7"/>
  <c r="H2360" i="7"/>
  <c r="H2358" i="7"/>
  <c r="H2361" i="7"/>
  <c r="H2359" i="7"/>
  <c r="H2362" i="7"/>
  <c r="H2363" i="7"/>
  <c r="H2364" i="7"/>
  <c r="H2365" i="7"/>
  <c r="H2366" i="7"/>
  <c r="H2368" i="7"/>
  <c r="H2367" i="7"/>
  <c r="H2369" i="7"/>
  <c r="H2371" i="7"/>
  <c r="H2370" i="7"/>
  <c r="H2372" i="7"/>
  <c r="H2374" i="7"/>
  <c r="H2375" i="7"/>
  <c r="H2373" i="7"/>
  <c r="H2376" i="7"/>
  <c r="H2379" i="7"/>
  <c r="H2377" i="7"/>
  <c r="H2378" i="7"/>
  <c r="H2380" i="7"/>
  <c r="H2381" i="7"/>
  <c r="H2382" i="7"/>
  <c r="H2383" i="7"/>
  <c r="H2384" i="7"/>
  <c r="H2385" i="7"/>
  <c r="H2389" i="7"/>
  <c r="H2387" i="7"/>
  <c r="H2386" i="7"/>
  <c r="H2388" i="7"/>
  <c r="H2391" i="7"/>
  <c r="H2392" i="7"/>
  <c r="H2393" i="7"/>
  <c r="H2390" i="7"/>
  <c r="H2396" i="7"/>
  <c r="H2394" i="7"/>
  <c r="H2395" i="7"/>
  <c r="H2397" i="7"/>
  <c r="H2399" i="7"/>
  <c r="H2398" i="7"/>
  <c r="H2400" i="7"/>
  <c r="H2403" i="7"/>
  <c r="H2401" i="7"/>
  <c r="H2402" i="7"/>
  <c r="H2407" i="7"/>
  <c r="H2404" i="7"/>
  <c r="H2406" i="7"/>
  <c r="H2405" i="7"/>
  <c r="H2409" i="7"/>
  <c r="H2410" i="7"/>
  <c r="H2408" i="7"/>
  <c r="H2411" i="7"/>
  <c r="H2414" i="7"/>
  <c r="H2413" i="7"/>
  <c r="H2412" i="7"/>
  <c r="H2415" i="7"/>
  <c r="H2417" i="7"/>
  <c r="H2416" i="7"/>
  <c r="H2419" i="7"/>
  <c r="H2420" i="7"/>
  <c r="H2418" i="7"/>
  <c r="H2422" i="7"/>
  <c r="H2421" i="7"/>
  <c r="H2423" i="7"/>
  <c r="H2424" i="7"/>
  <c r="H2425" i="7"/>
  <c r="H2427" i="7"/>
  <c r="H2426" i="7"/>
  <c r="H2428" i="7"/>
  <c r="H2429" i="7"/>
  <c r="H2430" i="7"/>
  <c r="H2432" i="7"/>
  <c r="H2431" i="7"/>
  <c r="H2433" i="7"/>
  <c r="H2435" i="7"/>
  <c r="H2434" i="7"/>
  <c r="H2438" i="7"/>
  <c r="H2436" i="7"/>
  <c r="H2437" i="7"/>
  <c r="H2440" i="7"/>
  <c r="H2441" i="7"/>
  <c r="H2439" i="7"/>
  <c r="H2443" i="7"/>
  <c r="H2442" i="7"/>
  <c r="H2444" i="7"/>
  <c r="H2445" i="7"/>
  <c r="H2448" i="7"/>
  <c r="H2447" i="7"/>
  <c r="H2446" i="7"/>
  <c r="H2451" i="7"/>
  <c r="H2449" i="7"/>
  <c r="H2452" i="7"/>
  <c r="H2450" i="7"/>
  <c r="H2454" i="7"/>
  <c r="H2453" i="7"/>
  <c r="H2455" i="7"/>
  <c r="H2457" i="7"/>
  <c r="H2456" i="7"/>
  <c r="H2459" i="7"/>
  <c r="H2458" i="7"/>
  <c r="H2463" i="7"/>
  <c r="H2460" i="7"/>
  <c r="H2462" i="7"/>
  <c r="H2464" i="7"/>
  <c r="H2461" i="7"/>
  <c r="H2466" i="7"/>
  <c r="H2465" i="7"/>
  <c r="H2468" i="7"/>
  <c r="H2470" i="7"/>
  <c r="H2467" i="7"/>
  <c r="H2469" i="7"/>
  <c r="H2472" i="7"/>
  <c r="H2471" i="7"/>
  <c r="H2473" i="7"/>
  <c r="H2474" i="7"/>
  <c r="H2476" i="7"/>
  <c r="H2477" i="7"/>
  <c r="H2475" i="7"/>
  <c r="H2478" i="7"/>
  <c r="H2481" i="7"/>
  <c r="H2479" i="7"/>
  <c r="H2483" i="7"/>
  <c r="H2480" i="7"/>
  <c r="H2484" i="7"/>
  <c r="H2482" i="7"/>
  <c r="H2486" i="7"/>
  <c r="H2485" i="7"/>
  <c r="H2487" i="7"/>
  <c r="H2488" i="7"/>
  <c r="H2489" i="7"/>
  <c r="H2490" i="7"/>
  <c r="H2492" i="7"/>
  <c r="H2491" i="7"/>
  <c r="H2494" i="7"/>
  <c r="H2493" i="7"/>
  <c r="H2497" i="7"/>
  <c r="H2495" i="7"/>
  <c r="H2496" i="7"/>
  <c r="H2499" i="7"/>
  <c r="H2500" i="7"/>
  <c r="H2498" i="7"/>
  <c r="H2501" i="7"/>
  <c r="H2504" i="7"/>
  <c r="H2502" i="7"/>
  <c r="H2505" i="7"/>
  <c r="H2503" i="7"/>
  <c r="H2506" i="7"/>
  <c r="H2508" i="7"/>
  <c r="H2510" i="7"/>
  <c r="H2507" i="7"/>
  <c r="H2512" i="7"/>
  <c r="H2509" i="7"/>
  <c r="H2511" i="7"/>
  <c r="H2514" i="7"/>
  <c r="H2513" i="7"/>
  <c r="H2515" i="7"/>
  <c r="H2518" i="7"/>
  <c r="H2516" i="7"/>
  <c r="H2517" i="7"/>
  <c r="H2519" i="7"/>
  <c r="H2520" i="7"/>
  <c r="H2523" i="7"/>
  <c r="H2521" i="7"/>
  <c r="H2522" i="7"/>
  <c r="H2525" i="7"/>
  <c r="H2526" i="7"/>
  <c r="H2524" i="7"/>
  <c r="H2528" i="7"/>
  <c r="H2530" i="7"/>
  <c r="H2531" i="7"/>
  <c r="H2527" i="7"/>
  <c r="H2529" i="7"/>
  <c r="H2534" i="7"/>
  <c r="H2533" i="7"/>
  <c r="H2535" i="7"/>
  <c r="H2532" i="7"/>
  <c r="H2538" i="7"/>
  <c r="H2536" i="7"/>
  <c r="H2537" i="7"/>
  <c r="H2539" i="7"/>
  <c r="H2540" i="7"/>
  <c r="H2542" i="7"/>
  <c r="H2541" i="7"/>
  <c r="H2543" i="7"/>
  <c r="H2544" i="7"/>
  <c r="H2546" i="7"/>
  <c r="H2548" i="7"/>
  <c r="H2545" i="7"/>
  <c r="H2547" i="7"/>
  <c r="H2550" i="7"/>
  <c r="H2549" i="7"/>
  <c r="H2553" i="7"/>
  <c r="H2555" i="7"/>
  <c r="H2552" i="7"/>
  <c r="H2554" i="7"/>
  <c r="H2551" i="7"/>
  <c r="H2556" i="7"/>
  <c r="H2559" i="7"/>
  <c r="H2558" i="7"/>
  <c r="H2560" i="7"/>
  <c r="H2557" i="7"/>
  <c r="H2561" i="7"/>
  <c r="H2562" i="7"/>
  <c r="H2564" i="7"/>
  <c r="H2563" i="7"/>
  <c r="H2565" i="7"/>
  <c r="H2566" i="7"/>
  <c r="H2567" i="7"/>
  <c r="H2570" i="7"/>
  <c r="H2568" i="7"/>
  <c r="H2571" i="7"/>
  <c r="H2569" i="7"/>
  <c r="H2574" i="7"/>
  <c r="H2572" i="7"/>
  <c r="H2573" i="7"/>
  <c r="H2575" i="7"/>
  <c r="H2576" i="7"/>
  <c r="H2577" i="7"/>
  <c r="H2579" i="7"/>
  <c r="H2578" i="7"/>
  <c r="H2581" i="7"/>
  <c r="H2580" i="7"/>
  <c r="H2582" i="7"/>
  <c r="H2584" i="7"/>
  <c r="H2583" i="7"/>
  <c r="H2585" i="7"/>
  <c r="H2588" i="7"/>
  <c r="H2586" i="7"/>
  <c r="H2589" i="7"/>
  <c r="H2591" i="7"/>
  <c r="H2587" i="7"/>
  <c r="H2590" i="7"/>
  <c r="H2592" i="7"/>
  <c r="H2593" i="7"/>
  <c r="H2595" i="7"/>
  <c r="H2594" i="7"/>
  <c r="H2596" i="7"/>
  <c r="H2597" i="7"/>
  <c r="H2598" i="7"/>
  <c r="H2600" i="7"/>
  <c r="H2599" i="7"/>
  <c r="H2601" i="7"/>
  <c r="H2602" i="7"/>
  <c r="H2605" i="7"/>
  <c r="H2604" i="7"/>
  <c r="H2603" i="7"/>
  <c r="H2608" i="7"/>
  <c r="H2607" i="7"/>
  <c r="H2606" i="7"/>
  <c r="H2610" i="7"/>
  <c r="H2609" i="7"/>
  <c r="H2611" i="7"/>
  <c r="H2612" i="7"/>
  <c r="H2613" i="7"/>
  <c r="H2615" i="7"/>
  <c r="H2616" i="7"/>
  <c r="H2614" i="7"/>
  <c r="H2617" i="7"/>
  <c r="H2620" i="7"/>
  <c r="H2618" i="7"/>
  <c r="H2621" i="7"/>
  <c r="H2622" i="7"/>
  <c r="H2619" i="7"/>
  <c r="H2624" i="7"/>
  <c r="H2623" i="7"/>
  <c r="H2629" i="7"/>
  <c r="H2627" i="7"/>
  <c r="H2628" i="7"/>
  <c r="H2626" i="7"/>
  <c r="H2625" i="7"/>
  <c r="H2632" i="7"/>
  <c r="H2631" i="7"/>
  <c r="H2630" i="7"/>
  <c r="H2635" i="7"/>
  <c r="H2636" i="7"/>
  <c r="H2633" i="7"/>
  <c r="H2634" i="7"/>
  <c r="H2638" i="7"/>
  <c r="H2637" i="7"/>
  <c r="H2641" i="7"/>
  <c r="H2640" i="7"/>
  <c r="H2642" i="7"/>
  <c r="H2639" i="7"/>
  <c r="H2643" i="7"/>
  <c r="H2647" i="7"/>
  <c r="H2644" i="7"/>
  <c r="H2646" i="7"/>
  <c r="H2648" i="7"/>
  <c r="H2645" i="7"/>
  <c r="H2650" i="7"/>
  <c r="H2649" i="7"/>
  <c r="H2651" i="7"/>
  <c r="H2655" i="7"/>
  <c r="H2653" i="7"/>
  <c r="H2652" i="7"/>
  <c r="H2656" i="7"/>
  <c r="H2657" i="7"/>
  <c r="H2654" i="7"/>
  <c r="H2658" i="7"/>
  <c r="H2660" i="7"/>
  <c r="H2661" i="7"/>
  <c r="H2659" i="7"/>
  <c r="H2663" i="7"/>
  <c r="H2666" i="7"/>
  <c r="H2662" i="7"/>
  <c r="H2664" i="7"/>
  <c r="H2665" i="7"/>
  <c r="H2669" i="7"/>
  <c r="H2668" i="7"/>
  <c r="H2670" i="7"/>
  <c r="H2667" i="7"/>
  <c r="H2671" i="7"/>
  <c r="H2673" i="7"/>
  <c r="H2672" i="7"/>
  <c r="H2676" i="7"/>
  <c r="H2674" i="7"/>
  <c r="H2675" i="7"/>
  <c r="H2677" i="7"/>
  <c r="H2678" i="7"/>
  <c r="H2681" i="7"/>
  <c r="H2680" i="7"/>
  <c r="H2679" i="7"/>
  <c r="H2684" i="7"/>
  <c r="H2682" i="7"/>
  <c r="H2685" i="7"/>
  <c r="H2683" i="7"/>
  <c r="H2686" i="7"/>
  <c r="H2687" i="7"/>
  <c r="H2691" i="7"/>
  <c r="H2688" i="7"/>
  <c r="H2692" i="7"/>
  <c r="H2689" i="7"/>
  <c r="H2690" i="7"/>
  <c r="H2693" i="7"/>
  <c r="H2694" i="7"/>
  <c r="H2697" i="7"/>
  <c r="H2695" i="7"/>
  <c r="H2696" i="7"/>
  <c r="H2699" i="7"/>
  <c r="H2698" i="7"/>
  <c r="H2701" i="7"/>
  <c r="H2700" i="7"/>
  <c r="H2702" i="7"/>
  <c r="H2704" i="7"/>
  <c r="H2703" i="7"/>
  <c r="H2706" i="7"/>
  <c r="H2705" i="7"/>
  <c r="H2708" i="7"/>
  <c r="H2711" i="7"/>
  <c r="H2707" i="7"/>
  <c r="H2709" i="7"/>
  <c r="H2710" i="7"/>
  <c r="H2712" i="7"/>
  <c r="H2713" i="7"/>
  <c r="H2715" i="7"/>
  <c r="H2714" i="7"/>
  <c r="H2718" i="7"/>
  <c r="H2719" i="7"/>
  <c r="H2716" i="7"/>
  <c r="H2717" i="7"/>
  <c r="H2721" i="7"/>
  <c r="H2720" i="7"/>
  <c r="H2722" i="7"/>
  <c r="H2723" i="7"/>
  <c r="H2725" i="7"/>
  <c r="H2724" i="7"/>
  <c r="H2727" i="7"/>
  <c r="H2726" i="7"/>
  <c r="H2729" i="7"/>
  <c r="H2730" i="7"/>
  <c r="H2728" i="7"/>
  <c r="H2731" i="7"/>
  <c r="H2733" i="7"/>
  <c r="H2732" i="7"/>
  <c r="H2735" i="7"/>
  <c r="H2736" i="7"/>
  <c r="H2734" i="7"/>
  <c r="H2738" i="7"/>
  <c r="H2737" i="7"/>
  <c r="H2740" i="7"/>
  <c r="H2741" i="7"/>
  <c r="H2739" i="7"/>
  <c r="H2743" i="7"/>
  <c r="H2745" i="7"/>
  <c r="H2742" i="7"/>
  <c r="H2744" i="7"/>
  <c r="H2748" i="7"/>
  <c r="H2747" i="7"/>
  <c r="H2750" i="7"/>
  <c r="H2746" i="7"/>
  <c r="H2749" i="7"/>
  <c r="H2751" i="7"/>
  <c r="H2754" i="7"/>
  <c r="H2755" i="7"/>
  <c r="H2752" i="7"/>
  <c r="H2753" i="7"/>
  <c r="H2757" i="7"/>
  <c r="H2758" i="7"/>
  <c r="H2756" i="7"/>
  <c r="H2761" i="7"/>
  <c r="H2760" i="7"/>
  <c r="H2759" i="7"/>
  <c r="H2763" i="7"/>
  <c r="H2764" i="7"/>
  <c r="H2762" i="7"/>
  <c r="H2767" i="7"/>
  <c r="H2765" i="7"/>
  <c r="H2766" i="7"/>
  <c r="H2769" i="7"/>
  <c r="H2768" i="7"/>
  <c r="H2770" i="7"/>
  <c r="H2771" i="7"/>
  <c r="H2773" i="7"/>
  <c r="H2772" i="7"/>
  <c r="H2774" i="7"/>
  <c r="H2775" i="7"/>
  <c r="H2776" i="7"/>
  <c r="H2777" i="7"/>
  <c r="H2780" i="7"/>
  <c r="H2778" i="7"/>
  <c r="H2779" i="7"/>
  <c r="H2781" i="7"/>
  <c r="H2782" i="7"/>
  <c r="H2783" i="7"/>
  <c r="H2784" i="7"/>
  <c r="H2785" i="7"/>
  <c r="H2788" i="7"/>
  <c r="H2786" i="7"/>
  <c r="H2787" i="7"/>
  <c r="H2790" i="7"/>
  <c r="H2789" i="7"/>
  <c r="H2791" i="7"/>
  <c r="H2794" i="7"/>
  <c r="H2793" i="7"/>
  <c r="H2792" i="7"/>
  <c r="H2796" i="7"/>
  <c r="H2799" i="7"/>
  <c r="H2795" i="7"/>
  <c r="H2797" i="7"/>
  <c r="H2798" i="7"/>
  <c r="H2802" i="7"/>
  <c r="H2800" i="7"/>
  <c r="H2801" i="7"/>
  <c r="H2803" i="7"/>
  <c r="H2804" i="7"/>
  <c r="H2805" i="7"/>
  <c r="H2807" i="7"/>
  <c r="H2808" i="7"/>
  <c r="H2806" i="7"/>
  <c r="H2809" i="7"/>
  <c r="H2811" i="7"/>
  <c r="H2810" i="7"/>
  <c r="H2812" i="7"/>
  <c r="H2813" i="7"/>
  <c r="H2817" i="7"/>
  <c r="H2814" i="7"/>
  <c r="H2815" i="7"/>
  <c r="H2819" i="7"/>
  <c r="H2818" i="7"/>
  <c r="H2816" i="7"/>
  <c r="H2822" i="7"/>
  <c r="H2820" i="7"/>
  <c r="H2824" i="7"/>
  <c r="H2821" i="7"/>
  <c r="H2823" i="7"/>
  <c r="H2825" i="7"/>
  <c r="H2826" i="7"/>
  <c r="H2827" i="7"/>
  <c r="H2830" i="7"/>
  <c r="H2828" i="7"/>
  <c r="H2832" i="7"/>
  <c r="H2829" i="7"/>
  <c r="H2833" i="7"/>
  <c r="H2831" i="7"/>
  <c r="H2834" i="7"/>
  <c r="H2836" i="7"/>
  <c r="H2835" i="7"/>
  <c r="H2838" i="7"/>
  <c r="H2837" i="7"/>
  <c r="H2841" i="7"/>
  <c r="H2839" i="7"/>
  <c r="H2840" i="7"/>
  <c r="H2842" i="7"/>
  <c r="H2844" i="7"/>
  <c r="H2845" i="7"/>
  <c r="H2843" i="7"/>
  <c r="H2846" i="7"/>
  <c r="H2847" i="7"/>
  <c r="H2849" i="7"/>
  <c r="H2848" i="7"/>
  <c r="H2851" i="7"/>
  <c r="H2850" i="7"/>
  <c r="H2852" i="7"/>
  <c r="H2854" i="7"/>
  <c r="H2853" i="7"/>
  <c r="H2856" i="7"/>
  <c r="H2855" i="7"/>
  <c r="H2857" i="7"/>
  <c r="H2858" i="7"/>
  <c r="H2860" i="7"/>
  <c r="H2861" i="7"/>
  <c r="H2859" i="7"/>
  <c r="H2862" i="7"/>
  <c r="H2863" i="7"/>
  <c r="H2864" i="7"/>
  <c r="H2868" i="7"/>
  <c r="H2865" i="7"/>
  <c r="H2866" i="7"/>
  <c r="H2867" i="7"/>
  <c r="H2871" i="7"/>
  <c r="H2869" i="7"/>
  <c r="H2870" i="7"/>
  <c r="H2872" i="7"/>
  <c r="H2873" i="7"/>
  <c r="H2876" i="7"/>
  <c r="H2877" i="7"/>
  <c r="H2874" i="7"/>
  <c r="H2875" i="7"/>
  <c r="H2878" i="7"/>
  <c r="H2879" i="7"/>
  <c r="H2881" i="7"/>
  <c r="H2880" i="7"/>
  <c r="H2882" i="7"/>
  <c r="H2883" i="7"/>
  <c r="H2886" i="7"/>
  <c r="H2885" i="7"/>
  <c r="H2884" i="7"/>
  <c r="H2887" i="7"/>
  <c r="H2889" i="7"/>
  <c r="H2888" i="7"/>
  <c r="H2890" i="7"/>
  <c r="H2892" i="7"/>
  <c r="H2891" i="7"/>
  <c r="H2894" i="7"/>
  <c r="H2893" i="7"/>
  <c r="H2895" i="7"/>
  <c r="H2898" i="7"/>
  <c r="H2896" i="7"/>
  <c r="H2897" i="7"/>
  <c r="H2900" i="7"/>
  <c r="H2902" i="7"/>
  <c r="H2899" i="7"/>
  <c r="H2901" i="7"/>
  <c r="H2903" i="7"/>
  <c r="H2905" i="7"/>
  <c r="H2904" i="7"/>
  <c r="H2907" i="7"/>
  <c r="H2906" i="7"/>
  <c r="H2910" i="7"/>
  <c r="H2908" i="7"/>
  <c r="H2912" i="7"/>
  <c r="H2909" i="7"/>
  <c r="H2911" i="7"/>
  <c r="H2913" i="7"/>
  <c r="H2914" i="7"/>
  <c r="H2915" i="7"/>
  <c r="H2917" i="7"/>
  <c r="H2916" i="7"/>
  <c r="H2918" i="7"/>
  <c r="H2921" i="7"/>
  <c r="H2919" i="7"/>
  <c r="H2920" i="7"/>
  <c r="H2922" i="7"/>
  <c r="H2924" i="7"/>
  <c r="H2923" i="7"/>
  <c r="H2925" i="7"/>
  <c r="H2929" i="7"/>
  <c r="H2926" i="7"/>
  <c r="H2927" i="7"/>
  <c r="H2928" i="7"/>
  <c r="H2930" i="7"/>
  <c r="H2933" i="7"/>
  <c r="H2931" i="7"/>
  <c r="H2932" i="7"/>
  <c r="H2935" i="7"/>
  <c r="H2934" i="7"/>
  <c r="H2938" i="7"/>
  <c r="H2936" i="7"/>
  <c r="H2937" i="7"/>
  <c r="H2942" i="7"/>
  <c r="H2939" i="7"/>
  <c r="H2940" i="7"/>
  <c r="H2941" i="7"/>
  <c r="H2943" i="7"/>
  <c r="H2946" i="7"/>
  <c r="H2944" i="7"/>
  <c r="H2945" i="7"/>
  <c r="H2949" i="7"/>
  <c r="H2947" i="7"/>
  <c r="H2948" i="7"/>
  <c r="H2952" i="7"/>
  <c r="H2950" i="7"/>
  <c r="H2951" i="7"/>
  <c r="H2953" i="7"/>
  <c r="H2954" i="7"/>
  <c r="H2957" i="7"/>
  <c r="H2955" i="7"/>
  <c r="H2956" i="7"/>
  <c r="H2958" i="7"/>
  <c r="H2960" i="7"/>
  <c r="H2959" i="7"/>
  <c r="H2961" i="7"/>
  <c r="H2964" i="7"/>
  <c r="H2962" i="7"/>
  <c r="H2963" i="7"/>
  <c r="H2965" i="7"/>
  <c r="H2966" i="7"/>
  <c r="H2967" i="7"/>
  <c r="H2970" i="7"/>
  <c r="H2968" i="7"/>
  <c r="H2969" i="7"/>
  <c r="H2971" i="7"/>
  <c r="H2973" i="7"/>
  <c r="H2974" i="7"/>
  <c r="H2972" i="7"/>
  <c r="H2975" i="7"/>
  <c r="H2979" i="7"/>
  <c r="H2977" i="7"/>
  <c r="H2976" i="7"/>
  <c r="H2978" i="7"/>
  <c r="H2980" i="7"/>
  <c r="H2981" i="7"/>
  <c r="H2984" i="7"/>
  <c r="H2982" i="7"/>
  <c r="H2983" i="7"/>
  <c r="H2986" i="7"/>
  <c r="H2985" i="7"/>
  <c r="H2990" i="7"/>
  <c r="H2987" i="7"/>
  <c r="H2988" i="7"/>
  <c r="H2989" i="7"/>
  <c r="H2991" i="7"/>
  <c r="H2994" i="7"/>
  <c r="H2992" i="7"/>
  <c r="H2993" i="7"/>
  <c r="H2996" i="7"/>
  <c r="H2995" i="7"/>
  <c r="H2997" i="7"/>
  <c r="H2998" i="7"/>
  <c r="H2999" i="7"/>
  <c r="H3002" i="7"/>
  <c r="H3000" i="7"/>
  <c r="H3001" i="7"/>
  <c r="H3005" i="7"/>
  <c r="H3004" i="7"/>
  <c r="H3003" i="7"/>
  <c r="H3007" i="7"/>
  <c r="H3006" i="7"/>
  <c r="H3010" i="7"/>
  <c r="H3009" i="7"/>
  <c r="H3008" i="7"/>
  <c r="H3011" i="7"/>
  <c r="H3012" i="7"/>
  <c r="H3015" i="7"/>
  <c r="H3013" i="7"/>
  <c r="H3014" i="7"/>
  <c r="H3019" i="7"/>
  <c r="H3016" i="7"/>
  <c r="H3021" i="7"/>
  <c r="H3018" i="7"/>
  <c r="H3017" i="7"/>
  <c r="H3020" i="7"/>
  <c r="H3022" i="7"/>
  <c r="H3023" i="7"/>
  <c r="H3025" i="7"/>
  <c r="H3024" i="7"/>
  <c r="H3026" i="7"/>
  <c r="H3028" i="7"/>
  <c r="H3027" i="7"/>
  <c r="H3029" i="7"/>
  <c r="H3030" i="7"/>
  <c r="H3031" i="7"/>
  <c r="H3034" i="7"/>
  <c r="H3032" i="7"/>
  <c r="H3035" i="7"/>
  <c r="H3033" i="7"/>
  <c r="H3036" i="7"/>
  <c r="H3039" i="7"/>
  <c r="H3037" i="7"/>
  <c r="H3038" i="7"/>
  <c r="H3042" i="7"/>
  <c r="H3043" i="7"/>
  <c r="H3044" i="7"/>
  <c r="H3040" i="7"/>
  <c r="H3041" i="7"/>
  <c r="H3046" i="7"/>
  <c r="H3045" i="7"/>
  <c r="H3048" i="7"/>
  <c r="H3047" i="7"/>
  <c r="H3049" i="7"/>
  <c r="H3051" i="7"/>
  <c r="H3050" i="7"/>
  <c r="H3052" i="7"/>
  <c r="H3057" i="7"/>
  <c r="H3053" i="7"/>
  <c r="H3054" i="7"/>
  <c r="H3058" i="7"/>
  <c r="H3055" i="7"/>
  <c r="H3056" i="7"/>
  <c r="H3062" i="7"/>
  <c r="H3059" i="7"/>
  <c r="H3060" i="7"/>
  <c r="H3061" i="7"/>
  <c r="H3063" i="7"/>
  <c r="H3067" i="7"/>
  <c r="H3064" i="7"/>
  <c r="H3065" i="7"/>
  <c r="H3066" i="7"/>
  <c r="H3068" i="7"/>
  <c r="H3069" i="7"/>
  <c r="H3070" i="7"/>
  <c r="H3071" i="7"/>
  <c r="H3072" i="7"/>
  <c r="H3073" i="7"/>
  <c r="H3074" i="7"/>
  <c r="H3075" i="7"/>
  <c r="H3077" i="7"/>
  <c r="H3079" i="7"/>
  <c r="H3076" i="7"/>
  <c r="H3080" i="7"/>
  <c r="H3081" i="7"/>
  <c r="H3078" i="7"/>
  <c r="H3082" i="7"/>
  <c r="H3084" i="7"/>
  <c r="H3083" i="7"/>
  <c r="H3085" i="7"/>
  <c r="H3087" i="7"/>
  <c r="H3088" i="7"/>
  <c r="H3089" i="7"/>
  <c r="H3086" i="7"/>
  <c r="H3090" i="7"/>
  <c r="H3092" i="7"/>
  <c r="H3091" i="7"/>
  <c r="H3096" i="7"/>
  <c r="H3093" i="7"/>
  <c r="H3094" i="7"/>
  <c r="H3095" i="7"/>
  <c r="H3097" i="7"/>
  <c r="H3099" i="7"/>
  <c r="H3098" i="7"/>
  <c r="H3100" i="7"/>
  <c r="H3101" i="7"/>
  <c r="H3103" i="7"/>
  <c r="H3102" i="7"/>
  <c r="H3104" i="7"/>
  <c r="H3105" i="7"/>
  <c r="H3106" i="7"/>
  <c r="H3108" i="7"/>
  <c r="H3107" i="7"/>
  <c r="H3109" i="7"/>
  <c r="H3110" i="7"/>
  <c r="H3112" i="7"/>
  <c r="H3111" i="7"/>
  <c r="H3113" i="7"/>
  <c r="H3117" i="7"/>
  <c r="H3114" i="7"/>
  <c r="H3116" i="7"/>
  <c r="H3115" i="7"/>
  <c r="H3120" i="7"/>
  <c r="H3123" i="7"/>
  <c r="H3119" i="7"/>
  <c r="H3118" i="7"/>
  <c r="H3121" i="7"/>
  <c r="H3125" i="7"/>
  <c r="H3122" i="7"/>
  <c r="H3127" i="7"/>
  <c r="H3126" i="7"/>
  <c r="H3124" i="7"/>
  <c r="H3128" i="7"/>
  <c r="H3129" i="7"/>
  <c r="H3130" i="7"/>
  <c r="H3131" i="7"/>
  <c r="H3132" i="7"/>
  <c r="H3133" i="7"/>
  <c r="H3135" i="7"/>
  <c r="H3137" i="7"/>
  <c r="H3134" i="7"/>
  <c r="H3136" i="7"/>
  <c r="H3140" i="7"/>
  <c r="H3138" i="7"/>
  <c r="H3139" i="7"/>
  <c r="H3144" i="7"/>
  <c r="H3142" i="7"/>
  <c r="H3143" i="7"/>
  <c r="H3141" i="7"/>
  <c r="H3146" i="7"/>
  <c r="H3145" i="7"/>
  <c r="H3148" i="7"/>
  <c r="H3147" i="7"/>
  <c r="H3150" i="7"/>
  <c r="H3149" i="7"/>
  <c r="H3153" i="7"/>
  <c r="H3152" i="7"/>
  <c r="H3151" i="7"/>
  <c r="H3154" i="7"/>
  <c r="H3155" i="7"/>
  <c r="H3158" i="7"/>
  <c r="H3159" i="7"/>
  <c r="H3156" i="7"/>
  <c r="H3157" i="7"/>
  <c r="H3160" i="7"/>
  <c r="H3161" i="7"/>
  <c r="H3163" i="7"/>
  <c r="H3162" i="7"/>
  <c r="H3167" i="7"/>
  <c r="H3164" i="7"/>
  <c r="H3169" i="7"/>
  <c r="H3165" i="7"/>
  <c r="H3166" i="7"/>
  <c r="H3168" i="7"/>
  <c r="H3170" i="7"/>
  <c r="H3171" i="7"/>
  <c r="H3173" i="7"/>
  <c r="H3172" i="7"/>
  <c r="H3174" i="7"/>
  <c r="H3175" i="7"/>
  <c r="H3177" i="7"/>
  <c r="H3176" i="7"/>
  <c r="H3179" i="7"/>
  <c r="H3181" i="7"/>
  <c r="H3178" i="7"/>
  <c r="H3180" i="7"/>
  <c r="H3182" i="7"/>
  <c r="H3184" i="7"/>
  <c r="H3185" i="7"/>
  <c r="H3183" i="7"/>
  <c r="H3188" i="7"/>
  <c r="H3187" i="7"/>
  <c r="H3186" i="7"/>
  <c r="H3190" i="7"/>
  <c r="H3189" i="7"/>
  <c r="H3191" i="7"/>
  <c r="H3194" i="7"/>
  <c r="H3192" i="7"/>
  <c r="H3195" i="7"/>
  <c r="H3193" i="7"/>
  <c r="H3196" i="7"/>
  <c r="H3199" i="7"/>
  <c r="H3197" i="7"/>
  <c r="H3200" i="7"/>
  <c r="H3198" i="7"/>
  <c r="H3202" i="7"/>
  <c r="H3203" i="7"/>
  <c r="H3201" i="7"/>
  <c r="H3204" i="7"/>
  <c r="H3205" i="7"/>
  <c r="H3206" i="7"/>
  <c r="H3207" i="7"/>
  <c r="H3208" i="7"/>
  <c r="H3210" i="7"/>
  <c r="H3209" i="7"/>
  <c r="H3213" i="7"/>
  <c r="H3211" i="7"/>
  <c r="H3212" i="7"/>
  <c r="H3214" i="7"/>
  <c r="H3215" i="7"/>
  <c r="H3217" i="7"/>
  <c r="H3216" i="7"/>
  <c r="H3219" i="7"/>
  <c r="H3218" i="7"/>
  <c r="H3221" i="7"/>
  <c r="H3220" i="7"/>
  <c r="H3223" i="7"/>
  <c r="H3222" i="7"/>
  <c r="H3224" i="7"/>
  <c r="H3226" i="7"/>
  <c r="H3225" i="7"/>
  <c r="H3228" i="7"/>
  <c r="H3227" i="7"/>
  <c r="H3229" i="7"/>
  <c r="H3230" i="7"/>
  <c r="H3231" i="7"/>
  <c r="H3233" i="7"/>
  <c r="H3232" i="7"/>
  <c r="H3235" i="7"/>
  <c r="H3234" i="7"/>
  <c r="H3236" i="7"/>
  <c r="H3237" i="7"/>
  <c r="H3238" i="7"/>
  <c r="H3240" i="7"/>
  <c r="H3241" i="7"/>
  <c r="H3239" i="7"/>
  <c r="H3244" i="7"/>
  <c r="H3243" i="7"/>
  <c r="H3242" i="7"/>
  <c r="H3245" i="7"/>
  <c r="H3246" i="7"/>
  <c r="H3247" i="7"/>
  <c r="H3248" i="7"/>
  <c r="H3249" i="7"/>
  <c r="H3250" i="7"/>
  <c r="H3254" i="7"/>
  <c r="H3252" i="7"/>
  <c r="H3251" i="7"/>
  <c r="H3253" i="7"/>
  <c r="H3255" i="7"/>
  <c r="H3256" i="7"/>
  <c r="H3257" i="7"/>
  <c r="H3260" i="7"/>
  <c r="H3259" i="7"/>
  <c r="H3258" i="7"/>
  <c r="H3262" i="7"/>
  <c r="H3261" i="7"/>
  <c r="H3263" i="7"/>
  <c r="H3266" i="7"/>
  <c r="H3264" i="7"/>
  <c r="H3268" i="7"/>
  <c r="H3269" i="7"/>
  <c r="H3265" i="7"/>
  <c r="H3267" i="7"/>
  <c r="H3270" i="7"/>
  <c r="H3271" i="7"/>
  <c r="H3272" i="7"/>
  <c r="H3273" i="7"/>
  <c r="H3274" i="7"/>
  <c r="H3277" i="7"/>
  <c r="H3275" i="7"/>
  <c r="H3276" i="7"/>
  <c r="H3278" i="7"/>
  <c r="H3280" i="7"/>
  <c r="H3281" i="7"/>
  <c r="H3279" i="7"/>
  <c r="H3283" i="7"/>
  <c r="H3282" i="7"/>
  <c r="H3284" i="7"/>
  <c r="H3285" i="7"/>
  <c r="H3286" i="7"/>
  <c r="H3287" i="7"/>
  <c r="H3288" i="7"/>
  <c r="H3289" i="7"/>
  <c r="H3291" i="7"/>
  <c r="H3294" i="7"/>
  <c r="H3290" i="7"/>
  <c r="H3292" i="7"/>
  <c r="H3293" i="7"/>
  <c r="H3296" i="7"/>
  <c r="H3295" i="7"/>
  <c r="H3298" i="7"/>
  <c r="H3297" i="7"/>
  <c r="H3299" i="7"/>
  <c r="H3301" i="7"/>
  <c r="H3300" i="7"/>
  <c r="H3302" i="7"/>
  <c r="H3303" i="7"/>
  <c r="H3304" i="7"/>
  <c r="H3306" i="7"/>
  <c r="H3307" i="7"/>
  <c r="H3305" i="7"/>
  <c r="H3310" i="7"/>
  <c r="H3308" i="7"/>
  <c r="H3312" i="7"/>
  <c r="H3309" i="7"/>
  <c r="H3311" i="7"/>
  <c r="H3313" i="7"/>
  <c r="H3315" i="7"/>
  <c r="H3314" i="7"/>
  <c r="H3316" i="7"/>
  <c r="H3317" i="7"/>
  <c r="H3319" i="7"/>
  <c r="H3320" i="7"/>
  <c r="H3318" i="7"/>
  <c r="H3323" i="7"/>
  <c r="H3321" i="7"/>
  <c r="H3322" i="7"/>
  <c r="H3326" i="7"/>
  <c r="H3327" i="7"/>
  <c r="H3324" i="7"/>
  <c r="H3325" i="7"/>
  <c r="H3330" i="7"/>
  <c r="H3329" i="7"/>
  <c r="H3328" i="7"/>
  <c r="H3332" i="7"/>
  <c r="H3331" i="7"/>
  <c r="H3333" i="7"/>
  <c r="H3334" i="7"/>
  <c r="H3338" i="7"/>
  <c r="H3336" i="7"/>
  <c r="H3335" i="7"/>
  <c r="H3339" i="7"/>
  <c r="H3337" i="7"/>
  <c r="H3342" i="7"/>
  <c r="H3340" i="7"/>
  <c r="H3341" i="7"/>
  <c r="H3345" i="7"/>
  <c r="H3346" i="7"/>
  <c r="H3343" i="7"/>
  <c r="H3347" i="7"/>
  <c r="H3344" i="7"/>
  <c r="H3348" i="7"/>
  <c r="H3350" i="7"/>
  <c r="H3349" i="7"/>
  <c r="H3353" i="7"/>
  <c r="H3351" i="7"/>
  <c r="H3352" i="7"/>
  <c r="H3355" i="7"/>
  <c r="H3354" i="7"/>
  <c r="H3356" i="7"/>
  <c r="H3357" i="7"/>
  <c r="H3358" i="7"/>
  <c r="H3362" i="7"/>
  <c r="H3363" i="7"/>
  <c r="H3359" i="7"/>
  <c r="H3360" i="7"/>
  <c r="H3361" i="7"/>
  <c r="H3366" i="7"/>
  <c r="H3365" i="7"/>
  <c r="H3364" i="7"/>
  <c r="H3368" i="7"/>
  <c r="H3371" i="7"/>
  <c r="H3367" i="7"/>
  <c r="H3373" i="7"/>
  <c r="H3369" i="7"/>
  <c r="H3370" i="7"/>
  <c r="H3372" i="7"/>
  <c r="H3376" i="7"/>
  <c r="H3377" i="7"/>
  <c r="H3374" i="7"/>
  <c r="H3375" i="7"/>
  <c r="H3378" i="7"/>
  <c r="H3379" i="7"/>
  <c r="H3380" i="7"/>
  <c r="H3381" i="7"/>
  <c r="H3383" i="7"/>
  <c r="H3382" i="7"/>
  <c r="H3384" i="7"/>
  <c r="H3385" i="7"/>
  <c r="H3386" i="7"/>
  <c r="H3387" i="7"/>
  <c r="H3389" i="7"/>
  <c r="H3388" i="7"/>
  <c r="H3390" i="7"/>
  <c r="H3393" i="7"/>
  <c r="H3392" i="7"/>
  <c r="H3391" i="7"/>
  <c r="H3396" i="7"/>
  <c r="H3394" i="7"/>
  <c r="H3398" i="7"/>
  <c r="H3395" i="7"/>
  <c r="H3399" i="7"/>
  <c r="H3397" i="7"/>
  <c r="H3400" i="7"/>
  <c r="H3404" i="7"/>
  <c r="H3401" i="7"/>
  <c r="H3403" i="7"/>
  <c r="H3402" i="7"/>
  <c r="H3406" i="7"/>
  <c r="H3405" i="7"/>
  <c r="H3407" i="7"/>
  <c r="H3408" i="7"/>
  <c r="H3409" i="7"/>
  <c r="H3411" i="7"/>
  <c r="H3414" i="7"/>
  <c r="H3410" i="7"/>
  <c r="H3412" i="7"/>
  <c r="H3415" i="7"/>
  <c r="H3413" i="7"/>
  <c r="H3416" i="7"/>
  <c r="H3421" i="7"/>
  <c r="H3418" i="7"/>
  <c r="H3419" i="7"/>
  <c r="H3417" i="7"/>
  <c r="H3420" i="7"/>
  <c r="H3422" i="7"/>
  <c r="H3423" i="7"/>
  <c r="H3426" i="7"/>
  <c r="H3425" i="7"/>
  <c r="H3424" i="7"/>
  <c r="H3427" i="7"/>
  <c r="H3428" i="7"/>
  <c r="H3430" i="7"/>
  <c r="H3429" i="7"/>
  <c r="H3431" i="7"/>
  <c r="H3432" i="7"/>
  <c r="H3433" i="7"/>
  <c r="H3435" i="7"/>
  <c r="H3434" i="7"/>
  <c r="H3438" i="7"/>
  <c r="H3436" i="7"/>
  <c r="H3437" i="7"/>
  <c r="H3440" i="7"/>
  <c r="H3442" i="7"/>
  <c r="H3439" i="7"/>
  <c r="H3441" i="7"/>
  <c r="H3443" i="7"/>
  <c r="H3445" i="7"/>
  <c r="H3444" i="7"/>
  <c r="H3446" i="7"/>
  <c r="H3447" i="7"/>
  <c r="H3448" i="7"/>
  <c r="H3451" i="7"/>
  <c r="H3452" i="7"/>
  <c r="H3450" i="7"/>
  <c r="H3449" i="7"/>
  <c r="H3453" i="7"/>
  <c r="H3455" i="7"/>
  <c r="H3454" i="7"/>
  <c r="H3457" i="7"/>
  <c r="H3456" i="7"/>
  <c r="H3458" i="7"/>
  <c r="H3460" i="7"/>
  <c r="H3459" i="7"/>
  <c r="H3463" i="7"/>
  <c r="H3462" i="7"/>
  <c r="H3461" i="7"/>
  <c r="H3465" i="7"/>
  <c r="H3464" i="7"/>
  <c r="H3466" i="7"/>
  <c r="H3468" i="7"/>
  <c r="H3467" i="7"/>
  <c r="H3471" i="7"/>
  <c r="H3469" i="7"/>
  <c r="H3470" i="7"/>
  <c r="H3472" i="7"/>
  <c r="H3473" i="7"/>
  <c r="H3476" i="7"/>
  <c r="H3474" i="7"/>
  <c r="H3475" i="7"/>
  <c r="H3479" i="7"/>
  <c r="H3477" i="7"/>
  <c r="H3478" i="7"/>
  <c r="H3480" i="7"/>
  <c r="H3481" i="7"/>
  <c r="H3484" i="7"/>
  <c r="H3482" i="7"/>
  <c r="H3483" i="7"/>
  <c r="H3485" i="7"/>
  <c r="H3486" i="7"/>
  <c r="H3490" i="7"/>
  <c r="H3487" i="7"/>
  <c r="H3488" i="7"/>
  <c r="H3489" i="7"/>
  <c r="H3493" i="7"/>
  <c r="H3491" i="7"/>
  <c r="H3492" i="7"/>
  <c r="H3494" i="7"/>
  <c r="H3496" i="7"/>
  <c r="H3495" i="7"/>
  <c r="H3497" i="7"/>
  <c r="H3498" i="7"/>
  <c r="H3501" i="7"/>
  <c r="H3499" i="7"/>
  <c r="H3500" i="7"/>
  <c r="H3503" i="7"/>
  <c r="H3502" i="7"/>
  <c r="H3504" i="7"/>
  <c r="H3506" i="7"/>
  <c r="H3505" i="7"/>
  <c r="H3507" i="7"/>
  <c r="H3509" i="7"/>
  <c r="H3508" i="7"/>
  <c r="H3512" i="7"/>
  <c r="H3510" i="7"/>
  <c r="H3511" i="7"/>
  <c r="H3513" i="7"/>
  <c r="H3514" i="7"/>
  <c r="H3516" i="7"/>
  <c r="H3517" i="7"/>
  <c r="H3515" i="7"/>
  <c r="H3518" i="7"/>
  <c r="H3520" i="7"/>
  <c r="H3521" i="7"/>
  <c r="H3519" i="7"/>
  <c r="H3524" i="7"/>
  <c r="H3525" i="7"/>
  <c r="H3522" i="7"/>
  <c r="H3523" i="7"/>
  <c r="H3526" i="7"/>
  <c r="H3528" i="7"/>
  <c r="H3529" i="7"/>
  <c r="H3527" i="7"/>
  <c r="H3533" i="7"/>
  <c r="H3532" i="7"/>
  <c r="H3534" i="7"/>
  <c r="H3530" i="7"/>
  <c r="H3531" i="7"/>
  <c r="H3535" i="7"/>
  <c r="H3537" i="7"/>
  <c r="H3536" i="7"/>
  <c r="H3540" i="7"/>
  <c r="H3538" i="7"/>
  <c r="H3541" i="7"/>
  <c r="H3539" i="7"/>
  <c r="H3542" i="7"/>
  <c r="H3543" i="7"/>
  <c r="H3545" i="7"/>
  <c r="H3546" i="7"/>
  <c r="H3548" i="7"/>
  <c r="H3544" i="7"/>
  <c r="H3547" i="7"/>
  <c r="H3549" i="7"/>
  <c r="H3552" i="7"/>
  <c r="H3551" i="7"/>
  <c r="H3550" i="7"/>
  <c r="H3555" i="7"/>
  <c r="H3553" i="7"/>
  <c r="H3556" i="7"/>
  <c r="H3554" i="7"/>
  <c r="H3557" i="7"/>
  <c r="H3558" i="7"/>
  <c r="H3561" i="7"/>
  <c r="H3560" i="7"/>
  <c r="H3559" i="7"/>
  <c r="H3562" i="7"/>
  <c r="H3563" i="7"/>
  <c r="H3565" i="7"/>
  <c r="H3564" i="7"/>
  <c r="H3566" i="7"/>
  <c r="H3567" i="7"/>
  <c r="H3568" i="7"/>
  <c r="H3569" i="7"/>
  <c r="H3570" i="7"/>
  <c r="H3571" i="7"/>
  <c r="H3573" i="7"/>
  <c r="H3572" i="7"/>
  <c r="H3576" i="7"/>
  <c r="H3574" i="7"/>
  <c r="H3575" i="7"/>
  <c r="H3578" i="7"/>
  <c r="H3577" i="7"/>
  <c r="H3579" i="7"/>
  <c r="H3582" i="7"/>
  <c r="H3583" i="7"/>
  <c r="H3581" i="7"/>
  <c r="H3580" i="7"/>
  <c r="H3584" i="7"/>
  <c r="H3586" i="7"/>
  <c r="H3587" i="7"/>
  <c r="H3585" i="7"/>
  <c r="H3588" i="7"/>
  <c r="H3592" i="7"/>
  <c r="H3590" i="7"/>
  <c r="H3589" i="7"/>
  <c r="H3591" i="7"/>
  <c r="H3593" i="7"/>
  <c r="H3594" i="7"/>
  <c r="H3596" i="7"/>
  <c r="H3595" i="7"/>
  <c r="H3597" i="7"/>
  <c r="H3598" i="7"/>
  <c r="H3601" i="7"/>
  <c r="H3602" i="7"/>
  <c r="H3599" i="7"/>
  <c r="H3600" i="7"/>
  <c r="H3603" i="7"/>
  <c r="H3607" i="7"/>
  <c r="H3604" i="7"/>
  <c r="H3605" i="7"/>
  <c r="H3609" i="7"/>
  <c r="H3606" i="7"/>
  <c r="H3610" i="7"/>
  <c r="H3608" i="7"/>
  <c r="H3613" i="7"/>
  <c r="H3611" i="7"/>
  <c r="H3615" i="7"/>
  <c r="H3612" i="7"/>
  <c r="H3614" i="7"/>
  <c r="H3616" i="7"/>
  <c r="H3617" i="7"/>
  <c r="H3618" i="7"/>
  <c r="H3620" i="7"/>
  <c r="H3621" i="7"/>
  <c r="H3619" i="7"/>
  <c r="H3622" i="7"/>
  <c r="H3624" i="7"/>
  <c r="H3623" i="7"/>
  <c r="H3625" i="7"/>
  <c r="H3628" i="7"/>
  <c r="H3627" i="7"/>
  <c r="H3626" i="7"/>
  <c r="H3629" i="7"/>
  <c r="H3631" i="7"/>
  <c r="H3630" i="7"/>
  <c r="H3632" i="7"/>
  <c r="H3635" i="7"/>
  <c r="H3633" i="7"/>
  <c r="H3634" i="7"/>
  <c r="H3636" i="7"/>
  <c r="H3637" i="7"/>
  <c r="H3638" i="7"/>
  <c r="H3639" i="7"/>
  <c r="H3640" i="7"/>
  <c r="H3644" i="7"/>
  <c r="H3642" i="7"/>
  <c r="H3641" i="7"/>
  <c r="H3643" i="7"/>
  <c r="H3646" i="7"/>
  <c r="H3645" i="7"/>
  <c r="H3647" i="7"/>
  <c r="H3649" i="7"/>
  <c r="H3648" i="7"/>
  <c r="H3651" i="7"/>
  <c r="H3650" i="7"/>
  <c r="H3652" i="7"/>
  <c r="H3655" i="7"/>
  <c r="H3656" i="7"/>
  <c r="H3654" i="7"/>
  <c r="H3653" i="7"/>
  <c r="H3658" i="7"/>
  <c r="H3657" i="7"/>
  <c r="H3659" i="7"/>
  <c r="H3660" i="7"/>
  <c r="H3661" i="7"/>
  <c r="H3662" i="7"/>
  <c r="H3664" i="7"/>
  <c r="H3663" i="7"/>
  <c r="H3666" i="7"/>
  <c r="H3665" i="7"/>
  <c r="H3668" i="7"/>
  <c r="H3667" i="7"/>
  <c r="H3669" i="7"/>
  <c r="H3670" i="7"/>
  <c r="H3671" i="7"/>
  <c r="H3673" i="7"/>
  <c r="H3672" i="7"/>
  <c r="H3678" i="7"/>
  <c r="H3674" i="7"/>
  <c r="H3676" i="7"/>
  <c r="H3675" i="7"/>
  <c r="H3677" i="7"/>
  <c r="H3679" i="7"/>
  <c r="H3682" i="7"/>
  <c r="H3680" i="7"/>
  <c r="H3681" i="7"/>
  <c r="H3683" i="7"/>
  <c r="H3686" i="7"/>
  <c r="H3687" i="7"/>
  <c r="H3684" i="7"/>
  <c r="H3685" i="7"/>
  <c r="H3688" i="7"/>
  <c r="H3689" i="7"/>
  <c r="H3692" i="7"/>
  <c r="H3690" i="7"/>
  <c r="H3691" i="7"/>
  <c r="H3694" i="7"/>
  <c r="H3696" i="7"/>
  <c r="H3693" i="7"/>
  <c r="H3695" i="7"/>
  <c r="H3697" i="7"/>
  <c r="H3698" i="7"/>
  <c r="H3700" i="7"/>
  <c r="H3699" i="7"/>
  <c r="H3701" i="7"/>
  <c r="H3702" i="7"/>
  <c r="H3703" i="7"/>
  <c r="H3706" i="7"/>
  <c r="H3704" i="7"/>
  <c r="H3705" i="7"/>
  <c r="H3708" i="7"/>
  <c r="H3707" i="7"/>
  <c r="H3709" i="7"/>
  <c r="H3710" i="7"/>
  <c r="H3714" i="7"/>
  <c r="H3712" i="7"/>
  <c r="H3713" i="7"/>
  <c r="H3711" i="7"/>
  <c r="H3715" i="7"/>
  <c r="H3719" i="7"/>
  <c r="H3717" i="7"/>
  <c r="H3716" i="7"/>
  <c r="H3718" i="7"/>
  <c r="H3722" i="7"/>
  <c r="H3721" i="7"/>
  <c r="H3720" i="7"/>
  <c r="H3723" i="7"/>
  <c r="H3724" i="7"/>
  <c r="H3725" i="7"/>
  <c r="H3727" i="7"/>
  <c r="H3726" i="7"/>
  <c r="H3728" i="7"/>
  <c r="H3729" i="7"/>
  <c r="H3730" i="7"/>
  <c r="H3731" i="7"/>
  <c r="H3732" i="7"/>
  <c r="H3733" i="7"/>
  <c r="H3737" i="7"/>
  <c r="H3734" i="7"/>
  <c r="H3735" i="7"/>
  <c r="H3736" i="7"/>
  <c r="H3738" i="7"/>
  <c r="H3739" i="7"/>
  <c r="H3740" i="7"/>
  <c r="H3741" i="7"/>
  <c r="H3743" i="7"/>
  <c r="H3742" i="7"/>
  <c r="H3744" i="7"/>
  <c r="H3745" i="7"/>
  <c r="H3747" i="7"/>
  <c r="H3746" i="7"/>
  <c r="H3748" i="7"/>
  <c r="H3750" i="7"/>
  <c r="H3749" i="7"/>
  <c r="H3751" i="7"/>
  <c r="H3752" i="7"/>
  <c r="H3753" i="7"/>
  <c r="H3754" i="7"/>
  <c r="H3756" i="7"/>
  <c r="H3755" i="7"/>
  <c r="H3757" i="7"/>
  <c r="H3758" i="7"/>
  <c r="H3761" i="7"/>
  <c r="H3762" i="7"/>
  <c r="H3759" i="7"/>
  <c r="H3760" i="7"/>
  <c r="H3764" i="7"/>
  <c r="H3763" i="7"/>
  <c r="H3766" i="7"/>
  <c r="H3767" i="7"/>
  <c r="H3765" i="7"/>
  <c r="H3770" i="7"/>
  <c r="H3769" i="7"/>
  <c r="H3768" i="7"/>
  <c r="H3771" i="7"/>
  <c r="H3772" i="7"/>
  <c r="H3775" i="7"/>
  <c r="H3773" i="7"/>
  <c r="H3774" i="7"/>
  <c r="H3779" i="7"/>
  <c r="H3776" i="7"/>
  <c r="H3777" i="7"/>
  <c r="H3781" i="7"/>
  <c r="H3778" i="7"/>
  <c r="H3780" i="7"/>
  <c r="H3782" i="7"/>
  <c r="H3783" i="7"/>
  <c r="H3785" i="7"/>
  <c r="H3784" i="7"/>
  <c r="H3786" i="7"/>
  <c r="H3787" i="7"/>
  <c r="H3788" i="7"/>
  <c r="H3789" i="7"/>
  <c r="H3790" i="7"/>
  <c r="H3791" i="7"/>
  <c r="H3794" i="7"/>
  <c r="H3793" i="7"/>
  <c r="H3792" i="7"/>
  <c r="H3796" i="7"/>
  <c r="H3795" i="7"/>
  <c r="H3797" i="7"/>
  <c r="H3800" i="7"/>
  <c r="H3799" i="7"/>
  <c r="H3798" i="7"/>
  <c r="H3801" i="7"/>
  <c r="H3802" i="7"/>
  <c r="H3803" i="7"/>
  <c r="H3804" i="7"/>
  <c r="H3806" i="7"/>
  <c r="H3805" i="7"/>
  <c r="H3809" i="7"/>
  <c r="H3807" i="7"/>
  <c r="H3808" i="7"/>
  <c r="H3812" i="7"/>
  <c r="H3810" i="7"/>
  <c r="H3811" i="7"/>
  <c r="H3813" i="7"/>
  <c r="H3814" i="7"/>
  <c r="H3815" i="7"/>
  <c r="H3817" i="7"/>
  <c r="H3816" i="7"/>
  <c r="H3819" i="7"/>
  <c r="H3818" i="7"/>
  <c r="H3820" i="7"/>
  <c r="H3821" i="7"/>
  <c r="H3822" i="7"/>
  <c r="H3824" i="7"/>
  <c r="H3823" i="7"/>
  <c r="H3825" i="7"/>
  <c r="H3829" i="7"/>
  <c r="H3826" i="7"/>
  <c r="H3828" i="7"/>
  <c r="H3827" i="7"/>
  <c r="H3832" i="7"/>
  <c r="H3830" i="7"/>
  <c r="H3831" i="7"/>
  <c r="H3833" i="7"/>
  <c r="H3836" i="7"/>
  <c r="H3834" i="7"/>
  <c r="H3835" i="7"/>
  <c r="H3838" i="7"/>
  <c r="H3837" i="7"/>
  <c r="H3839" i="7"/>
  <c r="H3840" i="7"/>
  <c r="H3841" i="7"/>
  <c r="H3842" i="7"/>
  <c r="H3843" i="7"/>
  <c r="H3844" i="7"/>
  <c r="H3845" i="7"/>
  <c r="H3847" i="7"/>
  <c r="H3846" i="7"/>
  <c r="H3848" i="7"/>
  <c r="H3849" i="7"/>
  <c r="H3850" i="7"/>
  <c r="H3851" i="7"/>
  <c r="H3853" i="7"/>
  <c r="H3852" i="7"/>
  <c r="H3854" i="7"/>
  <c r="H3856" i="7"/>
  <c r="H3855" i="7"/>
  <c r="H3858" i="7"/>
  <c r="H3857" i="7"/>
  <c r="H3859" i="7"/>
  <c r="H3861" i="7"/>
  <c r="H3862" i="7"/>
  <c r="H3860" i="7"/>
  <c r="H3865" i="7"/>
  <c r="H3863" i="7"/>
  <c r="H3864" i="7"/>
  <c r="H3866" i="7"/>
  <c r="H3868" i="7"/>
  <c r="H3867" i="7"/>
  <c r="H3869" i="7"/>
  <c r="H3870" i="7"/>
  <c r="H3873" i="7"/>
  <c r="H3871" i="7"/>
  <c r="H3872" i="7"/>
  <c r="H3875" i="7"/>
  <c r="H3874" i="7"/>
  <c r="H3876" i="7"/>
  <c r="H3877" i="7"/>
  <c r="H3879" i="7"/>
  <c r="H3880" i="7"/>
  <c r="H3878" i="7"/>
  <c r="H3882" i="7"/>
  <c r="H3883" i="7"/>
  <c r="H3881" i="7"/>
  <c r="H3884" i="7"/>
  <c r="H3885" i="7"/>
  <c r="H3888" i="7"/>
  <c r="H3886" i="7"/>
  <c r="H3887" i="7"/>
  <c r="H3889" i="7"/>
  <c r="H3891" i="7"/>
  <c r="H3890" i="7"/>
  <c r="H3892" i="7"/>
  <c r="H3893" i="7"/>
  <c r="H3894" i="7"/>
  <c r="H3895" i="7"/>
  <c r="H3896" i="7"/>
  <c r="H3897" i="7"/>
  <c r="H3901" i="7"/>
  <c r="H3898" i="7"/>
  <c r="H3899" i="7"/>
  <c r="H3900" i="7"/>
  <c r="H3904" i="7"/>
  <c r="H3903" i="7"/>
  <c r="H3902" i="7"/>
  <c r="H3905" i="7"/>
  <c r="H3908" i="7"/>
  <c r="H3906" i="7"/>
  <c r="H3907" i="7"/>
  <c r="H3911" i="7"/>
  <c r="H3909" i="7"/>
  <c r="H3910" i="7"/>
  <c r="H3913" i="7"/>
  <c r="H3912" i="7"/>
  <c r="H3916" i="7"/>
  <c r="H3914" i="7"/>
  <c r="H3915" i="7"/>
  <c r="H3917" i="7"/>
  <c r="H3918" i="7"/>
  <c r="H3919" i="7"/>
  <c r="H3921" i="7"/>
  <c r="H3923" i="7"/>
  <c r="H3920" i="7"/>
  <c r="H3922" i="7"/>
  <c r="H3925" i="7"/>
  <c r="H3926" i="7"/>
  <c r="H3924" i="7"/>
  <c r="H3929" i="7"/>
  <c r="H3927" i="7"/>
  <c r="H3928" i="7"/>
  <c r="H3930" i="7"/>
  <c r="H3931" i="7"/>
  <c r="H3933" i="7"/>
  <c r="H3932" i="7"/>
  <c r="H3936" i="7"/>
  <c r="H3934" i="7"/>
  <c r="H3935" i="7"/>
  <c r="H3937" i="7"/>
  <c r="H3938" i="7"/>
  <c r="H3939" i="7"/>
  <c r="H3941" i="7"/>
  <c r="H3940" i="7"/>
  <c r="H3942" i="7"/>
  <c r="H3944" i="7"/>
  <c r="H3943" i="7"/>
  <c r="H3945" i="7"/>
  <c r="H3946" i="7"/>
  <c r="H3949" i="7"/>
  <c r="H3948" i="7"/>
  <c r="H3947" i="7"/>
  <c r="H3952" i="7"/>
  <c r="H3950" i="7"/>
  <c r="H3951" i="7"/>
  <c r="H3953" i="7"/>
  <c r="H3955" i="7"/>
  <c r="H3954" i="7"/>
  <c r="H3957" i="7"/>
  <c r="H3956" i="7"/>
  <c r="H3959" i="7"/>
  <c r="H3958" i="7"/>
  <c r="H3961" i="7"/>
  <c r="H3962" i="7"/>
  <c r="H3960" i="7"/>
  <c r="H3965" i="7"/>
  <c r="H3963" i="7"/>
  <c r="H3964" i="7"/>
  <c r="H3967" i="7"/>
  <c r="H3969" i="7"/>
  <c r="H3966" i="7"/>
  <c r="H3968" i="7"/>
  <c r="H3970" i="7"/>
  <c r="H3971" i="7"/>
  <c r="H3972" i="7"/>
  <c r="H3973" i="7"/>
  <c r="H3974" i="7"/>
  <c r="H3975" i="7"/>
  <c r="H3976" i="7"/>
  <c r="H3979" i="7"/>
  <c r="H3977" i="7"/>
  <c r="H3978" i="7"/>
  <c r="H3981" i="7"/>
  <c r="H3980" i="7"/>
  <c r="H3983" i="7"/>
  <c r="H3982" i="7"/>
  <c r="H3984" i="7"/>
  <c r="H3986" i="7"/>
  <c r="H3985" i="7"/>
  <c r="H3988" i="7"/>
  <c r="H3987" i="7"/>
  <c r="H3989" i="7"/>
  <c r="H3990" i="7"/>
  <c r="H3991" i="7"/>
  <c r="H3992" i="7"/>
  <c r="H3993" i="7"/>
  <c r="H3995" i="7"/>
  <c r="H3994" i="7"/>
  <c r="H3999" i="7"/>
  <c r="H3996" i="7"/>
  <c r="H3997" i="7"/>
  <c r="H3998" i="7"/>
  <c r="H4000" i="7"/>
  <c r="H4001" i="7"/>
  <c r="H4002" i="7"/>
  <c r="H4003" i="7"/>
  <c r="H4004" i="7"/>
  <c r="H4005" i="7"/>
  <c r="H4006" i="7"/>
  <c r="H4007" i="7"/>
  <c r="H4009" i="7"/>
  <c r="H4008" i="7"/>
  <c r="H4011" i="7"/>
  <c r="H4010" i="7"/>
  <c r="H4012" i="7"/>
  <c r="H4013" i="7"/>
  <c r="H4015" i="7"/>
  <c r="H4014" i="7"/>
  <c r="H4019" i="7"/>
  <c r="H4017" i="7"/>
  <c r="H4016" i="7"/>
  <c r="H4020" i="7"/>
  <c r="H4021" i="7"/>
  <c r="H4018" i="7"/>
  <c r="H4023" i="7"/>
  <c r="H4022" i="7"/>
  <c r="H4027" i="7"/>
  <c r="H4024" i="7"/>
  <c r="H4025" i="7"/>
  <c r="H4030" i="7"/>
  <c r="H4026" i="7"/>
  <c r="H4028" i="7"/>
  <c r="H4031" i="7"/>
  <c r="H4029" i="7"/>
  <c r="H4032" i="7"/>
  <c r="H4033" i="7"/>
  <c r="H4034" i="7"/>
  <c r="H4035" i="7"/>
  <c r="H4036" i="7"/>
  <c r="H4037" i="7"/>
  <c r="H4038" i="7"/>
  <c r="H4039" i="7"/>
  <c r="H4040" i="7"/>
  <c r="H4043" i="7"/>
  <c r="H4042" i="7"/>
  <c r="H4041" i="7"/>
  <c r="H4044" i="7"/>
  <c r="H4045" i="7"/>
  <c r="H4046" i="7"/>
  <c r="H4047" i="7"/>
  <c r="H4048" i="7"/>
  <c r="H4050" i="7"/>
  <c r="G15" i="10" s="1"/>
  <c r="H4049" i="7"/>
  <c r="H4051" i="7"/>
  <c r="H4052" i="7"/>
  <c r="H4054" i="7"/>
  <c r="H4053" i="7"/>
  <c r="H4055" i="7"/>
  <c r="H4056" i="7"/>
  <c r="H4059" i="7"/>
  <c r="H4057" i="7"/>
  <c r="H4058" i="7"/>
  <c r="H4061" i="7"/>
  <c r="H4060" i="7"/>
  <c r="H4063" i="7"/>
  <c r="H4064" i="7"/>
  <c r="H4065" i="7"/>
  <c r="H4062" i="7"/>
  <c r="H4066" i="7"/>
  <c r="H4068" i="7"/>
  <c r="H4067" i="7"/>
  <c r="H4069" i="7"/>
  <c r="H4070" i="7"/>
  <c r="H4071" i="7"/>
  <c r="H4074" i="7"/>
  <c r="H4072" i="7"/>
  <c r="H4073" i="7"/>
  <c r="H4076" i="7"/>
  <c r="H4075" i="7"/>
  <c r="H4079" i="7"/>
  <c r="H4078" i="7"/>
  <c r="H4077" i="7"/>
  <c r="H4081" i="7"/>
  <c r="H4080" i="7"/>
  <c r="H4084" i="7"/>
  <c r="H4082" i="7"/>
  <c r="H4083" i="7"/>
  <c r="H4085" i="7"/>
  <c r="H4086" i="7"/>
  <c r="H4087" i="7"/>
  <c r="H4089" i="7"/>
  <c r="H4088" i="7"/>
  <c r="H4090" i="7"/>
  <c r="H4094" i="7"/>
  <c r="H4091" i="7"/>
  <c r="H4092" i="7"/>
  <c r="H4093" i="7"/>
  <c r="H4095" i="7"/>
  <c r="H4098" i="7"/>
  <c r="H4096" i="7"/>
  <c r="H4097" i="7"/>
  <c r="H4101" i="7"/>
  <c r="H4100" i="7"/>
  <c r="H4099" i="7"/>
  <c r="H4102" i="7"/>
  <c r="H4103" i="7"/>
  <c r="H4104" i="7"/>
  <c r="H4105" i="7"/>
  <c r="H4106" i="7"/>
  <c r="H4109" i="7"/>
  <c r="H4107" i="7"/>
  <c r="H4110" i="7"/>
  <c r="H4108" i="7"/>
  <c r="H4112" i="7"/>
  <c r="H4111" i="7"/>
  <c r="H4113" i="7"/>
  <c r="H4114" i="7"/>
  <c r="H4115" i="7"/>
  <c r="H4116" i="7"/>
  <c r="H4117" i="7"/>
  <c r="H4118" i="7"/>
  <c r="H4119" i="7"/>
  <c r="H4120" i="7"/>
  <c r="H4121" i="7"/>
  <c r="H4122" i="7"/>
  <c r="H4123" i="7"/>
  <c r="H4124" i="7"/>
  <c r="H4125" i="7"/>
  <c r="H4126" i="7"/>
  <c r="H4127" i="7"/>
  <c r="H4129" i="7"/>
  <c r="H4128" i="7"/>
  <c r="H4132" i="7"/>
  <c r="H4130" i="7"/>
  <c r="H4131" i="7"/>
  <c r="H4133" i="7"/>
  <c r="H4134" i="7"/>
  <c r="H4135" i="7"/>
  <c r="H4136" i="7"/>
  <c r="H4138" i="7"/>
  <c r="H4137" i="7"/>
  <c r="H4141" i="7"/>
  <c r="H4139" i="7"/>
  <c r="H4140" i="7"/>
  <c r="H4142" i="7"/>
  <c r="H4143" i="7"/>
  <c r="H4144" i="7"/>
  <c r="H4145" i="7"/>
  <c r="H4149" i="7"/>
  <c r="H4146" i="7"/>
  <c r="H4148" i="7"/>
  <c r="H4150" i="7"/>
  <c r="H4147" i="7"/>
  <c r="H4152" i="7"/>
  <c r="H4151" i="7"/>
  <c r="H4154" i="7"/>
  <c r="H4155" i="7"/>
  <c r="H4153" i="7"/>
  <c r="H4158" i="7"/>
  <c r="H4157" i="7"/>
  <c r="H4159" i="7"/>
  <c r="H4156" i="7"/>
  <c r="H4160" i="7"/>
  <c r="H4162" i="7"/>
  <c r="H4163" i="7"/>
  <c r="H4161" i="7"/>
  <c r="H4164" i="7"/>
  <c r="H4166" i="7"/>
  <c r="H4165" i="7"/>
  <c r="H4169" i="7"/>
  <c r="H4167" i="7"/>
  <c r="H4172" i="7"/>
  <c r="H4168" i="7"/>
  <c r="H4173" i="7"/>
  <c r="H4171" i="7"/>
  <c r="H4170" i="7"/>
  <c r="H4175" i="7"/>
  <c r="H4174" i="7"/>
  <c r="H4176" i="7"/>
  <c r="H4179" i="7"/>
  <c r="H4180" i="7"/>
  <c r="H4177" i="7"/>
  <c r="H4181" i="7"/>
  <c r="H4178" i="7"/>
  <c r="H4182" i="7"/>
  <c r="H4183" i="7"/>
  <c r="H4186" i="7"/>
  <c r="H4184" i="7"/>
  <c r="H4185" i="7"/>
  <c r="H4189" i="7"/>
  <c r="H4187" i="7"/>
  <c r="H4188" i="7"/>
  <c r="H4190" i="7"/>
  <c r="H4191" i="7"/>
  <c r="H4192" i="7"/>
  <c r="H4193" i="7"/>
  <c r="H4194" i="7"/>
  <c r="H4195" i="7"/>
  <c r="H4196" i="7"/>
  <c r="H4197" i="7"/>
  <c r="H4200" i="7"/>
  <c r="H4198" i="7"/>
  <c r="H4199" i="7"/>
  <c r="H4201" i="7"/>
  <c r="H4202" i="7"/>
  <c r="H4203" i="7"/>
  <c r="H4204" i="7"/>
  <c r="H4207" i="7"/>
  <c r="H4205" i="7"/>
  <c r="H4206" i="7"/>
  <c r="H4209" i="7"/>
  <c r="H4211" i="7"/>
  <c r="H4208" i="7"/>
  <c r="H4210" i="7"/>
  <c r="H4212" i="7"/>
  <c r="H4213" i="7"/>
  <c r="H4214" i="7"/>
  <c r="H4215" i="7"/>
  <c r="H4216" i="7"/>
  <c r="H4217" i="7"/>
  <c r="H4221" i="7"/>
  <c r="H4218" i="7"/>
  <c r="H4219" i="7"/>
  <c r="H4223" i="7"/>
  <c r="H4220" i="7"/>
  <c r="H4222" i="7"/>
  <c r="H4225" i="7"/>
  <c r="H4224" i="7"/>
  <c r="H4227" i="7"/>
  <c r="H4228" i="7"/>
  <c r="H4226" i="7"/>
  <c r="H4229" i="7"/>
  <c r="H4230" i="7"/>
  <c r="H4231" i="7"/>
  <c r="H4232" i="7"/>
  <c r="H4233" i="7"/>
  <c r="H4234" i="7"/>
  <c r="H4237" i="7"/>
  <c r="H4236" i="7"/>
  <c r="H4235" i="7"/>
  <c r="H4238" i="7"/>
  <c r="H4240" i="7"/>
  <c r="H4239" i="7"/>
  <c r="H4244" i="7"/>
  <c r="H4241" i="7"/>
  <c r="H4242" i="7"/>
  <c r="H4243" i="7"/>
  <c r="H4247" i="7"/>
  <c r="H4245" i="7"/>
  <c r="H4249" i="7"/>
  <c r="H4246" i="7"/>
  <c r="H4248" i="7"/>
  <c r="H4250" i="7"/>
  <c r="H4252" i="7"/>
  <c r="H4251" i="7"/>
  <c r="H4253" i="7"/>
  <c r="H4257" i="7"/>
  <c r="H4256" i="7"/>
  <c r="H4254" i="7"/>
  <c r="H4255" i="7"/>
  <c r="H4259" i="7"/>
  <c r="H4258" i="7"/>
  <c r="H4262" i="7"/>
  <c r="H4261" i="7"/>
  <c r="H4260" i="7"/>
  <c r="H4263" i="7"/>
  <c r="H4267" i="7"/>
  <c r="H4264" i="7"/>
  <c r="H4265" i="7"/>
  <c r="H4266" i="7"/>
  <c r="H4268" i="7"/>
  <c r="H4269" i="7"/>
  <c r="H4270" i="7"/>
  <c r="H4271" i="7"/>
  <c r="H4273" i="7"/>
  <c r="H4272" i="7"/>
  <c r="H4275" i="7"/>
  <c r="H4276" i="7"/>
  <c r="H4274" i="7"/>
  <c r="H4279" i="7"/>
  <c r="H4277" i="7"/>
  <c r="H4278" i="7"/>
  <c r="H4280" i="7"/>
  <c r="H4283" i="7"/>
  <c r="H4281" i="7"/>
  <c r="H4282" i="7"/>
  <c r="H4286" i="7"/>
  <c r="H4284" i="7"/>
  <c r="H4285" i="7"/>
  <c r="H4287" i="7"/>
  <c r="H4290" i="7"/>
  <c r="H4288" i="7"/>
  <c r="H4291" i="7"/>
  <c r="H4289" i="7"/>
  <c r="H4294" i="7"/>
  <c r="H4292" i="7"/>
  <c r="H4293" i="7"/>
  <c r="H4297" i="7"/>
  <c r="H4295" i="7"/>
  <c r="H4296" i="7"/>
  <c r="H4300" i="7"/>
  <c r="H4299" i="7"/>
  <c r="H4298" i="7"/>
  <c r="H4301" i="7"/>
  <c r="H4302" i="7"/>
  <c r="H4303" i="7"/>
  <c r="H4304" i="7"/>
  <c r="H4305" i="7"/>
  <c r="H4307" i="7"/>
  <c r="H4310" i="7"/>
  <c r="H4306" i="7"/>
  <c r="H4308" i="7"/>
  <c r="H4309" i="7"/>
  <c r="H4311" i="7"/>
  <c r="H4315" i="7"/>
  <c r="H4312" i="7"/>
  <c r="H4316" i="7"/>
  <c r="H4313" i="7"/>
  <c r="H4314" i="7"/>
  <c r="H4318" i="7"/>
  <c r="H4317" i="7"/>
  <c r="H4319" i="7"/>
  <c r="H4322" i="7"/>
  <c r="H4323" i="7"/>
  <c r="H4320" i="7"/>
  <c r="H4324" i="7"/>
  <c r="H4321" i="7"/>
  <c r="H4325" i="7"/>
  <c r="H4326" i="7"/>
  <c r="H4329" i="7"/>
  <c r="H4327" i="7"/>
  <c r="H4330" i="7"/>
  <c r="H4328" i="7"/>
  <c r="H4333" i="7"/>
  <c r="H4331" i="7"/>
  <c r="H4332" i="7"/>
  <c r="H4334" i="7"/>
  <c r="H4335" i="7"/>
  <c r="H4337" i="7"/>
  <c r="H4336" i="7"/>
  <c r="H4338" i="7"/>
  <c r="H4340" i="7"/>
  <c r="H4342" i="7"/>
  <c r="H4339" i="7"/>
  <c r="H4341" i="7"/>
  <c r="H4343" i="7"/>
  <c r="H4345" i="7"/>
  <c r="H4346" i="7"/>
  <c r="H4344" i="7"/>
  <c r="H4347" i="7"/>
  <c r="H4349" i="7"/>
  <c r="H4348" i="7"/>
  <c r="H4350" i="7"/>
  <c r="H4351" i="7"/>
  <c r="H4352" i="7"/>
  <c r="H4353" i="7"/>
  <c r="H4354" i="7"/>
  <c r="H4355" i="7"/>
  <c r="H4358" i="7"/>
  <c r="H4356" i="7"/>
  <c r="H4359" i="7"/>
  <c r="H4357" i="7"/>
  <c r="H4361" i="7"/>
  <c r="H4360" i="7"/>
  <c r="H4362" i="7"/>
  <c r="H4363" i="7"/>
  <c r="H4364" i="7"/>
  <c r="H4368" i="7"/>
  <c r="H4365" i="7"/>
  <c r="H4367" i="7"/>
  <c r="H4366" i="7"/>
  <c r="H4369" i="7"/>
  <c r="H4370" i="7"/>
  <c r="H4373" i="7"/>
  <c r="H4374" i="7"/>
  <c r="H4372" i="7"/>
  <c r="H4371" i="7"/>
  <c r="H4376" i="7"/>
  <c r="H4375" i="7"/>
  <c r="H4377" i="7"/>
  <c r="H4381" i="7"/>
  <c r="H4378" i="7"/>
  <c r="H4379" i="7"/>
  <c r="H4380" i="7"/>
  <c r="H4383" i="7"/>
  <c r="H4382" i="7"/>
  <c r="H4384" i="7"/>
  <c r="H4388" i="7"/>
  <c r="H4385" i="7"/>
  <c r="H4386" i="7"/>
  <c r="H4387" i="7"/>
  <c r="H4391" i="7"/>
  <c r="H4390" i="7"/>
  <c r="H4389" i="7"/>
  <c r="H4395" i="7"/>
  <c r="H4392" i="7"/>
  <c r="H4394" i="7"/>
  <c r="H4393" i="7"/>
  <c r="H4396" i="7"/>
  <c r="H4397" i="7"/>
  <c r="H4399" i="7"/>
  <c r="H4398" i="7"/>
  <c r="H4400" i="7"/>
  <c r="H4401" i="7"/>
  <c r="H4402" i="7"/>
  <c r="H4403" i="7"/>
  <c r="H4405" i="7"/>
  <c r="H4404" i="7"/>
  <c r="H4407" i="7"/>
  <c r="H4406" i="7"/>
  <c r="H4408" i="7"/>
  <c r="H4410" i="7"/>
  <c r="H4409" i="7"/>
  <c r="H4411" i="7"/>
  <c r="H4414" i="7"/>
  <c r="H4412" i="7"/>
  <c r="H4413" i="7"/>
  <c r="H4415" i="7"/>
  <c r="H4416" i="7"/>
  <c r="H4417" i="7"/>
  <c r="H4419" i="7"/>
  <c r="H4418" i="7"/>
  <c r="H4422" i="7"/>
  <c r="H4420" i="7"/>
  <c r="H4421" i="7"/>
  <c r="H4423" i="7"/>
  <c r="H4425" i="7"/>
  <c r="H4424" i="7"/>
  <c r="H4429" i="7"/>
  <c r="H4426" i="7"/>
  <c r="H4428" i="7"/>
  <c r="H4427" i="7"/>
  <c r="H4430" i="7"/>
  <c r="H4433" i="7"/>
  <c r="H4431" i="7"/>
  <c r="H4432" i="7"/>
  <c r="H4434" i="7"/>
  <c r="H4435" i="7"/>
  <c r="H4436" i="7"/>
  <c r="H4437" i="7"/>
  <c r="H4438" i="7"/>
  <c r="H4439" i="7"/>
  <c r="H4440" i="7"/>
  <c r="H4441" i="7"/>
  <c r="H4444" i="7"/>
  <c r="H4442" i="7"/>
  <c r="H4443" i="7"/>
  <c r="H4447" i="7"/>
  <c r="H4445" i="7"/>
  <c r="H4449" i="7"/>
  <c r="H4446" i="7"/>
  <c r="H4448" i="7"/>
  <c r="H4452" i="7"/>
  <c r="H4451" i="7"/>
  <c r="H4450" i="7"/>
  <c r="H4453" i="7"/>
  <c r="H4455" i="7"/>
  <c r="H4454" i="7"/>
  <c r="H4457" i="7"/>
  <c r="H4456" i="7"/>
  <c r="H4458" i="7"/>
  <c r="H4459" i="7"/>
  <c r="H4460" i="7"/>
  <c r="H4461" i="7"/>
  <c r="H4462" i="7"/>
  <c r="H4463" i="7"/>
  <c r="H4464" i="7"/>
  <c r="H4468" i="7"/>
  <c r="H4465" i="7"/>
  <c r="H4466" i="7"/>
  <c r="H4467" i="7"/>
  <c r="H4469" i="7"/>
  <c r="H4470" i="7"/>
  <c r="H4471" i="7"/>
  <c r="H4472" i="7"/>
  <c r="H4474" i="7"/>
  <c r="H4473" i="7"/>
  <c r="H4475" i="7"/>
  <c r="H4476" i="7"/>
  <c r="H4477" i="7"/>
  <c r="H4479" i="7"/>
  <c r="H4478" i="7"/>
  <c r="H4480" i="7"/>
  <c r="H4481" i="7"/>
  <c r="H4482" i="7"/>
  <c r="H4483" i="7"/>
  <c r="H4484" i="7"/>
  <c r="H4485" i="7"/>
  <c r="H4486" i="7"/>
  <c r="H4487" i="7"/>
  <c r="H4488" i="7"/>
  <c r="H4489" i="7"/>
  <c r="H4490" i="7"/>
  <c r="H4492" i="7"/>
  <c r="H4491" i="7"/>
  <c r="H4493" i="7"/>
  <c r="H4494" i="7"/>
  <c r="H4497" i="7"/>
  <c r="H4495" i="7"/>
  <c r="H4496" i="7"/>
  <c r="H4498" i="7"/>
  <c r="H4499" i="7"/>
  <c r="H4500" i="7"/>
  <c r="H4502" i="7"/>
  <c r="H4501" i="7"/>
  <c r="H4503" i="7"/>
  <c r="H4504" i="7"/>
  <c r="H4505" i="7"/>
  <c r="H4506" i="7"/>
  <c r="H4507" i="7"/>
  <c r="H4509" i="7"/>
  <c r="H4508" i="7"/>
  <c r="H4511" i="7"/>
  <c r="H4510" i="7"/>
  <c r="H4512" i="7"/>
  <c r="H4514" i="7"/>
  <c r="H4513" i="7"/>
  <c r="H4515" i="7"/>
  <c r="H4516" i="7"/>
  <c r="H4517" i="7"/>
  <c r="H4518" i="7"/>
  <c r="H4519" i="7"/>
  <c r="H4520" i="7"/>
  <c r="H4521" i="7"/>
  <c r="H4522" i="7"/>
  <c r="H4523" i="7"/>
  <c r="H4524" i="7"/>
  <c r="H4525" i="7"/>
  <c r="H4526" i="7"/>
  <c r="H4527" i="7"/>
  <c r="H4529" i="7"/>
  <c r="H4528" i="7"/>
  <c r="H4530" i="7"/>
  <c r="H4532" i="7"/>
  <c r="H4534" i="7"/>
  <c r="H4531" i="7"/>
  <c r="H4533" i="7"/>
  <c r="H4537" i="7"/>
  <c r="H4535" i="7"/>
  <c r="H4536" i="7"/>
  <c r="H4538" i="7"/>
  <c r="H4542" i="7"/>
  <c r="H4539" i="7"/>
  <c r="H4541" i="7"/>
  <c r="H4540" i="7"/>
  <c r="H4545" i="7"/>
  <c r="H4543" i="7"/>
  <c r="H4547" i="7"/>
  <c r="H4544" i="7"/>
  <c r="H4546" i="7"/>
  <c r="H4548" i="7"/>
  <c r="H4550" i="7"/>
  <c r="H4551" i="7"/>
  <c r="H4549" i="7"/>
  <c r="H4552" i="7"/>
  <c r="H4553" i="7"/>
  <c r="H4554" i="7"/>
  <c r="H4555" i="7"/>
  <c r="H4556" i="7"/>
  <c r="H4557" i="7"/>
  <c r="H4559" i="7"/>
  <c r="H4558" i="7"/>
  <c r="H4560" i="7"/>
  <c r="H4564" i="7"/>
  <c r="H4561" i="7"/>
  <c r="H4562" i="7"/>
  <c r="H4563" i="7"/>
  <c r="H4565" i="7"/>
  <c r="H4566" i="7"/>
  <c r="H4567" i="7"/>
  <c r="H4570" i="7"/>
  <c r="H4568" i="7"/>
  <c r="H4569" i="7"/>
  <c r="H4572" i="7"/>
  <c r="H4571" i="7"/>
  <c r="H4574" i="7"/>
  <c r="H4573" i="7"/>
  <c r="H4576" i="7"/>
  <c r="H4575" i="7"/>
  <c r="H4580" i="7"/>
  <c r="H4577" i="7"/>
  <c r="H4579" i="7"/>
  <c r="H4578" i="7"/>
  <c r="H4581" i="7"/>
  <c r="H4582" i="7"/>
  <c r="H4583" i="7"/>
  <c r="H4584" i="7"/>
  <c r="H4585" i="7"/>
  <c r="H4587" i="7"/>
  <c r="H4589" i="7"/>
  <c r="H4586" i="7"/>
  <c r="H4588" i="7"/>
  <c r="H4590" i="7"/>
  <c r="H4591" i="7"/>
  <c r="H4592" i="7"/>
  <c r="H4593" i="7"/>
  <c r="H4594" i="7"/>
  <c r="H4595" i="7"/>
  <c r="H4597" i="7"/>
  <c r="H4596" i="7"/>
  <c r="H4598" i="7"/>
  <c r="H4602" i="7"/>
  <c r="H4599" i="7"/>
  <c r="H4603" i="7"/>
  <c r="H4600" i="7"/>
  <c r="H4601" i="7"/>
  <c r="H4605" i="7"/>
  <c r="H4604" i="7"/>
  <c r="H4607" i="7"/>
  <c r="H4606" i="7"/>
  <c r="H4608" i="7"/>
  <c r="H4609" i="7"/>
  <c r="H4610" i="7"/>
  <c r="H4612" i="7"/>
  <c r="H4611" i="7"/>
  <c r="H4613" i="7"/>
  <c r="H4616" i="7"/>
  <c r="H4614" i="7"/>
  <c r="H4615" i="7"/>
  <c r="H4617" i="7"/>
  <c r="H4619" i="7"/>
  <c r="H4618" i="7"/>
  <c r="H4620" i="7"/>
  <c r="H4621" i="7"/>
  <c r="H4623" i="7"/>
  <c r="H4622" i="7"/>
  <c r="H4625" i="7"/>
  <c r="H4624" i="7"/>
  <c r="H4629" i="7"/>
  <c r="H4626" i="7"/>
  <c r="H4628" i="7"/>
  <c r="H4627" i="7"/>
  <c r="H4630" i="7"/>
  <c r="H4631" i="7"/>
  <c r="H4632" i="7"/>
  <c r="H4633" i="7"/>
  <c r="H4634" i="7"/>
  <c r="H4635" i="7"/>
  <c r="H4636" i="7"/>
  <c r="H4640" i="7"/>
  <c r="H4639" i="7"/>
  <c r="H4637" i="7"/>
  <c r="H4638" i="7"/>
  <c r="H4643" i="7"/>
  <c r="H4642" i="7"/>
  <c r="H4641" i="7"/>
  <c r="H4645" i="7"/>
  <c r="H4644" i="7"/>
  <c r="H4646" i="7"/>
  <c r="H4649" i="7"/>
  <c r="H4647" i="7"/>
  <c r="H4648" i="7"/>
  <c r="H4650" i="7"/>
  <c r="H4651" i="7"/>
  <c r="H4652" i="7"/>
  <c r="H4655" i="7"/>
  <c r="H4653" i="7"/>
  <c r="H4654" i="7"/>
  <c r="H4656" i="7"/>
  <c r="H4657" i="7"/>
  <c r="H4659" i="7"/>
  <c r="H4660" i="7"/>
  <c r="H4658" i="7"/>
  <c r="H4661" i="7"/>
  <c r="H4665" i="7"/>
  <c r="H4663" i="7"/>
  <c r="H4662" i="7"/>
  <c r="H4664" i="7"/>
  <c r="H4666" i="7"/>
  <c r="H4667" i="7"/>
  <c r="H4668" i="7"/>
  <c r="H4669" i="7"/>
  <c r="H4670" i="7"/>
  <c r="H4672" i="7"/>
  <c r="H4671" i="7"/>
  <c r="H4673" i="7"/>
  <c r="H4676" i="7"/>
  <c r="H4675" i="7"/>
  <c r="H4674" i="7"/>
  <c r="H4678" i="7"/>
  <c r="H4677" i="7"/>
  <c r="H4680" i="7"/>
  <c r="H4679" i="7"/>
  <c r="H4683" i="7"/>
  <c r="H4681" i="7"/>
  <c r="H4684" i="7"/>
  <c r="H4682" i="7"/>
  <c r="H4685" i="7"/>
  <c r="H4686" i="7"/>
  <c r="H4689" i="7"/>
  <c r="H4687" i="7"/>
  <c r="H4688" i="7"/>
  <c r="H4694" i="7"/>
  <c r="H4690" i="7"/>
  <c r="H4691" i="7"/>
  <c r="H4693" i="7"/>
  <c r="H4692" i="7"/>
  <c r="H4696" i="7"/>
  <c r="H4695" i="7"/>
  <c r="H4698" i="7"/>
  <c r="H4697" i="7"/>
  <c r="H4699" i="7"/>
  <c r="H4700" i="7"/>
  <c r="H4701" i="7"/>
  <c r="H4702" i="7"/>
  <c r="H4703" i="7"/>
  <c r="H4704" i="7"/>
  <c r="H4705" i="7"/>
  <c r="H4706" i="7"/>
  <c r="H4707" i="7"/>
  <c r="H4708" i="7"/>
  <c r="H4709" i="7"/>
  <c r="H4710" i="7"/>
  <c r="H4712" i="7"/>
  <c r="H4711" i="7"/>
  <c r="H4714" i="7"/>
  <c r="H4713" i="7"/>
  <c r="H4715" i="7"/>
  <c r="H4718" i="7"/>
  <c r="H4716" i="7"/>
  <c r="H4720" i="7"/>
  <c r="H4717" i="7"/>
  <c r="H4719" i="7"/>
  <c r="H4721" i="7"/>
  <c r="H4722" i="7"/>
  <c r="H4724" i="7"/>
  <c r="H4723" i="7"/>
  <c r="H4726" i="7"/>
  <c r="H4725" i="7"/>
  <c r="H4730" i="7"/>
  <c r="H4727" i="7"/>
  <c r="H4729" i="7"/>
  <c r="H4728" i="7"/>
  <c r="H4731" i="7"/>
  <c r="H4732" i="7"/>
  <c r="H4733" i="7"/>
  <c r="H4734" i="7"/>
  <c r="H4735" i="7"/>
  <c r="H4737" i="7"/>
  <c r="H4736" i="7"/>
  <c r="H4738" i="7"/>
  <c r="H4739" i="7"/>
  <c r="H4742" i="7"/>
  <c r="H4740" i="7"/>
  <c r="H4741" i="7"/>
  <c r="H4744" i="7"/>
  <c r="H4743" i="7"/>
  <c r="H4746" i="7"/>
  <c r="H4745" i="7"/>
  <c r="H4748" i="7"/>
  <c r="H4747" i="7"/>
  <c r="H4750" i="7"/>
  <c r="H4751" i="7"/>
  <c r="H4749" i="7"/>
  <c r="H4753" i="7"/>
  <c r="H4752" i="7"/>
  <c r="H4755" i="7"/>
  <c r="H4754" i="7"/>
  <c r="H4758" i="7"/>
  <c r="H4757" i="7"/>
  <c r="H4759" i="7"/>
  <c r="H4756" i="7"/>
  <c r="H4763" i="7"/>
  <c r="H4761" i="7"/>
  <c r="H4760" i="7"/>
  <c r="H4762" i="7"/>
  <c r="H4765" i="7"/>
  <c r="H4764" i="7"/>
  <c r="H4766" i="7"/>
  <c r="H4769" i="7"/>
  <c r="H4768" i="7"/>
  <c r="H4767" i="7"/>
  <c r="H4770" i="7"/>
  <c r="H4774" i="7"/>
  <c r="H4771" i="7"/>
  <c r="H4772" i="7"/>
  <c r="H4773" i="7"/>
  <c r="H4775" i="7"/>
  <c r="H4779" i="7"/>
  <c r="H4777" i="7"/>
  <c r="H4776" i="7"/>
  <c r="H4778" i="7"/>
  <c r="H4780" i="7"/>
  <c r="H4781" i="7"/>
  <c r="H4782" i="7"/>
  <c r="H4783" i="7"/>
  <c r="H4785" i="7"/>
  <c r="H4784" i="7"/>
  <c r="H4786" i="7"/>
  <c r="H4788" i="7"/>
  <c r="H4787" i="7"/>
  <c r="H4789" i="7"/>
  <c r="H4792" i="7"/>
  <c r="H4790" i="7"/>
  <c r="H4791" i="7"/>
  <c r="H4794" i="7"/>
  <c r="H4793" i="7"/>
  <c r="H4796" i="7"/>
  <c r="H4795" i="7"/>
  <c r="H4799" i="7"/>
  <c r="H4797" i="7"/>
  <c r="H4798" i="7"/>
  <c r="H4801" i="7"/>
  <c r="H4802" i="7"/>
  <c r="H4800" i="7"/>
  <c r="H4803" i="7"/>
  <c r="H4804" i="7"/>
  <c r="H4805" i="7"/>
  <c r="H4806" i="7"/>
  <c r="H4807" i="7"/>
  <c r="H4808" i="7"/>
  <c r="H4809" i="7"/>
  <c r="H4810" i="7"/>
  <c r="H4811" i="7"/>
  <c r="H4812" i="7"/>
  <c r="H4813" i="7"/>
  <c r="H4815" i="7"/>
  <c r="H4814" i="7"/>
  <c r="H4816" i="7"/>
  <c r="H4817" i="7"/>
  <c r="H4820" i="7"/>
  <c r="H4821" i="7"/>
  <c r="H4818" i="7"/>
  <c r="H4819" i="7"/>
  <c r="H4824" i="7"/>
  <c r="H4822" i="7"/>
  <c r="H4823" i="7"/>
  <c r="H4825" i="7"/>
  <c r="H4826" i="7"/>
  <c r="H4828" i="7"/>
  <c r="H4830" i="7"/>
  <c r="H4827" i="7"/>
  <c r="H4829" i="7"/>
  <c r="H4832" i="7"/>
  <c r="H4831" i="7"/>
  <c r="H4833" i="7"/>
  <c r="H4835" i="7"/>
  <c r="H4834" i="7"/>
  <c r="H4837" i="7"/>
  <c r="H4836" i="7"/>
  <c r="H4838" i="7"/>
  <c r="H4840" i="7"/>
  <c r="H4839" i="7"/>
  <c r="H4841" i="7"/>
  <c r="H4842" i="7"/>
  <c r="H4843" i="7"/>
  <c r="H4845" i="7"/>
  <c r="H4844" i="7"/>
  <c r="H4846" i="7"/>
  <c r="H4847" i="7"/>
  <c r="H4848" i="7"/>
  <c r="H4849" i="7"/>
  <c r="H4852" i="7"/>
  <c r="H4851" i="7"/>
  <c r="H4850" i="7"/>
  <c r="H4853" i="7"/>
  <c r="H4854" i="7"/>
  <c r="H4855" i="7"/>
  <c r="H4856" i="7"/>
  <c r="H4857" i="7"/>
  <c r="H4858" i="7"/>
  <c r="H4859" i="7"/>
  <c r="H4860" i="7"/>
  <c r="H4861" i="7"/>
  <c r="H4862" i="7"/>
  <c r="H4863" i="7"/>
  <c r="H4864" i="7"/>
  <c r="H4865" i="7"/>
  <c r="H4866" i="7"/>
  <c r="H4867" i="7"/>
  <c r="H4868" i="7"/>
  <c r="H4869" i="7"/>
  <c r="H4870" i="7"/>
  <c r="H4871" i="7"/>
  <c r="H4872" i="7"/>
  <c r="H4873" i="7"/>
  <c r="H4874" i="7"/>
  <c r="H4875" i="7"/>
  <c r="H4876" i="7"/>
  <c r="H4877" i="7"/>
  <c r="H4878" i="7"/>
  <c r="H4879" i="7"/>
  <c r="H4880" i="7"/>
  <c r="H4881" i="7"/>
  <c r="H4882" i="7"/>
  <c r="H4883" i="7"/>
  <c r="H4884" i="7"/>
  <c r="H4887" i="7"/>
  <c r="H4885" i="7"/>
  <c r="H4886" i="7"/>
  <c r="H4888" i="7"/>
  <c r="H4892" i="7"/>
  <c r="H4889" i="7"/>
  <c r="H4890" i="7"/>
  <c r="H4891" i="7"/>
  <c r="H4894" i="7"/>
  <c r="H4893" i="7"/>
  <c r="H4895" i="7"/>
  <c r="H4896" i="7"/>
  <c r="H4897" i="7"/>
  <c r="H4898" i="7"/>
  <c r="H4899" i="7"/>
  <c r="H4900" i="7"/>
  <c r="H4903" i="7"/>
  <c r="H4901" i="7"/>
  <c r="H4902" i="7"/>
  <c r="H4904" i="7"/>
  <c r="H4908" i="7"/>
  <c r="H4905" i="7"/>
  <c r="H4907" i="7"/>
  <c r="H4906" i="7"/>
  <c r="H4909" i="7"/>
  <c r="H4910" i="7"/>
  <c r="H4914" i="7"/>
  <c r="H4912" i="7"/>
  <c r="H4913" i="7"/>
  <c r="H4911" i="7"/>
  <c r="H4915" i="7"/>
  <c r="H4917" i="7"/>
  <c r="H4916" i="7"/>
  <c r="H4918" i="7"/>
  <c r="H4919" i="7"/>
  <c r="H4920" i="7"/>
  <c r="H4923" i="7"/>
  <c r="H4924" i="7"/>
  <c r="H4921" i="7"/>
  <c r="H4922" i="7"/>
  <c r="H4926" i="7"/>
  <c r="H4925" i="7"/>
  <c r="H4929" i="7"/>
  <c r="H4927" i="7"/>
  <c r="H4928" i="7"/>
  <c r="H4931" i="7"/>
  <c r="H4930" i="7"/>
  <c r="H4932" i="7"/>
  <c r="H4935" i="7"/>
  <c r="H4933" i="7"/>
  <c r="H4936" i="7"/>
  <c r="H4934" i="7"/>
  <c r="H4937" i="7"/>
  <c r="H4938" i="7"/>
  <c r="H4939" i="7"/>
  <c r="H4940" i="7"/>
  <c r="H4941" i="7"/>
  <c r="H4942" i="7"/>
  <c r="H4943" i="7"/>
  <c r="H4944" i="7"/>
  <c r="H4946" i="7"/>
  <c r="H4945" i="7"/>
  <c r="H4949" i="7"/>
  <c r="H4947" i="7"/>
  <c r="H4948" i="7"/>
  <c r="H4952" i="7"/>
  <c r="H4950" i="7"/>
  <c r="H4951" i="7"/>
  <c r="H4953" i="7"/>
  <c r="H4955" i="7"/>
  <c r="H4954" i="7"/>
  <c r="H4956" i="7"/>
  <c r="H4958" i="7"/>
  <c r="H4957" i="7"/>
  <c r="H4959" i="7"/>
  <c r="H4960" i="7"/>
  <c r="H4961" i="7"/>
  <c r="H4962" i="7"/>
  <c r="H4963" i="7"/>
  <c r="H4964" i="7"/>
  <c r="H4966" i="7"/>
  <c r="H4965" i="7"/>
  <c r="H4968" i="7"/>
  <c r="H4967" i="7"/>
  <c r="H4971" i="7"/>
  <c r="H4969" i="7"/>
  <c r="H4970" i="7"/>
  <c r="H4972" i="7"/>
  <c r="H4973" i="7"/>
  <c r="H4974" i="7"/>
  <c r="H4975" i="7"/>
  <c r="H4976" i="7"/>
  <c r="H4977" i="7"/>
  <c r="H4978" i="7"/>
  <c r="H4979" i="7"/>
  <c r="H4980" i="7"/>
  <c r="H4981" i="7"/>
  <c r="H4982" i="7"/>
  <c r="H4983" i="7"/>
  <c r="H4985" i="7"/>
  <c r="H4984" i="7"/>
  <c r="H4986" i="7"/>
  <c r="H4987" i="7"/>
  <c r="H4988" i="7"/>
  <c r="H4990" i="7"/>
  <c r="H4989" i="7"/>
  <c r="H4993" i="7"/>
  <c r="H4991" i="7"/>
  <c r="H4995" i="7"/>
  <c r="H4992" i="7"/>
  <c r="H4994" i="7"/>
  <c r="H4998" i="7"/>
  <c r="H4996" i="7"/>
  <c r="H4997" i="7"/>
  <c r="H5000" i="7"/>
  <c r="H4999" i="7"/>
  <c r="H5001" i="7"/>
  <c r="H5005" i="7"/>
  <c r="H5002" i="7"/>
  <c r="H5003" i="7"/>
  <c r="H5004" i="7"/>
  <c r="H5006" i="7"/>
  <c r="H5009" i="7"/>
  <c r="H5007" i="7"/>
  <c r="H5008" i="7"/>
  <c r="H5010" i="7"/>
  <c r="H5014" i="7"/>
  <c r="H5011" i="7"/>
  <c r="H5012" i="7"/>
  <c r="H5013" i="7"/>
  <c r="H5016" i="7"/>
  <c r="H5015" i="7"/>
  <c r="H5017" i="7"/>
  <c r="H5018" i="7"/>
  <c r="H5020" i="7"/>
  <c r="H5019" i="7"/>
  <c r="H5022" i="7"/>
  <c r="H5023" i="7"/>
  <c r="H5021" i="7"/>
  <c r="H5025" i="7"/>
  <c r="H5026" i="7"/>
  <c r="H5027" i="7"/>
  <c r="H5024" i="7"/>
  <c r="H5028" i="7"/>
  <c r="H5029" i="7"/>
  <c r="H5032" i="7"/>
  <c r="H5030" i="7"/>
  <c r="H5031" i="7"/>
  <c r="H5034" i="7"/>
  <c r="H5033" i="7"/>
  <c r="H5035" i="7"/>
  <c r="H5037" i="7"/>
  <c r="H5036" i="7"/>
  <c r="H5041" i="7"/>
  <c r="H5038" i="7"/>
  <c r="H5040" i="7"/>
  <c r="H5039" i="7"/>
  <c r="H5042" i="7"/>
  <c r="H5047" i="7"/>
  <c r="H5043" i="7"/>
  <c r="H5046" i="7"/>
  <c r="H5044" i="7"/>
  <c r="H5045" i="7"/>
  <c r="H5051" i="7"/>
  <c r="H5048" i="7"/>
  <c r="H5049" i="7"/>
  <c r="H5050" i="7"/>
  <c r="H5052" i="7"/>
  <c r="H5053" i="7"/>
  <c r="H5054" i="7"/>
  <c r="H5057" i="7"/>
  <c r="H5056" i="7"/>
  <c r="H5059" i="7"/>
  <c r="H5055" i="7"/>
  <c r="H5058" i="7"/>
  <c r="H5060" i="7"/>
  <c r="H5062" i="7"/>
  <c r="H5061" i="7"/>
  <c r="H5064" i="7"/>
  <c r="H5063" i="7"/>
  <c r="H5065" i="7"/>
  <c r="H5067" i="7"/>
  <c r="H5066" i="7"/>
  <c r="H5068" i="7"/>
  <c r="H5071" i="7"/>
  <c r="H5070" i="7"/>
  <c r="H5069" i="7"/>
  <c r="H5073" i="7"/>
  <c r="H5072" i="7"/>
  <c r="H5075" i="7"/>
  <c r="H5074" i="7"/>
  <c r="H5077" i="7"/>
  <c r="H5079" i="7"/>
  <c r="H5076" i="7"/>
  <c r="H5080" i="7"/>
  <c r="H5081" i="7"/>
  <c r="H5078" i="7"/>
  <c r="H5084" i="7"/>
  <c r="H5085" i="7"/>
  <c r="H5082" i="7"/>
  <c r="H5083" i="7"/>
  <c r="H5087" i="7"/>
  <c r="H5086" i="7"/>
  <c r="H5090" i="7"/>
  <c r="H5088" i="7"/>
  <c r="H5089" i="7"/>
  <c r="H5091" i="7"/>
  <c r="H5092" i="7"/>
  <c r="H5093" i="7"/>
  <c r="H5095" i="7"/>
  <c r="H5094" i="7"/>
  <c r="H5099" i="7"/>
  <c r="H5096" i="7"/>
  <c r="H5097" i="7"/>
  <c r="H5100" i="7"/>
  <c r="H5098" i="7"/>
  <c r="H5101" i="7"/>
  <c r="H5102" i="7"/>
  <c r="H5103" i="7"/>
  <c r="H5104" i="7"/>
  <c r="H5106" i="7"/>
  <c r="H5105" i="7"/>
  <c r="H5110" i="7"/>
  <c r="H5107" i="7"/>
  <c r="H5108" i="7"/>
  <c r="H5109" i="7"/>
  <c r="H5112" i="7"/>
  <c r="H5111" i="7"/>
  <c r="H5114" i="7"/>
  <c r="H5113" i="7"/>
  <c r="H5115" i="7"/>
  <c r="H5116" i="7"/>
  <c r="H5117" i="7"/>
  <c r="H5118" i="7"/>
  <c r="H5119" i="7"/>
  <c r="H5120" i="7"/>
  <c r="H5121" i="7"/>
  <c r="H5124" i="7"/>
  <c r="H5123" i="7"/>
  <c r="H5122" i="7"/>
  <c r="H5125" i="7"/>
  <c r="H5127" i="7"/>
  <c r="H5126" i="7"/>
  <c r="H5128" i="7"/>
  <c r="H5129" i="7"/>
  <c r="H5131" i="7"/>
  <c r="H5130" i="7"/>
  <c r="H5133" i="7"/>
  <c r="H5132" i="7"/>
  <c r="H5134" i="7"/>
  <c r="H5135" i="7"/>
  <c r="H5136" i="7"/>
  <c r="H5137" i="7"/>
  <c r="H5138" i="7"/>
  <c r="H5140" i="7"/>
  <c r="H5139" i="7"/>
  <c r="H5141" i="7"/>
  <c r="H5144" i="7"/>
  <c r="H5142" i="7"/>
  <c r="H5146" i="7"/>
  <c r="H5145" i="7"/>
  <c r="H5143" i="7"/>
  <c r="H5147" i="7"/>
  <c r="H5149" i="7"/>
  <c r="H5148" i="7"/>
  <c r="H5152" i="7"/>
  <c r="H5150" i="7"/>
  <c r="H5151" i="7"/>
  <c r="H5155" i="7"/>
  <c r="H5154" i="7"/>
  <c r="H5153" i="7"/>
  <c r="H5156" i="7"/>
  <c r="H5157" i="7"/>
  <c r="H5159" i="7"/>
  <c r="H5160" i="7"/>
  <c r="H5158" i="7"/>
  <c r="H5161" i="7"/>
  <c r="H5162" i="7"/>
  <c r="H5164" i="7"/>
  <c r="H5163" i="7"/>
  <c r="H5165" i="7"/>
  <c r="H5166" i="7"/>
  <c r="H5167" i="7"/>
  <c r="H5168" i="7"/>
  <c r="H5170" i="7"/>
  <c r="H5171" i="7"/>
  <c r="H5169" i="7"/>
  <c r="H5172" i="7"/>
  <c r="H5173" i="7"/>
  <c r="H5174" i="7"/>
  <c r="H5175" i="7"/>
  <c r="H5177" i="7"/>
  <c r="H5176" i="7"/>
  <c r="H5178" i="7"/>
  <c r="H5179" i="7"/>
  <c r="H5180" i="7"/>
  <c r="H5183" i="7"/>
  <c r="H5181" i="7"/>
  <c r="H5182" i="7"/>
  <c r="H5187" i="7"/>
  <c r="H5184" i="7"/>
  <c r="H5185" i="7"/>
  <c r="H5186" i="7"/>
  <c r="H5188" i="7"/>
  <c r="H5189" i="7"/>
  <c r="H5190" i="7"/>
  <c r="H5191" i="7"/>
  <c r="H5192" i="7"/>
  <c r="H5194" i="7"/>
  <c r="H5193" i="7"/>
  <c r="H5197" i="7"/>
  <c r="H5195" i="7"/>
  <c r="H5198" i="7"/>
  <c r="H5200" i="7"/>
  <c r="H5196" i="7"/>
  <c r="H5201" i="7"/>
  <c r="H5204" i="7"/>
  <c r="H5199" i="7"/>
  <c r="H5203" i="7"/>
  <c r="H5202" i="7"/>
  <c r="H5207" i="7"/>
  <c r="H5205" i="7"/>
  <c r="H5206" i="7"/>
  <c r="H5208" i="7"/>
  <c r="H5209" i="7"/>
  <c r="H5212" i="7"/>
  <c r="H5210" i="7"/>
  <c r="H5211" i="7"/>
  <c r="H5213" i="7"/>
  <c r="H5214" i="7"/>
  <c r="H5217" i="7"/>
  <c r="H5216" i="7"/>
  <c r="H5215" i="7"/>
  <c r="H5218" i="7"/>
  <c r="H5219" i="7"/>
  <c r="H5220" i="7"/>
  <c r="H5221" i="7"/>
  <c r="H5223" i="7"/>
  <c r="H5225" i="7"/>
  <c r="H5222" i="7"/>
  <c r="H5224" i="7"/>
  <c r="H5227" i="7"/>
  <c r="H5226" i="7"/>
  <c r="H5229" i="7"/>
  <c r="H5228" i="7"/>
  <c r="H5230" i="7"/>
  <c r="H5233" i="7"/>
  <c r="H5231" i="7"/>
  <c r="H5232" i="7"/>
  <c r="H5234" i="7"/>
  <c r="H5235" i="7"/>
  <c r="H5236" i="7"/>
  <c r="H5238" i="7"/>
  <c r="H5239" i="7"/>
  <c r="H5237" i="7"/>
  <c r="H5241" i="7"/>
  <c r="H5244" i="7"/>
  <c r="H5242" i="7"/>
  <c r="H5240" i="7"/>
  <c r="H5243" i="7"/>
  <c r="H5248" i="7"/>
  <c r="H5245" i="7"/>
  <c r="H5247" i="7"/>
  <c r="H5246" i="7"/>
  <c r="H5249" i="7"/>
  <c r="H5250" i="7"/>
  <c r="H5251" i="7"/>
  <c r="H5252" i="7"/>
  <c r="H5254" i="7"/>
  <c r="H5253" i="7"/>
  <c r="H5255" i="7"/>
  <c r="H5257" i="7"/>
  <c r="H5256" i="7"/>
  <c r="H5258" i="7"/>
  <c r="H5260" i="7"/>
  <c r="H5259" i="7"/>
  <c r="H5262" i="7"/>
  <c r="H5261" i="7"/>
  <c r="H5263" i="7"/>
  <c r="H5264" i="7"/>
  <c r="H5265" i="7"/>
  <c r="H5266" i="7"/>
  <c r="H5269" i="7"/>
  <c r="H5267" i="7"/>
  <c r="H5268" i="7"/>
  <c r="H5270" i="7"/>
  <c r="H5271" i="7"/>
  <c r="H5272" i="7"/>
  <c r="H5273" i="7"/>
  <c r="H5277" i="7"/>
  <c r="H5275" i="7"/>
  <c r="H5274" i="7"/>
  <c r="H5276" i="7"/>
  <c r="H5278" i="7"/>
  <c r="H5279" i="7"/>
  <c r="H5281" i="7"/>
  <c r="H5280" i="7"/>
  <c r="H5282" i="7"/>
  <c r="H5283" i="7"/>
  <c r="H5285" i="7"/>
  <c r="H5284" i="7"/>
  <c r="H5286" i="7"/>
  <c r="H5288" i="7"/>
  <c r="H5287" i="7"/>
  <c r="H5289" i="7"/>
  <c r="H5292" i="7"/>
  <c r="H5290" i="7"/>
  <c r="H5291" i="7"/>
  <c r="H5295" i="7"/>
  <c r="H5294" i="7"/>
  <c r="H5293" i="7"/>
  <c r="H5296" i="7"/>
  <c r="H5299" i="7"/>
  <c r="H5297" i="7"/>
  <c r="H5298" i="7"/>
  <c r="H5301" i="7"/>
  <c r="H5302" i="7"/>
  <c r="H5300" i="7"/>
  <c r="H5303" i="7"/>
  <c r="H5305" i="7"/>
  <c r="H5304" i="7"/>
  <c r="H5306" i="7"/>
  <c r="H5308" i="7"/>
  <c r="H5309" i="7"/>
  <c r="H5310" i="7"/>
  <c r="H5307" i="7"/>
  <c r="H5311" i="7"/>
  <c r="H5313" i="7"/>
  <c r="H5312" i="7"/>
  <c r="H5314" i="7"/>
  <c r="H5317" i="7"/>
  <c r="H5315" i="7"/>
  <c r="H5316" i="7"/>
  <c r="H5319" i="7"/>
  <c r="H5318" i="7"/>
  <c r="H5320" i="7"/>
  <c r="H5321" i="7"/>
  <c r="H5322" i="7"/>
  <c r="H5323" i="7"/>
  <c r="H5324" i="7"/>
  <c r="H5325" i="7"/>
  <c r="H5326" i="7"/>
  <c r="H5327" i="7"/>
  <c r="H5328" i="7"/>
  <c r="H5330" i="7"/>
  <c r="H5329" i="7"/>
  <c r="H5331" i="7"/>
  <c r="H5332" i="7"/>
  <c r="H5333" i="7"/>
  <c r="H5334" i="7"/>
  <c r="H5335" i="7"/>
  <c r="H5336" i="7"/>
  <c r="H5337" i="7"/>
  <c r="H5338" i="7"/>
  <c r="H5339" i="7"/>
  <c r="H5341" i="7"/>
  <c r="H5340" i="7"/>
  <c r="H5343" i="7"/>
  <c r="H5346" i="7"/>
  <c r="H5342" i="7"/>
  <c r="H5344" i="7"/>
  <c r="H5345" i="7"/>
  <c r="H5348" i="7"/>
  <c r="H5347" i="7"/>
  <c r="H5350" i="7"/>
  <c r="H5349" i="7"/>
  <c r="H5351" i="7"/>
  <c r="H5352" i="7"/>
  <c r="H5353" i="7"/>
  <c r="H5354" i="7"/>
  <c r="H5356" i="7"/>
  <c r="H5355" i="7"/>
  <c r="H5358" i="7"/>
  <c r="H5357" i="7"/>
  <c r="H5360" i="7"/>
  <c r="H5363" i="7"/>
  <c r="H5359" i="7"/>
  <c r="H5362" i="7"/>
  <c r="H5361" i="7"/>
  <c r="H5364" i="7"/>
  <c r="H5365" i="7"/>
  <c r="H5366" i="7"/>
  <c r="H5367" i="7"/>
  <c r="H5368" i="7"/>
  <c r="H5369" i="7"/>
  <c r="H5370" i="7"/>
  <c r="H5371" i="7"/>
  <c r="H5373" i="7"/>
  <c r="H5372" i="7"/>
  <c r="H5374" i="7"/>
  <c r="H5375" i="7"/>
  <c r="H5377" i="7"/>
  <c r="H5376" i="7"/>
  <c r="H5380" i="7"/>
  <c r="H5378" i="7"/>
  <c r="H5381" i="7"/>
  <c r="H5379" i="7"/>
  <c r="H5382" i="7"/>
  <c r="H5384" i="7"/>
  <c r="H5383" i="7"/>
  <c r="H5385" i="7"/>
  <c r="H5386" i="7"/>
  <c r="H5387" i="7"/>
  <c r="H5389" i="7"/>
  <c r="H5391" i="7"/>
  <c r="H5388" i="7"/>
  <c r="H5390" i="7"/>
  <c r="H5394" i="7"/>
  <c r="H5392" i="7"/>
  <c r="H5393" i="7"/>
  <c r="H5395" i="7"/>
  <c r="H5397" i="7"/>
  <c r="H5399" i="7"/>
  <c r="H5396" i="7"/>
  <c r="H5398" i="7"/>
  <c r="H5400" i="7"/>
  <c r="H5401" i="7"/>
  <c r="H5402" i="7"/>
  <c r="H5403" i="7"/>
  <c r="H5404" i="7"/>
  <c r="H5406" i="7"/>
  <c r="H5405" i="7"/>
  <c r="H5409" i="7"/>
  <c r="H5408" i="7"/>
  <c r="H5407" i="7"/>
  <c r="H5411" i="7"/>
  <c r="H5410" i="7"/>
  <c r="H5413" i="7"/>
  <c r="H5412" i="7"/>
  <c r="H5414" i="7"/>
  <c r="H5415" i="7"/>
  <c r="H5416" i="7"/>
  <c r="H5418" i="7"/>
  <c r="H5419" i="7"/>
  <c r="H5417" i="7"/>
  <c r="H5420" i="7"/>
  <c r="H5421" i="7"/>
  <c r="H5423" i="7"/>
  <c r="H5424" i="7"/>
  <c r="H5422" i="7"/>
  <c r="H5425" i="7"/>
  <c r="H5426" i="7"/>
  <c r="H5428" i="7"/>
  <c r="H5427" i="7"/>
  <c r="H5430" i="7"/>
  <c r="H5429" i="7"/>
  <c r="H5431" i="7"/>
  <c r="H5433" i="7"/>
  <c r="H5434" i="7"/>
  <c r="H5432" i="7"/>
  <c r="H5435" i="7"/>
  <c r="H5436" i="7"/>
  <c r="H5437" i="7"/>
  <c r="H5438" i="7"/>
  <c r="H5439" i="7"/>
  <c r="H5440" i="7"/>
  <c r="H5442" i="7"/>
  <c r="H5441" i="7"/>
  <c r="H5443" i="7"/>
  <c r="H5444" i="7"/>
  <c r="H5445" i="7"/>
  <c r="H5446" i="7"/>
  <c r="H5448" i="7"/>
  <c r="H5449" i="7"/>
  <c r="H5447" i="7"/>
  <c r="H5450" i="7"/>
  <c r="H5451" i="7"/>
  <c r="H5453" i="7"/>
  <c r="H5452" i="7"/>
  <c r="H5455" i="7"/>
  <c r="H5454" i="7"/>
  <c r="H5456" i="7"/>
  <c r="H5457" i="7"/>
  <c r="H5458" i="7"/>
  <c r="H5461" i="7"/>
  <c r="H5460" i="7"/>
  <c r="H5459" i="7"/>
  <c r="H5462" i="7"/>
  <c r="H5463" i="7"/>
  <c r="H5464" i="7"/>
  <c r="H5466" i="7"/>
  <c r="H5465" i="7"/>
  <c r="H5467" i="7"/>
  <c r="H5470" i="7"/>
  <c r="H5469" i="7"/>
  <c r="H5468" i="7"/>
  <c r="H5473" i="7"/>
  <c r="H5472" i="7"/>
  <c r="H5471" i="7"/>
  <c r="H5474" i="7"/>
  <c r="H5475" i="7"/>
  <c r="H5477" i="7"/>
  <c r="H5476" i="7"/>
  <c r="H5478" i="7"/>
  <c r="H5482" i="7"/>
  <c r="H5479" i="7"/>
  <c r="H5481" i="7"/>
  <c r="H5480" i="7"/>
  <c r="H5483" i="7"/>
  <c r="H5486" i="7"/>
  <c r="H5487" i="7"/>
  <c r="H5484" i="7"/>
  <c r="H5485" i="7"/>
  <c r="H5489" i="7"/>
  <c r="H5492" i="7"/>
  <c r="H5488" i="7"/>
  <c r="H5491" i="7"/>
  <c r="H5490" i="7"/>
  <c r="H5495" i="7"/>
  <c r="H5493" i="7"/>
  <c r="H5496" i="7"/>
  <c r="H5497" i="7"/>
  <c r="H5494" i="7"/>
  <c r="H5498" i="7"/>
  <c r="H5500" i="7"/>
  <c r="H5501" i="7"/>
  <c r="H5499" i="7"/>
  <c r="H5502" i="7"/>
  <c r="H5503" i="7"/>
  <c r="H5507" i="7"/>
  <c r="H5504" i="7"/>
  <c r="H5505" i="7"/>
  <c r="H5506" i="7"/>
  <c r="H5509" i="7"/>
  <c r="H5510" i="7"/>
  <c r="H5511" i="7"/>
  <c r="H5508" i="7"/>
  <c r="H5512" i="7"/>
  <c r="H5514" i="7"/>
  <c r="H5513" i="7"/>
  <c r="H5515" i="7"/>
  <c r="H5517" i="7"/>
  <c r="H5518" i="7"/>
  <c r="H5516" i="7"/>
  <c r="H5520" i="7"/>
  <c r="H5519" i="7"/>
  <c r="H5521" i="7"/>
  <c r="H5522" i="7"/>
  <c r="H5523" i="7"/>
  <c r="H5525" i="7"/>
  <c r="H5524" i="7"/>
  <c r="H5526" i="7"/>
  <c r="H5527" i="7"/>
  <c r="H5529" i="7"/>
  <c r="H5530" i="7"/>
  <c r="H5528" i="7"/>
  <c r="H5532" i="7"/>
  <c r="H5531" i="7"/>
  <c r="H5534" i="7"/>
  <c r="H5533" i="7"/>
  <c r="H5536" i="7"/>
  <c r="H5535" i="7"/>
  <c r="H5537" i="7"/>
  <c r="H5538" i="7"/>
  <c r="H5539" i="7"/>
  <c r="H5540" i="7"/>
  <c r="H5542" i="7"/>
  <c r="H5541" i="7"/>
  <c r="H5545" i="7"/>
  <c r="H5543" i="7"/>
  <c r="H5544" i="7"/>
  <c r="H5547" i="7"/>
  <c r="H5546" i="7"/>
  <c r="H5549" i="7"/>
  <c r="H5548" i="7"/>
  <c r="H5550" i="7"/>
  <c r="H5553" i="7"/>
  <c r="H5552" i="7"/>
  <c r="H5551" i="7"/>
  <c r="H5555" i="7"/>
  <c r="H5554" i="7"/>
  <c r="H5556" i="7"/>
  <c r="H5557" i="7"/>
  <c r="H5558" i="7"/>
  <c r="H5560" i="7"/>
  <c r="H5559" i="7"/>
  <c r="H5562" i="7"/>
  <c r="H5561" i="7"/>
  <c r="H5563" i="7"/>
  <c r="H5564" i="7"/>
  <c r="H5567" i="7"/>
  <c r="H5565" i="7"/>
  <c r="H5566" i="7"/>
  <c r="H5568" i="7"/>
  <c r="H5569" i="7"/>
  <c r="H5570" i="7"/>
  <c r="H5572" i="7"/>
  <c r="H5571" i="7"/>
  <c r="H5576" i="7"/>
  <c r="H5573" i="7"/>
  <c r="H5575" i="7"/>
  <c r="H5574" i="7"/>
  <c r="H5578" i="7"/>
  <c r="H5577" i="7"/>
  <c r="H5579" i="7"/>
  <c r="H5580" i="7"/>
  <c r="H5583" i="7"/>
  <c r="H5581" i="7"/>
  <c r="H5582" i="7"/>
  <c r="H5585" i="7"/>
  <c r="H5584" i="7"/>
  <c r="H5587" i="7"/>
  <c r="H5588" i="7"/>
  <c r="H5586" i="7"/>
  <c r="H5589" i="7"/>
  <c r="H5591" i="7"/>
  <c r="H5590" i="7"/>
  <c r="H5594" i="7"/>
  <c r="H5592" i="7"/>
  <c r="H5593" i="7"/>
  <c r="H5597" i="7"/>
  <c r="H5595" i="7"/>
  <c r="H5596" i="7"/>
  <c r="H5598" i="7"/>
  <c r="H5599" i="7"/>
  <c r="H5600" i="7"/>
  <c r="H5601" i="7"/>
  <c r="H5603" i="7"/>
  <c r="H5602" i="7"/>
  <c r="H5604" i="7"/>
  <c r="H5606" i="7"/>
  <c r="H5608" i="7"/>
  <c r="H5605" i="7"/>
  <c r="H5607" i="7"/>
  <c r="H5610" i="7"/>
  <c r="H5609" i="7"/>
  <c r="H5611" i="7"/>
  <c r="H5613" i="7"/>
  <c r="H5615" i="7"/>
  <c r="H5612" i="7"/>
  <c r="H5614" i="7"/>
  <c r="H5616" i="7"/>
  <c r="H5618" i="7"/>
  <c r="H5617" i="7"/>
  <c r="H5620" i="7"/>
  <c r="H5621" i="7"/>
  <c r="H5623" i="7"/>
  <c r="H5622" i="7"/>
  <c r="H5619" i="7"/>
  <c r="H5624" i="7"/>
  <c r="H5626" i="7"/>
  <c r="H5625" i="7"/>
  <c r="H5627" i="7"/>
  <c r="H5630" i="7"/>
  <c r="H5628" i="7"/>
  <c r="H5629" i="7"/>
  <c r="H5631" i="7"/>
  <c r="H5632" i="7"/>
  <c r="H5633" i="7"/>
  <c r="H5634" i="7"/>
  <c r="H5636" i="7"/>
  <c r="H5638" i="7"/>
  <c r="H5637" i="7"/>
  <c r="H5635" i="7"/>
  <c r="H5642" i="7"/>
  <c r="H5640" i="7"/>
  <c r="H5639" i="7"/>
  <c r="H5641" i="7"/>
  <c r="H5643" i="7"/>
  <c r="H5644" i="7"/>
  <c r="H5645" i="7"/>
  <c r="H5646" i="7"/>
  <c r="H5648" i="7"/>
  <c r="H5647" i="7"/>
  <c r="H5650" i="7"/>
  <c r="H5649" i="7"/>
  <c r="H5654" i="7"/>
  <c r="H5651" i="7"/>
  <c r="H5652" i="7"/>
  <c r="H5656" i="7"/>
  <c r="H5653" i="7"/>
  <c r="H5655" i="7"/>
  <c r="H5657" i="7"/>
  <c r="H5660" i="7"/>
  <c r="H5658" i="7"/>
  <c r="H5659" i="7"/>
  <c r="H5662" i="7"/>
  <c r="H5663" i="7"/>
  <c r="H5661" i="7"/>
  <c r="H5664" i="7"/>
  <c r="H5667" i="7"/>
  <c r="H5665" i="7"/>
  <c r="H5669" i="7"/>
  <c r="H5666" i="7"/>
  <c r="H5668" i="7"/>
  <c r="H5670" i="7"/>
  <c r="H5672" i="7"/>
  <c r="H5671" i="7"/>
  <c r="H5674" i="7"/>
  <c r="H5673" i="7"/>
  <c r="H5676" i="7"/>
  <c r="H5679" i="7"/>
  <c r="H5675" i="7"/>
  <c r="H5677" i="7"/>
  <c r="H5678" i="7"/>
  <c r="H5680" i="7"/>
  <c r="H5683" i="7"/>
  <c r="H5681" i="7"/>
  <c r="H5682" i="7"/>
  <c r="H5686" i="7"/>
  <c r="H5684" i="7"/>
  <c r="H5685" i="7"/>
  <c r="H5687" i="7"/>
  <c r="H5688" i="7"/>
  <c r="H5689" i="7"/>
  <c r="H5690" i="7"/>
  <c r="H5694" i="7"/>
  <c r="H5692" i="7"/>
  <c r="H5693" i="7"/>
  <c r="H5691" i="7"/>
  <c r="H5695" i="7"/>
  <c r="H5696" i="7"/>
  <c r="H5699" i="7"/>
  <c r="H5698" i="7"/>
  <c r="H5700" i="7"/>
  <c r="H5697" i="7"/>
  <c r="H5701" i="7"/>
  <c r="H5703" i="7"/>
  <c r="H5702" i="7"/>
  <c r="H5704" i="7"/>
  <c r="H5705" i="7"/>
  <c r="H5706" i="7"/>
  <c r="H5707" i="7"/>
  <c r="H5708" i="7"/>
  <c r="H5709" i="7"/>
  <c r="H5711" i="7"/>
  <c r="H5710" i="7"/>
  <c r="H5712" i="7"/>
  <c r="H5713" i="7"/>
  <c r="H5715" i="7"/>
  <c r="H5716" i="7"/>
  <c r="H5717" i="7"/>
  <c r="H5714" i="7"/>
  <c r="H5719" i="7"/>
  <c r="H5718" i="7"/>
  <c r="H5720" i="7"/>
  <c r="H5721" i="7"/>
  <c r="H5722" i="7"/>
  <c r="H5724" i="7"/>
  <c r="H5723" i="7"/>
  <c r="H5727" i="7"/>
  <c r="H5725" i="7"/>
  <c r="H5726" i="7"/>
  <c r="H5731" i="7"/>
  <c r="H5730" i="7"/>
  <c r="H5728" i="7"/>
  <c r="H5729" i="7"/>
  <c r="H5733" i="7"/>
  <c r="H5735" i="7"/>
  <c r="H5734" i="7"/>
  <c r="H5732" i="7"/>
  <c r="H5736" i="7"/>
  <c r="H5737" i="7"/>
  <c r="H5738" i="7"/>
  <c r="H5739" i="7"/>
  <c r="H5740" i="7"/>
  <c r="H5741" i="7"/>
  <c r="H5743" i="7"/>
  <c r="H5742" i="7"/>
  <c r="H5745" i="7"/>
  <c r="H5744" i="7"/>
  <c r="H5746" i="7"/>
  <c r="H5747" i="7"/>
  <c r="H5749" i="7"/>
  <c r="H5748" i="7"/>
  <c r="H5750" i="7"/>
  <c r="H5754" i="7"/>
  <c r="H5751" i="7"/>
  <c r="H5752" i="7"/>
  <c r="H5753" i="7"/>
  <c r="H5756" i="7"/>
  <c r="H5759" i="7"/>
  <c r="H5755" i="7"/>
  <c r="H5760" i="7"/>
  <c r="H5758" i="7"/>
  <c r="H5757" i="7"/>
  <c r="H5762" i="7"/>
  <c r="H5761" i="7"/>
  <c r="H5764" i="7"/>
  <c r="H5766" i="7"/>
  <c r="H5763" i="7"/>
  <c r="H5767" i="7"/>
  <c r="H5765" i="7"/>
  <c r="H5768" i="7"/>
  <c r="H5769" i="7"/>
  <c r="H5770" i="7"/>
  <c r="H5771" i="7"/>
  <c r="H5772" i="7"/>
  <c r="H5773" i="7"/>
  <c r="H5775" i="7"/>
  <c r="H5777" i="7"/>
  <c r="H5774" i="7"/>
  <c r="H5776" i="7"/>
  <c r="H5778" i="7"/>
  <c r="H5782" i="7"/>
  <c r="H5779" i="7"/>
  <c r="H5780" i="7"/>
  <c r="H5781" i="7"/>
  <c r="H5784" i="7"/>
  <c r="H5783" i="7"/>
  <c r="H5787" i="7"/>
  <c r="H5786" i="7"/>
  <c r="H5785" i="7"/>
  <c r="H5790" i="7"/>
  <c r="H5789" i="7"/>
  <c r="H5791" i="7"/>
  <c r="H5788" i="7"/>
  <c r="H5792" i="7"/>
  <c r="H5793" i="7"/>
  <c r="H5794" i="7"/>
  <c r="H5795" i="7"/>
  <c r="H5796" i="7"/>
  <c r="H5800" i="7"/>
  <c r="H5797" i="7"/>
  <c r="H5799" i="7"/>
  <c r="H5798" i="7"/>
  <c r="H5801" i="7"/>
  <c r="H5802" i="7"/>
  <c r="H5803" i="7"/>
  <c r="H5804" i="7"/>
  <c r="H5805" i="7"/>
  <c r="H5807" i="7"/>
  <c r="H5806" i="7"/>
  <c r="H5809" i="7"/>
  <c r="H5808" i="7"/>
  <c r="H5811" i="7"/>
  <c r="H5810" i="7"/>
  <c r="H5812" i="7"/>
  <c r="H5814" i="7"/>
  <c r="H5813" i="7"/>
  <c r="H5815" i="7"/>
  <c r="H5816" i="7"/>
  <c r="H5817" i="7"/>
  <c r="H5819" i="7"/>
  <c r="H5822" i="7"/>
  <c r="H5818" i="7"/>
  <c r="H5821" i="7"/>
  <c r="H5823" i="7"/>
  <c r="H5820" i="7"/>
  <c r="H5825" i="7"/>
  <c r="H5828" i="7"/>
  <c r="H5826" i="7"/>
  <c r="H5824" i="7"/>
  <c r="H5827" i="7"/>
  <c r="H5832" i="7"/>
  <c r="H5829" i="7"/>
  <c r="H5830" i="7"/>
  <c r="H5831" i="7"/>
  <c r="H5833" i="7"/>
  <c r="H5835" i="7"/>
  <c r="H5834" i="7"/>
  <c r="H5838" i="7"/>
  <c r="H5837" i="7"/>
  <c r="H5836" i="7"/>
  <c r="H5840" i="7"/>
  <c r="H5842" i="7"/>
  <c r="H5839" i="7"/>
  <c r="H5841" i="7"/>
  <c r="H5844" i="7"/>
  <c r="H5845" i="7"/>
  <c r="H5843" i="7"/>
  <c r="H5846" i="7"/>
  <c r="H5847" i="7"/>
  <c r="H5848" i="7"/>
  <c r="H5849" i="7"/>
  <c r="H5850" i="7"/>
  <c r="H5852" i="7"/>
  <c r="H5851" i="7"/>
  <c r="H5853" i="7"/>
  <c r="H5854" i="7"/>
  <c r="H5856" i="7"/>
  <c r="H5855" i="7"/>
  <c r="H5860" i="7"/>
  <c r="H5857" i="7"/>
  <c r="H5859" i="7"/>
  <c r="H5858" i="7"/>
  <c r="H5862" i="7"/>
  <c r="H5861" i="7"/>
  <c r="H5863" i="7"/>
  <c r="H5864" i="7"/>
  <c r="H5865" i="7"/>
  <c r="H5868" i="7"/>
  <c r="H5869" i="7"/>
  <c r="H5867" i="7"/>
  <c r="H5866" i="7"/>
  <c r="H5870" i="7"/>
  <c r="H5873" i="7"/>
  <c r="H5871" i="7"/>
  <c r="H5872" i="7"/>
  <c r="H5875" i="7"/>
  <c r="H5874" i="7"/>
  <c r="H5876" i="7"/>
  <c r="H5878" i="7"/>
  <c r="H5877" i="7"/>
  <c r="H5880" i="7"/>
  <c r="H5879" i="7"/>
  <c r="H5881" i="7"/>
  <c r="H5882" i="7"/>
  <c r="H5883" i="7"/>
  <c r="H5885" i="7"/>
  <c r="H5884" i="7"/>
  <c r="H5886" i="7"/>
  <c r="H5888" i="7"/>
  <c r="H5890" i="7"/>
  <c r="H5887" i="7"/>
  <c r="H5889" i="7"/>
  <c r="H5892" i="7"/>
  <c r="H5894" i="7"/>
  <c r="H5893" i="7"/>
  <c r="H5891" i="7"/>
  <c r="H5895" i="7"/>
  <c r="H5896" i="7"/>
  <c r="H5897" i="7"/>
  <c r="H5899" i="7"/>
  <c r="H5898" i="7"/>
  <c r="H5900" i="7"/>
  <c r="H5901" i="7"/>
  <c r="H5902" i="7"/>
  <c r="H5905" i="7"/>
  <c r="H5904" i="7"/>
  <c r="H5903" i="7"/>
  <c r="H5906" i="7"/>
  <c r="H5908" i="7"/>
  <c r="H5907" i="7"/>
  <c r="H5909" i="7"/>
  <c r="H5912" i="7"/>
  <c r="H5910" i="7"/>
  <c r="H5911" i="7"/>
  <c r="H5913" i="7"/>
  <c r="H5914" i="7"/>
  <c r="H5915" i="7"/>
  <c r="H5916" i="7"/>
  <c r="H5917" i="7"/>
  <c r="H5919" i="7"/>
  <c r="H5918" i="7"/>
  <c r="H5920" i="7"/>
  <c r="H5921" i="7"/>
  <c r="H5922" i="7"/>
  <c r="H5923" i="7"/>
  <c r="H5926" i="7"/>
  <c r="H5925" i="7"/>
  <c r="H5928" i="7"/>
  <c r="H5924" i="7"/>
  <c r="H5927" i="7"/>
  <c r="H5929" i="7"/>
  <c r="H5930" i="7"/>
  <c r="H5931" i="7"/>
  <c r="H5932" i="7"/>
  <c r="H5934" i="7"/>
  <c r="H5933" i="7"/>
  <c r="H5935" i="7"/>
  <c r="H5936" i="7"/>
  <c r="H5939" i="7"/>
  <c r="H5937" i="7"/>
  <c r="H5942" i="7"/>
  <c r="H5938" i="7"/>
  <c r="H5940" i="7"/>
  <c r="H5941" i="7"/>
  <c r="H5943" i="7"/>
  <c r="H5945" i="7"/>
  <c r="H5944" i="7"/>
  <c r="H5946" i="7"/>
  <c r="H5947" i="7"/>
  <c r="H5950" i="7"/>
  <c r="H5948" i="7"/>
  <c r="H5952" i="7"/>
  <c r="H5949" i="7"/>
  <c r="H5951" i="7"/>
  <c r="H5953" i="7"/>
  <c r="H5954" i="7"/>
  <c r="H5955" i="7"/>
  <c r="H5956" i="7"/>
  <c r="H5958" i="7"/>
  <c r="H5957" i="7"/>
  <c r="H5959" i="7"/>
  <c r="H5961" i="7"/>
  <c r="H5960" i="7"/>
  <c r="H5962" i="7"/>
  <c r="H5963" i="7"/>
  <c r="H5964" i="7"/>
  <c r="H5966" i="7"/>
  <c r="H5965" i="7"/>
  <c r="H5967" i="7"/>
  <c r="H5970" i="7"/>
  <c r="H5969" i="7"/>
  <c r="H5968" i="7"/>
  <c r="H5972" i="7"/>
  <c r="H5971" i="7"/>
  <c r="H5975" i="7"/>
  <c r="H5973" i="7"/>
  <c r="H5974" i="7"/>
  <c r="H5977" i="7"/>
  <c r="H5976" i="7"/>
  <c r="H5979" i="7"/>
  <c r="H5978" i="7"/>
  <c r="H5980" i="7"/>
  <c r="H5981" i="7"/>
  <c r="H5982" i="7"/>
  <c r="H5983" i="7"/>
  <c r="H5984" i="7"/>
  <c r="H5985" i="7"/>
  <c r="H5987" i="7"/>
  <c r="H5986" i="7"/>
  <c r="H5988" i="7"/>
  <c r="H5990" i="7"/>
  <c r="H5991" i="7"/>
  <c r="H5989" i="7"/>
  <c r="H5993" i="7"/>
  <c r="H5992" i="7"/>
  <c r="H5994" i="7"/>
  <c r="H5995" i="7"/>
  <c r="H5996" i="7"/>
  <c r="H5998" i="7"/>
  <c r="H5997" i="7"/>
  <c r="H6000" i="7"/>
  <c r="H5999" i="7"/>
  <c r="H6001" i="7"/>
  <c r="H6002" i="7"/>
  <c r="H6003" i="7"/>
  <c r="H6004" i="7"/>
  <c r="H6005" i="7"/>
  <c r="H6006" i="7"/>
  <c r="H6007" i="7"/>
  <c r="H6010" i="7"/>
  <c r="H6008" i="7"/>
  <c r="H6012" i="7"/>
  <c r="H6009" i="7"/>
  <c r="H6011" i="7"/>
  <c r="H6013" i="7"/>
  <c r="H6015" i="7"/>
  <c r="H6016" i="7"/>
  <c r="H6014" i="7"/>
  <c r="H6017" i="7"/>
  <c r="H6019" i="7"/>
  <c r="H6020" i="7"/>
  <c r="H6018" i="7"/>
  <c r="H6021" i="7"/>
  <c r="H6022" i="7"/>
  <c r="H6024" i="7"/>
  <c r="H6023" i="7"/>
  <c r="H6026" i="7"/>
  <c r="H6025" i="7"/>
  <c r="H6027" i="7"/>
  <c r="H6029" i="7"/>
  <c r="H6028" i="7"/>
  <c r="H6031" i="7"/>
  <c r="H6030" i="7"/>
  <c r="H6032" i="7"/>
  <c r="H6034" i="7"/>
  <c r="H6037" i="7"/>
  <c r="H6033" i="7"/>
  <c r="H6035" i="7"/>
  <c r="H6036" i="7"/>
  <c r="H6040" i="7"/>
  <c r="H6038" i="7"/>
  <c r="H6039" i="7"/>
  <c r="H6041" i="7"/>
  <c r="H6044" i="7"/>
  <c r="H6042" i="7"/>
  <c r="H6046" i="7"/>
  <c r="H6043" i="7"/>
  <c r="H6045" i="7"/>
  <c r="H6047" i="7"/>
  <c r="H6048" i="7"/>
  <c r="H6049" i="7"/>
  <c r="H6050" i="7"/>
  <c r="H6051" i="7"/>
  <c r="H6052" i="7"/>
  <c r="H6054" i="7"/>
  <c r="H6053" i="7"/>
  <c r="H6055" i="7"/>
  <c r="H6056" i="7"/>
  <c r="H6057" i="7"/>
  <c r="H6058" i="7"/>
  <c r="H6059" i="7"/>
  <c r="H6060" i="7"/>
  <c r="H6061" i="7"/>
  <c r="H6063" i="7"/>
  <c r="H6064" i="7"/>
  <c r="H6062" i="7"/>
  <c r="H6066" i="7"/>
  <c r="H6067" i="7"/>
  <c r="H6065" i="7"/>
  <c r="H6070" i="7"/>
  <c r="H6069" i="7"/>
  <c r="H6068" i="7"/>
  <c r="H6073" i="7"/>
  <c r="H6072" i="7"/>
  <c r="H6071" i="7"/>
  <c r="H6075" i="7"/>
  <c r="H6074" i="7"/>
  <c r="H6076" i="7"/>
  <c r="H6077" i="7"/>
  <c r="H6079" i="7"/>
  <c r="H6078" i="7"/>
  <c r="H6080" i="7"/>
  <c r="H6081" i="7"/>
  <c r="H6085" i="7"/>
  <c r="H6084" i="7"/>
  <c r="H6082" i="7"/>
  <c r="H6083" i="7"/>
  <c r="H6086" i="7"/>
  <c r="H6087" i="7"/>
  <c r="H6089" i="7"/>
  <c r="H6088" i="7"/>
  <c r="H6091" i="7"/>
  <c r="H6090" i="7"/>
  <c r="H6093" i="7"/>
  <c r="H6092" i="7"/>
  <c r="H6094" i="7"/>
  <c r="H6096" i="7"/>
  <c r="H6095" i="7"/>
  <c r="H6097" i="7"/>
  <c r="H6098" i="7"/>
  <c r="H6100" i="7"/>
  <c r="H6099" i="7"/>
  <c r="H6101" i="7"/>
  <c r="H6102" i="7"/>
  <c r="H6103" i="7"/>
  <c r="H6104" i="7"/>
  <c r="H6106" i="7"/>
  <c r="H6105" i="7"/>
  <c r="H6109" i="7"/>
  <c r="H6107" i="7"/>
  <c r="H6108" i="7"/>
  <c r="H6111" i="7"/>
  <c r="H6113" i="7"/>
  <c r="H6110" i="7"/>
  <c r="H6112" i="7"/>
  <c r="H6114" i="7"/>
  <c r="H6115" i="7"/>
  <c r="H6117" i="7"/>
  <c r="H6118" i="7"/>
  <c r="H6116" i="7"/>
  <c r="H6120" i="7"/>
  <c r="H6119" i="7"/>
  <c r="H6121" i="7"/>
  <c r="H6122" i="7"/>
  <c r="H6125" i="7"/>
  <c r="H6124" i="7"/>
  <c r="H6123" i="7"/>
  <c r="H6127" i="7"/>
  <c r="H6129" i="7"/>
  <c r="H6128" i="7"/>
  <c r="H6126" i="7"/>
  <c r="H6130" i="7"/>
  <c r="H6131" i="7"/>
  <c r="H6133" i="7"/>
  <c r="H6132" i="7"/>
  <c r="H6134" i="7"/>
  <c r="H6137" i="7"/>
  <c r="H6135" i="7"/>
  <c r="H6136" i="7"/>
  <c r="H6138" i="7"/>
  <c r="H6140" i="7"/>
  <c r="H6139" i="7"/>
  <c r="H6141" i="7"/>
  <c r="H6144" i="7"/>
  <c r="H6143" i="7"/>
  <c r="H6142" i="7"/>
  <c r="H6146" i="7"/>
  <c r="H6145" i="7"/>
  <c r="H6147" i="7"/>
  <c r="H6150" i="7"/>
  <c r="H6148" i="7"/>
  <c r="H6149" i="7"/>
  <c r="H6151" i="7"/>
  <c r="H6152" i="7"/>
  <c r="H6153" i="7"/>
  <c r="H6154" i="7"/>
  <c r="H6156" i="7"/>
  <c r="H6157" i="7"/>
  <c r="H6155" i="7"/>
  <c r="H6159" i="7"/>
  <c r="H6158" i="7"/>
  <c r="H6160" i="7"/>
  <c r="H6162" i="7"/>
  <c r="H6165" i="7"/>
  <c r="H6161" i="7"/>
  <c r="H6164" i="7"/>
  <c r="H6163" i="7"/>
  <c r="H6167" i="7"/>
  <c r="H6166" i="7"/>
  <c r="H6169" i="7"/>
  <c r="H6170" i="7"/>
  <c r="H6168" i="7"/>
  <c r="H6172" i="7"/>
  <c r="H6171" i="7"/>
  <c r="H6173" i="7"/>
  <c r="H6175" i="7"/>
  <c r="H6174" i="7"/>
  <c r="H6176" i="7"/>
  <c r="H6177" i="7"/>
  <c r="H6179" i="7"/>
  <c r="H6182" i="7"/>
  <c r="H6180" i="7"/>
  <c r="H6181" i="7"/>
  <c r="H6178" i="7"/>
  <c r="H6183" i="7"/>
  <c r="H6185" i="7"/>
  <c r="H6184" i="7"/>
  <c r="H6186" i="7"/>
  <c r="H6187" i="7"/>
  <c r="H6188" i="7"/>
  <c r="H6189" i="7"/>
  <c r="H6190" i="7"/>
  <c r="H6191" i="7"/>
  <c r="H6192" i="7"/>
  <c r="H6193" i="7"/>
  <c r="H6194" i="7"/>
  <c r="H6195" i="7"/>
  <c r="H6197" i="7"/>
  <c r="H6196" i="7"/>
  <c r="H6199" i="7"/>
  <c r="H6198" i="7"/>
  <c r="H6201" i="7"/>
  <c r="H6203" i="7"/>
  <c r="H6200" i="7"/>
  <c r="H6202" i="7"/>
  <c r="H6204" i="7"/>
  <c r="H6205" i="7"/>
  <c r="H6206" i="7"/>
  <c r="H6207" i="7"/>
  <c r="H6210" i="7"/>
  <c r="H6209" i="7"/>
  <c r="H6208" i="7"/>
  <c r="H6211" i="7"/>
  <c r="H6212" i="7"/>
  <c r="H6213" i="7"/>
  <c r="H6214" i="7"/>
  <c r="H6216" i="7"/>
  <c r="H6215" i="7"/>
  <c r="H6217" i="7"/>
  <c r="H6218" i="7"/>
  <c r="H6220" i="7"/>
  <c r="H6219" i="7"/>
  <c r="H6221" i="7"/>
  <c r="H6223" i="7"/>
  <c r="H6222" i="7"/>
  <c r="H6224" i="7"/>
  <c r="H6225" i="7"/>
  <c r="H6226" i="7"/>
  <c r="H6227" i="7"/>
  <c r="H6228" i="7"/>
  <c r="H6229" i="7"/>
  <c r="H6230" i="7"/>
  <c r="H6231" i="7"/>
  <c r="H6232" i="7"/>
  <c r="H6234" i="7"/>
  <c r="H6233" i="7"/>
  <c r="H6235" i="7"/>
  <c r="H6238" i="7"/>
  <c r="H6236" i="7"/>
  <c r="H6239" i="7"/>
  <c r="H6237" i="7"/>
  <c r="H6240" i="7"/>
  <c r="H6241" i="7"/>
  <c r="H6242" i="7"/>
  <c r="H6244" i="7"/>
  <c r="H6243" i="7"/>
  <c r="H6245" i="7"/>
  <c r="H6246" i="7"/>
  <c r="H6248" i="7"/>
  <c r="H6249" i="7"/>
  <c r="H6247" i="7"/>
  <c r="H6250" i="7"/>
  <c r="H6252" i="7"/>
  <c r="H6251" i="7"/>
  <c r="H6253" i="7"/>
  <c r="H6255" i="7"/>
  <c r="H6257" i="7"/>
  <c r="H6254" i="7"/>
  <c r="H6256" i="7"/>
  <c r="H6260" i="7"/>
  <c r="H6258" i="7"/>
  <c r="H6259" i="7"/>
  <c r="H6261" i="7"/>
  <c r="H6262" i="7"/>
  <c r="H6264" i="7"/>
  <c r="H6266" i="7"/>
  <c r="H6263" i="7"/>
  <c r="H6268" i="7"/>
  <c r="H6267" i="7"/>
  <c r="H6265" i="7"/>
  <c r="H6269" i="7"/>
  <c r="H6270" i="7"/>
  <c r="H6273" i="7"/>
  <c r="H6271" i="7"/>
  <c r="H6272" i="7"/>
  <c r="H6274" i="7"/>
  <c r="H6276" i="7"/>
  <c r="H6275" i="7"/>
  <c r="H6279" i="7"/>
  <c r="H6278" i="7"/>
  <c r="H6277" i="7"/>
  <c r="H6280" i="7"/>
  <c r="H6281" i="7"/>
  <c r="H6283" i="7"/>
  <c r="H6282" i="7"/>
  <c r="H6284" i="7"/>
  <c r="H6285" i="7"/>
  <c r="H6287" i="7"/>
  <c r="H6286" i="7"/>
  <c r="H6288" i="7"/>
  <c r="H6289" i="7"/>
  <c r="H6290" i="7"/>
  <c r="H6291" i="7"/>
  <c r="H6293" i="7"/>
  <c r="H6292" i="7"/>
  <c r="H6294" i="7"/>
  <c r="H6296" i="7"/>
  <c r="H6295" i="7"/>
  <c r="H6298" i="7"/>
  <c r="H6297" i="7"/>
  <c r="H6299" i="7"/>
  <c r="H6304" i="7"/>
  <c r="H6300" i="7"/>
  <c r="H6301" i="7"/>
  <c r="H6302" i="7"/>
  <c r="H6303" i="7"/>
  <c r="H6307" i="7"/>
  <c r="H6305" i="7"/>
  <c r="H6306" i="7"/>
  <c r="H6308" i="7"/>
  <c r="H6310" i="7"/>
  <c r="H6311" i="7"/>
  <c r="H6309" i="7"/>
  <c r="H6312" i="7"/>
  <c r="H6313" i="7"/>
  <c r="H6314" i="7"/>
  <c r="H6315" i="7"/>
  <c r="H6316" i="7"/>
  <c r="H6317" i="7"/>
  <c r="H6318" i="7"/>
  <c r="H6319" i="7"/>
  <c r="H6320" i="7"/>
  <c r="H6322" i="7"/>
  <c r="H6321" i="7"/>
  <c r="H6324" i="7"/>
  <c r="H6323" i="7"/>
  <c r="H6327" i="7"/>
  <c r="H6325" i="7"/>
  <c r="H6326" i="7"/>
  <c r="H6329" i="7"/>
  <c r="H6330" i="7"/>
  <c r="H6328" i="7"/>
  <c r="H6331" i="7"/>
  <c r="H6334" i="7"/>
  <c r="H6333" i="7"/>
  <c r="H6332" i="7"/>
  <c r="H6335" i="7"/>
  <c r="H6339" i="7"/>
  <c r="H6337" i="7"/>
  <c r="H6336" i="7"/>
  <c r="H6338" i="7"/>
  <c r="H6342" i="7"/>
  <c r="H6340" i="7"/>
  <c r="H6341" i="7"/>
  <c r="H6343" i="7"/>
  <c r="H6344" i="7"/>
  <c r="H6345" i="7"/>
  <c r="H6349" i="7"/>
  <c r="H6347" i="7"/>
  <c r="H6346" i="7"/>
  <c r="H6348" i="7"/>
  <c r="H6352" i="7"/>
  <c r="H6350" i="7"/>
  <c r="H6354" i="7"/>
  <c r="H6351" i="7"/>
  <c r="H6356" i="7"/>
  <c r="H6353" i="7"/>
  <c r="H6357" i="7"/>
  <c r="H6355" i="7"/>
  <c r="H6358" i="7"/>
  <c r="H6360" i="7"/>
  <c r="H6359" i="7"/>
  <c r="H6362" i="7"/>
  <c r="H6361" i="7"/>
  <c r="H6363" i="7"/>
  <c r="H6366" i="7"/>
  <c r="H6365" i="7"/>
  <c r="H6364" i="7"/>
  <c r="H6367" i="7"/>
  <c r="H6368" i="7"/>
  <c r="H6369" i="7"/>
  <c r="H6370" i="7"/>
  <c r="H6372" i="7"/>
  <c r="H6371" i="7"/>
  <c r="H6374" i="7"/>
  <c r="H6373" i="7"/>
  <c r="H6376" i="7"/>
  <c r="H6379" i="7"/>
  <c r="H6378" i="7"/>
  <c r="H6375" i="7"/>
  <c r="H6377" i="7"/>
  <c r="H6383" i="7"/>
  <c r="H6380" i="7"/>
  <c r="H6381" i="7"/>
  <c r="H6385" i="7"/>
  <c r="H6382" i="7"/>
  <c r="H6384" i="7"/>
  <c r="H6386" i="7"/>
  <c r="H6387" i="7"/>
  <c r="H6388" i="7"/>
  <c r="H6389" i="7"/>
  <c r="H6390" i="7"/>
  <c r="H6393" i="7"/>
  <c r="H6391" i="7"/>
  <c r="H6392" i="7"/>
  <c r="H6395" i="7"/>
  <c r="H6394" i="7"/>
  <c r="H6397" i="7"/>
  <c r="H6398" i="7"/>
  <c r="H6396" i="7"/>
  <c r="H6400" i="7"/>
  <c r="H6399" i="7"/>
  <c r="H6401" i="7"/>
  <c r="H6402" i="7"/>
  <c r="H6404" i="7"/>
  <c r="H6403" i="7"/>
  <c r="H6407" i="7"/>
  <c r="H6405" i="7"/>
  <c r="H6406" i="7"/>
  <c r="H6409" i="7"/>
  <c r="H6408" i="7"/>
  <c r="H6412" i="7"/>
  <c r="H6410" i="7"/>
  <c r="H6413" i="7"/>
  <c r="H6411" i="7"/>
  <c r="H6414" i="7"/>
  <c r="H6415" i="7"/>
  <c r="H6416" i="7"/>
  <c r="H6417" i="7"/>
  <c r="H6418" i="7"/>
  <c r="H6420" i="7"/>
  <c r="H6419" i="7"/>
  <c r="H6421" i="7"/>
  <c r="H6422" i="7"/>
  <c r="H6425" i="7"/>
  <c r="H6423" i="7"/>
  <c r="H6424" i="7"/>
  <c r="H6426" i="7"/>
  <c r="H6427" i="7"/>
  <c r="H6429" i="7"/>
  <c r="H6428" i="7"/>
  <c r="H6432" i="7"/>
  <c r="H6430" i="7"/>
  <c r="H6431" i="7"/>
  <c r="H6436" i="7"/>
  <c r="H6433" i="7"/>
  <c r="H6434" i="7"/>
  <c r="H6435" i="7"/>
  <c r="H6437" i="7"/>
  <c r="H6438" i="7"/>
  <c r="H6440" i="7"/>
  <c r="H6439" i="7"/>
  <c r="H6441" i="7"/>
  <c r="H6442" i="7"/>
  <c r="H6443" i="7"/>
  <c r="H6445" i="7"/>
  <c r="H6444" i="7"/>
  <c r="H6447" i="7"/>
  <c r="H6446" i="7"/>
  <c r="H6450" i="7"/>
  <c r="H6448" i="7"/>
  <c r="H6449" i="7"/>
  <c r="H6452" i="7"/>
  <c r="H6453" i="7"/>
  <c r="H6451" i="7"/>
  <c r="H6455" i="7"/>
  <c r="H6454" i="7"/>
  <c r="H6457" i="7"/>
  <c r="H6456" i="7"/>
  <c r="H6460" i="7"/>
  <c r="H6458" i="7"/>
  <c r="H6459" i="7"/>
  <c r="H6461" i="7"/>
  <c r="H6462" i="7"/>
  <c r="H6464" i="7"/>
  <c r="H6463" i="7"/>
  <c r="H6466" i="7"/>
  <c r="H6465" i="7"/>
  <c r="H6467" i="7"/>
  <c r="H6468" i="7"/>
  <c r="H6469" i="7"/>
  <c r="H6470" i="7"/>
  <c r="H6473" i="7"/>
  <c r="H6472" i="7"/>
  <c r="H6471" i="7"/>
  <c r="H6475" i="7"/>
  <c r="H6478" i="7"/>
  <c r="H6474" i="7"/>
  <c r="H6476" i="7"/>
  <c r="H6477" i="7"/>
  <c r="H6479" i="7"/>
  <c r="H6481" i="7"/>
  <c r="H6483" i="7"/>
  <c r="H6480" i="7"/>
  <c r="H6482" i="7"/>
  <c r="H6484" i="7"/>
  <c r="H6485" i="7"/>
  <c r="H6487" i="7"/>
  <c r="H6486" i="7"/>
  <c r="H6488" i="7"/>
  <c r="H6491" i="7"/>
  <c r="H6489" i="7"/>
  <c r="H6490" i="7"/>
  <c r="H6494" i="7"/>
  <c r="H6492" i="7"/>
  <c r="H6493" i="7"/>
  <c r="H6497" i="7"/>
  <c r="H6495" i="7"/>
  <c r="H6498" i="7"/>
  <c r="H6496" i="7"/>
  <c r="H6501" i="7"/>
  <c r="H6500" i="7"/>
  <c r="H6499" i="7"/>
  <c r="H6503" i="7"/>
  <c r="H6502" i="7"/>
  <c r="H6506" i="7"/>
  <c r="H6505" i="7"/>
  <c r="H6504" i="7"/>
  <c r="H6507" i="7"/>
  <c r="H6508" i="7"/>
  <c r="H6509" i="7"/>
  <c r="H6511" i="7"/>
  <c r="H6510" i="7"/>
  <c r="H6513" i="7"/>
  <c r="H6514" i="7"/>
  <c r="H6515" i="7"/>
  <c r="H6512" i="7"/>
  <c r="H6517" i="7"/>
  <c r="H6518" i="7"/>
  <c r="H6516" i="7"/>
  <c r="H6519" i="7"/>
  <c r="H6520" i="7"/>
  <c r="H6521" i="7"/>
  <c r="H6522" i="7"/>
  <c r="H6523" i="7"/>
  <c r="H6524" i="7"/>
  <c r="H6526" i="7"/>
  <c r="H6527" i="7"/>
  <c r="H6525" i="7"/>
  <c r="H6529" i="7"/>
  <c r="H6528" i="7"/>
  <c r="H6532" i="7"/>
  <c r="H6530" i="7"/>
  <c r="H6531" i="7"/>
  <c r="H6533" i="7"/>
  <c r="H6535" i="7"/>
  <c r="H6534" i="7"/>
  <c r="H6537" i="7"/>
  <c r="H6539" i="7"/>
  <c r="H6536" i="7"/>
  <c r="H6538" i="7"/>
  <c r="H6540" i="7"/>
  <c r="H6541" i="7"/>
  <c r="H6543" i="7"/>
  <c r="H6542" i="7"/>
  <c r="H6544" i="7"/>
  <c r="H6546" i="7"/>
  <c r="H6547" i="7"/>
  <c r="H6545" i="7"/>
  <c r="H6550" i="7"/>
  <c r="H6552" i="7"/>
  <c r="H6549" i="7"/>
  <c r="H6548" i="7"/>
  <c r="H6551" i="7"/>
  <c r="H6554" i="7"/>
  <c r="H6553" i="7"/>
  <c r="H6555" i="7"/>
  <c r="H6557" i="7"/>
  <c r="H6556" i="7"/>
  <c r="H6559" i="7"/>
  <c r="H6560" i="7"/>
  <c r="H6558" i="7"/>
  <c r="H6561" i="7"/>
  <c r="H6562" i="7"/>
  <c r="H6564" i="7"/>
  <c r="H6563" i="7"/>
  <c r="H6565" i="7"/>
  <c r="H6568" i="7"/>
  <c r="H6566" i="7"/>
  <c r="H6567" i="7"/>
  <c r="H6570" i="7"/>
  <c r="H6569" i="7"/>
  <c r="H6571" i="7"/>
  <c r="H6572" i="7"/>
  <c r="H6573" i="7"/>
  <c r="H6574" i="7"/>
  <c r="H6575" i="7"/>
  <c r="H6577" i="7"/>
  <c r="H6576" i="7"/>
  <c r="H6579" i="7"/>
  <c r="H6578" i="7"/>
  <c r="H6582" i="7"/>
  <c r="H6580" i="7"/>
  <c r="H6581" i="7"/>
  <c r="H6583" i="7"/>
  <c r="H6584" i="7"/>
  <c r="H6585" i="7"/>
  <c r="H6586" i="7"/>
  <c r="H6587" i="7"/>
  <c r="H6588" i="7"/>
  <c r="H6590" i="7"/>
  <c r="H6589" i="7"/>
  <c r="H6592" i="7"/>
  <c r="H6591" i="7"/>
  <c r="H6593" i="7"/>
  <c r="H6594" i="7"/>
  <c r="H6595" i="7"/>
  <c r="H6598" i="7"/>
  <c r="H6596" i="7"/>
  <c r="H6597" i="7"/>
  <c r="H6600" i="7"/>
  <c r="H6599" i="7"/>
  <c r="H6601" i="7"/>
  <c r="H6602" i="7"/>
  <c r="H6603" i="7"/>
  <c r="H6605" i="7"/>
  <c r="H6604" i="7"/>
  <c r="H6609" i="7"/>
  <c r="H6608" i="7"/>
  <c r="H6606" i="7"/>
  <c r="H6607" i="7"/>
  <c r="H6612" i="7"/>
  <c r="H6611" i="7"/>
  <c r="H6610" i="7"/>
  <c r="H6615" i="7"/>
  <c r="H6616" i="7"/>
  <c r="H6613" i="7"/>
  <c r="H6617" i="7"/>
  <c r="H6614" i="7"/>
  <c r="H6618" i="7"/>
  <c r="H6620" i="7"/>
  <c r="H6619" i="7"/>
  <c r="H6622" i="7"/>
  <c r="H6621" i="7"/>
  <c r="H6623" i="7"/>
  <c r="H6624" i="7"/>
  <c r="H6626" i="7"/>
  <c r="H6625" i="7"/>
  <c r="H6627" i="7"/>
  <c r="H6629" i="7"/>
  <c r="H6628" i="7"/>
  <c r="H6632" i="7"/>
  <c r="H6630" i="7"/>
  <c r="H6631" i="7"/>
  <c r="H6634" i="7"/>
  <c r="H6633" i="7"/>
  <c r="H6635" i="7"/>
  <c r="H6637" i="7"/>
  <c r="H6636" i="7"/>
  <c r="H6639" i="7"/>
  <c r="H6638" i="7"/>
  <c r="H6640" i="7"/>
  <c r="H6641" i="7"/>
  <c r="H6642" i="7"/>
  <c r="H6645" i="7"/>
  <c r="H6643" i="7"/>
  <c r="H6644" i="7"/>
  <c r="H6650" i="7"/>
  <c r="H6646" i="7"/>
  <c r="H6647" i="7"/>
  <c r="H6648" i="7"/>
  <c r="H6649" i="7"/>
  <c r="H6651" i="7"/>
  <c r="H6652" i="7"/>
  <c r="H6653" i="7"/>
  <c r="H6654" i="7"/>
  <c r="H6656" i="7"/>
  <c r="H6655" i="7"/>
  <c r="H6658" i="7"/>
  <c r="H6659" i="7"/>
  <c r="H6657" i="7"/>
  <c r="H6661" i="7"/>
  <c r="H6663" i="7"/>
  <c r="H6660" i="7"/>
  <c r="H6662" i="7"/>
  <c r="H6664" i="7"/>
  <c r="H6665" i="7"/>
  <c r="H6668" i="7"/>
  <c r="H6666" i="7"/>
  <c r="H6667" i="7"/>
  <c r="H6669" i="7"/>
  <c r="H6670" i="7"/>
  <c r="H6672" i="7"/>
  <c r="H6671" i="7"/>
  <c r="H6673" i="7"/>
  <c r="H6675" i="7"/>
  <c r="H6676" i="7"/>
  <c r="H6674" i="7"/>
  <c r="H6677" i="7"/>
  <c r="H6679" i="7"/>
  <c r="H6680" i="7"/>
  <c r="H6678" i="7"/>
  <c r="H6683" i="7"/>
  <c r="H6682" i="7"/>
  <c r="H6681" i="7"/>
  <c r="H6684" i="7"/>
  <c r="H6686" i="7"/>
  <c r="H6687" i="7"/>
  <c r="H6685" i="7"/>
  <c r="H6689" i="7"/>
  <c r="H6688" i="7"/>
  <c r="H6692" i="7"/>
  <c r="H6690" i="7"/>
  <c r="H6693" i="7"/>
  <c r="H6694" i="7"/>
  <c r="H6691" i="7"/>
  <c r="H6696" i="7"/>
  <c r="H6698" i="7"/>
  <c r="H6697" i="7"/>
  <c r="H6695" i="7"/>
  <c r="H6699" i="7"/>
  <c r="H6700" i="7"/>
  <c r="H6702" i="7"/>
  <c r="H6703" i="7"/>
  <c r="H6701" i="7"/>
  <c r="H6707" i="7"/>
  <c r="H6705" i="7"/>
  <c r="H6706" i="7"/>
  <c r="H6704" i="7"/>
  <c r="H6708" i="7"/>
  <c r="H6711" i="7"/>
  <c r="H6709" i="7"/>
  <c r="H6710" i="7"/>
  <c r="H6713" i="7"/>
  <c r="H6712" i="7"/>
  <c r="H6715" i="7"/>
  <c r="H6714" i="7"/>
  <c r="H6716" i="7"/>
  <c r="H6717" i="7"/>
  <c r="H6719" i="7"/>
  <c r="H6718" i="7"/>
  <c r="H6720" i="7"/>
  <c r="H6721" i="7"/>
  <c r="H6722" i="7"/>
  <c r="H6723" i="7"/>
  <c r="H6724" i="7"/>
  <c r="H6727" i="7"/>
  <c r="H6726" i="7"/>
  <c r="H6725" i="7"/>
  <c r="H6729" i="7"/>
  <c r="H6728" i="7"/>
  <c r="H6730" i="7"/>
  <c r="H6731" i="7"/>
  <c r="H6732" i="7"/>
  <c r="H6733" i="7"/>
  <c r="H6734" i="7"/>
  <c r="H6736" i="7"/>
  <c r="H6735" i="7"/>
  <c r="H6738" i="7"/>
  <c r="H6737" i="7"/>
  <c r="H6739" i="7"/>
  <c r="H6742" i="7"/>
  <c r="H6740" i="7"/>
  <c r="H6741" i="7"/>
  <c r="H6745" i="7"/>
  <c r="H6743" i="7"/>
  <c r="H6744" i="7"/>
  <c r="H6747" i="7"/>
  <c r="H6749" i="7"/>
  <c r="H6746" i="7"/>
  <c r="H6748" i="7"/>
  <c r="H6750" i="7"/>
  <c r="H6752" i="7"/>
  <c r="H6751" i="7"/>
  <c r="H6754" i="7"/>
  <c r="H6753" i="7"/>
  <c r="H6756" i="7"/>
  <c r="H6755" i="7"/>
  <c r="H6757" i="7"/>
  <c r="H6759" i="7"/>
  <c r="H6758" i="7"/>
  <c r="H6761" i="7"/>
  <c r="H6763" i="7"/>
  <c r="H6760" i="7"/>
  <c r="H6762" i="7"/>
  <c r="H6764" i="7"/>
  <c r="H6766" i="7"/>
  <c r="H6765" i="7"/>
  <c r="H6767" i="7"/>
  <c r="H6768" i="7"/>
  <c r="H6770" i="7"/>
  <c r="H6771" i="7"/>
  <c r="H6769" i="7"/>
  <c r="H6773" i="7"/>
  <c r="H6774" i="7"/>
  <c r="H6772" i="7"/>
  <c r="H6776" i="7"/>
  <c r="H6775" i="7"/>
  <c r="H6778" i="7"/>
  <c r="H6779" i="7"/>
  <c r="H6780" i="7"/>
  <c r="H6777" i="7"/>
  <c r="H6781" i="7"/>
  <c r="H6782" i="7"/>
  <c r="H6784" i="7"/>
  <c r="H6786" i="7"/>
  <c r="H6785" i="7"/>
  <c r="H6783" i="7"/>
  <c r="H6788" i="7"/>
  <c r="H6790" i="7"/>
  <c r="H6789" i="7"/>
  <c r="H6787" i="7"/>
  <c r="H6791" i="7"/>
  <c r="H6795" i="7"/>
  <c r="H6792" i="7"/>
  <c r="H6793" i="7"/>
  <c r="H6794" i="7"/>
  <c r="H6798" i="7"/>
  <c r="H6796" i="7"/>
  <c r="H6797" i="7"/>
  <c r="H6801" i="7"/>
  <c r="H6799" i="7"/>
  <c r="H6800" i="7"/>
  <c r="H6802" i="7"/>
  <c r="H6805" i="7"/>
  <c r="H6803" i="7"/>
  <c r="H6804" i="7"/>
  <c r="H6806" i="7"/>
  <c r="H6807" i="7"/>
  <c r="H6808" i="7"/>
  <c r="H6811" i="7"/>
  <c r="H6809" i="7"/>
  <c r="H6810" i="7"/>
  <c r="H6812" i="7"/>
  <c r="H6813" i="7"/>
  <c r="H6815" i="7"/>
  <c r="H6814" i="7"/>
  <c r="H6816" i="7"/>
  <c r="H6819" i="7"/>
  <c r="H6817" i="7"/>
  <c r="H6818" i="7"/>
  <c r="H6820" i="7"/>
  <c r="H6822" i="7"/>
  <c r="H6821" i="7"/>
  <c r="H6824" i="7"/>
  <c r="H6823" i="7"/>
  <c r="H6827" i="7"/>
  <c r="H6825" i="7"/>
  <c r="H6826" i="7"/>
  <c r="H6829" i="7"/>
  <c r="H6830" i="7"/>
  <c r="H6828" i="7"/>
  <c r="H6832" i="7"/>
  <c r="H6831" i="7"/>
  <c r="H6833" i="7"/>
  <c r="H6835" i="7"/>
  <c r="H6837" i="7"/>
  <c r="H6836" i="7"/>
  <c r="H6834" i="7"/>
  <c r="H6838" i="7"/>
  <c r="H6839" i="7"/>
  <c r="H6843" i="7"/>
  <c r="H6840" i="7"/>
  <c r="H6841" i="7"/>
  <c r="H6842" i="7"/>
  <c r="H6844" i="7"/>
  <c r="H6845" i="7"/>
  <c r="H6846" i="7"/>
  <c r="H6848" i="7"/>
  <c r="H6847" i="7"/>
  <c r="H6849" i="7"/>
  <c r="H6853" i="7"/>
  <c r="H6850" i="7"/>
  <c r="H6852" i="7"/>
  <c r="H6851" i="7"/>
  <c r="H6854" i="7"/>
  <c r="H6855" i="7"/>
  <c r="H6857" i="7"/>
  <c r="H6856" i="7"/>
  <c r="H6858" i="7"/>
  <c r="H6860" i="7"/>
  <c r="H6861" i="7"/>
  <c r="H6859" i="7"/>
  <c r="H6864" i="7"/>
  <c r="H6862" i="7"/>
  <c r="H6863" i="7"/>
  <c r="H6866" i="7"/>
  <c r="H6865" i="7"/>
  <c r="H6868" i="7"/>
  <c r="H6867" i="7"/>
  <c r="H6869" i="7"/>
  <c r="H6870" i="7"/>
  <c r="H6871" i="7"/>
  <c r="H6872" i="7"/>
  <c r="H6873" i="7"/>
  <c r="H6874" i="7"/>
  <c r="H6875" i="7"/>
  <c r="H6877" i="7"/>
  <c r="H6876" i="7"/>
  <c r="H6879" i="7"/>
  <c r="H6878" i="7"/>
  <c r="H6880" i="7"/>
  <c r="H6884" i="7"/>
  <c r="H6881" i="7"/>
  <c r="H6883" i="7"/>
  <c r="H6882" i="7"/>
  <c r="H6885" i="7"/>
  <c r="H6886" i="7"/>
  <c r="H6888" i="7"/>
  <c r="H6887" i="7"/>
  <c r="H6889" i="7"/>
  <c r="H6891" i="7"/>
  <c r="H6890" i="7"/>
  <c r="H6892" i="7"/>
  <c r="H6893" i="7"/>
  <c r="H6894" i="7"/>
  <c r="H6895" i="7"/>
  <c r="H6897" i="7"/>
  <c r="H6896" i="7"/>
  <c r="H6898" i="7"/>
  <c r="H6900" i="7"/>
  <c r="H6899" i="7"/>
  <c r="H6903" i="7"/>
  <c r="H6902" i="7"/>
  <c r="H6901" i="7"/>
  <c r="H6905" i="7"/>
  <c r="H6904" i="7"/>
  <c r="H6906" i="7"/>
  <c r="H6907" i="7"/>
  <c r="H6908" i="7"/>
  <c r="H6909" i="7"/>
  <c r="H6910" i="7"/>
  <c r="H6911" i="7"/>
  <c r="H6913" i="7"/>
  <c r="H6914" i="7"/>
  <c r="H6912" i="7"/>
  <c r="H6915" i="7"/>
  <c r="H6916" i="7"/>
  <c r="H6918" i="7"/>
  <c r="H6917" i="7"/>
  <c r="H6919" i="7"/>
  <c r="H6920" i="7"/>
  <c r="H6921" i="7"/>
  <c r="H6923" i="7"/>
  <c r="H6924" i="7"/>
  <c r="H6922" i="7"/>
  <c r="H6926" i="7"/>
  <c r="H6925" i="7"/>
  <c r="H6929" i="7"/>
  <c r="H6927" i="7"/>
  <c r="H6928" i="7"/>
  <c r="H6930" i="7"/>
  <c r="H6932" i="7"/>
  <c r="H6931" i="7"/>
  <c r="H6933" i="7"/>
  <c r="H6934" i="7"/>
  <c r="H6936" i="7"/>
  <c r="H6935" i="7"/>
  <c r="H6937" i="7"/>
  <c r="H6938" i="7"/>
  <c r="H6939" i="7"/>
  <c r="H6940" i="7"/>
  <c r="H6941" i="7"/>
  <c r="H6943" i="7"/>
  <c r="H6942" i="7"/>
  <c r="H6945" i="7"/>
  <c r="H6944" i="7"/>
  <c r="H6947" i="7"/>
  <c r="H6948" i="7"/>
  <c r="H6946" i="7"/>
  <c r="H6949" i="7"/>
  <c r="H6952" i="7"/>
  <c r="H6951" i="7"/>
  <c r="H6950" i="7"/>
  <c r="H6953" i="7"/>
  <c r="H6954" i="7"/>
  <c r="H6955" i="7"/>
  <c r="H6958" i="7"/>
  <c r="H6957" i="7"/>
  <c r="H6956" i="7"/>
  <c r="H6960" i="7"/>
  <c r="H6959" i="7"/>
  <c r="H6961" i="7"/>
  <c r="H6962" i="7"/>
  <c r="H6963" i="7"/>
  <c r="H6965" i="7"/>
  <c r="H6964" i="7"/>
  <c r="H6966" i="7"/>
  <c r="H6967" i="7"/>
  <c r="H6968" i="7"/>
  <c r="H6969" i="7"/>
  <c r="H6971" i="7"/>
  <c r="H6970" i="7"/>
  <c r="H6973" i="7"/>
  <c r="H6975" i="7"/>
  <c r="H6972" i="7"/>
  <c r="H6974" i="7"/>
  <c r="H6977" i="7"/>
  <c r="H6978" i="7"/>
  <c r="H6976" i="7"/>
  <c r="H6979" i="7"/>
  <c r="H6982" i="7"/>
  <c r="H6980" i="7"/>
  <c r="H6981" i="7"/>
  <c r="H6984" i="7"/>
  <c r="H6983" i="7"/>
  <c r="H6985" i="7"/>
  <c r="H6989" i="7"/>
  <c r="H6986" i="7"/>
  <c r="H6987" i="7"/>
  <c r="H6988" i="7"/>
  <c r="H6990" i="7"/>
  <c r="H6993" i="7"/>
  <c r="H6994" i="7"/>
  <c r="H6992" i="7"/>
  <c r="H6991" i="7"/>
  <c r="H6995" i="7"/>
  <c r="H6998" i="7"/>
  <c r="H6997" i="7"/>
  <c r="H6996" i="7"/>
  <c r="H7000" i="7"/>
  <c r="H6999" i="7"/>
  <c r="H7002" i="7"/>
  <c r="H7001" i="7"/>
  <c r="H7003" i="7"/>
  <c r="H7004" i="7"/>
  <c r="H7005" i="7"/>
  <c r="H7006" i="7"/>
  <c r="H7007" i="7"/>
  <c r="H7008" i="7"/>
  <c r="H7009" i="7"/>
  <c r="H7011" i="7"/>
  <c r="H7010" i="7"/>
  <c r="H7013" i="7"/>
  <c r="H7012" i="7"/>
  <c r="H7014" i="7"/>
  <c r="H7015" i="7"/>
  <c r="H7017" i="7"/>
  <c r="H7018" i="7"/>
  <c r="H7016" i="7"/>
  <c r="H7019" i="7"/>
  <c r="H7020" i="7"/>
  <c r="H7022" i="7"/>
  <c r="H7021" i="7"/>
  <c r="H7024" i="7"/>
  <c r="H7023" i="7"/>
  <c r="H7025" i="7"/>
  <c r="H7026" i="7"/>
  <c r="H7027" i="7"/>
  <c r="H7028" i="7"/>
  <c r="H7029" i="7"/>
  <c r="H7031" i="7"/>
  <c r="H7032" i="7"/>
  <c r="H7030" i="7"/>
  <c r="H7033" i="7"/>
  <c r="H7034" i="7"/>
  <c r="H7035" i="7"/>
  <c r="H7036" i="7"/>
  <c r="H7038" i="7"/>
  <c r="H7037" i="7"/>
  <c r="H7040" i="7"/>
  <c r="H7039" i="7"/>
  <c r="H7041" i="7"/>
  <c r="H7042" i="7"/>
  <c r="H7043" i="7"/>
  <c r="H7044" i="7"/>
  <c r="H7045" i="7"/>
  <c r="H7047" i="7"/>
  <c r="H7046" i="7"/>
  <c r="H7049" i="7"/>
  <c r="H7048" i="7"/>
  <c r="H7051" i="7"/>
  <c r="H7050" i="7"/>
  <c r="G19" i="10" s="1"/>
  <c r="H7054" i="7"/>
  <c r="H7053" i="7"/>
  <c r="H7052" i="7"/>
  <c r="H7055" i="7"/>
  <c r="H7056" i="7"/>
  <c r="H7059" i="7"/>
  <c r="H7057" i="7"/>
  <c r="H7058" i="7"/>
  <c r="H7060" i="7"/>
  <c r="H7062" i="7"/>
  <c r="H7064" i="7"/>
  <c r="H7061" i="7"/>
  <c r="H7063" i="7"/>
  <c r="H7065" i="7"/>
  <c r="H7066" i="7"/>
  <c r="H7067" i="7"/>
  <c r="H7070" i="7"/>
  <c r="H7069" i="7"/>
  <c r="H7068" i="7"/>
  <c r="H7073" i="7"/>
  <c r="H7072" i="7"/>
  <c r="H7071" i="7"/>
  <c r="H7075" i="7"/>
  <c r="H7077" i="7"/>
  <c r="H7076" i="7"/>
  <c r="H7074" i="7"/>
  <c r="H7078" i="7"/>
  <c r="H7079" i="7"/>
  <c r="H7080" i="7"/>
  <c r="H7082" i="7"/>
  <c r="H7081" i="7"/>
  <c r="H7084" i="7"/>
  <c r="H7085" i="7"/>
  <c r="H7086" i="7"/>
  <c r="H7083" i="7"/>
  <c r="H7087" i="7"/>
  <c r="H7088" i="7"/>
  <c r="H7090" i="7"/>
  <c r="H7091" i="7"/>
  <c r="H7089" i="7"/>
  <c r="H7093" i="7"/>
  <c r="H7096" i="7"/>
  <c r="H7092" i="7"/>
  <c r="H7095" i="7"/>
  <c r="H7094" i="7"/>
  <c r="H7098" i="7"/>
  <c r="H7099" i="7"/>
  <c r="H7097" i="7"/>
  <c r="H7101" i="7"/>
  <c r="H7100" i="7"/>
  <c r="H7103" i="7"/>
  <c r="H7102" i="7"/>
  <c r="H7104" i="7"/>
  <c r="H7106" i="7"/>
  <c r="H7107" i="7"/>
  <c r="H7105" i="7"/>
  <c r="H7108" i="7"/>
  <c r="H7110" i="7"/>
  <c r="H7112" i="7"/>
  <c r="H7109" i="7"/>
  <c r="H7111" i="7"/>
  <c r="H7113" i="7"/>
  <c r="H7114" i="7"/>
  <c r="H7115" i="7"/>
  <c r="H7116" i="7"/>
  <c r="H7117" i="7"/>
  <c r="H7119" i="7"/>
  <c r="H7122" i="7"/>
  <c r="H7120" i="7"/>
  <c r="H7121" i="7"/>
  <c r="H7118" i="7"/>
  <c r="H7123" i="7"/>
  <c r="H7125" i="7"/>
  <c r="H7124" i="7"/>
  <c r="H7126" i="7"/>
  <c r="H7129" i="7"/>
  <c r="H7127" i="7"/>
  <c r="H7130" i="7"/>
  <c r="H7128" i="7"/>
  <c r="H7131" i="7"/>
  <c r="H7132" i="7"/>
  <c r="H7134" i="7"/>
  <c r="H7135" i="7"/>
  <c r="H7133" i="7"/>
  <c r="H7136" i="7"/>
  <c r="H7138" i="7"/>
  <c r="H7137" i="7"/>
  <c r="H7139" i="7"/>
  <c r="H7141" i="7"/>
  <c r="H7142" i="7"/>
  <c r="H7140" i="7"/>
  <c r="H7145" i="7"/>
  <c r="H7143" i="7"/>
  <c r="H7146" i="7"/>
  <c r="H7144" i="7"/>
  <c r="H7147" i="7"/>
  <c r="H7148" i="7"/>
  <c r="H7149" i="7"/>
  <c r="H7150" i="7"/>
  <c r="H7152" i="7"/>
  <c r="H7154" i="7"/>
  <c r="H7151" i="7"/>
  <c r="H7156" i="7"/>
  <c r="H7155" i="7"/>
  <c r="H7153" i="7"/>
  <c r="H7157" i="7"/>
  <c r="H7158" i="7"/>
  <c r="H7159" i="7"/>
  <c r="H7160" i="7"/>
  <c r="H7161" i="7"/>
  <c r="H7163" i="7"/>
  <c r="H7162" i="7"/>
  <c r="H7164" i="7"/>
  <c r="H7165" i="7"/>
  <c r="H7166" i="7"/>
  <c r="H7167" i="7"/>
  <c r="H7169" i="7"/>
  <c r="H7168" i="7"/>
  <c r="H7171" i="7"/>
  <c r="H7172" i="7"/>
  <c r="H7173" i="7"/>
  <c r="H7170" i="7"/>
  <c r="H7174" i="7"/>
  <c r="H7177" i="7"/>
  <c r="H7176" i="7"/>
  <c r="H7175" i="7"/>
  <c r="H7179" i="7"/>
  <c r="H7178" i="7"/>
  <c r="H7180" i="7"/>
  <c r="H7181" i="7"/>
  <c r="H7182" i="7"/>
  <c r="H7184" i="7"/>
  <c r="H7183" i="7"/>
  <c r="H7186" i="7"/>
  <c r="H7185" i="7"/>
  <c r="H7187" i="7"/>
  <c r="H7188" i="7"/>
  <c r="H7191" i="7"/>
  <c r="H7190" i="7"/>
  <c r="H7189" i="7"/>
  <c r="H7192" i="7"/>
  <c r="H7193" i="7"/>
  <c r="H7194" i="7"/>
  <c r="H7195" i="7"/>
  <c r="H7196" i="7"/>
  <c r="H7198" i="7"/>
  <c r="H7197" i="7"/>
  <c r="H7200" i="7"/>
  <c r="H7199" i="7"/>
  <c r="H7203" i="7"/>
  <c r="H7201" i="7"/>
  <c r="H7202" i="7"/>
  <c r="H7205" i="7"/>
  <c r="H7206" i="7"/>
  <c r="H7204" i="7"/>
  <c r="H7208" i="7"/>
  <c r="H7207" i="7"/>
  <c r="H7209" i="7"/>
  <c r="H7210" i="7"/>
  <c r="H7211" i="7"/>
  <c r="H7212" i="7"/>
  <c r="H7214" i="7"/>
  <c r="H7213" i="7"/>
  <c r="H7215" i="7"/>
  <c r="H7217" i="7"/>
  <c r="H7216" i="7"/>
  <c r="H7218" i="7"/>
  <c r="H7219" i="7"/>
  <c r="H7221" i="7"/>
  <c r="H7220" i="7"/>
  <c r="H7223" i="7"/>
  <c r="H7222" i="7"/>
  <c r="H7225" i="7"/>
  <c r="H7224" i="7"/>
  <c r="H7228" i="7"/>
  <c r="H7226" i="7"/>
  <c r="H7229" i="7"/>
  <c r="H7227" i="7"/>
  <c r="H7230" i="7"/>
  <c r="H7231" i="7"/>
  <c r="H7232" i="7"/>
  <c r="H7233" i="7"/>
  <c r="H7234" i="7"/>
  <c r="H7235" i="7"/>
  <c r="H7236" i="7"/>
  <c r="H7237" i="7"/>
  <c r="H7239" i="7"/>
  <c r="H7238" i="7"/>
  <c r="H7241" i="7"/>
  <c r="H7240" i="7"/>
  <c r="H7242" i="7"/>
  <c r="H7244" i="7"/>
  <c r="H7245" i="7"/>
  <c r="H7243" i="7"/>
  <c r="H7246" i="7"/>
  <c r="H7248" i="7"/>
  <c r="H7249" i="7"/>
  <c r="H7247" i="7"/>
  <c r="H7251" i="7"/>
  <c r="H7250" i="7"/>
  <c r="H7255" i="7"/>
  <c r="H7252" i="7"/>
  <c r="H7254" i="7"/>
  <c r="H7253" i="7"/>
  <c r="H7256" i="7"/>
  <c r="H7258" i="7"/>
  <c r="H7257" i="7"/>
  <c r="H7260" i="7"/>
  <c r="H7261" i="7"/>
  <c r="H7259" i="7"/>
  <c r="H7262" i="7"/>
  <c r="H7263" i="7"/>
  <c r="H7264" i="7"/>
  <c r="H7266" i="7"/>
  <c r="H7267" i="7"/>
  <c r="H7265" i="7"/>
  <c r="H7269" i="7"/>
  <c r="H7268" i="7"/>
  <c r="H7270" i="7"/>
  <c r="H7271" i="7"/>
  <c r="H7272" i="7"/>
  <c r="H7274" i="7"/>
  <c r="H7273" i="7"/>
  <c r="H7275" i="7"/>
  <c r="H7277" i="7"/>
  <c r="H7276" i="7"/>
  <c r="H7281" i="7"/>
  <c r="H7279" i="7"/>
  <c r="H7278" i="7"/>
  <c r="H7280" i="7"/>
  <c r="H7283" i="7"/>
  <c r="H7284" i="7"/>
  <c r="H7285" i="7"/>
  <c r="H7282" i="7"/>
  <c r="H7287" i="7"/>
  <c r="H7286" i="7"/>
  <c r="H7288" i="7"/>
  <c r="H7290" i="7"/>
  <c r="H7289" i="7"/>
  <c r="H7292" i="7"/>
  <c r="H7291" i="7"/>
  <c r="H7293" i="7"/>
  <c r="H7295" i="7"/>
  <c r="H7294" i="7"/>
  <c r="H7296" i="7"/>
  <c r="H7298" i="7"/>
  <c r="H7299" i="7"/>
  <c r="H7297" i="7"/>
  <c r="H7302" i="7"/>
  <c r="H7301" i="7"/>
  <c r="H7300" i="7"/>
  <c r="H7303" i="7"/>
  <c r="H7304" i="7"/>
  <c r="H7306" i="7"/>
  <c r="H7305" i="7"/>
  <c r="H7307" i="7"/>
  <c r="H7309" i="7"/>
  <c r="H7308" i="7"/>
  <c r="H7310" i="7"/>
  <c r="H7312" i="7"/>
  <c r="H7313" i="7"/>
  <c r="H7311" i="7"/>
  <c r="H7314" i="7"/>
  <c r="H7315" i="7"/>
  <c r="H7316" i="7"/>
  <c r="H7317" i="7"/>
  <c r="H7318" i="7"/>
  <c r="H7319" i="7"/>
  <c r="H7320" i="7"/>
  <c r="H7322" i="7"/>
  <c r="H7321" i="7"/>
  <c r="H7323" i="7"/>
  <c r="H7324" i="7"/>
  <c r="H7325" i="7"/>
  <c r="H7327" i="7"/>
  <c r="H7326" i="7"/>
  <c r="H7329" i="7"/>
  <c r="H7328" i="7"/>
  <c r="H7331" i="7"/>
  <c r="H7330" i="7"/>
  <c r="H7332" i="7"/>
  <c r="H7333" i="7"/>
  <c r="H7334" i="7"/>
  <c r="H7335" i="7"/>
  <c r="H7336" i="7"/>
  <c r="H7337" i="7"/>
  <c r="H7338" i="7"/>
  <c r="H7339" i="7"/>
  <c r="H7340" i="7"/>
  <c r="H7341" i="7"/>
  <c r="H7342" i="7"/>
  <c r="H7343" i="7"/>
  <c r="H7344" i="7"/>
  <c r="H7346" i="7"/>
  <c r="H7345" i="7"/>
  <c r="H7347" i="7"/>
  <c r="H7348" i="7"/>
  <c r="H7349" i="7"/>
  <c r="H7351" i="7"/>
  <c r="H7350" i="7"/>
  <c r="H7353" i="7"/>
  <c r="H7354" i="7"/>
  <c r="H7352" i="7"/>
  <c r="H7356" i="7"/>
  <c r="H7358" i="7"/>
  <c r="H7357" i="7"/>
  <c r="H7355" i="7"/>
  <c r="H7359" i="7"/>
  <c r="H7363" i="7"/>
  <c r="H7360" i="7"/>
  <c r="H7362" i="7"/>
  <c r="H7361" i="7"/>
  <c r="H7365" i="7"/>
  <c r="H7367" i="7"/>
  <c r="H7366" i="7"/>
  <c r="H7364" i="7"/>
  <c r="H7369" i="7"/>
  <c r="H7372" i="7"/>
  <c r="H7368" i="7"/>
  <c r="H7370" i="7"/>
  <c r="H7371" i="7"/>
  <c r="H7375" i="7"/>
  <c r="H7374" i="7"/>
  <c r="H7373" i="7"/>
  <c r="H7377" i="7"/>
  <c r="H7376" i="7"/>
  <c r="H7379" i="7"/>
  <c r="H7380" i="7"/>
  <c r="H7378" i="7"/>
  <c r="H7381" i="7"/>
  <c r="H7382" i="7"/>
  <c r="H7384" i="7"/>
  <c r="H7383" i="7"/>
  <c r="H7385" i="7"/>
  <c r="H7386" i="7"/>
  <c r="H7389" i="7"/>
  <c r="H7387" i="7"/>
  <c r="H7388" i="7"/>
  <c r="H7392" i="7"/>
  <c r="H7391" i="7"/>
  <c r="H7390" i="7"/>
  <c r="H7393" i="7"/>
  <c r="H7394" i="7"/>
  <c r="H7395" i="7"/>
  <c r="H7396" i="7"/>
  <c r="H7399" i="7"/>
  <c r="H7397" i="7"/>
  <c r="H7398" i="7"/>
  <c r="H7401" i="7"/>
  <c r="H7400" i="7"/>
  <c r="H7403" i="7"/>
  <c r="H7402" i="7"/>
  <c r="H7404" i="7"/>
  <c r="H7405" i="7"/>
  <c r="H7406" i="7"/>
  <c r="H7407" i="7"/>
  <c r="H7408" i="7"/>
  <c r="H7410" i="7"/>
  <c r="H7409" i="7"/>
  <c r="H7411" i="7"/>
  <c r="H7412" i="7"/>
  <c r="H7413" i="7"/>
  <c r="H7415" i="7"/>
  <c r="H7414" i="7"/>
  <c r="H7418" i="7"/>
  <c r="H7417" i="7"/>
  <c r="H7416" i="7"/>
  <c r="H7419" i="7"/>
  <c r="H7420" i="7"/>
  <c r="H7422" i="7"/>
  <c r="H7421" i="7"/>
  <c r="H7423" i="7"/>
  <c r="H7424" i="7"/>
  <c r="H7425" i="7"/>
  <c r="H7426" i="7"/>
  <c r="H7427" i="7"/>
  <c r="H7428" i="7"/>
  <c r="H7429" i="7"/>
  <c r="H7431" i="7"/>
  <c r="H7434" i="7"/>
  <c r="H7432" i="7"/>
  <c r="H7430" i="7"/>
  <c r="H7433" i="7"/>
  <c r="H7435" i="7"/>
  <c r="H7436" i="7"/>
  <c r="H7437" i="7"/>
  <c r="H7441" i="7"/>
  <c r="H7438" i="7"/>
  <c r="H7440" i="7"/>
  <c r="H7439" i="7"/>
  <c r="H7442" i="7"/>
  <c r="H7443" i="7"/>
  <c r="H7446" i="7"/>
  <c r="H7444" i="7"/>
  <c r="H7445" i="7"/>
  <c r="H7448" i="7"/>
  <c r="H7447" i="7"/>
  <c r="H7449" i="7"/>
  <c r="H7450" i="7"/>
  <c r="H7451" i="7"/>
  <c r="H7452" i="7"/>
  <c r="H7453" i="7"/>
  <c r="H7454" i="7"/>
  <c r="H7455" i="7"/>
  <c r="H7456" i="7"/>
  <c r="H7457" i="7"/>
  <c r="H7458" i="7"/>
  <c r="H7459" i="7"/>
  <c r="H7461" i="7"/>
  <c r="H7460" i="7"/>
  <c r="H7462" i="7"/>
  <c r="H7463" i="7"/>
  <c r="H7464" i="7"/>
  <c r="H7465" i="7"/>
  <c r="H7466" i="7"/>
  <c r="H7469" i="7"/>
  <c r="H7467" i="7"/>
  <c r="H7468" i="7"/>
  <c r="H7470" i="7"/>
  <c r="H7471" i="7"/>
  <c r="H7472" i="7"/>
  <c r="H7473" i="7"/>
  <c r="H7476" i="7"/>
  <c r="H7475" i="7"/>
  <c r="H7474" i="7"/>
  <c r="H7477" i="7"/>
  <c r="H7479" i="7"/>
  <c r="H7478" i="7"/>
  <c r="H7480" i="7"/>
  <c r="H7481" i="7"/>
  <c r="H7483" i="7"/>
  <c r="H7485" i="7"/>
  <c r="H7484" i="7"/>
  <c r="H7482" i="7"/>
  <c r="H7487" i="7"/>
  <c r="H7489" i="7"/>
  <c r="H7488" i="7"/>
  <c r="H7486" i="7"/>
  <c r="H7490" i="7"/>
  <c r="H7491" i="7"/>
  <c r="H7493" i="7"/>
  <c r="H7492" i="7"/>
  <c r="H7494" i="7"/>
  <c r="H7497" i="7"/>
  <c r="H7495" i="7"/>
  <c r="H7498" i="7"/>
  <c r="H7496" i="7"/>
  <c r="H7500" i="7"/>
  <c r="H7499" i="7"/>
  <c r="H7501" i="7"/>
  <c r="H7502" i="7"/>
  <c r="H7503" i="7"/>
  <c r="H7504" i="7"/>
  <c r="H7505" i="7"/>
  <c r="H7508" i="7"/>
  <c r="H7506" i="7"/>
  <c r="H7507" i="7"/>
  <c r="H7510" i="7"/>
  <c r="H7511" i="7"/>
  <c r="H7509" i="7"/>
  <c r="H7512" i="7"/>
  <c r="H7513" i="7"/>
  <c r="H7514" i="7"/>
  <c r="H7515" i="7"/>
  <c r="H7517" i="7"/>
  <c r="H7516" i="7"/>
  <c r="H7519" i="7"/>
  <c r="H7521" i="7"/>
  <c r="H7520" i="7"/>
  <c r="H7518" i="7"/>
  <c r="H7522" i="7"/>
  <c r="H7525" i="7"/>
  <c r="H7523" i="7"/>
  <c r="H7524" i="7"/>
  <c r="H7526" i="7"/>
  <c r="H7530" i="7"/>
  <c r="H7528" i="7"/>
  <c r="H7529" i="7"/>
  <c r="H7527" i="7"/>
  <c r="H7531" i="7"/>
  <c r="H7532" i="7"/>
  <c r="H7533" i="7"/>
  <c r="H7534" i="7"/>
  <c r="H7536" i="7"/>
  <c r="H7537" i="7"/>
  <c r="H7535" i="7"/>
  <c r="H7538" i="7"/>
  <c r="H7539" i="7"/>
  <c r="H7540" i="7"/>
  <c r="H7541" i="7"/>
  <c r="H7542" i="7"/>
  <c r="H7543" i="7"/>
  <c r="H7544" i="7"/>
  <c r="H7545" i="7"/>
  <c r="H7546" i="7"/>
  <c r="H7547" i="7"/>
  <c r="H7548" i="7"/>
  <c r="H7549" i="7"/>
  <c r="H7550" i="7"/>
  <c r="H7552" i="7"/>
  <c r="H7551" i="7"/>
  <c r="H7553" i="7"/>
  <c r="H7555" i="7"/>
  <c r="H7554" i="7"/>
  <c r="H7556" i="7"/>
  <c r="H7559" i="7"/>
  <c r="H7558" i="7"/>
  <c r="H7557" i="7"/>
  <c r="H7561" i="7"/>
  <c r="H7563" i="7"/>
  <c r="H7562" i="7"/>
  <c r="H7560" i="7"/>
  <c r="H7564" i="7"/>
  <c r="H7565" i="7"/>
  <c r="H7566" i="7"/>
  <c r="H7567" i="7"/>
  <c r="H7569" i="7"/>
  <c r="H7568" i="7"/>
  <c r="H7570" i="7"/>
  <c r="H7571" i="7"/>
  <c r="H7574" i="7"/>
  <c r="H7572" i="7"/>
  <c r="H7573" i="7"/>
  <c r="H7576" i="7"/>
  <c r="H7575" i="7"/>
  <c r="H7577" i="7"/>
  <c r="H7578" i="7"/>
  <c r="H7579" i="7"/>
  <c r="H7581" i="7"/>
  <c r="H7580" i="7"/>
  <c r="H7582" i="7"/>
  <c r="H7583" i="7"/>
  <c r="H7584" i="7"/>
  <c r="H7585" i="7"/>
  <c r="H7586" i="7"/>
  <c r="H7590" i="7"/>
  <c r="H7587" i="7"/>
  <c r="H7589" i="7"/>
  <c r="H7588" i="7"/>
  <c r="H7591" i="7"/>
  <c r="H7592" i="7"/>
  <c r="H7593" i="7"/>
  <c r="H7594" i="7"/>
  <c r="H7596" i="7"/>
  <c r="H7595" i="7"/>
  <c r="H7597" i="7"/>
  <c r="H7598" i="7"/>
  <c r="H7599" i="7"/>
  <c r="H7601" i="7"/>
  <c r="H7600" i="7"/>
  <c r="H7602" i="7"/>
  <c r="H7603" i="7"/>
  <c r="H7604" i="7"/>
  <c r="H7605" i="7"/>
  <c r="H7606" i="7"/>
  <c r="H7607" i="7"/>
  <c r="H7608" i="7"/>
  <c r="H7609" i="7"/>
  <c r="H7610" i="7"/>
  <c r="H7611" i="7"/>
  <c r="H7613" i="7"/>
  <c r="H7612" i="7"/>
  <c r="H7615" i="7"/>
  <c r="H7614" i="7"/>
  <c r="H7616" i="7"/>
  <c r="H7618" i="7"/>
  <c r="H7617" i="7"/>
  <c r="H7619" i="7"/>
  <c r="H7620" i="7"/>
  <c r="H7621" i="7"/>
  <c r="H7623" i="7"/>
  <c r="H7625" i="7"/>
  <c r="H7622" i="7"/>
  <c r="H7624" i="7"/>
  <c r="H7626" i="7"/>
  <c r="H7627" i="7"/>
  <c r="H7628" i="7"/>
  <c r="H7629" i="7"/>
  <c r="H7631" i="7"/>
  <c r="H7630" i="7"/>
  <c r="H7633" i="7"/>
  <c r="H7635" i="7"/>
  <c r="H7634" i="7"/>
  <c r="H7632" i="7"/>
  <c r="H7636" i="7"/>
  <c r="H7637" i="7"/>
  <c r="H7639" i="7"/>
  <c r="H7638" i="7"/>
  <c r="H7640" i="7"/>
  <c r="H7643" i="7"/>
  <c r="H7641" i="7"/>
  <c r="H7644" i="7"/>
  <c r="H7642" i="7"/>
  <c r="H7645" i="7"/>
  <c r="H7646" i="7"/>
  <c r="H7648" i="7"/>
  <c r="H7647" i="7"/>
  <c r="H7649" i="7"/>
  <c r="H7650" i="7"/>
  <c r="H7651" i="7"/>
  <c r="H7653" i="7"/>
  <c r="H7652" i="7"/>
  <c r="H7655" i="7"/>
  <c r="H7654" i="7"/>
  <c r="H7659" i="7"/>
  <c r="H7656" i="7"/>
  <c r="H7657" i="7"/>
  <c r="H7658" i="7"/>
  <c r="H7660" i="7"/>
  <c r="H7661" i="7"/>
  <c r="H7663" i="7"/>
  <c r="H7662" i="7"/>
  <c r="H7664" i="7"/>
  <c r="H7666" i="7"/>
  <c r="H7665" i="7"/>
  <c r="H7667" i="7"/>
  <c r="H7668" i="7"/>
  <c r="H7671" i="7"/>
  <c r="H7669" i="7"/>
  <c r="H7670" i="7"/>
  <c r="H7673" i="7"/>
  <c r="H7674" i="7"/>
  <c r="H7672" i="7"/>
  <c r="H7676" i="7"/>
  <c r="H7675" i="7"/>
  <c r="H7677" i="7"/>
  <c r="H7678" i="7"/>
  <c r="H7679" i="7"/>
  <c r="H7680" i="7"/>
  <c r="H7681" i="7"/>
  <c r="H7682" i="7"/>
  <c r="H7683" i="7"/>
  <c r="H7684" i="7"/>
  <c r="H7687" i="7"/>
  <c r="H7685" i="7"/>
  <c r="H7686" i="7"/>
  <c r="H7689" i="7"/>
  <c r="H7688" i="7"/>
  <c r="H7690" i="7"/>
  <c r="H7691" i="7"/>
  <c r="H7694" i="7"/>
  <c r="H7692" i="7"/>
  <c r="H7693" i="7"/>
  <c r="H7697" i="7"/>
  <c r="H7695" i="7"/>
  <c r="H7696" i="7"/>
  <c r="H7698" i="7"/>
  <c r="H7699" i="7"/>
  <c r="H7700" i="7"/>
  <c r="H7702" i="7"/>
  <c r="H7703" i="7"/>
  <c r="H7706" i="7"/>
  <c r="H7701" i="7"/>
  <c r="H7705" i="7"/>
  <c r="H7704" i="7"/>
  <c r="H7707" i="7"/>
  <c r="H7708" i="7"/>
  <c r="H7710" i="7"/>
  <c r="H7709" i="7"/>
  <c r="H7711" i="7"/>
  <c r="H7712" i="7"/>
  <c r="H7713" i="7"/>
  <c r="H7714" i="7"/>
  <c r="H7715" i="7"/>
  <c r="H7716" i="7"/>
  <c r="H7719" i="7"/>
  <c r="H7718" i="7"/>
  <c r="H7717" i="7"/>
  <c r="H7722" i="7"/>
  <c r="H7721" i="7"/>
  <c r="H7720" i="7"/>
  <c r="H7723" i="7"/>
  <c r="H7724" i="7"/>
  <c r="H7727" i="7"/>
  <c r="H7726" i="7"/>
  <c r="H7725" i="7"/>
  <c r="H7730" i="7"/>
  <c r="H7728" i="7"/>
  <c r="H7729" i="7"/>
  <c r="H7732" i="7"/>
  <c r="H7731" i="7"/>
  <c r="H7734" i="7"/>
  <c r="H7733" i="7"/>
  <c r="H7735" i="7"/>
  <c r="H7736" i="7"/>
  <c r="H7737" i="7"/>
  <c r="H7738" i="7"/>
  <c r="H7739" i="7"/>
  <c r="H7740" i="7"/>
  <c r="H7742" i="7"/>
  <c r="H7741" i="7"/>
  <c r="H7743" i="7"/>
  <c r="H7745" i="7"/>
  <c r="H7744" i="7"/>
  <c r="H7746" i="7"/>
  <c r="H7748" i="7"/>
  <c r="H7749" i="7"/>
  <c r="H7747" i="7"/>
  <c r="H7751" i="7"/>
  <c r="H7750" i="7"/>
  <c r="H7753" i="7"/>
  <c r="H7752" i="7"/>
  <c r="H7755" i="7"/>
  <c r="H7754" i="7"/>
  <c r="H7756" i="7"/>
  <c r="H7759" i="7"/>
  <c r="H7758" i="7"/>
  <c r="H7757" i="7"/>
  <c r="H7762" i="7"/>
  <c r="H7761" i="7"/>
  <c r="H7760" i="7"/>
  <c r="H7763" i="7"/>
  <c r="H7764" i="7"/>
  <c r="H7767" i="7"/>
  <c r="H7765" i="7"/>
  <c r="H7766" i="7"/>
  <c r="H7769" i="7"/>
  <c r="H7770" i="7"/>
  <c r="H7768" i="7"/>
  <c r="H7773" i="7"/>
  <c r="H7771" i="7"/>
  <c r="H7772" i="7"/>
  <c r="H7775" i="7"/>
  <c r="H7774" i="7"/>
  <c r="H7776" i="7"/>
  <c r="H7777" i="7"/>
  <c r="H7778" i="7"/>
  <c r="H7781" i="7"/>
  <c r="H7779" i="7"/>
  <c r="H7780" i="7"/>
  <c r="H7782" i="7"/>
  <c r="H7783" i="7"/>
  <c r="H7784" i="7"/>
  <c r="H7785" i="7"/>
  <c r="H7786" i="7"/>
  <c r="H7787" i="7"/>
  <c r="H7788" i="7"/>
  <c r="H7789" i="7"/>
  <c r="H7790" i="7"/>
  <c r="H7791" i="7"/>
  <c r="H7792" i="7"/>
  <c r="H7793" i="7"/>
  <c r="H7795" i="7"/>
  <c r="H7796" i="7"/>
  <c r="H7794" i="7"/>
  <c r="H7799" i="7"/>
  <c r="H7797" i="7"/>
  <c r="H7801" i="7"/>
  <c r="H7798" i="7"/>
  <c r="H7802" i="7"/>
  <c r="H7803" i="7"/>
  <c r="H7804" i="7"/>
  <c r="H7800" i="7"/>
  <c r="H7806" i="7"/>
  <c r="H7805" i="7"/>
  <c r="H7808" i="7"/>
  <c r="H7807" i="7"/>
  <c r="H7810" i="7"/>
  <c r="H7809" i="7"/>
  <c r="H7812" i="7"/>
  <c r="H7811" i="7"/>
  <c r="H7814" i="7"/>
  <c r="H7815" i="7"/>
  <c r="H7813" i="7"/>
  <c r="H7816" i="7"/>
  <c r="H7818" i="7"/>
  <c r="H7817" i="7"/>
  <c r="H7819" i="7"/>
  <c r="H7820" i="7"/>
  <c r="H7821" i="7"/>
  <c r="H7822" i="7"/>
  <c r="H7823" i="7"/>
  <c r="H7827" i="7"/>
  <c r="H7824" i="7"/>
  <c r="H7826" i="7"/>
  <c r="H7825" i="7"/>
  <c r="H7828" i="7"/>
  <c r="H7829" i="7"/>
  <c r="H7831" i="7"/>
  <c r="H7830" i="7"/>
  <c r="H7832" i="7"/>
  <c r="H7833" i="7"/>
  <c r="H7834" i="7"/>
  <c r="H7835" i="7"/>
  <c r="H7836" i="7"/>
  <c r="H7837" i="7"/>
  <c r="H7839" i="7"/>
  <c r="H7838" i="7"/>
  <c r="H7840" i="7"/>
  <c r="H7842" i="7"/>
  <c r="H7844" i="7"/>
  <c r="H7841" i="7"/>
  <c r="H7845" i="7"/>
  <c r="H7847" i="7"/>
  <c r="H7843" i="7"/>
  <c r="H7846" i="7"/>
  <c r="H7848" i="7"/>
  <c r="H7849" i="7"/>
  <c r="H7850" i="7"/>
  <c r="H7851" i="7"/>
  <c r="H7852" i="7"/>
  <c r="H7854" i="7"/>
  <c r="H7853" i="7"/>
  <c r="H7856" i="7"/>
  <c r="H7857" i="7"/>
  <c r="G20" i="10" s="1"/>
  <c r="H7855" i="7"/>
  <c r="H7858" i="7"/>
  <c r="H7859" i="7"/>
  <c r="H7860" i="7"/>
  <c r="H7861" i="7"/>
  <c r="H7863" i="7"/>
  <c r="H7862" i="7"/>
  <c r="H7864" i="7"/>
  <c r="H7865" i="7"/>
  <c r="H7867" i="7"/>
  <c r="H7866" i="7"/>
  <c r="H7868" i="7"/>
  <c r="H7871" i="7"/>
  <c r="H7869" i="7"/>
  <c r="H7872" i="7"/>
  <c r="H7870" i="7"/>
  <c r="H7874" i="7"/>
  <c r="H7873" i="7"/>
  <c r="H7875" i="7"/>
  <c r="H7876" i="7"/>
  <c r="H7877" i="7"/>
  <c r="H7879" i="7"/>
  <c r="H7878" i="7"/>
  <c r="H7881" i="7"/>
  <c r="H7880" i="7"/>
  <c r="H7883" i="7"/>
  <c r="H7882" i="7"/>
  <c r="H7884" i="7"/>
  <c r="H7885" i="7"/>
  <c r="H7888" i="7"/>
  <c r="H7886" i="7"/>
  <c r="H7887" i="7"/>
  <c r="H7889" i="7"/>
  <c r="H7890" i="7"/>
  <c r="H7891" i="7"/>
  <c r="H7894" i="7"/>
  <c r="H7892" i="7"/>
  <c r="H7897" i="7"/>
  <c r="H7893" i="7"/>
  <c r="H7895" i="7"/>
  <c r="H7896" i="7"/>
  <c r="H7898" i="7"/>
  <c r="H7899" i="7"/>
  <c r="H7900" i="7"/>
  <c r="H7901" i="7"/>
  <c r="H7903" i="7"/>
  <c r="H7902" i="7"/>
  <c r="H7904" i="7"/>
  <c r="H7906" i="7"/>
  <c r="H7905" i="7"/>
  <c r="H7908" i="7"/>
  <c r="H7907" i="7"/>
  <c r="H7909" i="7"/>
  <c r="H7910" i="7"/>
  <c r="H7912" i="7"/>
  <c r="H7914" i="7"/>
  <c r="H7911" i="7"/>
  <c r="H7916" i="7"/>
  <c r="H7915" i="7"/>
  <c r="H7913" i="7"/>
  <c r="H7918" i="7"/>
  <c r="H7920" i="7"/>
  <c r="H7919" i="7"/>
  <c r="H7917" i="7"/>
  <c r="H7921" i="7"/>
  <c r="H7922" i="7"/>
  <c r="H7924" i="7"/>
  <c r="H7923" i="7"/>
  <c r="H7925" i="7"/>
  <c r="H7926" i="7"/>
  <c r="H7927" i="7"/>
  <c r="H7928" i="7"/>
  <c r="H7929" i="7"/>
  <c r="H7931" i="7"/>
  <c r="H7930" i="7"/>
  <c r="H7933" i="7"/>
  <c r="H7934" i="7"/>
  <c r="H7932" i="7"/>
  <c r="H7936" i="7"/>
  <c r="H7935" i="7"/>
  <c r="H7938" i="7"/>
  <c r="H7937" i="7"/>
  <c r="H7941" i="7"/>
  <c r="H7940" i="7"/>
  <c r="H7939" i="7"/>
  <c r="H7943" i="7"/>
  <c r="H7942" i="7"/>
  <c r="H7944" i="7"/>
  <c r="H7945" i="7"/>
  <c r="H7947" i="7"/>
  <c r="H7946" i="7"/>
  <c r="H7949" i="7"/>
  <c r="H7951" i="7"/>
  <c r="H7948" i="7"/>
  <c r="H7950" i="7"/>
  <c r="H7952" i="7"/>
  <c r="H7953" i="7"/>
  <c r="H7954" i="7"/>
  <c r="H7956" i="7"/>
  <c r="H7955" i="7"/>
  <c r="H7958" i="7"/>
  <c r="H7957" i="7"/>
  <c r="H7959" i="7"/>
  <c r="H7960" i="7"/>
  <c r="H7961" i="7"/>
  <c r="H7962" i="7"/>
  <c r="H7963" i="7"/>
  <c r="H7964" i="7"/>
  <c r="H7965" i="7"/>
  <c r="H7967" i="7"/>
  <c r="H7968" i="7"/>
  <c r="H7966" i="7"/>
  <c r="H7969" i="7"/>
  <c r="H7970" i="7"/>
  <c r="H7971" i="7"/>
  <c r="H7972" i="7"/>
  <c r="H7974" i="7"/>
  <c r="H7973" i="7"/>
  <c r="H7975" i="7"/>
  <c r="H7976" i="7"/>
  <c r="H7977" i="7"/>
  <c r="H7978" i="7"/>
  <c r="H7979" i="7"/>
  <c r="H7981" i="7"/>
  <c r="H7980" i="7"/>
  <c r="H7982" i="7"/>
  <c r="H7983" i="7"/>
  <c r="H7985" i="7"/>
  <c r="H7984" i="7"/>
  <c r="H7987" i="7"/>
  <c r="H7986" i="7"/>
  <c r="H7988" i="7"/>
  <c r="H7989" i="7"/>
  <c r="H7991" i="7"/>
  <c r="H7990" i="7"/>
  <c r="H7992" i="7"/>
  <c r="H7993" i="7"/>
  <c r="H7995" i="7"/>
  <c r="H7994" i="7"/>
  <c r="H7996" i="7"/>
  <c r="H7997" i="7"/>
  <c r="H8000" i="7"/>
  <c r="H7998" i="7"/>
  <c r="H7999" i="7"/>
  <c r="H8002" i="7"/>
  <c r="H8003" i="7"/>
  <c r="H8001" i="7"/>
  <c r="H8006" i="7"/>
  <c r="H8004" i="7"/>
  <c r="H8005" i="7"/>
  <c r="H8009" i="7"/>
  <c r="H8007" i="7"/>
  <c r="H8008" i="7"/>
  <c r="H8011" i="7"/>
  <c r="H8010" i="7"/>
  <c r="H8012" i="7"/>
  <c r="H8013" i="7"/>
  <c r="H8015" i="7"/>
  <c r="H8014" i="7"/>
  <c r="H8016" i="7"/>
  <c r="H8019" i="7"/>
  <c r="H8017" i="7"/>
  <c r="H8018" i="7"/>
  <c r="H8020" i="7"/>
  <c r="H8022" i="7"/>
  <c r="H8021" i="7"/>
  <c r="H8023" i="7"/>
  <c r="H8026" i="7"/>
  <c r="H8025" i="7"/>
  <c r="H8024" i="7"/>
  <c r="H8029" i="7"/>
  <c r="H8027" i="7"/>
  <c r="H8028" i="7"/>
  <c r="H8030" i="7"/>
  <c r="H8032" i="7"/>
  <c r="H8031" i="7"/>
  <c r="H8033" i="7"/>
  <c r="H8035" i="7"/>
  <c r="H8034" i="7"/>
  <c r="H8036" i="7"/>
  <c r="H8039" i="7"/>
  <c r="H8037" i="7"/>
  <c r="H8038" i="7"/>
  <c r="H8041" i="7"/>
  <c r="H8040" i="7"/>
  <c r="H8043" i="7"/>
  <c r="H8044" i="7"/>
  <c r="H8042" i="7"/>
  <c r="H8045" i="7"/>
  <c r="H8048" i="7"/>
  <c r="H8047" i="7"/>
  <c r="H8049" i="7"/>
  <c r="H8046" i="7"/>
  <c r="H8051" i="7"/>
  <c r="H8050" i="7"/>
  <c r="H8052" i="7"/>
  <c r="H8053" i="7"/>
  <c r="H8054" i="7"/>
  <c r="H8055" i="7"/>
  <c r="H8056" i="7"/>
  <c r="H8057" i="7"/>
  <c r="H8058" i="7"/>
  <c r="H8059" i="7"/>
  <c r="H8060" i="7"/>
  <c r="H8063" i="7"/>
  <c r="H8061" i="7"/>
  <c r="H8062" i="7"/>
  <c r="H8066" i="7"/>
  <c r="H8065" i="7"/>
  <c r="H8064" i="7"/>
  <c r="H8068" i="7"/>
  <c r="H8067" i="7"/>
  <c r="H8069" i="7"/>
  <c r="H8072" i="7"/>
  <c r="H8071" i="7"/>
  <c r="H8070" i="7"/>
  <c r="H8073" i="7"/>
  <c r="H8074" i="7"/>
  <c r="H8076" i="7"/>
  <c r="H8075" i="7"/>
  <c r="H8078" i="7"/>
  <c r="H8077" i="7"/>
  <c r="H8080" i="7"/>
  <c r="H8079" i="7"/>
  <c r="H8082" i="7"/>
  <c r="H8083" i="7"/>
  <c r="H8081" i="7"/>
  <c r="H8085" i="7"/>
  <c r="H8084" i="7"/>
  <c r="H8086" i="7"/>
  <c r="H8087" i="7"/>
  <c r="H8089" i="7"/>
  <c r="H8088" i="7"/>
  <c r="H8090" i="7"/>
  <c r="H8094" i="7"/>
  <c r="H8092" i="7"/>
  <c r="H8091" i="7"/>
  <c r="H8093" i="7"/>
  <c r="H8096" i="7"/>
  <c r="H8095" i="7"/>
  <c r="H8097" i="7"/>
  <c r="H8099" i="7"/>
  <c r="H8098" i="7"/>
  <c r="H8100" i="7"/>
  <c r="H8101" i="7"/>
  <c r="H8104" i="7"/>
  <c r="H8102" i="7"/>
  <c r="H8103" i="7"/>
  <c r="H8105" i="7"/>
  <c r="H8106" i="7"/>
  <c r="H8108" i="7"/>
  <c r="H8107" i="7"/>
  <c r="H8110" i="7"/>
  <c r="H8109" i="7"/>
  <c r="H8111" i="7"/>
  <c r="H8113" i="7"/>
  <c r="H8114" i="7"/>
  <c r="H8112" i="7"/>
  <c r="H8118" i="7"/>
  <c r="H8116" i="7"/>
  <c r="H8115" i="7"/>
  <c r="H8120" i="7"/>
  <c r="H8117" i="7"/>
  <c r="H8119" i="7"/>
  <c r="H8121" i="7"/>
  <c r="H8123" i="7"/>
  <c r="H8122" i="7"/>
  <c r="H8124" i="7"/>
  <c r="H8126" i="7"/>
  <c r="H8127" i="7"/>
  <c r="H8125" i="7"/>
  <c r="H8128" i="7"/>
  <c r="H8129" i="7"/>
  <c r="H8130" i="7"/>
  <c r="H8132" i="7"/>
  <c r="H8134" i="7"/>
  <c r="H8131" i="7"/>
  <c r="H8135" i="7"/>
  <c r="H8133" i="7"/>
  <c r="H8136" i="7"/>
  <c r="H8138" i="7"/>
  <c r="H8139" i="7"/>
  <c r="H8137" i="7"/>
  <c r="H8141" i="7"/>
  <c r="H8140" i="7"/>
  <c r="H8144" i="7"/>
  <c r="H8142" i="7"/>
  <c r="H8143" i="7"/>
  <c r="H8146" i="7"/>
  <c r="H8145" i="7"/>
  <c r="H8147" i="7"/>
  <c r="H8149" i="7"/>
  <c r="H8148" i="7"/>
  <c r="H8152" i="7"/>
  <c r="H8151" i="7"/>
  <c r="H8150" i="7"/>
  <c r="H8154" i="7"/>
  <c r="H8153" i="7"/>
  <c r="H8156" i="7"/>
  <c r="H8155" i="7"/>
  <c r="H8157" i="7"/>
  <c r="H8159" i="7"/>
  <c r="H8161" i="7"/>
  <c r="H8158" i="7"/>
  <c r="H8160" i="7"/>
  <c r="H8162" i="7"/>
  <c r="H8164" i="7"/>
  <c r="H8163" i="7"/>
  <c r="H8166" i="7"/>
  <c r="H8168" i="7"/>
  <c r="H8165" i="7"/>
  <c r="H8167" i="7"/>
  <c r="H8169" i="7"/>
  <c r="H8171" i="7"/>
  <c r="H8170" i="7"/>
  <c r="H8173" i="7"/>
  <c r="H8172" i="7"/>
  <c r="H8174" i="7"/>
  <c r="H8177" i="7"/>
  <c r="H8178" i="7"/>
  <c r="H8175" i="7"/>
  <c r="H8176" i="7"/>
  <c r="H8180" i="7"/>
  <c r="H8179" i="7"/>
  <c r="H8181" i="7"/>
  <c r="H8182" i="7"/>
  <c r="H8183" i="7"/>
  <c r="H8185" i="7"/>
  <c r="H8184" i="7"/>
  <c r="H8187" i="7"/>
  <c r="H8188" i="7"/>
  <c r="H8186" i="7"/>
  <c r="H8189" i="7"/>
  <c r="H8192" i="7"/>
  <c r="H8191" i="7"/>
  <c r="H8190" i="7"/>
  <c r="H8194" i="7"/>
  <c r="H8197" i="7"/>
  <c r="H8195" i="7"/>
  <c r="H8193" i="7"/>
  <c r="H8196" i="7"/>
  <c r="H8200" i="7"/>
  <c r="H8199" i="7"/>
  <c r="H8201" i="7"/>
  <c r="H8198" i="7"/>
  <c r="H8202" i="7"/>
  <c r="H8203" i="7"/>
  <c r="H8204" i="7"/>
  <c r="H8205" i="7"/>
  <c r="H8207" i="7"/>
  <c r="H8209" i="7"/>
  <c r="H8206" i="7"/>
  <c r="H8208" i="7"/>
  <c r="H8212" i="7"/>
  <c r="H8210" i="7"/>
  <c r="H8211" i="7"/>
  <c r="H8214" i="7"/>
  <c r="H8213" i="7"/>
  <c r="H8216" i="7"/>
  <c r="H8218" i="7"/>
  <c r="H8215" i="7"/>
  <c r="H8217" i="7"/>
  <c r="H8219" i="7"/>
  <c r="H8220" i="7"/>
  <c r="H8221" i="7"/>
  <c r="H8222" i="7"/>
  <c r="H8223" i="7"/>
  <c r="H8224" i="7"/>
  <c r="H8225" i="7"/>
  <c r="H8226" i="7"/>
  <c r="H8227" i="7"/>
  <c r="H8228" i="7"/>
  <c r="H8229" i="7"/>
  <c r="H8230" i="7"/>
  <c r="H8231" i="7"/>
  <c r="H8232" i="7"/>
  <c r="H8233" i="7"/>
  <c r="H8234" i="7"/>
  <c r="H8236" i="7"/>
  <c r="H8235" i="7"/>
  <c r="H8237" i="7"/>
  <c r="H8238" i="7"/>
  <c r="H8240" i="7"/>
  <c r="H8239" i="7"/>
  <c r="H8241" i="7"/>
  <c r="H8242" i="7"/>
  <c r="H8244" i="7"/>
  <c r="H8243" i="7"/>
  <c r="H8245" i="7"/>
  <c r="H8247" i="7"/>
  <c r="H8246" i="7"/>
  <c r="H8248" i="7"/>
  <c r="H8249" i="7"/>
  <c r="H8250" i="7"/>
  <c r="H8251" i="7"/>
  <c r="H8253" i="7"/>
  <c r="H8252" i="7"/>
  <c r="H8255" i="7"/>
  <c r="H8254" i="7"/>
  <c r="H8256" i="7"/>
  <c r="H8257" i="7"/>
  <c r="H8259" i="7"/>
  <c r="H8260" i="7"/>
  <c r="H8258" i="7"/>
  <c r="H8262" i="7"/>
  <c r="H8265" i="7"/>
  <c r="H8263" i="7"/>
  <c r="H8261" i="7"/>
  <c r="H8264" i="7"/>
  <c r="H8268" i="7"/>
  <c r="H8269" i="7"/>
  <c r="H8266" i="7"/>
  <c r="H8267" i="7"/>
  <c r="H8271" i="7"/>
  <c r="H8272" i="7"/>
  <c r="H8270" i="7"/>
  <c r="H8275" i="7"/>
  <c r="H8273" i="7"/>
  <c r="H8274" i="7"/>
  <c r="H8277" i="7"/>
  <c r="H8278" i="7"/>
  <c r="H8276" i="7"/>
  <c r="H8281" i="7"/>
  <c r="H8280" i="7"/>
  <c r="H8279" i="7"/>
  <c r="H8282" i="7"/>
  <c r="H8284" i="7"/>
  <c r="H8285" i="7"/>
  <c r="H8283" i="7"/>
  <c r="H8287" i="7"/>
  <c r="H8286" i="7"/>
  <c r="H8288" i="7"/>
  <c r="H8289" i="7"/>
  <c r="H8290" i="7"/>
  <c r="H8291" i="7"/>
  <c r="H8292" i="7"/>
  <c r="H8294" i="7"/>
  <c r="H8293" i="7"/>
  <c r="H8296" i="7"/>
  <c r="H8295" i="7"/>
  <c r="H8297" i="7"/>
  <c r="H8299" i="7"/>
  <c r="H8298" i="7"/>
  <c r="H8301" i="7"/>
  <c r="H8300" i="7"/>
  <c r="H8302" i="7"/>
  <c r="H8303" i="7"/>
  <c r="H8304" i="7"/>
  <c r="H8305" i="7"/>
  <c r="H8306" i="7"/>
  <c r="H8307" i="7"/>
  <c r="H8309" i="7"/>
  <c r="H8308" i="7"/>
  <c r="H8310" i="7"/>
  <c r="H8312" i="7"/>
  <c r="H8311" i="7"/>
  <c r="H8314" i="7"/>
  <c r="H8313" i="7"/>
  <c r="H8317" i="7"/>
  <c r="H8315" i="7"/>
  <c r="H8316" i="7"/>
  <c r="H8318" i="7"/>
  <c r="H8320" i="7"/>
  <c r="H8321" i="7"/>
  <c r="H8319" i="7"/>
  <c r="H8323" i="7"/>
  <c r="H8322" i="7"/>
  <c r="H8325" i="7"/>
  <c r="H8324" i="7"/>
  <c r="H8326" i="7"/>
  <c r="H8327" i="7"/>
  <c r="H8328" i="7"/>
  <c r="H8331" i="7"/>
  <c r="H8329" i="7"/>
  <c r="H8330" i="7"/>
  <c r="H8334" i="7"/>
  <c r="H8332" i="7"/>
  <c r="H8335" i="7"/>
  <c r="H8333" i="7"/>
  <c r="H8336" i="7"/>
  <c r="H8337" i="7"/>
  <c r="H8338" i="7"/>
  <c r="H8340" i="7"/>
  <c r="H8339" i="7"/>
  <c r="H8341" i="7"/>
  <c r="H8342" i="7"/>
  <c r="H8343" i="7"/>
  <c r="H8345" i="7"/>
  <c r="H8344" i="7"/>
  <c r="H8346" i="7"/>
  <c r="H8347" i="7"/>
  <c r="H8350" i="7"/>
  <c r="H8349" i="7"/>
  <c r="H8348" i="7"/>
  <c r="H8351" i="7"/>
  <c r="H8352" i="7"/>
  <c r="H8353" i="7"/>
  <c r="H8354" i="7"/>
  <c r="H8355" i="7"/>
  <c r="H8359" i="7"/>
  <c r="H8358" i="7"/>
  <c r="H8356" i="7"/>
  <c r="H8360" i="7"/>
  <c r="H8357" i="7"/>
  <c r="H8361" i="7"/>
  <c r="H8365" i="7"/>
  <c r="H8362" i="7"/>
  <c r="H8364" i="7"/>
  <c r="H8363" i="7"/>
  <c r="H8369" i="7"/>
  <c r="H8368" i="7"/>
  <c r="H8366" i="7"/>
  <c r="H8367" i="7"/>
  <c r="H8372" i="7"/>
  <c r="H8370" i="7"/>
  <c r="H8371" i="7"/>
  <c r="H8373" i="7"/>
  <c r="H8375" i="7"/>
  <c r="H8374" i="7"/>
  <c r="H8376" i="7"/>
  <c r="H8379" i="7"/>
  <c r="H8377" i="7"/>
  <c r="H8380" i="7"/>
  <c r="H8378" i="7"/>
  <c r="H8381" i="7"/>
  <c r="H8384" i="7"/>
  <c r="H8383" i="7"/>
  <c r="H8382" i="7"/>
  <c r="H8386" i="7"/>
  <c r="H8389" i="7"/>
  <c r="H8385" i="7"/>
  <c r="H8387" i="7"/>
  <c r="H8388" i="7"/>
  <c r="H8391" i="7"/>
  <c r="H8390" i="7"/>
  <c r="H8393" i="7"/>
  <c r="H8394" i="7"/>
  <c r="H8392" i="7"/>
  <c r="H8395" i="7"/>
  <c r="H8396" i="7"/>
  <c r="H8398" i="7"/>
  <c r="H8397" i="7"/>
  <c r="H8399" i="7"/>
  <c r="H8400" i="7"/>
  <c r="H8401" i="7"/>
  <c r="H8402" i="7"/>
  <c r="H8403" i="7"/>
  <c r="H8404" i="7"/>
  <c r="H8406" i="7"/>
  <c r="H8405" i="7"/>
  <c r="H8407" i="7"/>
  <c r="H8408" i="7"/>
  <c r="H8409" i="7"/>
  <c r="H8411" i="7"/>
  <c r="H8410" i="7"/>
  <c r="H8412" i="7"/>
  <c r="H8415" i="7"/>
  <c r="H8413" i="7"/>
  <c r="H8416" i="7"/>
  <c r="H8414" i="7"/>
  <c r="H8417" i="7"/>
  <c r="H8418" i="7"/>
  <c r="H8420" i="7"/>
  <c r="H8419" i="7"/>
  <c r="H8421" i="7"/>
  <c r="H8423" i="7"/>
  <c r="H8424" i="7"/>
  <c r="H8422" i="7"/>
  <c r="H8425" i="7"/>
  <c r="H8427" i="7"/>
  <c r="H8430" i="7"/>
  <c r="H8429" i="7"/>
  <c r="H8426" i="7"/>
  <c r="H8431" i="7"/>
  <c r="H8428" i="7"/>
  <c r="H8432" i="7"/>
  <c r="H8434" i="7"/>
  <c r="H8433" i="7"/>
  <c r="H8438" i="7"/>
  <c r="H8436" i="7"/>
  <c r="H8435" i="7"/>
  <c r="H8437" i="7"/>
  <c r="H8440" i="7"/>
  <c r="H8441" i="7"/>
  <c r="H8439" i="7"/>
  <c r="H8443" i="7"/>
  <c r="H8442" i="7"/>
  <c r="H8445" i="7"/>
  <c r="H8444" i="7"/>
  <c r="H8446" i="7"/>
  <c r="H8447" i="7"/>
  <c r="H8448" i="7"/>
  <c r="H8449" i="7"/>
  <c r="H8450" i="7"/>
  <c r="H8451" i="7"/>
  <c r="H8452" i="7"/>
  <c r="H8453" i="7"/>
  <c r="H8454" i="7"/>
  <c r="H8455" i="7"/>
  <c r="H8456" i="7"/>
  <c r="H8457" i="7"/>
  <c r="H8458" i="7"/>
  <c r="H8460" i="7"/>
  <c r="H8459" i="7"/>
  <c r="H8461" i="7"/>
  <c r="H8464" i="7"/>
  <c r="H8462" i="7"/>
  <c r="H8463" i="7"/>
  <c r="H8465" i="7"/>
  <c r="H8466" i="7"/>
  <c r="H8467" i="7"/>
  <c r="H8468" i="7"/>
  <c r="H8470" i="7"/>
  <c r="H8469" i="7"/>
  <c r="H8471" i="7"/>
  <c r="H8472" i="7"/>
  <c r="H8473" i="7"/>
  <c r="H8474" i="7"/>
  <c r="H8475" i="7"/>
  <c r="H8476" i="7"/>
  <c r="H8477" i="7"/>
  <c r="H8478" i="7"/>
  <c r="H8479" i="7"/>
  <c r="H8481" i="7"/>
  <c r="H8480" i="7"/>
  <c r="H8482" i="7"/>
  <c r="H8483" i="7"/>
  <c r="H8484" i="7"/>
  <c r="H8485" i="7"/>
  <c r="H8486" i="7"/>
  <c r="H8487" i="7"/>
  <c r="H8489" i="7"/>
  <c r="H8490" i="7"/>
  <c r="H8488" i="7"/>
  <c r="H8492" i="7"/>
  <c r="H8491" i="7"/>
  <c r="H8493" i="7"/>
  <c r="H8494" i="7"/>
  <c r="H8495" i="7"/>
  <c r="H8496" i="7"/>
  <c r="H8497" i="7"/>
  <c r="H8498" i="7"/>
  <c r="H8500" i="7"/>
  <c r="H8499" i="7"/>
  <c r="H8501" i="7"/>
  <c r="H8502" i="7"/>
  <c r="H8504" i="7"/>
  <c r="H8503" i="7"/>
  <c r="H8505" i="7"/>
  <c r="H8506" i="7"/>
  <c r="H8508" i="7"/>
  <c r="H8507" i="7"/>
  <c r="H8509" i="7"/>
  <c r="H8511" i="7"/>
  <c r="H8510" i="7"/>
  <c r="H8513" i="7"/>
  <c r="H8512" i="7"/>
  <c r="H8515" i="7"/>
  <c r="H8514" i="7"/>
  <c r="H8517" i="7"/>
  <c r="H8516" i="7"/>
  <c r="H8518" i="7"/>
  <c r="H8520" i="7"/>
  <c r="H8519" i="7"/>
  <c r="H8522" i="7"/>
  <c r="H8521" i="7"/>
  <c r="H8523" i="7"/>
  <c r="H8525" i="7"/>
  <c r="H8524" i="7"/>
  <c r="H8527" i="7"/>
  <c r="H8526" i="7"/>
  <c r="H8528" i="7"/>
  <c r="H8529" i="7"/>
  <c r="H8530" i="7"/>
  <c r="H8531" i="7"/>
  <c r="H8532" i="7"/>
  <c r="H8533" i="7"/>
  <c r="H8535" i="7"/>
  <c r="H8534" i="7"/>
  <c r="H8536" i="7"/>
  <c r="H8537" i="7"/>
  <c r="H8538" i="7"/>
  <c r="H8540" i="7"/>
  <c r="H8539" i="7"/>
  <c r="H8542" i="7"/>
  <c r="H8543" i="7"/>
  <c r="H8541" i="7"/>
  <c r="H8544" i="7"/>
  <c r="H8545" i="7"/>
  <c r="H8546" i="7"/>
  <c r="H8547" i="7"/>
  <c r="H8548" i="7"/>
  <c r="H8551" i="7"/>
  <c r="H8550" i="7"/>
  <c r="H8549" i="7"/>
  <c r="H8552" i="7"/>
  <c r="H8555" i="7"/>
  <c r="H8553" i="7"/>
  <c r="H8554" i="7"/>
  <c r="H8556" i="7"/>
  <c r="H8557" i="7"/>
  <c r="H8560" i="7"/>
  <c r="H8559" i="7"/>
  <c r="H8558" i="7"/>
  <c r="H8561" i="7"/>
  <c r="H8563" i="7"/>
  <c r="H8564" i="7"/>
  <c r="H8562" i="7"/>
  <c r="H8565" i="7"/>
  <c r="H8566" i="7"/>
  <c r="H8568" i="7"/>
  <c r="H8567" i="7"/>
  <c r="H8569" i="7"/>
  <c r="H8570" i="7"/>
  <c r="H8571" i="7"/>
  <c r="H8572" i="7"/>
  <c r="H8573" i="7"/>
  <c r="H8574" i="7"/>
  <c r="H8575" i="7"/>
  <c r="H8576" i="7"/>
  <c r="H8577" i="7"/>
  <c r="H8579" i="7"/>
  <c r="H8581" i="7"/>
  <c r="H8578" i="7"/>
  <c r="H8580" i="7"/>
  <c r="H8582" i="7"/>
  <c r="H8584" i="7"/>
  <c r="H8583" i="7"/>
  <c r="H8586" i="7"/>
  <c r="H8585" i="7"/>
  <c r="H8588" i="7"/>
  <c r="H8587" i="7"/>
  <c r="H8590" i="7"/>
  <c r="H8591" i="7"/>
  <c r="H8589" i="7"/>
  <c r="H8593" i="7"/>
  <c r="H8592" i="7"/>
  <c r="H8595" i="7"/>
  <c r="H8594" i="7"/>
  <c r="H8596" i="7"/>
  <c r="H8597" i="7"/>
  <c r="H8598" i="7"/>
  <c r="H8600" i="7"/>
  <c r="H8599" i="7"/>
  <c r="H8601" i="7"/>
  <c r="H8602" i="7"/>
  <c r="H8605" i="7"/>
  <c r="H8603" i="7"/>
  <c r="H8608" i="7"/>
  <c r="H8604" i="7"/>
  <c r="H8607" i="7"/>
  <c r="H8606" i="7"/>
  <c r="H8609" i="7"/>
  <c r="H8610" i="7"/>
  <c r="H8612" i="7"/>
  <c r="H8611" i="7"/>
  <c r="H8613" i="7"/>
  <c r="H8615" i="7"/>
  <c r="H8614" i="7"/>
  <c r="H8616" i="7"/>
  <c r="H8617" i="7"/>
  <c r="H8621" i="7"/>
  <c r="H8619" i="7"/>
  <c r="H8618" i="7"/>
  <c r="H8620" i="7"/>
  <c r="H8623" i="7"/>
  <c r="H8624" i="7"/>
  <c r="H8622" i="7"/>
  <c r="H8625" i="7"/>
  <c r="H8628" i="7"/>
  <c r="H8627" i="7"/>
  <c r="H8626" i="7"/>
  <c r="H8629" i="7"/>
  <c r="H8630" i="7"/>
  <c r="H8631" i="7"/>
  <c r="H8632" i="7"/>
  <c r="H8633" i="7"/>
  <c r="H8634" i="7"/>
  <c r="H8636" i="7"/>
  <c r="H8635" i="7"/>
  <c r="H8639" i="7"/>
  <c r="H8637" i="7"/>
  <c r="H8638" i="7"/>
  <c r="H8641" i="7"/>
  <c r="H8640" i="7"/>
  <c r="H8643" i="7"/>
  <c r="H8642" i="7"/>
  <c r="H8644" i="7"/>
  <c r="H8645" i="7"/>
  <c r="H8648" i="7"/>
  <c r="H8647" i="7"/>
  <c r="H8646" i="7"/>
  <c r="H8650" i="7"/>
  <c r="H8649" i="7"/>
  <c r="H8651" i="7"/>
  <c r="H8652" i="7"/>
  <c r="H8654" i="7"/>
  <c r="H8653" i="7"/>
  <c r="H8655" i="7"/>
  <c r="H8656" i="7"/>
  <c r="H8657" i="7"/>
  <c r="H8658" i="7"/>
  <c r="H8659" i="7"/>
  <c r="H8660" i="7"/>
  <c r="H8661" i="7"/>
  <c r="H8662" i="7"/>
  <c r="H8663" i="7"/>
  <c r="H8664" i="7"/>
  <c r="H8665" i="7"/>
  <c r="H8668" i="7"/>
  <c r="H8667" i="7"/>
  <c r="H8666" i="7"/>
  <c r="H8669" i="7"/>
  <c r="H8671" i="7"/>
  <c r="H8670" i="7"/>
  <c r="H8672" i="7"/>
  <c r="H8674" i="7"/>
  <c r="H8675" i="7"/>
  <c r="H8673" i="7"/>
  <c r="H8677" i="7"/>
  <c r="H8676" i="7"/>
  <c r="H8679" i="7"/>
  <c r="H8678" i="7"/>
  <c r="H8680" i="7"/>
  <c r="H8681" i="7"/>
  <c r="H8682" i="7"/>
  <c r="H8685" i="7"/>
  <c r="H8684" i="7"/>
  <c r="H8686" i="7"/>
  <c r="H8683" i="7"/>
  <c r="H8687" i="7"/>
  <c r="H8688" i="7"/>
  <c r="H8689" i="7"/>
  <c r="H8690" i="7"/>
  <c r="H8692" i="7"/>
  <c r="H8691" i="7"/>
  <c r="H8693" i="7"/>
  <c r="H8695" i="7"/>
  <c r="H8696" i="7"/>
  <c r="H8694" i="7"/>
  <c r="H8698" i="7"/>
  <c r="H8700" i="7"/>
  <c r="H8697" i="7"/>
  <c r="H8701" i="7"/>
  <c r="H8699" i="7"/>
  <c r="H8702" i="7"/>
  <c r="H8703" i="7"/>
  <c r="H8705" i="7"/>
  <c r="H8704" i="7"/>
  <c r="H8706" i="7"/>
  <c r="H8707" i="7"/>
  <c r="H8708" i="7"/>
  <c r="H8709" i="7"/>
  <c r="H8710" i="7"/>
  <c r="H8711" i="7"/>
  <c r="H8713" i="7"/>
  <c r="H8712" i="7"/>
  <c r="H8716" i="7"/>
  <c r="H8714" i="7"/>
  <c r="H8715" i="7"/>
  <c r="H8717" i="7"/>
  <c r="H8719" i="7"/>
  <c r="H8718" i="7"/>
  <c r="H8720" i="7"/>
  <c r="H8721" i="7"/>
  <c r="H8723" i="7"/>
  <c r="H8726" i="7"/>
  <c r="H8725" i="7"/>
  <c r="H8722" i="7"/>
  <c r="H8724" i="7"/>
  <c r="H8727" i="7"/>
  <c r="H8729" i="7"/>
  <c r="H8728" i="7"/>
  <c r="H8730" i="7"/>
  <c r="H8732" i="7"/>
  <c r="H8733" i="7"/>
  <c r="H8731" i="7"/>
  <c r="H8734" i="7"/>
  <c r="H8735" i="7"/>
  <c r="H8736" i="7"/>
  <c r="H8737" i="7"/>
  <c r="H8738" i="7"/>
  <c r="H8740" i="7"/>
  <c r="H8739" i="7"/>
  <c r="H8741" i="7"/>
  <c r="H8742" i="7"/>
  <c r="H8744" i="7"/>
  <c r="H8743" i="7"/>
  <c r="H8745" i="7"/>
  <c r="H8746" i="7"/>
  <c r="H8747" i="7"/>
  <c r="H8748" i="7"/>
  <c r="H8749" i="7"/>
  <c r="H8754" i="7"/>
  <c r="H8750" i="7"/>
  <c r="H8751" i="7"/>
  <c r="H8753" i="7"/>
  <c r="H8752" i="7"/>
  <c r="H8756" i="7"/>
  <c r="H8757" i="7"/>
  <c r="H8755" i="7"/>
  <c r="H8759" i="7"/>
  <c r="H8758" i="7"/>
  <c r="H8760" i="7"/>
  <c r="H8761" i="7"/>
  <c r="N11" i="13"/>
  <c r="O11" i="13"/>
  <c r="N14" i="13"/>
  <c r="C11" i="10"/>
  <c r="N13" i="13"/>
  <c r="O19" i="13"/>
  <c r="O14" i="13"/>
  <c r="C16" i="10"/>
  <c r="C18" i="10"/>
  <c r="O16" i="13"/>
  <c r="C14" i="10"/>
  <c r="C12" i="10"/>
  <c r="O15" i="13"/>
  <c r="C21" i="10"/>
  <c r="O17" i="13"/>
  <c r="N18" i="13"/>
  <c r="N12" i="13"/>
  <c r="O21" i="13"/>
  <c r="O20" i="13"/>
  <c r="N22" i="13"/>
  <c r="O18" i="13"/>
  <c r="O22" i="13"/>
  <c r="C17" i="10"/>
  <c r="N20" i="13"/>
  <c r="P20" i="13" s="1"/>
  <c r="C13" i="10"/>
  <c r="C10" i="10"/>
  <c r="C20" i="10"/>
  <c r="N17" i="13"/>
  <c r="N21" i="13"/>
  <c r="N19" i="13"/>
  <c r="P19" i="13" s="1"/>
  <c r="O12" i="13"/>
  <c r="N16" i="13"/>
  <c r="P16" i="13" s="1"/>
  <c r="C19" i="10"/>
  <c r="C15" i="10"/>
  <c r="O13" i="13"/>
  <c r="N15" i="13"/>
  <c r="P15" i="13" s="1"/>
  <c r="C18" i="13" a="1"/>
  <c r="C18" i="13" s="1"/>
  <c r="E17" i="13" a="1"/>
  <c r="E17" i="13" s="1"/>
  <c r="C15" i="13" a="1"/>
  <c r="C15" i="13" s="1"/>
  <c r="E20" i="13" a="1"/>
  <c r="E20" i="13" s="1"/>
  <c r="F20" i="13" s="1"/>
  <c r="E19" i="13" a="1"/>
  <c r="E19" i="13" s="1"/>
  <c r="C22" i="13" a="1"/>
  <c r="C22" i="13" s="1"/>
  <c r="C20" i="13" a="1"/>
  <c r="C20" i="13" s="1"/>
  <c r="C17" i="13" a="1"/>
  <c r="C17" i="13" s="1"/>
  <c r="B12" i="11"/>
  <c r="C12" i="11" s="1"/>
  <c r="B13" i="11"/>
  <c r="C13" i="11" s="1"/>
  <c r="E11" i="13" a="1"/>
  <c r="E11" i="13" s="1"/>
  <c r="C13" i="13" a="1"/>
  <c r="C13" i="13" s="1"/>
  <c r="C19" i="13" a="1"/>
  <c r="C19" i="13" s="1"/>
  <c r="C12" i="13" a="1"/>
  <c r="C12" i="13" s="1"/>
  <c r="E16" i="13" a="1"/>
  <c r="E16" i="13" s="1"/>
  <c r="F16" i="13" s="1"/>
  <c r="E12" i="13" a="1"/>
  <c r="E12" i="13" s="1"/>
  <c r="E15" i="13" a="1"/>
  <c r="E15" i="13" s="1"/>
  <c r="F15" i="13" s="1"/>
  <c r="E21" i="13" a="1"/>
  <c r="E21" i="13" s="1"/>
  <c r="C21" i="13" a="1"/>
  <c r="C21" i="13" s="1"/>
  <c r="E14" i="13" a="1"/>
  <c r="E14" i="13" s="1"/>
  <c r="C16" i="13" a="1"/>
  <c r="C16" i="13" s="1"/>
  <c r="C11" i="13" a="1"/>
  <c r="C11" i="13" s="1"/>
  <c r="E13" i="13" a="1"/>
  <c r="E13" i="13" s="1"/>
  <c r="E22" i="13" a="1"/>
  <c r="E22" i="13" s="1"/>
  <c r="G21" i="10" l="1"/>
  <c r="G16" i="10"/>
  <c r="G14" i="10"/>
  <c r="P18" i="13"/>
  <c r="F18" i="13" s="1"/>
  <c r="G18" i="10"/>
  <c r="G12" i="10"/>
  <c r="G17" i="10"/>
  <c r="G13" i="10"/>
  <c r="D18" i="13"/>
  <c r="P12" i="13"/>
  <c r="D12" i="13" s="1"/>
  <c r="C25" i="10"/>
  <c r="C23" i="10"/>
  <c r="C24" i="10" s="1"/>
  <c r="D19" i="13"/>
  <c r="P21" i="13"/>
  <c r="F12" i="13"/>
  <c r="I12" i="13"/>
  <c r="K12" i="13"/>
  <c r="P14" i="13"/>
  <c r="P11" i="13"/>
  <c r="D16" i="10"/>
  <c r="C17" i="15"/>
  <c r="H17" i="15"/>
  <c r="D15" i="10"/>
  <c r="M15" i="10" s="1"/>
  <c r="J15" i="14" s="1"/>
  <c r="H16" i="15"/>
  <c r="C16" i="15"/>
  <c r="E11" i="15"/>
  <c r="I15" i="13"/>
  <c r="K15" i="13"/>
  <c r="D16" i="13"/>
  <c r="I16" i="13"/>
  <c r="K16" i="13"/>
  <c r="P17" i="13"/>
  <c r="F17" i="13" s="1"/>
  <c r="K20" i="13"/>
  <c r="I20" i="13"/>
  <c r="P22" i="13"/>
  <c r="I18" i="13"/>
  <c r="K18" i="13"/>
  <c r="D21" i="10"/>
  <c r="H22" i="15"/>
  <c r="C22" i="15"/>
  <c r="E20" i="15"/>
  <c r="D19" i="10"/>
  <c r="K19" i="10" s="1"/>
  <c r="H19" i="14" s="1"/>
  <c r="C20" i="15"/>
  <c r="H20" i="15"/>
  <c r="E19" i="15"/>
  <c r="D18" i="10"/>
  <c r="L18" i="10" s="1"/>
  <c r="I18" i="14" s="1"/>
  <c r="H19" i="15"/>
  <c r="C19" i="15"/>
  <c r="E18" i="15"/>
  <c r="D17" i="10"/>
  <c r="M17" i="10" s="1"/>
  <c r="J17" i="14" s="1"/>
  <c r="C18" i="15"/>
  <c r="H18" i="15"/>
  <c r="E16" i="15"/>
  <c r="E15" i="15"/>
  <c r="H15" i="15"/>
  <c r="D14" i="10"/>
  <c r="C15" i="15"/>
  <c r="D13" i="10"/>
  <c r="M13" i="10" s="1"/>
  <c r="J13" i="14" s="1"/>
  <c r="H14" i="15"/>
  <c r="C14" i="15"/>
  <c r="E13" i="15"/>
  <c r="C13" i="15"/>
  <c r="D12" i="10"/>
  <c r="H12" i="10" s="1"/>
  <c r="H13" i="15"/>
  <c r="D11" i="10"/>
  <c r="I11" i="10" s="1"/>
  <c r="E11" i="14" s="1"/>
  <c r="H12" i="15"/>
  <c r="C12" i="15"/>
  <c r="H11" i="15"/>
  <c r="C11" i="15"/>
  <c r="D10" i="10"/>
  <c r="H10" i="10" s="1"/>
  <c r="D21" i="13"/>
  <c r="F19" i="13"/>
  <c r="K19" i="13"/>
  <c r="I19" i="13"/>
  <c r="K14" i="10"/>
  <c r="H14" i="14" s="1"/>
  <c r="H14" i="10"/>
  <c r="I14" i="10"/>
  <c r="E14" i="14" s="1"/>
  <c r="L14" i="10"/>
  <c r="I14" i="14" s="1"/>
  <c r="M14" i="10"/>
  <c r="J14" i="14" s="1"/>
  <c r="D11" i="13"/>
  <c r="F14" i="13"/>
  <c r="F11" i="13"/>
  <c r="D20" i="13"/>
  <c r="D15" i="13"/>
  <c r="I17" i="10"/>
  <c r="E17" i="14" s="1"/>
  <c r="K17" i="10"/>
  <c r="H17" i="14" s="1"/>
  <c r="H17" i="10"/>
  <c r="L17" i="10"/>
  <c r="I17" i="14" s="1"/>
  <c r="M12" i="10"/>
  <c r="J12" i="14" s="1"/>
  <c r="M18" i="10"/>
  <c r="J18" i="14" s="1"/>
  <c r="K18" i="10"/>
  <c r="H18" i="14" s="1"/>
  <c r="I18" i="10"/>
  <c r="E18" i="14" s="1"/>
  <c r="H18" i="10"/>
  <c r="P13" i="13"/>
  <c r="D13" i="13" s="1"/>
  <c r="E22" i="15"/>
  <c r="D20" i="10"/>
  <c r="M20" i="10" s="1"/>
  <c r="J20" i="14" s="1"/>
  <c r="H21" i="15"/>
  <c r="C21" i="15"/>
  <c r="E14" i="15"/>
  <c r="E12" i="15"/>
  <c r="M16" i="10"/>
  <c r="J16" i="14" s="1"/>
  <c r="K16" i="10"/>
  <c r="H16" i="14" s="1"/>
  <c r="L16" i="10"/>
  <c r="I16" i="14" s="1"/>
  <c r="H16" i="10"/>
  <c r="I16" i="10"/>
  <c r="E16" i="14" s="1"/>
  <c r="E21" i="15"/>
  <c r="E17" i="15"/>
  <c r="H11" i="10" l="1"/>
  <c r="L11" i="10"/>
  <c r="I11" i="14" s="1"/>
  <c r="L12" i="10"/>
  <c r="I12" i="14" s="1"/>
  <c r="K12" i="10"/>
  <c r="H12" i="14" s="1"/>
  <c r="I12" i="10"/>
  <c r="E12" i="14" s="1"/>
  <c r="L15" i="10"/>
  <c r="I15" i="14" s="1"/>
  <c r="K15" i="10"/>
  <c r="H15" i="14" s="1"/>
  <c r="G25" i="10"/>
  <c r="G23" i="10"/>
  <c r="G24" i="10" s="1"/>
  <c r="D17" i="13"/>
  <c r="H15" i="10"/>
  <c r="F13" i="13"/>
  <c r="K11" i="10"/>
  <c r="H11" i="14" s="1"/>
  <c r="D10" i="14"/>
  <c r="D17" i="14"/>
  <c r="J17" i="10"/>
  <c r="I20" i="10"/>
  <c r="E20" i="14" s="1"/>
  <c r="J11" i="10"/>
  <c r="D11" i="14"/>
  <c r="H24" i="15"/>
  <c r="I12" i="15"/>
  <c r="F12" i="15"/>
  <c r="D12" i="14"/>
  <c r="J12" i="10"/>
  <c r="F18" i="15"/>
  <c r="I18" i="15"/>
  <c r="F20" i="15"/>
  <c r="I20" i="15"/>
  <c r="K22" i="13"/>
  <c r="I22" i="13"/>
  <c r="K11" i="13"/>
  <c r="I11" i="13"/>
  <c r="K21" i="10"/>
  <c r="H21" i="14" s="1"/>
  <c r="K13" i="10"/>
  <c r="H13" i="14" s="1"/>
  <c r="H19" i="10"/>
  <c r="I10" i="10"/>
  <c r="J10" i="10" s="1"/>
  <c r="K20" i="10"/>
  <c r="H20" i="14" s="1"/>
  <c r="F13" i="15"/>
  <c r="I13" i="15"/>
  <c r="E24" i="15"/>
  <c r="I14" i="13"/>
  <c r="K14" i="13"/>
  <c r="D14" i="13"/>
  <c r="L21" i="10"/>
  <c r="I21" i="14" s="1"/>
  <c r="L13" i="10"/>
  <c r="I13" i="14" s="1"/>
  <c r="F21" i="13"/>
  <c r="I21" i="13"/>
  <c r="K21" i="13"/>
  <c r="M19" i="10"/>
  <c r="J19" i="14" s="1"/>
  <c r="F22" i="13"/>
  <c r="I21" i="15"/>
  <c r="F21" i="15"/>
  <c r="K13" i="13"/>
  <c r="I13" i="13"/>
  <c r="H20" i="10"/>
  <c r="D25" i="10"/>
  <c r="D23" i="10"/>
  <c r="D24" i="10" s="1"/>
  <c r="I15" i="15"/>
  <c r="F15" i="15"/>
  <c r="D15" i="14"/>
  <c r="I16" i="15"/>
  <c r="F16" i="15"/>
  <c r="F17" i="15"/>
  <c r="I17" i="15"/>
  <c r="H21" i="10"/>
  <c r="I21" i="10"/>
  <c r="E21" i="14" s="1"/>
  <c r="I13" i="10"/>
  <c r="E13" i="14" s="1"/>
  <c r="L19" i="10"/>
  <c r="I19" i="14" s="1"/>
  <c r="M10" i="10"/>
  <c r="D16" i="14"/>
  <c r="J16" i="10"/>
  <c r="D18" i="14"/>
  <c r="J18" i="10"/>
  <c r="L20" i="10"/>
  <c r="I20" i="14" s="1"/>
  <c r="M11" i="10"/>
  <c r="J11" i="14" s="1"/>
  <c r="D14" i="14"/>
  <c r="J14" i="10"/>
  <c r="F11" i="15"/>
  <c r="I11" i="15"/>
  <c r="C24" i="15"/>
  <c r="I14" i="15"/>
  <c r="F14" i="15"/>
  <c r="I19" i="15"/>
  <c r="F19" i="15"/>
  <c r="F22" i="15"/>
  <c r="I22" i="15"/>
  <c r="K17" i="13"/>
  <c r="I17" i="13"/>
  <c r="I15" i="10"/>
  <c r="E15" i="14" s="1"/>
  <c r="M21" i="10"/>
  <c r="J21" i="14" s="1"/>
  <c r="H13" i="10"/>
  <c r="H25" i="10" s="1"/>
  <c r="I19" i="10"/>
  <c r="E19" i="14" s="1"/>
  <c r="L10" i="10"/>
  <c r="K10" i="10"/>
  <c r="D22" i="13"/>
  <c r="C10" i="14" l="1"/>
  <c r="F10" i="14"/>
  <c r="I24" i="15"/>
  <c r="F24" i="15"/>
  <c r="F14" i="14"/>
  <c r="C14" i="14"/>
  <c r="F18" i="14"/>
  <c r="C18" i="14"/>
  <c r="J21" i="10"/>
  <c r="D21" i="14"/>
  <c r="J15" i="10"/>
  <c r="H10" i="14"/>
  <c r="K25" i="10"/>
  <c r="K27" i="10" s="1"/>
  <c r="K23" i="10"/>
  <c r="K24" i="10" s="1"/>
  <c r="H23" i="14" s="1"/>
  <c r="J19" i="10"/>
  <c r="D19" i="14"/>
  <c r="C11" i="14"/>
  <c r="F11" i="14"/>
  <c r="D13" i="14"/>
  <c r="J13" i="10"/>
  <c r="L23" i="10"/>
  <c r="L24" i="10" s="1"/>
  <c r="I23" i="14" s="1"/>
  <c r="I10" i="14"/>
  <c r="L25" i="10"/>
  <c r="L27" i="10" s="1"/>
  <c r="C16" i="14"/>
  <c r="F16" i="14"/>
  <c r="J20" i="10"/>
  <c r="D20" i="14"/>
  <c r="F12" i="14"/>
  <c r="C12" i="14"/>
  <c r="M23" i="10"/>
  <c r="M24" i="10" s="1"/>
  <c r="J23" i="14" s="1"/>
  <c r="M25" i="10"/>
  <c r="M27" i="10" s="1"/>
  <c r="J10" i="14"/>
  <c r="F17" i="14"/>
  <c r="C17" i="14"/>
  <c r="H23" i="10"/>
  <c r="H24" i="10" s="1"/>
  <c r="D23" i="14" s="1"/>
  <c r="E10" i="14"/>
  <c r="I23" i="10"/>
  <c r="I24" i="10" s="1"/>
  <c r="E23" i="14" s="1"/>
  <c r="I25" i="10"/>
  <c r="C20" i="14" l="1"/>
  <c r="F20" i="14"/>
  <c r="C13" i="14"/>
  <c r="F13" i="14"/>
  <c r="F21" i="14"/>
  <c r="C21" i="14"/>
  <c r="J23" i="10"/>
  <c r="J24" i="10" s="1"/>
  <c r="F23" i="14" s="1"/>
  <c r="C19" i="14"/>
  <c r="F19" i="14"/>
  <c r="F15" i="14"/>
  <c r="C15" i="14"/>
  <c r="C23" i="14"/>
  <c r="J25" i="10"/>
</calcChain>
</file>

<file path=xl/comments1.xml><?xml version="1.0" encoding="utf-8"?>
<comments xmlns="http://schemas.openxmlformats.org/spreadsheetml/2006/main">
  <authors>
    <author>Jason Stegall</author>
  </authors>
  <commentList>
    <comment ref="D4" authorId="0">
      <text>
        <r>
          <rPr>
            <b/>
            <sz val="8"/>
            <color indexed="81"/>
            <rFont val="Tahoma"/>
            <family val="2"/>
          </rPr>
          <t>This date should match the first day of the 8760 data provided by Load Research.</t>
        </r>
        <r>
          <rPr>
            <sz val="8"/>
            <color indexed="81"/>
            <rFont val="Tahoma"/>
            <family val="2"/>
          </rPr>
          <t xml:space="preserve">
</t>
        </r>
      </text>
    </comment>
    <comment ref="D5" authorId="0">
      <text>
        <r>
          <rPr>
            <b/>
            <sz val="8"/>
            <color indexed="81"/>
            <rFont val="Tahoma"/>
            <family val="2"/>
          </rPr>
          <t>This date is the one that will appear in the report headings.  It may or may not be the same date as the start of the test year.</t>
        </r>
        <r>
          <rPr>
            <sz val="8"/>
            <color indexed="81"/>
            <rFont val="Tahoma"/>
            <family val="2"/>
          </rPr>
          <t xml:space="preserve">
</t>
        </r>
      </text>
    </comment>
  </commentList>
</comments>
</file>

<file path=xl/comments2.xml><?xml version="1.0" encoding="utf-8"?>
<comments xmlns="http://schemas.openxmlformats.org/spreadsheetml/2006/main">
  <authors>
    <author>Jason Stegall</author>
  </authors>
  <commentList>
    <comment ref="B3" authorId="0">
      <text>
        <r>
          <rPr>
            <b/>
            <sz val="8"/>
            <color indexed="81"/>
            <rFont val="Tahoma"/>
            <family val="2"/>
          </rPr>
          <t xml:space="preserve">Instructions:
</t>
        </r>
        <r>
          <rPr>
            <sz val="8"/>
            <color indexed="81"/>
            <rFont val="Tahoma"/>
            <family val="2"/>
          </rPr>
          <t>Enter as an integer value between 1 and 24.  Enter the hour as it appears in the tariff (i.e. 7 AM as a 7).</t>
        </r>
        <r>
          <rPr>
            <sz val="8"/>
            <color indexed="81"/>
            <rFont val="Tahoma"/>
            <family val="2"/>
          </rPr>
          <t xml:space="preserve">
</t>
        </r>
      </text>
    </comment>
    <comment ref="B4" authorId="0">
      <text>
        <r>
          <rPr>
            <b/>
            <sz val="8"/>
            <color indexed="81"/>
            <rFont val="Tahoma"/>
            <family val="2"/>
          </rPr>
          <t xml:space="preserve">Instructions:
</t>
        </r>
        <r>
          <rPr>
            <sz val="8"/>
            <color indexed="81"/>
            <rFont val="Tahoma"/>
            <family val="2"/>
          </rPr>
          <t>Enter as an integer value between the peak start hour and 24.  Enter the hour as it would appear in the tariff if the tariff were written as a 24 hour time (i.e. 10 PM as 22)</t>
        </r>
        <r>
          <rPr>
            <sz val="8"/>
            <color indexed="81"/>
            <rFont val="Tahoma"/>
            <family val="2"/>
          </rPr>
          <t xml:space="preserve">
</t>
        </r>
      </text>
    </comment>
    <comment ref="A7" authorId="0">
      <text>
        <r>
          <rPr>
            <b/>
            <sz val="8"/>
            <color indexed="81"/>
            <rFont val="Tahoma"/>
            <family val="2"/>
          </rPr>
          <t>NOTE:</t>
        </r>
        <r>
          <rPr>
            <sz val="8"/>
            <color indexed="81"/>
            <rFont val="Tahoma"/>
            <family val="2"/>
          </rPr>
          <t xml:space="preserve">
This is an augmentation.  It checks to ensure Load Research data sets the hour that DST begins as zero and, if not, makes that adjustment when converting the data to an 8760 x 1 format.  This augmentation was made because most Load Research data is provided in local time.</t>
        </r>
      </text>
    </comment>
  </commentList>
</comments>
</file>

<file path=xl/sharedStrings.xml><?xml version="1.0" encoding="utf-8"?>
<sst xmlns="http://schemas.openxmlformats.org/spreadsheetml/2006/main" count="1260" uniqueCount="480">
  <si>
    <t>Class</t>
  </si>
  <si>
    <t>Date/Time</t>
  </si>
  <si>
    <t>Demand</t>
  </si>
  <si>
    <t>IN</t>
  </si>
  <si>
    <t>UM</t>
  </si>
  <si>
    <t>CH</t>
  </si>
  <si>
    <t>TYP</t>
  </si>
  <si>
    <t xml:space="preserve">  KW</t>
  </si>
  <si>
    <t>Year</t>
  </si>
  <si>
    <t>Month</t>
  </si>
  <si>
    <t>NCP</t>
  </si>
  <si>
    <t>kWh</t>
  </si>
  <si>
    <t>Customers</t>
  </si>
  <si>
    <t>Expanded</t>
  </si>
  <si>
    <t>Total Sample</t>
  </si>
  <si>
    <t>Total Expanded</t>
  </si>
  <si>
    <t>On or Off Peak</t>
  </si>
  <si>
    <t>On-Peak</t>
  </si>
  <si>
    <t>Off-Peak</t>
  </si>
  <si>
    <t>Monthly Weight</t>
  </si>
  <si>
    <t>ON</t>
  </si>
  <si>
    <t>OFF</t>
  </si>
  <si>
    <t>NCP Total</t>
  </si>
  <si>
    <t>SNCP Peak</t>
  </si>
  <si>
    <t>SNCP Off-Peak</t>
  </si>
  <si>
    <t>SNCP Total</t>
  </si>
  <si>
    <t>Total</t>
  </si>
  <si>
    <t>Average</t>
  </si>
  <si>
    <t>Coincident Peak</t>
  </si>
  <si>
    <t>Coincident Peaks</t>
  </si>
  <si>
    <t>Day</t>
  </si>
  <si>
    <t>Concident Peak</t>
  </si>
  <si>
    <t>Hour Ended</t>
  </si>
  <si>
    <t>Maximum</t>
  </si>
  <si>
    <t>Off-Peak SNCP</t>
  </si>
  <si>
    <t>On-Peak SNCP</t>
  </si>
  <si>
    <t>Total SNCP</t>
  </si>
  <si>
    <t>Off-Peak Energy</t>
  </si>
  <si>
    <t>On-Peak Energy</t>
  </si>
  <si>
    <t>Total Energy</t>
  </si>
  <si>
    <t>Off-Peak SNCP LF</t>
  </si>
  <si>
    <t>On-Peak SNCP LF</t>
  </si>
  <si>
    <t>Total SNCP LF</t>
  </si>
  <si>
    <t>SNCP</t>
  </si>
  <si>
    <t>CP</t>
  </si>
  <si>
    <t>Energy</t>
  </si>
  <si>
    <t>Coincidence Ratio</t>
  </si>
  <si>
    <t>Peak LF</t>
  </si>
  <si>
    <t>Off-Peak LF</t>
  </si>
  <si>
    <t>Total LF</t>
  </si>
  <si>
    <t>TY kWh</t>
  </si>
  <si>
    <t>kWh Peak</t>
  </si>
  <si>
    <t>% Peak</t>
  </si>
  <si>
    <t>kWh Off-Peak</t>
  </si>
  <si>
    <t>% Off-Peak</t>
  </si>
  <si>
    <t>12-Month Total</t>
  </si>
  <si>
    <t>SummaryID</t>
  </si>
  <si>
    <t>NCPTotal</t>
  </si>
  <si>
    <t>NCPOnPk</t>
  </si>
  <si>
    <t>NCPOffPk</t>
  </si>
  <si>
    <t>Annual SNCP</t>
  </si>
  <si>
    <t>Company</t>
  </si>
  <si>
    <t>State/Jurisdiction</t>
  </si>
  <si>
    <t>Peak Times for TOD Tariffs</t>
  </si>
  <si>
    <t>Peak Start Hour</t>
  </si>
  <si>
    <t>Peak End Hour</t>
  </si>
  <si>
    <t>Hour</t>
  </si>
  <si>
    <t>Formatted</t>
  </si>
  <si>
    <t>Holidays</t>
  </si>
  <si>
    <t>Description</t>
  </si>
  <si>
    <t>Date</t>
  </si>
  <si>
    <t>New Year's Day</t>
  </si>
  <si>
    <t>President's Day</t>
  </si>
  <si>
    <t>Memorial Day</t>
  </si>
  <si>
    <t>Independence Day</t>
  </si>
  <si>
    <t>Labor Day</t>
  </si>
  <si>
    <t>Thanksgiving Day</t>
  </si>
  <si>
    <t>Christmas Day</t>
  </si>
  <si>
    <t>Holiday?</t>
  </si>
  <si>
    <t>Daylight Savings Time</t>
  </si>
  <si>
    <t>Starts</t>
  </si>
  <si>
    <t>Test Year Inputs from Revenue Process</t>
  </si>
  <si>
    <t>Sample Year Begins</t>
  </si>
  <si>
    <t>Customer Class</t>
  </si>
  <si>
    <t>Reporting Year Begins</t>
  </si>
  <si>
    <t>Ends</t>
  </si>
  <si>
    <t>LF</t>
  </si>
  <si>
    <t>NOTE:  The data above is not expanded but instead is the output from Load Research data.</t>
  </si>
  <si>
    <t>Monthly Summary of Sample Data</t>
  </si>
  <si>
    <t>Annual Summary of Sample Data</t>
  </si>
  <si>
    <t>NCP Off-Peak</t>
  </si>
  <si>
    <t>NCP Peak</t>
  </si>
  <si>
    <t>Load Factor Report</t>
  </si>
  <si>
    <t>On and Off Peak Energy Summary</t>
  </si>
  <si>
    <t>DST Dates</t>
  </si>
  <si>
    <t>Days in Sample Year</t>
  </si>
  <si>
    <t>Kentucky Power Co.</t>
  </si>
  <si>
    <t>Kentucky</t>
  </si>
  <si>
    <t>Load shape in local time.</t>
  </si>
  <si>
    <t>ClassID</t>
  </si>
  <si>
    <t>030116</t>
  </si>
  <si>
    <t>030216</t>
  </si>
  <si>
    <t>030316</t>
  </si>
  <si>
    <t>030416</t>
  </si>
  <si>
    <t>030516</t>
  </si>
  <si>
    <t>030616</t>
  </si>
  <si>
    <t>030716</t>
  </si>
  <si>
    <t>030816</t>
  </si>
  <si>
    <t>030916</t>
  </si>
  <si>
    <t>031016</t>
  </si>
  <si>
    <t>031116</t>
  </si>
  <si>
    <t>031216</t>
  </si>
  <si>
    <t>031316</t>
  </si>
  <si>
    <t>031416</t>
  </si>
  <si>
    <t>031516</t>
  </si>
  <si>
    <t>031616</t>
  </si>
  <si>
    <t>031716</t>
  </si>
  <si>
    <t>031816</t>
  </si>
  <si>
    <t>031916</t>
  </si>
  <si>
    <t>032016</t>
  </si>
  <si>
    <t>032116</t>
  </si>
  <si>
    <t>032216</t>
  </si>
  <si>
    <t>032316</t>
  </si>
  <si>
    <t>032416</t>
  </si>
  <si>
    <t>032516</t>
  </si>
  <si>
    <t>032616</t>
  </si>
  <si>
    <t>032716</t>
  </si>
  <si>
    <t>032816</t>
  </si>
  <si>
    <t>032916</t>
  </si>
  <si>
    <t>033016</t>
  </si>
  <si>
    <t>033116</t>
  </si>
  <si>
    <t>040116</t>
  </si>
  <si>
    <t>040216</t>
  </si>
  <si>
    <t>040316</t>
  </si>
  <si>
    <t>040416</t>
  </si>
  <si>
    <t>040516</t>
  </si>
  <si>
    <t>040616</t>
  </si>
  <si>
    <t>040716</t>
  </si>
  <si>
    <t>040816</t>
  </si>
  <si>
    <t>040916</t>
  </si>
  <si>
    <t>041016</t>
  </si>
  <si>
    <t>041116</t>
  </si>
  <si>
    <t>041216</t>
  </si>
  <si>
    <t>041316</t>
  </si>
  <si>
    <t>041416</t>
  </si>
  <si>
    <t>041516</t>
  </si>
  <si>
    <t>041616</t>
  </si>
  <si>
    <t>041716</t>
  </si>
  <si>
    <t>041816</t>
  </si>
  <si>
    <t>041916</t>
  </si>
  <si>
    <t>042016</t>
  </si>
  <si>
    <t>042116</t>
  </si>
  <si>
    <t>042216</t>
  </si>
  <si>
    <t>042316</t>
  </si>
  <si>
    <t>042416</t>
  </si>
  <si>
    <t>042516</t>
  </si>
  <si>
    <t>042616</t>
  </si>
  <si>
    <t>042716</t>
  </si>
  <si>
    <t>042816</t>
  </si>
  <si>
    <t>042916</t>
  </si>
  <si>
    <t>043016</t>
  </si>
  <si>
    <t>050116</t>
  </si>
  <si>
    <t>050216</t>
  </si>
  <si>
    <t>050316</t>
  </si>
  <si>
    <t>050416</t>
  </si>
  <si>
    <t>050516</t>
  </si>
  <si>
    <t>050616</t>
  </si>
  <si>
    <t>050716</t>
  </si>
  <si>
    <t>050816</t>
  </si>
  <si>
    <t>050916</t>
  </si>
  <si>
    <t>051016</t>
  </si>
  <si>
    <t>051116</t>
  </si>
  <si>
    <t>051216</t>
  </si>
  <si>
    <t>051316</t>
  </si>
  <si>
    <t>051416</t>
  </si>
  <si>
    <t>051516</t>
  </si>
  <si>
    <t>051616</t>
  </si>
  <si>
    <t>051716</t>
  </si>
  <si>
    <t>051816</t>
  </si>
  <si>
    <t>051916</t>
  </si>
  <si>
    <t>052016</t>
  </si>
  <si>
    <t>052116</t>
  </si>
  <si>
    <t>052216</t>
  </si>
  <si>
    <t>052316</t>
  </si>
  <si>
    <t>052416</t>
  </si>
  <si>
    <t>052516</t>
  </si>
  <si>
    <t>052616</t>
  </si>
  <si>
    <t>052716</t>
  </si>
  <si>
    <t>052816</t>
  </si>
  <si>
    <t>052916</t>
  </si>
  <si>
    <t>053016</t>
  </si>
  <si>
    <t>053116</t>
  </si>
  <si>
    <t>060116</t>
  </si>
  <si>
    <t>060216</t>
  </si>
  <si>
    <t>060316</t>
  </si>
  <si>
    <t>060416</t>
  </si>
  <si>
    <t>060516</t>
  </si>
  <si>
    <t>060616</t>
  </si>
  <si>
    <t>060716</t>
  </si>
  <si>
    <t>060816</t>
  </si>
  <si>
    <t>060916</t>
  </si>
  <si>
    <t>061016</t>
  </si>
  <si>
    <t>061116</t>
  </si>
  <si>
    <t>061216</t>
  </si>
  <si>
    <t>061316</t>
  </si>
  <si>
    <t>061416</t>
  </si>
  <si>
    <t>061516</t>
  </si>
  <si>
    <t>061616</t>
  </si>
  <si>
    <t>061716</t>
  </si>
  <si>
    <t>061816</t>
  </si>
  <si>
    <t>061916</t>
  </si>
  <si>
    <t>062016</t>
  </si>
  <si>
    <t>062116</t>
  </si>
  <si>
    <t>062216</t>
  </si>
  <si>
    <t>062316</t>
  </si>
  <si>
    <t>062416</t>
  </si>
  <si>
    <t>062516</t>
  </si>
  <si>
    <t>062616</t>
  </si>
  <si>
    <t>062716</t>
  </si>
  <si>
    <t>062816</t>
  </si>
  <si>
    <t>062916</t>
  </si>
  <si>
    <t>063016</t>
  </si>
  <si>
    <t>070116</t>
  </si>
  <si>
    <t>070216</t>
  </si>
  <si>
    <t>070316</t>
  </si>
  <si>
    <t>070416</t>
  </si>
  <si>
    <t>070516</t>
  </si>
  <si>
    <t>070616</t>
  </si>
  <si>
    <t>070716</t>
  </si>
  <si>
    <t>070816</t>
  </si>
  <si>
    <t>070916</t>
  </si>
  <si>
    <t>071016</t>
  </si>
  <si>
    <t>071116</t>
  </si>
  <si>
    <t>071216</t>
  </si>
  <si>
    <t>071316</t>
  </si>
  <si>
    <t>071416</t>
  </si>
  <si>
    <t>071516</t>
  </si>
  <si>
    <t>071616</t>
  </si>
  <si>
    <t>071716</t>
  </si>
  <si>
    <t>071816</t>
  </si>
  <si>
    <t>071916</t>
  </si>
  <si>
    <t>072016</t>
  </si>
  <si>
    <t>072116</t>
  </si>
  <si>
    <t>072216</t>
  </si>
  <si>
    <t>072316</t>
  </si>
  <si>
    <t>072416</t>
  </si>
  <si>
    <t>072516</t>
  </si>
  <si>
    <t>072616</t>
  </si>
  <si>
    <t>072716</t>
  </si>
  <si>
    <t>072816</t>
  </si>
  <si>
    <t>072916</t>
  </si>
  <si>
    <t>073016</t>
  </si>
  <si>
    <t>073116</t>
  </si>
  <si>
    <t>080116</t>
  </si>
  <si>
    <t>080216</t>
  </si>
  <si>
    <t>080316</t>
  </si>
  <si>
    <t>080416</t>
  </si>
  <si>
    <t>080516</t>
  </si>
  <si>
    <t>080616</t>
  </si>
  <si>
    <t>080716</t>
  </si>
  <si>
    <t>080816</t>
  </si>
  <si>
    <t>080916</t>
  </si>
  <si>
    <t>081016</t>
  </si>
  <si>
    <t>081116</t>
  </si>
  <si>
    <t>081216</t>
  </si>
  <si>
    <t>081316</t>
  </si>
  <si>
    <t>081416</t>
  </si>
  <si>
    <t>081516</t>
  </si>
  <si>
    <t>081616</t>
  </si>
  <si>
    <t>081716</t>
  </si>
  <si>
    <t>081816</t>
  </si>
  <si>
    <t>081916</t>
  </si>
  <si>
    <t>082016</t>
  </si>
  <si>
    <t>082116</t>
  </si>
  <si>
    <t>082216</t>
  </si>
  <si>
    <t>082316</t>
  </si>
  <si>
    <t>082416</t>
  </si>
  <si>
    <t>082516</t>
  </si>
  <si>
    <t>082616</t>
  </si>
  <si>
    <t>082716</t>
  </si>
  <si>
    <t>082816</t>
  </si>
  <si>
    <t>082916</t>
  </si>
  <si>
    <t>083016</t>
  </si>
  <si>
    <t>083116</t>
  </si>
  <si>
    <t>090116</t>
  </si>
  <si>
    <t>090216</t>
  </si>
  <si>
    <t>090316</t>
  </si>
  <si>
    <t>090416</t>
  </si>
  <si>
    <t>090516</t>
  </si>
  <si>
    <t>090616</t>
  </si>
  <si>
    <t>090716</t>
  </si>
  <si>
    <t>090816</t>
  </si>
  <si>
    <t>090916</t>
  </si>
  <si>
    <t>091016</t>
  </si>
  <si>
    <t>091116</t>
  </si>
  <si>
    <t>091216</t>
  </si>
  <si>
    <t>091316</t>
  </si>
  <si>
    <t>091416</t>
  </si>
  <si>
    <t>091516</t>
  </si>
  <si>
    <t>091616</t>
  </si>
  <si>
    <t>091716</t>
  </si>
  <si>
    <t>091816</t>
  </si>
  <si>
    <t>091916</t>
  </si>
  <si>
    <t>092016</t>
  </si>
  <si>
    <t>092116</t>
  </si>
  <si>
    <t>092216</t>
  </si>
  <si>
    <t>092316</t>
  </si>
  <si>
    <t>092416</t>
  </si>
  <si>
    <t>092516</t>
  </si>
  <si>
    <t>092616</t>
  </si>
  <si>
    <t>092716</t>
  </si>
  <si>
    <t>092816</t>
  </si>
  <si>
    <t>092916</t>
  </si>
  <si>
    <t>093016</t>
  </si>
  <si>
    <t>100116</t>
  </si>
  <si>
    <t>100216</t>
  </si>
  <si>
    <t>100316</t>
  </si>
  <si>
    <t>100416</t>
  </si>
  <si>
    <t>100516</t>
  </si>
  <si>
    <t>100616</t>
  </si>
  <si>
    <t>100716</t>
  </si>
  <si>
    <t>100816</t>
  </si>
  <si>
    <t>100916</t>
  </si>
  <si>
    <t>101016</t>
  </si>
  <si>
    <t>101116</t>
  </si>
  <si>
    <t>101216</t>
  </si>
  <si>
    <t>101316</t>
  </si>
  <si>
    <t>101416</t>
  </si>
  <si>
    <t>101516</t>
  </si>
  <si>
    <t>101616</t>
  </si>
  <si>
    <t>101716</t>
  </si>
  <si>
    <t>101816</t>
  </si>
  <si>
    <t>101916</t>
  </si>
  <si>
    <t>102016</t>
  </si>
  <si>
    <t>102116</t>
  </si>
  <si>
    <t>102216</t>
  </si>
  <si>
    <t>102316</t>
  </si>
  <si>
    <t>102416</t>
  </si>
  <si>
    <t>102516</t>
  </si>
  <si>
    <t>102616</t>
  </si>
  <si>
    <t>102716</t>
  </si>
  <si>
    <t>102816</t>
  </si>
  <si>
    <t>102916</t>
  </si>
  <si>
    <t>103016</t>
  </si>
  <si>
    <t>103116</t>
  </si>
  <si>
    <t>110116</t>
  </si>
  <si>
    <t>110216</t>
  </si>
  <si>
    <t>110316</t>
  </si>
  <si>
    <t>110416</t>
  </si>
  <si>
    <t>110516</t>
  </si>
  <si>
    <t>110616</t>
  </si>
  <si>
    <t>110716</t>
  </si>
  <si>
    <t>110816</t>
  </si>
  <si>
    <t>110916</t>
  </si>
  <si>
    <t>111016</t>
  </si>
  <si>
    <t>111116</t>
  </si>
  <si>
    <t>111216</t>
  </si>
  <si>
    <t>111316</t>
  </si>
  <si>
    <t>111416</t>
  </si>
  <si>
    <t>111516</t>
  </si>
  <si>
    <t>111616</t>
  </si>
  <si>
    <t>111716</t>
  </si>
  <si>
    <t>111816</t>
  </si>
  <si>
    <t>111916</t>
  </si>
  <si>
    <t>112016</t>
  </si>
  <si>
    <t>112116</t>
  </si>
  <si>
    <t>112216</t>
  </si>
  <si>
    <t>112316</t>
  </si>
  <si>
    <t>112416</t>
  </si>
  <si>
    <t>112516</t>
  </si>
  <si>
    <t>112616</t>
  </si>
  <si>
    <t>112716</t>
  </si>
  <si>
    <t>112816</t>
  </si>
  <si>
    <t>112916</t>
  </si>
  <si>
    <t>113016</t>
  </si>
  <si>
    <t>120116</t>
  </si>
  <si>
    <t>120216</t>
  </si>
  <si>
    <t>120316</t>
  </si>
  <si>
    <t>120416</t>
  </si>
  <si>
    <t>120516</t>
  </si>
  <si>
    <t>120616</t>
  </si>
  <si>
    <t>120716</t>
  </si>
  <si>
    <t>120816</t>
  </si>
  <si>
    <t>120916</t>
  </si>
  <si>
    <t>121016</t>
  </si>
  <si>
    <t>121116</t>
  </si>
  <si>
    <t>121216</t>
  </si>
  <si>
    <t>121316</t>
  </si>
  <si>
    <t>121416</t>
  </si>
  <si>
    <t>121516</t>
  </si>
  <si>
    <t>121616</t>
  </si>
  <si>
    <t>121716</t>
  </si>
  <si>
    <t>121816</t>
  </si>
  <si>
    <t>121916</t>
  </si>
  <si>
    <t>122016</t>
  </si>
  <si>
    <t>122116</t>
  </si>
  <si>
    <t>122216</t>
  </si>
  <si>
    <t>122316</t>
  </si>
  <si>
    <t>122416</t>
  </si>
  <si>
    <t>122516</t>
  </si>
  <si>
    <t>122616</t>
  </si>
  <si>
    <t>122716</t>
  </si>
  <si>
    <t>122816</t>
  </si>
  <si>
    <t>122916</t>
  </si>
  <si>
    <t>123016</t>
  </si>
  <si>
    <t>123116</t>
  </si>
  <si>
    <t>STATISTICID</t>
  </si>
  <si>
    <t>CNAME</t>
  </si>
  <si>
    <t>YEAR</t>
  </si>
  <si>
    <t>MONTH</t>
  </si>
  <si>
    <t>ENERGY_MPU</t>
  </si>
  <si>
    <t>NCP_ON</t>
  </si>
  <si>
    <t>NCP_OFF</t>
  </si>
  <si>
    <t>ClassPeak_Mont</t>
  </si>
  <si>
    <t>CLASS_PEAK_ON</t>
  </si>
  <si>
    <t>CLASS_PEAK_OFF</t>
  </si>
  <si>
    <t>010117</t>
  </si>
  <si>
    <t>010217</t>
  </si>
  <si>
    <t>010317</t>
  </si>
  <si>
    <t>010417</t>
  </si>
  <si>
    <t>010517</t>
  </si>
  <si>
    <t>010617</t>
  </si>
  <si>
    <t>010717</t>
  </si>
  <si>
    <t>010817</t>
  </si>
  <si>
    <t>010917</t>
  </si>
  <si>
    <t>011017</t>
  </si>
  <si>
    <t>011117</t>
  </si>
  <si>
    <t>011217</t>
  </si>
  <si>
    <t>011317</t>
  </si>
  <si>
    <t>011417</t>
  </si>
  <si>
    <t>011517</t>
  </si>
  <si>
    <t>011617</t>
  </si>
  <si>
    <t>011717</t>
  </si>
  <si>
    <t>011817</t>
  </si>
  <si>
    <t>011917</t>
  </si>
  <si>
    <t>012017</t>
  </si>
  <si>
    <t>012117</t>
  </si>
  <si>
    <t>012217</t>
  </si>
  <si>
    <t>012317</t>
  </si>
  <si>
    <t>012417</t>
  </si>
  <si>
    <t>012517</t>
  </si>
  <si>
    <t>012617</t>
  </si>
  <si>
    <t>012717</t>
  </si>
  <si>
    <t>012817</t>
  </si>
  <si>
    <t>012917</t>
  </si>
  <si>
    <t>013017</t>
  </si>
  <si>
    <t>013117</t>
  </si>
  <si>
    <t>020117</t>
  </si>
  <si>
    <t>020217</t>
  </si>
  <si>
    <t>020317</t>
  </si>
  <si>
    <t>020417</t>
  </si>
  <si>
    <t>020517</t>
  </si>
  <si>
    <t>020617</t>
  </si>
  <si>
    <t>020717</t>
  </si>
  <si>
    <t>020817</t>
  </si>
  <si>
    <t>020917</t>
  </si>
  <si>
    <t>021017</t>
  </si>
  <si>
    <t>021117</t>
  </si>
  <si>
    <t>021217</t>
  </si>
  <si>
    <t>021317</t>
  </si>
  <si>
    <t>021417</t>
  </si>
  <si>
    <t>021517</t>
  </si>
  <si>
    <t>021617</t>
  </si>
  <si>
    <t>021717</t>
  </si>
  <si>
    <t>021817</t>
  </si>
  <si>
    <t>021917</t>
  </si>
  <si>
    <t>022017</t>
  </si>
  <si>
    <t>022117</t>
  </si>
  <si>
    <t>022217</t>
  </si>
  <si>
    <t>022317</t>
  </si>
  <si>
    <t>022417</t>
  </si>
  <si>
    <t>022517</t>
  </si>
  <si>
    <t>022617</t>
  </si>
  <si>
    <t>022717</t>
  </si>
  <si>
    <t>022817</t>
  </si>
  <si>
    <t>Peak and Off-Peak Statistics (kW)</t>
  </si>
  <si>
    <t>Large General Service - Secondary</t>
  </si>
  <si>
    <t>KP LGS CLASS RLW</t>
  </si>
  <si>
    <t>LRKPLGS</t>
  </si>
  <si>
    <t>KPC LGS CLASS RLW</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</si>
</sst>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0.000"/>
    <numFmt numFmtId="165" formatCode="m/d/yy\ h:mm;@"/>
    <numFmt numFmtId="166" formatCode="0.000%"/>
    <numFmt numFmtId="167" formatCode="0.000"/>
    <numFmt numFmtId="168" formatCode="0.00000"/>
    <numFmt numFmtId="169" formatCode="#,##0.0000"/>
  </numFmts>
  <fonts count="10" x14ac:knownFonts="1">
    <font>
      <sz val="10"/>
      <name val="Arial"/>
    </font>
    <font>
      <sz val="10"/>
      <name val="Arial"/>
      <family val="2"/>
    </font>
    <font>
      <sz val="10"/>
      <name val="Arial"/>
      <family val="2"/>
    </font>
    <font>
      <sz val="8"/>
      <name val="Arial"/>
      <family val="2"/>
    </font>
    <font>
      <b/>
      <sz val="10"/>
      <name val="Arial"/>
      <family val="2"/>
    </font>
    <font>
      <b/>
      <sz val="10"/>
      <name val="Arial"/>
      <family val="2"/>
    </font>
    <font>
      <sz val="10"/>
      <color indexed="12"/>
      <name val="Arial"/>
      <family val="2"/>
    </font>
    <font>
      <sz val="8"/>
      <color indexed="81"/>
      <name val="Tahoma"/>
      <family val="2"/>
    </font>
    <font>
      <b/>
      <sz val="8"/>
      <color indexed="81"/>
      <name val="Tahoma"/>
      <family val="2"/>
    </font>
    <font>
      <b/>
      <u/>
      <sz val="10"/>
      <name val="Arial"/>
      <family val="2"/>
    </font>
  </fonts>
  <fills count="3">
    <fill>
      <patternFill patternType="none"/>
    </fill>
    <fill>
      <patternFill patternType="gray125"/>
    </fill>
    <fill>
      <patternFill patternType="solid">
        <fgColor indexed="41"/>
        <bgColor indexed="64"/>
      </patternFill>
    </fill>
  </fills>
  <borders count="2">
    <border>
      <left/>
      <right/>
      <top/>
      <bottom/>
      <diagonal/>
    </border>
    <border>
      <left/>
      <right/>
      <top/>
      <bottom style="thin">
        <color indexed="64"/>
      </bottom>
      <diagonal/>
    </border>
  </borders>
  <cellStyleXfs count="3">
    <xf numFmtId="0" fontId="0" fillId="0" borderId="0"/>
    <xf numFmtId="43" fontId="2" fillId="0" borderId="0" applyFont="0" applyFill="0" applyBorder="0" applyAlignment="0" applyProtection="0"/>
    <xf numFmtId="9" fontId="2" fillId="0" borderId="0" applyFont="0" applyFill="0" applyBorder="0" applyAlignment="0" applyProtection="0"/>
  </cellStyleXfs>
  <cellXfs count="53">
    <xf numFmtId="0" fontId="0" fillId="0" borderId="0" xfId="0"/>
    <xf numFmtId="20" fontId="0" fillId="0" borderId="0" xfId="0" applyNumberFormat="1"/>
    <xf numFmtId="46" fontId="0" fillId="0" borderId="0" xfId="0" applyNumberFormat="1"/>
    <xf numFmtId="14" fontId="0" fillId="0" borderId="0" xfId="0" applyNumberFormat="1"/>
    <xf numFmtId="22" fontId="0" fillId="0" borderId="0" xfId="0" applyNumberFormat="1"/>
    <xf numFmtId="0" fontId="0" fillId="0" borderId="0" xfId="0" applyAlignment="1">
      <alignment horizontal="right"/>
    </xf>
    <xf numFmtId="3" fontId="0" fillId="0" borderId="0" xfId="0" applyNumberFormat="1"/>
    <xf numFmtId="0" fontId="5" fillId="0" borderId="0" xfId="0" applyFont="1" applyAlignment="1">
      <alignment wrapText="1"/>
    </xf>
    <xf numFmtId="165" fontId="0" fillId="0" borderId="0" xfId="0" applyNumberFormat="1"/>
    <xf numFmtId="0" fontId="6" fillId="0" borderId="0" xfId="0" applyFont="1"/>
    <xf numFmtId="43" fontId="0" fillId="0" borderId="0" xfId="1" applyFont="1"/>
    <xf numFmtId="3" fontId="6" fillId="0" borderId="0" xfId="0" applyNumberFormat="1" applyFont="1"/>
    <xf numFmtId="3" fontId="0" fillId="0" borderId="0" xfId="0" applyNumberFormat="1" applyFill="1"/>
    <xf numFmtId="14" fontId="6" fillId="0" borderId="0" xfId="0" applyNumberFormat="1" applyFont="1"/>
    <xf numFmtId="0" fontId="0" fillId="0" borderId="0" xfId="0" applyFill="1"/>
    <xf numFmtId="14" fontId="0" fillId="0" borderId="0" xfId="0" applyNumberFormat="1" applyFill="1"/>
    <xf numFmtId="0" fontId="4" fillId="0" borderId="0" xfId="0" applyFont="1" applyFill="1" applyBorder="1" applyAlignment="1">
      <alignment horizontal="center"/>
    </xf>
    <xf numFmtId="0" fontId="5" fillId="0" borderId="0" xfId="0" applyFont="1" applyFill="1" applyAlignment="1">
      <alignment horizontal="center" wrapText="1"/>
    </xf>
    <xf numFmtId="0" fontId="0" fillId="0" borderId="0" xfId="0" applyFill="1" applyAlignment="1">
      <alignment horizontal="right"/>
    </xf>
    <xf numFmtId="164" fontId="0" fillId="0" borderId="0" xfId="0" applyNumberFormat="1" applyFill="1"/>
    <xf numFmtId="0" fontId="0" fillId="0" borderId="0" xfId="0" applyFill="1" applyAlignment="1">
      <alignment horizontal="center" vertical="center" wrapText="1"/>
    </xf>
    <xf numFmtId="0" fontId="5" fillId="0" borderId="0" xfId="0" applyFont="1" applyFill="1" applyAlignment="1">
      <alignment horizontal="center" vertical="center" wrapText="1"/>
    </xf>
    <xf numFmtId="168" fontId="0" fillId="0" borderId="0" xfId="0" applyNumberFormat="1" applyFill="1"/>
    <xf numFmtId="0" fontId="5" fillId="0" borderId="0" xfId="0" applyFont="1" applyFill="1" applyAlignment="1">
      <alignment vertical="center" wrapText="1"/>
    </xf>
    <xf numFmtId="0" fontId="0" fillId="0" borderId="0" xfId="0" applyFill="1" applyAlignment="1"/>
    <xf numFmtId="0" fontId="0" fillId="0" borderId="0" xfId="0" applyFill="1" applyAlignment="1">
      <alignment horizontal="center"/>
    </xf>
    <xf numFmtId="4" fontId="0" fillId="0" borderId="0" xfId="0" applyNumberFormat="1" applyFill="1"/>
    <xf numFmtId="2" fontId="0" fillId="0" borderId="0" xfId="0" applyNumberFormat="1" applyFill="1"/>
    <xf numFmtId="0" fontId="0" fillId="0" borderId="0" xfId="0" applyNumberFormat="1" applyFill="1"/>
    <xf numFmtId="0" fontId="4" fillId="0" borderId="1" xfId="0" applyFont="1" applyFill="1" applyBorder="1" applyAlignment="1">
      <alignment horizontal="center"/>
    </xf>
    <xf numFmtId="0" fontId="4" fillId="0" borderId="0" xfId="0" applyFont="1" applyFill="1" applyAlignment="1">
      <alignment horizontal="center"/>
    </xf>
    <xf numFmtId="3" fontId="1" fillId="0" borderId="0" xfId="0" applyNumberFormat="1" applyFont="1"/>
    <xf numFmtId="0" fontId="0" fillId="0" borderId="0" xfId="0" applyAlignment="1">
      <alignment horizontal="center"/>
    </xf>
    <xf numFmtId="0" fontId="6" fillId="0" borderId="0" xfId="0" applyFont="1" applyAlignment="1">
      <alignment horizontal="center"/>
    </xf>
    <xf numFmtId="0" fontId="9" fillId="0" borderId="0" xfId="0" applyFont="1" applyAlignment="1">
      <alignment horizontal="center"/>
    </xf>
    <xf numFmtId="166" fontId="0" fillId="0" borderId="0" xfId="2" applyNumberFormat="1" applyFont="1" applyFill="1"/>
    <xf numFmtId="166" fontId="0" fillId="0" borderId="0" xfId="0" applyNumberFormat="1" applyFill="1"/>
    <xf numFmtId="167" fontId="0" fillId="0" borderId="0" xfId="0" applyNumberFormat="1" applyFill="1"/>
    <xf numFmtId="169" fontId="0" fillId="0" borderId="0" xfId="0" applyNumberFormat="1"/>
    <xf numFmtId="164" fontId="0" fillId="0" borderId="0" xfId="0" applyNumberFormat="1"/>
    <xf numFmtId="0" fontId="4" fillId="0" borderId="0" xfId="0" applyFont="1" applyFill="1" applyAlignment="1">
      <alignment horizontal="center" vertical="center" wrapText="1"/>
    </xf>
    <xf numFmtId="0" fontId="4" fillId="0" borderId="0" xfId="0" applyFont="1" applyFill="1" applyBorder="1" applyAlignment="1">
      <alignment horizontal="center" vertical="center" wrapText="1"/>
    </xf>
    <xf numFmtId="0" fontId="1" fillId="0" borderId="0" xfId="0" applyFont="1"/>
    <xf numFmtId="22" fontId="4" fillId="0" borderId="0" xfId="0" applyNumberFormat="1" applyFont="1"/>
    <xf numFmtId="1" fontId="0" fillId="0" borderId="0" xfId="0" applyNumberFormat="1"/>
    <xf numFmtId="4" fontId="0" fillId="0" borderId="0" xfId="0" applyNumberFormat="1"/>
    <xf numFmtId="2" fontId="6" fillId="0" borderId="0" xfId="0" applyNumberFormat="1" applyFont="1"/>
    <xf numFmtId="2" fontId="0" fillId="0" borderId="0" xfId="0" applyNumberFormat="1"/>
    <xf numFmtId="0" fontId="4" fillId="0" borderId="0" xfId="0" applyFont="1" applyFill="1"/>
    <xf numFmtId="0" fontId="0" fillId="2" borderId="0" xfId="0" applyFill="1" applyAlignment="1">
      <alignment horizontal="left" wrapText="1"/>
    </xf>
    <xf numFmtId="0" fontId="4" fillId="0" borderId="1" xfId="0" applyFont="1" applyBorder="1" applyAlignment="1">
      <alignment horizontal="center"/>
    </xf>
    <xf numFmtId="0" fontId="4" fillId="0" borderId="1" xfId="0" applyFont="1" applyFill="1" applyBorder="1" applyAlignment="1">
      <alignment horizontal="center"/>
    </xf>
    <xf numFmtId="0" fontId="4" fillId="0" borderId="1" xfId="0" applyFont="1" applyFill="1" applyBorder="1" applyAlignment="1">
      <alignment horizontal="center" vertical="center" wrapText="1"/>
    </xf>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6</xdr:col>
      <xdr:colOff>200025</xdr:colOff>
      <xdr:row>1</xdr:row>
      <xdr:rowOff>104775</xdr:rowOff>
    </xdr:from>
    <xdr:ext cx="3648075" cy="542925"/>
    <xdr:sp macro="" textlink="">
      <xdr:nvSpPr>
        <xdr:cNvPr id="4103" name="Text Box 7"/>
        <xdr:cNvSpPr txBox="1">
          <a:spLocks noChangeArrowheads="1"/>
        </xdr:cNvSpPr>
      </xdr:nvSpPr>
      <xdr:spPr bwMode="auto">
        <a:xfrm>
          <a:off x="4724400" y="266700"/>
          <a:ext cx="3648075" cy="5429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27432" tIns="32004" rIns="0" bIns="0" anchor="t" upright="1">
          <a:spAutoFit/>
        </a:bodyPr>
        <a:lstStyle/>
        <a:p>
          <a:pPr algn="l" rtl="0">
            <a:defRPr sz="1000"/>
          </a:pPr>
          <a:r>
            <a:rPr lang="en-US" sz="1600" b="1" i="0" u="none" strike="noStrike" baseline="0">
              <a:solidFill>
                <a:srgbClr val="000000"/>
              </a:solidFill>
              <a:latin typeface="Arial"/>
              <a:cs typeface="Arial"/>
            </a:rPr>
            <a:t>Turn off the automatic recalculation</a:t>
          </a:r>
        </a:p>
        <a:p>
          <a:pPr algn="l" rtl="0">
            <a:defRPr sz="1000"/>
          </a:pPr>
          <a:r>
            <a:rPr lang="en-US" sz="1600" b="1" i="0" u="none" strike="noStrike" baseline="0">
              <a:solidFill>
                <a:srgbClr val="000000"/>
              </a:solidFill>
              <a:latin typeface="Arial"/>
              <a:cs typeface="Arial"/>
            </a:rPr>
            <a:t>feature before updating these inputs.</a:t>
          </a:r>
          <a:endParaRPr lang="en-US"/>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editAs="oneCell">
    <xdr:from>
      <xdr:col>8</xdr:col>
      <xdr:colOff>276225</xdr:colOff>
      <xdr:row>3</xdr:row>
      <xdr:rowOff>9525</xdr:rowOff>
    </xdr:from>
    <xdr:to>
      <xdr:col>13</xdr:col>
      <xdr:colOff>209550</xdr:colOff>
      <xdr:row>8</xdr:row>
      <xdr:rowOff>66675</xdr:rowOff>
    </xdr:to>
    <xdr:sp macro="" textlink="">
      <xdr:nvSpPr>
        <xdr:cNvPr id="2057" name="Text Box 9"/>
        <xdr:cNvSpPr txBox="1">
          <a:spLocks noChangeArrowheads="1"/>
        </xdr:cNvSpPr>
      </xdr:nvSpPr>
      <xdr:spPr bwMode="auto">
        <a:xfrm>
          <a:off x="5981700" y="657225"/>
          <a:ext cx="3333750" cy="866775"/>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400" b="0" i="0" u="none" strike="noStrike" baseline="0">
              <a:solidFill>
                <a:srgbClr val="000000"/>
              </a:solidFill>
              <a:latin typeface="Arial"/>
              <a:cs typeface="Arial"/>
            </a:rPr>
            <a:t>Run the WriteOutData macro to write the data from the LR 8760 Loads worksheet into column F.</a:t>
          </a:r>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indexed="12"/>
    <pageSetUpPr fitToPage="1"/>
  </sheetPr>
  <dimension ref="A1:I41"/>
  <sheetViews>
    <sheetView zoomScaleNormal="100" workbookViewId="0"/>
  </sheetViews>
  <sheetFormatPr defaultRowHeight="12.75" x14ac:dyDescent="0.2"/>
  <cols>
    <col min="1" max="1" width="9.28515625" bestFit="1" customWidth="1"/>
    <col min="2" max="2" width="6.28515625" bestFit="1" customWidth="1"/>
    <col min="3" max="3" width="14.140625" bestFit="1" customWidth="1"/>
    <col min="4" max="4" width="11.42578125" customWidth="1"/>
    <col min="5" max="5" width="14.42578125" bestFit="1" customWidth="1"/>
    <col min="6" max="6" width="12.28515625" bestFit="1" customWidth="1"/>
    <col min="7" max="9" width="9.28515625" bestFit="1" customWidth="1"/>
    <col min="10" max="10" width="10.7109375" bestFit="1" customWidth="1"/>
    <col min="11" max="11" width="14.28515625" bestFit="1" customWidth="1"/>
  </cols>
  <sheetData>
    <row r="1" spans="1:9" x14ac:dyDescent="0.2">
      <c r="B1" t="s">
        <v>61</v>
      </c>
      <c r="D1" s="9" t="s">
        <v>96</v>
      </c>
    </row>
    <row r="2" spans="1:9" x14ac:dyDescent="0.2">
      <c r="B2" t="s">
        <v>62</v>
      </c>
      <c r="D2" s="9" t="s">
        <v>97</v>
      </c>
    </row>
    <row r="3" spans="1:9" x14ac:dyDescent="0.2">
      <c r="B3" t="s">
        <v>83</v>
      </c>
      <c r="D3" s="9" t="s">
        <v>476</v>
      </c>
    </row>
    <row r="4" spans="1:9" x14ac:dyDescent="0.2">
      <c r="B4" t="s">
        <v>82</v>
      </c>
      <c r="D4" s="13">
        <v>42430</v>
      </c>
      <c r="E4" s="8">
        <f>+D4+0/24</f>
        <v>42430</v>
      </c>
    </row>
    <row r="5" spans="1:9" x14ac:dyDescent="0.2">
      <c r="B5" t="s">
        <v>84</v>
      </c>
      <c r="D5" s="13">
        <v>42430</v>
      </c>
      <c r="E5" s="8">
        <f>+D5+0/24</f>
        <v>42430</v>
      </c>
      <c r="F5" s="8"/>
    </row>
    <row r="6" spans="1:9" x14ac:dyDescent="0.2">
      <c r="B6" t="s">
        <v>95</v>
      </c>
      <c r="D6" s="44">
        <f>DATE(YEAR(TYBegin)+1,MONTH(TYBegin),DAY(TYBegin))-TYBegin</f>
        <v>365</v>
      </c>
    </row>
    <row r="9" spans="1:9" x14ac:dyDescent="0.2">
      <c r="A9" t="s">
        <v>81</v>
      </c>
    </row>
    <row r="10" spans="1:9" x14ac:dyDescent="0.2">
      <c r="A10" s="5" t="s">
        <v>8</v>
      </c>
      <c r="B10" s="5" t="s">
        <v>9</v>
      </c>
      <c r="C10" s="5" t="s">
        <v>11</v>
      </c>
      <c r="D10" s="5" t="s">
        <v>12</v>
      </c>
      <c r="F10" t="s">
        <v>56</v>
      </c>
      <c r="G10" t="s">
        <v>57</v>
      </c>
      <c r="H10" t="s">
        <v>58</v>
      </c>
      <c r="I10" t="s">
        <v>59</v>
      </c>
    </row>
    <row r="11" spans="1:9" x14ac:dyDescent="0.2">
      <c r="A11">
        <f>YEAR(D5)</f>
        <v>2016</v>
      </c>
      <c r="B11">
        <f>MONTH(D4)</f>
        <v>3</v>
      </c>
      <c r="C11" s="11">
        <v>29488185</v>
      </c>
      <c r="D11" s="11">
        <v>590</v>
      </c>
      <c r="E11" s="6"/>
      <c r="F11" s="9" t="s">
        <v>477</v>
      </c>
      <c r="G11" s="46">
        <v>237.34480508256055</v>
      </c>
      <c r="H11" s="46">
        <v>236.61464720105729</v>
      </c>
      <c r="I11" s="46">
        <v>220.1568517055197</v>
      </c>
    </row>
    <row r="12" spans="1:9" x14ac:dyDescent="0.2">
      <c r="A12">
        <f>IF(B12=1,A11+1,A11)</f>
        <v>2016</v>
      </c>
      <c r="B12">
        <f>IF(B11=12,1,B11+1)</f>
        <v>4</v>
      </c>
      <c r="C12" s="11">
        <v>34409668</v>
      </c>
      <c r="D12" s="11">
        <v>590</v>
      </c>
      <c r="E12" s="6"/>
    </row>
    <row r="13" spans="1:9" x14ac:dyDescent="0.2">
      <c r="A13">
        <f t="shared" ref="A13:A22" si="0">IF(B13=1,A12+1,A12)</f>
        <v>2016</v>
      </c>
      <c r="B13">
        <f t="shared" ref="B13:B22" si="1">IF(B12=12,1,B12+1)</f>
        <v>5</v>
      </c>
      <c r="C13" s="11">
        <v>36534865</v>
      </c>
      <c r="D13" s="11">
        <v>590</v>
      </c>
      <c r="E13" s="6"/>
    </row>
    <row r="14" spans="1:9" x14ac:dyDescent="0.2">
      <c r="A14">
        <f t="shared" si="0"/>
        <v>2016</v>
      </c>
      <c r="B14">
        <f t="shared" si="1"/>
        <v>6</v>
      </c>
      <c r="C14" s="11">
        <v>34847995</v>
      </c>
      <c r="D14" s="11">
        <v>590</v>
      </c>
      <c r="E14" s="6"/>
    </row>
    <row r="15" spans="1:9" x14ac:dyDescent="0.2">
      <c r="A15">
        <f t="shared" si="0"/>
        <v>2016</v>
      </c>
      <c r="B15">
        <f t="shared" si="1"/>
        <v>7</v>
      </c>
      <c r="C15" s="11">
        <v>37308522</v>
      </c>
      <c r="D15" s="11">
        <v>590</v>
      </c>
      <c r="E15" s="6"/>
    </row>
    <row r="16" spans="1:9" x14ac:dyDescent="0.2">
      <c r="A16">
        <f t="shared" si="0"/>
        <v>2016</v>
      </c>
      <c r="B16">
        <f t="shared" si="1"/>
        <v>8</v>
      </c>
      <c r="C16" s="11">
        <v>40150390</v>
      </c>
      <c r="D16" s="11">
        <v>590</v>
      </c>
      <c r="E16" s="6"/>
    </row>
    <row r="17" spans="1:8" x14ac:dyDescent="0.2">
      <c r="A17">
        <f t="shared" si="0"/>
        <v>2016</v>
      </c>
      <c r="B17">
        <f t="shared" si="1"/>
        <v>9</v>
      </c>
      <c r="C17" s="11">
        <v>29912244</v>
      </c>
      <c r="D17" s="11">
        <v>590</v>
      </c>
      <c r="E17" s="6"/>
    </row>
    <row r="18" spans="1:8" x14ac:dyDescent="0.2">
      <c r="A18">
        <f t="shared" si="0"/>
        <v>2016</v>
      </c>
      <c r="B18">
        <f t="shared" si="1"/>
        <v>10</v>
      </c>
      <c r="C18" s="11">
        <v>34722976</v>
      </c>
      <c r="D18" s="11">
        <v>590</v>
      </c>
      <c r="E18" s="6"/>
    </row>
    <row r="19" spans="1:8" x14ac:dyDescent="0.2">
      <c r="A19">
        <f t="shared" si="0"/>
        <v>2016</v>
      </c>
      <c r="B19">
        <f t="shared" si="1"/>
        <v>11</v>
      </c>
      <c r="C19" s="11">
        <v>37509635</v>
      </c>
      <c r="D19" s="11">
        <v>590</v>
      </c>
      <c r="E19" s="6"/>
    </row>
    <row r="20" spans="1:8" x14ac:dyDescent="0.2">
      <c r="A20">
        <f t="shared" si="0"/>
        <v>2016</v>
      </c>
      <c r="B20">
        <f t="shared" si="1"/>
        <v>12</v>
      </c>
      <c r="C20" s="11">
        <v>32765950</v>
      </c>
      <c r="D20" s="11">
        <v>590</v>
      </c>
      <c r="E20" s="6"/>
    </row>
    <row r="21" spans="1:8" x14ac:dyDescent="0.2">
      <c r="A21">
        <f t="shared" si="0"/>
        <v>2017</v>
      </c>
      <c r="B21">
        <f t="shared" si="1"/>
        <v>1</v>
      </c>
      <c r="C21" s="11">
        <v>30717044</v>
      </c>
      <c r="D21" s="11">
        <v>590</v>
      </c>
      <c r="E21" s="6"/>
    </row>
    <row r="22" spans="1:8" x14ac:dyDescent="0.2">
      <c r="A22">
        <f t="shared" si="0"/>
        <v>2017</v>
      </c>
      <c r="B22">
        <f t="shared" si="1"/>
        <v>2</v>
      </c>
      <c r="C22" s="11">
        <v>26631748</v>
      </c>
      <c r="D22" s="11">
        <v>590</v>
      </c>
      <c r="E22" s="6"/>
    </row>
    <row r="23" spans="1:8" x14ac:dyDescent="0.2">
      <c r="C23" s="31">
        <f>SUM(C11:C22)</f>
        <v>404999222</v>
      </c>
      <c r="D23" s="31">
        <f>SUM(D11:D22)</f>
        <v>7080</v>
      </c>
      <c r="E23" s="6"/>
    </row>
    <row r="25" spans="1:8" x14ac:dyDescent="0.2">
      <c r="A25" t="s">
        <v>29</v>
      </c>
    </row>
    <row r="26" spans="1:8" x14ac:dyDescent="0.2">
      <c r="A26" t="s">
        <v>8</v>
      </c>
      <c r="B26" t="s">
        <v>9</v>
      </c>
      <c r="C26" t="s">
        <v>30</v>
      </c>
      <c r="D26" t="s">
        <v>32</v>
      </c>
      <c r="E26" t="s">
        <v>31</v>
      </c>
      <c r="G26" s="9"/>
      <c r="H26" s="9"/>
    </row>
    <row r="27" spans="1:8" x14ac:dyDescent="0.2">
      <c r="A27" s="42">
        <f>YEAR(TYBegin)</f>
        <v>2016</v>
      </c>
      <c r="B27" s="42">
        <f>MONTH(TYBegin)</f>
        <v>3</v>
      </c>
      <c r="C27" s="9">
        <v>3</v>
      </c>
      <c r="D27" s="9">
        <v>8</v>
      </c>
      <c r="E27" s="8">
        <f>DATEVALUE(B27&amp;"/"&amp;C27&amp;"/"&amp;A27)+(D27-1)/24</f>
        <v>42432.291666666664</v>
      </c>
      <c r="G27" s="9"/>
      <c r="H27" s="9"/>
    </row>
    <row r="28" spans="1:8" x14ac:dyDescent="0.2">
      <c r="A28" s="42">
        <f>IF(B28=1,A27+1,A27)</f>
        <v>2016</v>
      </c>
      <c r="B28" s="42">
        <f>IF(B27=12,1,B27+1)</f>
        <v>4</v>
      </c>
      <c r="C28" s="9">
        <v>10</v>
      </c>
      <c r="D28" s="9">
        <v>9</v>
      </c>
      <c r="E28" s="8">
        <f t="shared" ref="E28:E38" si="2">DATEVALUE(B28&amp;"/"&amp;C28&amp;"/"&amp;A28)+(D28-1)/24</f>
        <v>42470.333333333336</v>
      </c>
      <c r="G28" s="9"/>
      <c r="H28" s="9"/>
    </row>
    <row r="29" spans="1:8" x14ac:dyDescent="0.2">
      <c r="A29" s="42">
        <f t="shared" ref="A29:A38" si="3">IF(B29=1,A28+1,A28)</f>
        <v>2016</v>
      </c>
      <c r="B29" s="42">
        <f t="shared" ref="B29:B38" si="4">IF(B28=12,1,B28+1)</f>
        <v>5</v>
      </c>
      <c r="C29" s="9">
        <v>31</v>
      </c>
      <c r="D29" s="9">
        <v>17</v>
      </c>
      <c r="E29" s="8">
        <f t="shared" si="2"/>
        <v>42521.666666666664</v>
      </c>
      <c r="G29" s="9"/>
      <c r="H29" s="9"/>
    </row>
    <row r="30" spans="1:8" x14ac:dyDescent="0.2">
      <c r="A30" s="42">
        <f t="shared" si="3"/>
        <v>2016</v>
      </c>
      <c r="B30" s="42">
        <f t="shared" si="4"/>
        <v>6</v>
      </c>
      <c r="C30" s="9">
        <v>16</v>
      </c>
      <c r="D30" s="9">
        <v>17</v>
      </c>
      <c r="E30" s="8">
        <f t="shared" si="2"/>
        <v>42537.666666666664</v>
      </c>
      <c r="G30" s="9"/>
      <c r="H30" s="9"/>
    </row>
    <row r="31" spans="1:8" x14ac:dyDescent="0.2">
      <c r="A31" s="42">
        <f t="shared" si="3"/>
        <v>2016</v>
      </c>
      <c r="B31" s="42">
        <f t="shared" si="4"/>
        <v>7</v>
      </c>
      <c r="C31" s="9">
        <v>25</v>
      </c>
      <c r="D31" s="9">
        <v>15</v>
      </c>
      <c r="E31" s="8">
        <f t="shared" si="2"/>
        <v>42576.583333333336</v>
      </c>
      <c r="G31" s="9"/>
      <c r="H31" s="9"/>
    </row>
    <row r="32" spans="1:8" x14ac:dyDescent="0.2">
      <c r="A32" s="42">
        <f t="shared" si="3"/>
        <v>2016</v>
      </c>
      <c r="B32" s="42">
        <f t="shared" si="4"/>
        <v>8</v>
      </c>
      <c r="C32" s="9">
        <v>9</v>
      </c>
      <c r="D32" s="9">
        <v>17</v>
      </c>
      <c r="E32" s="8">
        <f t="shared" si="2"/>
        <v>42591.666666666664</v>
      </c>
      <c r="G32" s="9"/>
      <c r="H32" s="9"/>
    </row>
    <row r="33" spans="1:8" x14ac:dyDescent="0.2">
      <c r="A33" s="42">
        <f t="shared" si="3"/>
        <v>2016</v>
      </c>
      <c r="B33" s="42">
        <f t="shared" si="4"/>
        <v>9</v>
      </c>
      <c r="C33" s="9">
        <v>8</v>
      </c>
      <c r="D33" s="9">
        <v>17</v>
      </c>
      <c r="E33" s="8">
        <f t="shared" si="2"/>
        <v>42621.666666666664</v>
      </c>
      <c r="G33" s="9"/>
      <c r="H33" s="9"/>
    </row>
    <row r="34" spans="1:8" x14ac:dyDescent="0.2">
      <c r="A34" s="42">
        <f t="shared" si="3"/>
        <v>2016</v>
      </c>
      <c r="B34" s="42">
        <f t="shared" si="4"/>
        <v>10</v>
      </c>
      <c r="C34" s="9">
        <v>19</v>
      </c>
      <c r="D34" s="9">
        <v>17</v>
      </c>
      <c r="E34" s="8">
        <f t="shared" si="2"/>
        <v>42662.666666666664</v>
      </c>
      <c r="G34" s="9"/>
      <c r="H34" s="9"/>
    </row>
    <row r="35" spans="1:8" x14ac:dyDescent="0.2">
      <c r="A35" s="42">
        <f t="shared" si="3"/>
        <v>2016</v>
      </c>
      <c r="B35" s="42">
        <f t="shared" si="4"/>
        <v>11</v>
      </c>
      <c r="C35" s="9">
        <v>22</v>
      </c>
      <c r="D35" s="9">
        <v>8</v>
      </c>
      <c r="E35" s="8">
        <f t="shared" si="2"/>
        <v>42696.291666666664</v>
      </c>
      <c r="G35" s="9"/>
      <c r="H35" s="9"/>
    </row>
    <row r="36" spans="1:8" x14ac:dyDescent="0.2">
      <c r="A36" s="42">
        <f t="shared" si="3"/>
        <v>2016</v>
      </c>
      <c r="B36" s="42">
        <f t="shared" si="4"/>
        <v>12</v>
      </c>
      <c r="C36" s="9">
        <v>16</v>
      </c>
      <c r="D36" s="9">
        <v>8</v>
      </c>
      <c r="E36" s="8">
        <f t="shared" si="2"/>
        <v>42720.291666666664</v>
      </c>
      <c r="G36" s="9"/>
      <c r="H36" s="9"/>
    </row>
    <row r="37" spans="1:8" x14ac:dyDescent="0.2">
      <c r="A37" s="42">
        <f t="shared" si="3"/>
        <v>2017</v>
      </c>
      <c r="B37" s="42">
        <f t="shared" si="4"/>
        <v>1</v>
      </c>
      <c r="C37" s="9">
        <v>9</v>
      </c>
      <c r="D37" s="9">
        <v>8</v>
      </c>
      <c r="E37" s="8">
        <f t="shared" si="2"/>
        <v>42744.291666666664</v>
      </c>
      <c r="G37" s="9"/>
      <c r="H37" s="9"/>
    </row>
    <row r="38" spans="1:8" x14ac:dyDescent="0.2">
      <c r="A38" s="42">
        <f t="shared" si="3"/>
        <v>2017</v>
      </c>
      <c r="B38" s="42">
        <f t="shared" si="4"/>
        <v>2</v>
      </c>
      <c r="C38" s="9">
        <v>4</v>
      </c>
      <c r="D38" s="9">
        <v>9</v>
      </c>
      <c r="E38" s="8">
        <f t="shared" si="2"/>
        <v>42770.333333333336</v>
      </c>
    </row>
    <row r="40" spans="1:8" x14ac:dyDescent="0.2">
      <c r="A40" s="49"/>
      <c r="B40" s="49"/>
      <c r="C40" s="49"/>
      <c r="D40" s="49"/>
      <c r="E40" s="49"/>
    </row>
    <row r="41" spans="1:8" x14ac:dyDescent="0.2">
      <c r="A41" s="49"/>
      <c r="B41" s="49"/>
      <c r="C41" s="49"/>
      <c r="D41" s="49"/>
      <c r="E41" s="49"/>
    </row>
  </sheetData>
  <mergeCells count="1">
    <mergeCell ref="A40:E41"/>
  </mergeCells>
  <phoneticPr fontId="3" type="noConversion"/>
  <printOptions horizontalCentered="1"/>
  <pageMargins left="0.25" right="0.25" top="1" bottom="1" header="0.5" footer="0.5"/>
  <pageSetup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10"/>
    <pageSetUpPr fitToPage="1"/>
  </sheetPr>
  <dimension ref="A1:K24"/>
  <sheetViews>
    <sheetView topLeftCell="A31" workbookViewId="0">
      <selection activeCell="A4" sqref="A4"/>
    </sheetView>
  </sheetViews>
  <sheetFormatPr defaultRowHeight="12.75" x14ac:dyDescent="0.2"/>
  <cols>
    <col min="1" max="1" width="13.42578125" style="14" bestFit="1" customWidth="1"/>
    <col min="2" max="2" width="9.140625" style="14"/>
    <col min="3" max="3" width="12.7109375" style="14" bestFit="1" customWidth="1"/>
    <col min="4" max="4" width="2.7109375" style="14" customWidth="1"/>
    <col min="5" max="5" width="12.7109375" style="14" bestFit="1" customWidth="1"/>
    <col min="6" max="6" width="9.140625" style="14"/>
    <col min="7" max="7" width="2.7109375" style="14" customWidth="1"/>
    <col min="8" max="8" width="13.42578125" style="14" bestFit="1" customWidth="1"/>
    <col min="9" max="9" width="10.7109375" style="14" bestFit="1" customWidth="1"/>
    <col min="10" max="10" width="9.140625" style="14"/>
    <col min="11" max="11" width="10.140625" style="14" bestFit="1" customWidth="1"/>
    <col min="12" max="16384" width="9.140625" style="14"/>
  </cols>
  <sheetData>
    <row r="1" spans="1:11" x14ac:dyDescent="0.2">
      <c r="A1" s="14" t="str">
        <f>'Manual Inputs'!D1</f>
        <v>Kentucky Power Co.</v>
      </c>
    </row>
    <row r="2" spans="1:11" x14ac:dyDescent="0.2">
      <c r="A2" s="14" t="str">
        <f>+'Manual Inputs'!D2</f>
        <v>Kentucky</v>
      </c>
    </row>
    <row r="3" spans="1:11" x14ac:dyDescent="0.2">
      <c r="A3" s="14" t="s">
        <v>93</v>
      </c>
    </row>
    <row r="4" spans="1:11" x14ac:dyDescent="0.2">
      <c r="A4" s="48" t="str">
        <f>CustClass &amp; " Customers"</f>
        <v>Large General Service - Secondary Customers</v>
      </c>
    </row>
    <row r="5" spans="1:11" x14ac:dyDescent="0.2">
      <c r="A5" s="15" t="str">
        <f>+'Monthly Data'!A5</f>
        <v>For the Test Year Ended February 28, 2017</v>
      </c>
    </row>
    <row r="6" spans="1:11" x14ac:dyDescent="0.2">
      <c r="A6" s="15" t="str">
        <f>+'Monthly Data'!A6</f>
        <v>Based on Sample Period Ended February 28, 2017</v>
      </c>
    </row>
    <row r="10" spans="1:11" s="24" customFormat="1" x14ac:dyDescent="0.2">
      <c r="A10" s="23"/>
      <c r="B10" s="23"/>
      <c r="C10" s="30" t="s">
        <v>50</v>
      </c>
      <c r="D10" s="30"/>
      <c r="E10" s="30" t="s">
        <v>51</v>
      </c>
      <c r="F10" s="30" t="s">
        <v>52</v>
      </c>
      <c r="G10" s="30"/>
      <c r="H10" s="30" t="s">
        <v>53</v>
      </c>
      <c r="I10" s="30" t="s">
        <v>54</v>
      </c>
    </row>
    <row r="11" spans="1:11" x14ac:dyDescent="0.2">
      <c r="A11" s="18">
        <f>+'Manual Inputs'!A11</f>
        <v>2016</v>
      </c>
      <c r="B11" s="18">
        <f>+'Manual Inputs'!B11</f>
        <v>3</v>
      </c>
      <c r="C11" s="12">
        <f>SUMIF('Expanded kW'!$A$2:$A$8785,B11,'Expanded kW'!$H$2:$H$8785)</f>
        <v>29488185.000000037</v>
      </c>
      <c r="D11" s="12"/>
      <c r="E11" s="12">
        <f>SUMIFS('Expanded kW'!$H$2:$H$8785,'Expanded kW'!$A$2:$A$8785,$B11,'Expanded kW'!$C$2:$C$8785,"ON")</f>
        <v>15282901.274777379</v>
      </c>
      <c r="F11" s="35">
        <f>IF(C11=0,0,+E11/C11)</f>
        <v>0.51827202232953162</v>
      </c>
      <c r="H11" s="12">
        <f>SUMIFS('Expanded kW'!$H$2:$H$8785,'Expanded kW'!$A$2:$A$8785,$B11,'Expanded kW'!$C$2:$C$8785,"OFF")</f>
        <v>14205283.725222617</v>
      </c>
      <c r="I11" s="35">
        <f>IF(C11=0,0,+H11/C11)</f>
        <v>0.48172797767046699</v>
      </c>
      <c r="K11" s="12"/>
    </row>
    <row r="12" spans="1:11" x14ac:dyDescent="0.2">
      <c r="A12" s="18">
        <f>+'Manual Inputs'!A12</f>
        <v>2016</v>
      </c>
      <c r="B12" s="18">
        <f>+'Manual Inputs'!B12</f>
        <v>4</v>
      </c>
      <c r="C12" s="12">
        <f>SUMIF('Expanded kW'!$A$2:$A$8785,B12,'Expanded kW'!$H$2:$H$8785)</f>
        <v>34409668.000000015</v>
      </c>
      <c r="D12" s="12"/>
      <c r="E12" s="12">
        <f>SUMIFS('Expanded kW'!$H$2:$H$8785,'Expanded kW'!$A$2:$A$8785,$B12,'Expanded kW'!$C$2:$C$8785,"ON")</f>
        <v>17076386.852247056</v>
      </c>
      <c r="F12" s="35">
        <f t="shared" ref="F12:F24" si="0">IF(C12=0,0,+E12/C12)</f>
        <v>0.49626712039904158</v>
      </c>
      <c r="H12" s="12">
        <f>SUMIFS('Expanded kW'!$H$2:$H$8785,'Expanded kW'!$A$2:$A$8785,$B12,'Expanded kW'!$C$2:$C$8785,"OFF")</f>
        <v>17333281.147752959</v>
      </c>
      <c r="I12" s="35">
        <f t="shared" ref="I12:I24" si="1">IF(C12=0,0,+H12/C12)</f>
        <v>0.50373287960095847</v>
      </c>
      <c r="K12" s="12"/>
    </row>
    <row r="13" spans="1:11" x14ac:dyDescent="0.2">
      <c r="A13" s="18">
        <f>+'Manual Inputs'!A13</f>
        <v>2016</v>
      </c>
      <c r="B13" s="18">
        <f>+'Manual Inputs'!B13</f>
        <v>5</v>
      </c>
      <c r="C13" s="12">
        <f>SUMIF('Expanded kW'!$A$2:$A$8785,B13,'Expanded kW'!$H$2:$H$8785)</f>
        <v>36534864.999999985</v>
      </c>
      <c r="D13" s="12"/>
      <c r="E13" s="12">
        <f>SUMIFS('Expanded kW'!$H$2:$H$8785,'Expanded kW'!$A$2:$A$8785,$B13,'Expanded kW'!$C$2:$C$8785,"ON")</f>
        <v>18218096.890915681</v>
      </c>
      <c r="F13" s="35">
        <f t="shared" si="0"/>
        <v>0.49864962935857809</v>
      </c>
      <c r="H13" s="12">
        <f>SUMIFS('Expanded kW'!$H$2:$H$8785,'Expanded kW'!$A$2:$A$8785,$B13,'Expanded kW'!$C$2:$C$8785,"OFF")</f>
        <v>18316768.109084334</v>
      </c>
      <c r="I13" s="35">
        <f t="shared" si="1"/>
        <v>0.50135037064142274</v>
      </c>
      <c r="K13" s="12"/>
    </row>
    <row r="14" spans="1:11" x14ac:dyDescent="0.2">
      <c r="A14" s="18">
        <f>+'Manual Inputs'!A14</f>
        <v>2016</v>
      </c>
      <c r="B14" s="18">
        <f>+'Manual Inputs'!B14</f>
        <v>6</v>
      </c>
      <c r="C14" s="12">
        <f>SUMIF('Expanded kW'!$A$2:$A$8785,B14,'Expanded kW'!$H$2:$H$8785)</f>
        <v>34847994.999999985</v>
      </c>
      <c r="D14" s="12"/>
      <c r="E14" s="12">
        <f>SUMIFS('Expanded kW'!$H$2:$H$8785,'Expanded kW'!$A$2:$A$8785,$B14,'Expanded kW'!$C$2:$C$8785,"ON")</f>
        <v>18016740.163639192</v>
      </c>
      <c r="F14" s="35">
        <f t="shared" si="0"/>
        <v>0.51700937639709832</v>
      </c>
      <c r="H14" s="12">
        <f>SUMIFS('Expanded kW'!$H$2:$H$8785,'Expanded kW'!$A$2:$A$8785,$B14,'Expanded kW'!$C$2:$C$8785,"OFF")</f>
        <v>16831254.836360775</v>
      </c>
      <c r="I14" s="35">
        <f t="shared" si="1"/>
        <v>0.48299062360290118</v>
      </c>
      <c r="K14" s="12"/>
    </row>
    <row r="15" spans="1:11" x14ac:dyDescent="0.2">
      <c r="A15" s="18">
        <f>+'Manual Inputs'!A15</f>
        <v>2016</v>
      </c>
      <c r="B15" s="18">
        <f>+'Manual Inputs'!B15</f>
        <v>7</v>
      </c>
      <c r="C15" s="12">
        <f>SUMIF('Expanded kW'!$A$2:$A$8785,B15,'Expanded kW'!$H$2:$H$8785)</f>
        <v>37308522.000000037</v>
      </c>
      <c r="D15" s="12"/>
      <c r="E15" s="12">
        <f>SUMIFS('Expanded kW'!$H$2:$H$8785,'Expanded kW'!$A$2:$A$8785,$B15,'Expanded kW'!$C$2:$C$8785,"ON")</f>
        <v>17703033.946755484</v>
      </c>
      <c r="F15" s="35">
        <f t="shared" si="0"/>
        <v>0.47450375940262296</v>
      </c>
      <c r="H15" s="12">
        <f>SUMIFS('Expanded kW'!$H$2:$H$8785,'Expanded kW'!$A$2:$A$8785,$B15,'Expanded kW'!$C$2:$C$8785,"OFF")</f>
        <v>19605488.053244524</v>
      </c>
      <c r="I15" s="35">
        <f t="shared" si="1"/>
        <v>0.52549624059737621</v>
      </c>
      <c r="K15" s="12"/>
    </row>
    <row r="16" spans="1:11" x14ac:dyDescent="0.2">
      <c r="A16" s="18">
        <f>+'Manual Inputs'!A16</f>
        <v>2016</v>
      </c>
      <c r="B16" s="18">
        <f>+'Manual Inputs'!B16</f>
        <v>8</v>
      </c>
      <c r="C16" s="12">
        <f>SUMIF('Expanded kW'!$A$2:$A$8785,B16,'Expanded kW'!$H$2:$H$8785)</f>
        <v>40150389.999999948</v>
      </c>
      <c r="D16" s="12"/>
      <c r="E16" s="12">
        <f>SUMIFS('Expanded kW'!$H$2:$H$8785,'Expanded kW'!$A$2:$A$8785,$B16,'Expanded kW'!$C$2:$C$8785,"ON")</f>
        <v>20627520.502053719</v>
      </c>
      <c r="F16" s="35">
        <f t="shared" si="0"/>
        <v>0.51375641686304285</v>
      </c>
      <c r="H16" s="12">
        <f>SUMIFS('Expanded kW'!$H$2:$H$8785,'Expanded kW'!$A$2:$A$8785,$B16,'Expanded kW'!$C$2:$C$8785,"OFF")</f>
        <v>19522869.497946281</v>
      </c>
      <c r="I16" s="35">
        <f t="shared" si="1"/>
        <v>0.48624358313695848</v>
      </c>
      <c r="K16" s="12"/>
    </row>
    <row r="17" spans="1:11" x14ac:dyDescent="0.2">
      <c r="A17" s="18">
        <f>+'Manual Inputs'!A17</f>
        <v>2016</v>
      </c>
      <c r="B17" s="18">
        <f>+'Manual Inputs'!B17</f>
        <v>9</v>
      </c>
      <c r="C17" s="12">
        <f>SUMIF('Expanded kW'!$A$2:$A$8785,B17,'Expanded kW'!$H$2:$H$8785)</f>
        <v>29912244.000000015</v>
      </c>
      <c r="D17" s="12"/>
      <c r="E17" s="12">
        <f>SUMIFS('Expanded kW'!$H$2:$H$8785,'Expanded kW'!$A$2:$A$8785,$B17,'Expanded kW'!$C$2:$C$8785,"ON")</f>
        <v>15523087.918616457</v>
      </c>
      <c r="F17" s="35">
        <f t="shared" si="0"/>
        <v>0.51895430909885765</v>
      </c>
      <c r="H17" s="12">
        <f>SUMIFS('Expanded kW'!$H$2:$H$8785,'Expanded kW'!$A$2:$A$8785,$B17,'Expanded kW'!$C$2:$C$8785,"OFF")</f>
        <v>14389156.081383526</v>
      </c>
      <c r="I17" s="35">
        <f t="shared" si="1"/>
        <v>0.4810456909011413</v>
      </c>
      <c r="K17" s="12"/>
    </row>
    <row r="18" spans="1:11" x14ac:dyDescent="0.2">
      <c r="A18" s="18">
        <f>+'Manual Inputs'!A18</f>
        <v>2016</v>
      </c>
      <c r="B18" s="18">
        <f>+'Manual Inputs'!B18</f>
        <v>10</v>
      </c>
      <c r="C18" s="12">
        <f>SUMIF('Expanded kW'!$A$2:$A$8785,B18,'Expanded kW'!$H$2:$H$8785)</f>
        <v>34722975.999999978</v>
      </c>
      <c r="D18" s="12"/>
      <c r="E18" s="12">
        <f>SUMIFS('Expanded kW'!$H$2:$H$8785,'Expanded kW'!$A$2:$A$8785,$B18,'Expanded kW'!$C$2:$C$8785,"ON")</f>
        <v>17074382.944149856</v>
      </c>
      <c r="F18" s="35">
        <f t="shared" si="0"/>
        <v>0.49173155388955908</v>
      </c>
      <c r="H18" s="12">
        <f>SUMIFS('Expanded kW'!$H$2:$H$8785,'Expanded kW'!$A$2:$A$8785,$B18,'Expanded kW'!$C$2:$C$8785,"OFF")</f>
        <v>17648593.055850141</v>
      </c>
      <c r="I18" s="35">
        <f t="shared" si="1"/>
        <v>0.50826844611044142</v>
      </c>
      <c r="K18" s="12"/>
    </row>
    <row r="19" spans="1:11" x14ac:dyDescent="0.2">
      <c r="A19" s="18">
        <f>+'Manual Inputs'!A19</f>
        <v>2016</v>
      </c>
      <c r="B19" s="18">
        <f>+'Manual Inputs'!B19</f>
        <v>11</v>
      </c>
      <c r="C19" s="12">
        <f>SUMIF('Expanded kW'!$A$2:$A$8785,B19,'Expanded kW'!$H$2:$H$8785)</f>
        <v>37509634.999999993</v>
      </c>
      <c r="D19" s="12"/>
      <c r="E19" s="12">
        <f>SUMIFS('Expanded kW'!$H$2:$H$8785,'Expanded kW'!$A$2:$A$8785,$B19,'Expanded kW'!$C$2:$C$8785,"ON")</f>
        <v>18975624.058570255</v>
      </c>
      <c r="F19" s="35">
        <f t="shared" si="0"/>
        <v>0.50588666241541025</v>
      </c>
      <c r="H19" s="12">
        <f>SUMIFS('Expanded kW'!$H$2:$H$8785,'Expanded kW'!$A$2:$A$8785,$B19,'Expanded kW'!$C$2:$C$8785,"OFF")</f>
        <v>18534010.941429753</v>
      </c>
      <c r="I19" s="35">
        <f t="shared" si="1"/>
        <v>0.49411333758459008</v>
      </c>
      <c r="K19" s="12"/>
    </row>
    <row r="20" spans="1:11" x14ac:dyDescent="0.2">
      <c r="A20" s="18">
        <f>+'Manual Inputs'!A20</f>
        <v>2016</v>
      </c>
      <c r="B20" s="18">
        <f>+'Manual Inputs'!B20</f>
        <v>12</v>
      </c>
      <c r="C20" s="12">
        <f>SUMIF('Expanded kW'!$A$2:$A$8785,B20,'Expanded kW'!$H$2:$H$8785)</f>
        <v>32765950.000000056</v>
      </c>
      <c r="D20" s="12"/>
      <c r="E20" s="12">
        <f>SUMIFS('Expanded kW'!$H$2:$H$8785,'Expanded kW'!$A$2:$A$8785,$B20,'Expanded kW'!$C$2:$C$8785,"ON")</f>
        <v>15943403.994100306</v>
      </c>
      <c r="F20" s="35">
        <f t="shared" si="0"/>
        <v>0.48658451819954185</v>
      </c>
      <c r="H20" s="12">
        <f>SUMIFS('Expanded kW'!$H$2:$H$8785,'Expanded kW'!$A$2:$A$8785,$B20,'Expanded kW'!$C$2:$C$8785,"OFF")</f>
        <v>16822546.005899694</v>
      </c>
      <c r="I20" s="35">
        <f t="shared" si="1"/>
        <v>0.51341548180045637</v>
      </c>
      <c r="K20" s="12"/>
    </row>
    <row r="21" spans="1:11" x14ac:dyDescent="0.2">
      <c r="A21" s="18">
        <f>+'Manual Inputs'!A21</f>
        <v>2017</v>
      </c>
      <c r="B21" s="18">
        <f>+'Manual Inputs'!B21</f>
        <v>1</v>
      </c>
      <c r="C21" s="12">
        <f>SUMIF('Expanded kW'!$A$2:$A$8785,B21,'Expanded kW'!$H$2:$H$8785)</f>
        <v>30717044</v>
      </c>
      <c r="D21" s="12"/>
      <c r="E21" s="12">
        <f>SUMIFS('Expanded kW'!$H$2:$H$8785,'Expanded kW'!$A$2:$A$8785,$B21,'Expanded kW'!$C$2:$C$8785,"ON")</f>
        <v>15011983.510630231</v>
      </c>
      <c r="F21" s="35">
        <f t="shared" si="0"/>
        <v>0.48871836465221818</v>
      </c>
      <c r="H21" s="12">
        <f>SUMIFS('Expanded kW'!$H$2:$H$8785,'Expanded kW'!$A$2:$A$8785,$B21,'Expanded kW'!$C$2:$C$8785,"OFF")</f>
        <v>15705060.489369772</v>
      </c>
      <c r="I21" s="35">
        <f t="shared" si="1"/>
        <v>0.51128163534778193</v>
      </c>
      <c r="K21" s="12"/>
    </row>
    <row r="22" spans="1:11" x14ac:dyDescent="0.2">
      <c r="A22" s="18">
        <f>+'Manual Inputs'!A22</f>
        <v>2017</v>
      </c>
      <c r="B22" s="18">
        <f>+'Manual Inputs'!B22</f>
        <v>2</v>
      </c>
      <c r="C22" s="12">
        <f>SUMIF('Expanded kW'!$A$2:$A$8785,B22,'Expanded kW'!$H$2:$H$8785)</f>
        <v>26631748.000000011</v>
      </c>
      <c r="D22" s="12"/>
      <c r="E22" s="12">
        <f>SUMIFS('Expanded kW'!$H$2:$H$8785,'Expanded kW'!$A$2:$A$8785,$B22,'Expanded kW'!$C$2:$C$8785,"ON")</f>
        <v>13407288.466110157</v>
      </c>
      <c r="F22" s="35">
        <f t="shared" si="0"/>
        <v>0.50343253721498682</v>
      </c>
      <c r="H22" s="12">
        <f>SUMIFS('Expanded kW'!$H$2:$H$8785,'Expanded kW'!$A$2:$A$8785,$B22,'Expanded kW'!$C$2:$C$8785,"OFF")</f>
        <v>13224459.533889845</v>
      </c>
      <c r="I22" s="35">
        <f t="shared" si="1"/>
        <v>0.49656746278501279</v>
      </c>
      <c r="K22" s="12"/>
    </row>
    <row r="24" spans="1:11" x14ac:dyDescent="0.2">
      <c r="A24" s="14" t="s">
        <v>55</v>
      </c>
      <c r="C24" s="12">
        <f>SUM(C11:C22)</f>
        <v>404999222.00000006</v>
      </c>
      <c r="E24" s="12">
        <f>SUM(E11:E22)</f>
        <v>202860450.52256578</v>
      </c>
      <c r="F24" s="35">
        <f t="shared" si="0"/>
        <v>0.50089096349564288</v>
      </c>
      <c r="H24" s="12">
        <f>SUM(H11:H22)</f>
        <v>202138771.47743422</v>
      </c>
      <c r="I24" s="35">
        <f t="shared" si="1"/>
        <v>0.49910903650435701</v>
      </c>
    </row>
  </sheetData>
  <phoneticPr fontId="3" type="noConversion"/>
  <printOptions horizontalCentered="1"/>
  <pageMargins left="0.25" right="0.25" top="1" bottom="1" header="0.5" footer="0.5"/>
  <pageSetup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indexed="12"/>
  </sheetPr>
  <dimension ref="A1:G26"/>
  <sheetViews>
    <sheetView tabSelected="1" workbookViewId="0">
      <selection activeCell="E37" sqref="E37"/>
    </sheetView>
  </sheetViews>
  <sheetFormatPr defaultRowHeight="12.75" x14ac:dyDescent="0.2"/>
  <cols>
    <col min="1" max="1" width="14.5703125" customWidth="1"/>
    <col min="6" max="6" width="16.42578125" bestFit="1" customWidth="1"/>
    <col min="7" max="7" width="10.140625" bestFit="1" customWidth="1"/>
  </cols>
  <sheetData>
    <row r="1" spans="1:7" x14ac:dyDescent="0.2">
      <c r="A1" s="50" t="s">
        <v>63</v>
      </c>
      <c r="B1" s="50"/>
      <c r="C1" s="50"/>
      <c r="F1" s="50" t="s">
        <v>68</v>
      </c>
      <c r="G1" s="50"/>
    </row>
    <row r="2" spans="1:7" x14ac:dyDescent="0.2">
      <c r="B2" s="32" t="s">
        <v>66</v>
      </c>
      <c r="C2" s="32" t="s">
        <v>67</v>
      </c>
      <c r="F2" s="34" t="s">
        <v>69</v>
      </c>
      <c r="G2" s="34" t="s">
        <v>70</v>
      </c>
    </row>
    <row r="3" spans="1:7" x14ac:dyDescent="0.2">
      <c r="A3" t="s">
        <v>64</v>
      </c>
      <c r="B3" s="33">
        <v>7</v>
      </c>
      <c r="C3" s="32" t="str">
        <f>TEXT(B3/24,"h:mm AM/PM")</f>
        <v>7:00 AM</v>
      </c>
      <c r="F3" s="9" t="s">
        <v>71</v>
      </c>
      <c r="G3" s="13"/>
    </row>
    <row r="4" spans="1:7" x14ac:dyDescent="0.2">
      <c r="A4" t="s">
        <v>65</v>
      </c>
      <c r="B4" s="33">
        <v>21</v>
      </c>
      <c r="C4" s="32" t="str">
        <f>TEXT(B4/24,"h:mm AM/PM")</f>
        <v>9:00 PM</v>
      </c>
      <c r="F4" s="9" t="s">
        <v>72</v>
      </c>
      <c r="G4" s="13"/>
    </row>
    <row r="5" spans="1:7" x14ac:dyDescent="0.2">
      <c r="F5" s="9" t="s">
        <v>73</v>
      </c>
      <c r="G5" s="13"/>
    </row>
    <row r="6" spans="1:7" x14ac:dyDescent="0.2">
      <c r="F6" s="9" t="s">
        <v>74</v>
      </c>
      <c r="G6" s="13"/>
    </row>
    <row r="7" spans="1:7" x14ac:dyDescent="0.2">
      <c r="A7" s="50" t="s">
        <v>79</v>
      </c>
      <c r="B7" s="50"/>
      <c r="F7" s="9" t="s">
        <v>75</v>
      </c>
      <c r="G7" s="13"/>
    </row>
    <row r="8" spans="1:7" x14ac:dyDescent="0.2">
      <c r="A8" t="s">
        <v>80</v>
      </c>
      <c r="B8" s="13">
        <v>42442</v>
      </c>
      <c r="F8" s="9" t="s">
        <v>76</v>
      </c>
      <c r="G8" s="13"/>
    </row>
    <row r="9" spans="1:7" x14ac:dyDescent="0.2">
      <c r="A9" t="s">
        <v>85</v>
      </c>
      <c r="B9" s="13">
        <v>42680</v>
      </c>
      <c r="F9" s="9" t="s">
        <v>77</v>
      </c>
      <c r="G9" s="13"/>
    </row>
    <row r="19" spans="1:5" x14ac:dyDescent="0.2">
      <c r="A19" t="s">
        <v>94</v>
      </c>
    </row>
    <row r="20" spans="1:5" x14ac:dyDescent="0.2">
      <c r="B20">
        <v>2011</v>
      </c>
      <c r="C20">
        <v>2012</v>
      </c>
      <c r="D20">
        <v>2013</v>
      </c>
      <c r="E20">
        <v>2014</v>
      </c>
    </row>
    <row r="21" spans="1:5" x14ac:dyDescent="0.2">
      <c r="A21" t="s">
        <v>80</v>
      </c>
      <c r="B21" s="13">
        <v>40615</v>
      </c>
      <c r="C21" s="13">
        <v>40979</v>
      </c>
      <c r="D21" s="13">
        <v>41343</v>
      </c>
      <c r="E21" s="13">
        <v>41707</v>
      </c>
    </row>
    <row r="22" spans="1:5" x14ac:dyDescent="0.2">
      <c r="A22" t="s">
        <v>85</v>
      </c>
      <c r="B22" s="13">
        <v>40853</v>
      </c>
      <c r="C22" s="13">
        <v>41217</v>
      </c>
      <c r="D22" s="13">
        <v>41581</v>
      </c>
      <c r="E22" s="13">
        <v>41945</v>
      </c>
    </row>
    <row r="24" spans="1:5" x14ac:dyDescent="0.2">
      <c r="B24">
        <v>2015</v>
      </c>
      <c r="C24">
        <v>2016</v>
      </c>
    </row>
    <row r="25" spans="1:5" x14ac:dyDescent="0.2">
      <c r="B25" s="13">
        <v>42071</v>
      </c>
      <c r="C25" s="13">
        <v>42442</v>
      </c>
    </row>
    <row r="26" spans="1:5" x14ac:dyDescent="0.2">
      <c r="B26" s="13">
        <v>42309</v>
      </c>
      <c r="C26" s="13">
        <v>42680</v>
      </c>
    </row>
  </sheetData>
  <mergeCells count="3">
    <mergeCell ref="F1:G1"/>
    <mergeCell ref="A1:C1"/>
    <mergeCell ref="A7:B7"/>
  </mergeCells>
  <phoneticPr fontId="3" type="noConversion"/>
  <pageMargins left="0.75" right="0.75" top="1" bottom="1" header="0.5" footer="0.5"/>
  <pageSetup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13"/>
  </sheetPr>
  <dimension ref="A1:N13"/>
  <sheetViews>
    <sheetView workbookViewId="0">
      <selection sqref="A1:K13"/>
    </sheetView>
  </sheetViews>
  <sheetFormatPr defaultRowHeight="12.75" x14ac:dyDescent="0.2"/>
  <sheetData>
    <row r="1" spans="1:14" x14ac:dyDescent="0.2">
      <c r="A1" t="s">
        <v>406</v>
      </c>
      <c r="B1" t="s">
        <v>407</v>
      </c>
      <c r="C1" t="s">
        <v>408</v>
      </c>
      <c r="D1" t="s">
        <v>409</v>
      </c>
      <c r="E1" s="44" t="s">
        <v>410</v>
      </c>
      <c r="F1" s="47" t="s">
        <v>10</v>
      </c>
      <c r="G1" s="47" t="s">
        <v>411</v>
      </c>
      <c r="H1" s="47" t="s">
        <v>412</v>
      </c>
      <c r="I1" s="47" t="s">
        <v>413</v>
      </c>
      <c r="J1" s="47" t="s">
        <v>414</v>
      </c>
      <c r="K1" s="47" t="s">
        <v>415</v>
      </c>
    </row>
    <row r="2" spans="1:14" x14ac:dyDescent="0.2">
      <c r="A2" t="s">
        <v>478</v>
      </c>
      <c r="B2" t="s">
        <v>479</v>
      </c>
      <c r="C2">
        <v>2016</v>
      </c>
      <c r="D2">
        <v>3</v>
      </c>
      <c r="E2" s="44">
        <v>66760.09095408037</v>
      </c>
      <c r="F2" s="47">
        <v>200.14858483818671</v>
      </c>
      <c r="G2" s="47">
        <v>197.29087258745389</v>
      </c>
      <c r="H2" s="47">
        <v>173.79446716850848</v>
      </c>
      <c r="I2" s="47">
        <v>144.88204581074513</v>
      </c>
      <c r="J2" s="47">
        <v>144.88204581074513</v>
      </c>
      <c r="K2" s="47">
        <v>119.81179121027994</v>
      </c>
      <c r="M2" s="45"/>
      <c r="N2" s="45"/>
    </row>
    <row r="3" spans="1:14" x14ac:dyDescent="0.2">
      <c r="A3" t="s">
        <v>478</v>
      </c>
      <c r="B3" t="s">
        <v>479</v>
      </c>
      <c r="C3">
        <v>2016</v>
      </c>
      <c r="D3">
        <v>4</v>
      </c>
      <c r="E3" s="44">
        <v>62162.639917907203</v>
      </c>
      <c r="F3" s="47">
        <v>195.41677013400678</v>
      </c>
      <c r="G3" s="47">
        <v>191.15219442207217</v>
      </c>
      <c r="H3" s="47">
        <v>176.09628644787904</v>
      </c>
      <c r="I3" s="47">
        <v>134.33521176679966</v>
      </c>
      <c r="J3" s="47">
        <v>134.33521176679966</v>
      </c>
      <c r="K3" s="47">
        <v>112.49456610051435</v>
      </c>
      <c r="M3" s="45"/>
      <c r="N3" s="45"/>
    </row>
    <row r="4" spans="1:14" x14ac:dyDescent="0.2">
      <c r="A4" t="s">
        <v>478</v>
      </c>
      <c r="B4" t="s">
        <v>479</v>
      </c>
      <c r="C4">
        <v>2016</v>
      </c>
      <c r="D4">
        <v>5</v>
      </c>
      <c r="E4" s="44">
        <v>64672.387707268441</v>
      </c>
      <c r="F4" s="47">
        <v>192.01400285717608</v>
      </c>
      <c r="G4" s="47">
        <v>185.83804059244099</v>
      </c>
      <c r="H4" s="47">
        <v>175.62860289733766</v>
      </c>
      <c r="I4" s="47">
        <v>129.94809122102637</v>
      </c>
      <c r="J4" s="47">
        <v>129.94809122102637</v>
      </c>
      <c r="K4" s="47">
        <v>106.69121770977463</v>
      </c>
      <c r="M4" s="45"/>
      <c r="N4" s="45"/>
    </row>
    <row r="5" spans="1:14" x14ac:dyDescent="0.2">
      <c r="A5" t="s">
        <v>478</v>
      </c>
      <c r="B5" t="s">
        <v>479</v>
      </c>
      <c r="C5">
        <v>2016</v>
      </c>
      <c r="D5">
        <v>6</v>
      </c>
      <c r="E5" s="44">
        <v>66661.478878933674</v>
      </c>
      <c r="F5" s="47">
        <v>190.89836334666779</v>
      </c>
      <c r="G5" s="47">
        <v>184.7505115705151</v>
      </c>
      <c r="H5" s="47">
        <v>165.68178905136833</v>
      </c>
      <c r="I5" s="47">
        <v>144.81056197098789</v>
      </c>
      <c r="J5" s="47">
        <v>144.81056197098789</v>
      </c>
      <c r="K5" s="47">
        <v>107.92383037625149</v>
      </c>
      <c r="M5" s="45"/>
      <c r="N5" s="45"/>
    </row>
    <row r="6" spans="1:14" x14ac:dyDescent="0.2">
      <c r="A6" t="s">
        <v>478</v>
      </c>
      <c r="B6" t="s">
        <v>479</v>
      </c>
      <c r="C6">
        <v>2016</v>
      </c>
      <c r="D6">
        <v>7</v>
      </c>
      <c r="E6" s="44">
        <v>69610.990739330402</v>
      </c>
      <c r="F6" s="47">
        <v>199.73799612571514</v>
      </c>
      <c r="G6" s="47">
        <v>198.76526157631179</v>
      </c>
      <c r="H6" s="47">
        <v>175.90126710034747</v>
      </c>
      <c r="I6" s="47">
        <v>144.92863535505046</v>
      </c>
      <c r="J6" s="47">
        <v>144.92863535505046</v>
      </c>
      <c r="K6" s="47">
        <v>118.01322559311262</v>
      </c>
      <c r="M6" s="45"/>
      <c r="N6" s="45"/>
    </row>
    <row r="7" spans="1:14" x14ac:dyDescent="0.2">
      <c r="A7" t="s">
        <v>478</v>
      </c>
      <c r="B7" t="s">
        <v>479</v>
      </c>
      <c r="C7">
        <v>2016</v>
      </c>
      <c r="D7">
        <v>8</v>
      </c>
      <c r="E7" s="44">
        <v>70985.089784390191</v>
      </c>
      <c r="F7" s="47">
        <v>177.04864280571641</v>
      </c>
      <c r="G7" s="47">
        <v>175.08179770913523</v>
      </c>
      <c r="H7" s="47">
        <v>166.81017817260178</v>
      </c>
      <c r="I7" s="47">
        <v>140.55159171867427</v>
      </c>
      <c r="J7" s="47">
        <v>140.55159171867427</v>
      </c>
      <c r="K7" s="47">
        <v>111.18130022876487</v>
      </c>
      <c r="M7" s="45"/>
      <c r="N7" s="45"/>
    </row>
    <row r="8" spans="1:14" x14ac:dyDescent="0.2">
      <c r="A8" t="s">
        <v>478</v>
      </c>
      <c r="B8" t="s">
        <v>479</v>
      </c>
      <c r="C8">
        <v>2016</v>
      </c>
      <c r="D8">
        <v>9</v>
      </c>
      <c r="E8" s="44">
        <v>65458.370225262792</v>
      </c>
      <c r="F8" s="47">
        <v>181.05906337943588</v>
      </c>
      <c r="G8" s="47">
        <v>176.75996576522573</v>
      </c>
      <c r="H8" s="47">
        <v>167.85627609854191</v>
      </c>
      <c r="I8" s="47">
        <v>137.60035931804788</v>
      </c>
      <c r="J8" s="47">
        <v>137.60035931804788</v>
      </c>
      <c r="K8" s="47">
        <v>105.89254123285892</v>
      </c>
      <c r="M8" s="45"/>
      <c r="N8" s="45"/>
    </row>
    <row r="9" spans="1:14" x14ac:dyDescent="0.2">
      <c r="A9" t="s">
        <v>478</v>
      </c>
      <c r="B9" t="s">
        <v>479</v>
      </c>
      <c r="C9">
        <v>2016</v>
      </c>
      <c r="D9">
        <v>10</v>
      </c>
      <c r="E9" s="44">
        <v>61126.706477791085</v>
      </c>
      <c r="F9" s="47">
        <v>175.28233205710643</v>
      </c>
      <c r="G9" s="47">
        <v>173.3599640365091</v>
      </c>
      <c r="H9" s="47">
        <v>154.7430473046947</v>
      </c>
      <c r="I9" s="47">
        <v>128.44902558957102</v>
      </c>
      <c r="J9" s="47">
        <v>128.44902558957102</v>
      </c>
      <c r="K9" s="47">
        <v>101.46521104885505</v>
      </c>
      <c r="M9" s="45"/>
      <c r="N9" s="45"/>
    </row>
    <row r="10" spans="1:14" x14ac:dyDescent="0.2">
      <c r="A10" t="s">
        <v>478</v>
      </c>
      <c r="B10" t="s">
        <v>479</v>
      </c>
      <c r="C10">
        <v>2016</v>
      </c>
      <c r="D10">
        <v>11</v>
      </c>
      <c r="E10" s="44">
        <v>59305.154575762725</v>
      </c>
      <c r="F10" s="47">
        <v>176.36960823756291</v>
      </c>
      <c r="G10" s="47">
        <v>172.86643636137222</v>
      </c>
      <c r="H10" s="47">
        <v>159.81176593911636</v>
      </c>
      <c r="I10" s="47">
        <v>124.85680083298786</v>
      </c>
      <c r="J10" s="47">
        <v>124.85680083298786</v>
      </c>
      <c r="K10" s="47">
        <v>109.3706488896518</v>
      </c>
      <c r="M10" s="45"/>
      <c r="N10" s="45"/>
    </row>
    <row r="11" spans="1:14" x14ac:dyDescent="0.2">
      <c r="A11" t="s">
        <v>478</v>
      </c>
      <c r="B11" t="s">
        <v>479</v>
      </c>
      <c r="C11">
        <v>2016</v>
      </c>
      <c r="D11">
        <v>12</v>
      </c>
      <c r="E11" s="44">
        <v>65263.094209388393</v>
      </c>
      <c r="F11" s="47">
        <v>177.38552035308359</v>
      </c>
      <c r="G11" s="47">
        <v>175.07209958935516</v>
      </c>
      <c r="H11" s="47">
        <v>166.2084686914904</v>
      </c>
      <c r="I11" s="47">
        <v>140.64246754456789</v>
      </c>
      <c r="J11" s="47">
        <v>140.64246754456789</v>
      </c>
      <c r="K11" s="47">
        <v>121.96742543621183</v>
      </c>
      <c r="M11" s="45"/>
      <c r="N11" s="45"/>
    </row>
    <row r="12" spans="1:14" x14ac:dyDescent="0.2">
      <c r="A12" t="s">
        <v>478</v>
      </c>
      <c r="B12" t="s">
        <v>479</v>
      </c>
      <c r="C12">
        <v>2017</v>
      </c>
      <c r="D12">
        <v>1</v>
      </c>
      <c r="E12" s="44">
        <v>64962.732034238987</v>
      </c>
      <c r="F12" s="47">
        <v>175.84071032043104</v>
      </c>
      <c r="G12" s="47">
        <v>172.37046979313922</v>
      </c>
      <c r="H12" s="47">
        <v>168.47793886710866</v>
      </c>
      <c r="I12" s="47">
        <v>134.11540514333615</v>
      </c>
      <c r="J12" s="47">
        <v>134.11540514333615</v>
      </c>
      <c r="K12" s="47">
        <v>115.59301425896895</v>
      </c>
      <c r="M12" s="45"/>
      <c r="N12" s="45"/>
    </row>
    <row r="13" spans="1:14" x14ac:dyDescent="0.2">
      <c r="A13" t="s">
        <v>478</v>
      </c>
      <c r="B13" t="s">
        <v>479</v>
      </c>
      <c r="C13">
        <v>2017</v>
      </c>
      <c r="D13">
        <v>2</v>
      </c>
      <c r="E13" s="44">
        <v>56486.053803032424</v>
      </c>
      <c r="F13" s="47">
        <v>180.03668576312498</v>
      </c>
      <c r="G13" s="47">
        <v>173.55572892242597</v>
      </c>
      <c r="H13" s="47">
        <v>163.80237399874738</v>
      </c>
      <c r="I13" s="47">
        <v>132.29645414495167</v>
      </c>
      <c r="J13" s="47">
        <v>132.29645414495167</v>
      </c>
      <c r="K13" s="47">
        <v>116.89903650781206</v>
      </c>
      <c r="M13" s="45"/>
      <c r="N13" s="45"/>
    </row>
  </sheetData>
  <phoneticPr fontId="3" type="noConversion"/>
  <pageMargins left="0.75" right="0.75" top="1" bottom="1" header="0.5" footer="0.5"/>
  <pageSetup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pageSetUpPr fitToPage="1"/>
  </sheetPr>
  <dimension ref="A1:AF370"/>
  <sheetViews>
    <sheetView topLeftCell="A335" workbookViewId="0">
      <selection activeCell="F369" sqref="F369"/>
    </sheetView>
  </sheetViews>
  <sheetFormatPr defaultRowHeight="12.75" x14ac:dyDescent="0.2"/>
  <cols>
    <col min="6" max="6" width="8.140625" bestFit="1" customWidth="1"/>
  </cols>
  <sheetData>
    <row r="1" spans="1:32" x14ac:dyDescent="0.2">
      <c r="A1" t="s">
        <v>99</v>
      </c>
      <c r="B1" t="s">
        <v>70</v>
      </c>
      <c r="E1" t="s">
        <v>3</v>
      </c>
      <c r="F1" t="s">
        <v>4</v>
      </c>
      <c r="G1" t="s">
        <v>5</v>
      </c>
      <c r="H1" t="s">
        <v>6</v>
      </c>
      <c r="I1" s="1">
        <v>4.1666666666666664E-2</v>
      </c>
      <c r="J1" s="1">
        <v>8.3333333333333329E-2</v>
      </c>
      <c r="K1" s="1">
        <v>0.125</v>
      </c>
      <c r="L1" s="1">
        <v>0.16666666666666666</v>
      </c>
      <c r="M1" s="1">
        <v>0.20833333333333334</v>
      </c>
      <c r="N1" s="1">
        <v>0.25</v>
      </c>
      <c r="O1" s="1">
        <v>0.29166666666666669</v>
      </c>
      <c r="P1" s="1">
        <v>0.33333333333333331</v>
      </c>
      <c r="Q1" s="1">
        <v>0.375</v>
      </c>
      <c r="R1" s="1">
        <v>0.41666666666666669</v>
      </c>
      <c r="S1" s="1">
        <v>0.45833333333333331</v>
      </c>
      <c r="T1" s="1">
        <v>0.5</v>
      </c>
      <c r="U1" s="1">
        <v>0.54166666666666663</v>
      </c>
      <c r="V1" s="1">
        <v>0.58333333333333337</v>
      </c>
      <c r="W1" s="1">
        <v>0.625</v>
      </c>
      <c r="X1" s="1">
        <v>0.66666666666666663</v>
      </c>
      <c r="Y1" s="1">
        <v>0.70833333333333337</v>
      </c>
      <c r="Z1" s="1">
        <v>0.75</v>
      </c>
      <c r="AA1" s="1">
        <v>0.79166666666666663</v>
      </c>
      <c r="AB1" s="1">
        <v>0.83333333333333337</v>
      </c>
      <c r="AC1" s="1">
        <v>0.875</v>
      </c>
      <c r="AD1" s="1">
        <v>0.91666666666666663</v>
      </c>
      <c r="AE1" s="1">
        <v>0.95833333333333337</v>
      </c>
      <c r="AF1" s="2">
        <v>1</v>
      </c>
    </row>
    <row r="2" spans="1:32" x14ac:dyDescent="0.2">
      <c r="A2" t="s">
        <v>478</v>
      </c>
      <c r="B2" t="s">
        <v>100</v>
      </c>
      <c r="C2">
        <v>1</v>
      </c>
      <c r="D2">
        <v>2400</v>
      </c>
      <c r="E2">
        <v>60</v>
      </c>
      <c r="F2">
        <v>1</v>
      </c>
      <c r="G2">
        <v>1</v>
      </c>
      <c r="H2" t="s">
        <v>7</v>
      </c>
      <c r="I2">
        <v>73.667265255140023</v>
      </c>
      <c r="J2">
        <v>74.104283394732406</v>
      </c>
      <c r="K2">
        <v>73.284229708793092</v>
      </c>
      <c r="L2">
        <v>74.871920795809984</v>
      </c>
      <c r="M2">
        <v>82.989282582808073</v>
      </c>
      <c r="N2">
        <v>98.552524458847273</v>
      </c>
      <c r="O2">
        <v>119.81179121027994</v>
      </c>
      <c r="P2">
        <v>128.79548321051951</v>
      </c>
      <c r="Q2">
        <v>144.88204581074513</v>
      </c>
      <c r="R2">
        <v>141.46912592702628</v>
      </c>
      <c r="S2">
        <v>134.52306121751232</v>
      </c>
      <c r="T2">
        <v>128.4892222023536</v>
      </c>
      <c r="U2">
        <v>129.35187753644328</v>
      </c>
      <c r="V2">
        <v>123.09832053404995</v>
      </c>
      <c r="W2">
        <v>108.68512981561229</v>
      </c>
      <c r="X2">
        <v>109.80497554704999</v>
      </c>
      <c r="Y2">
        <v>95.891539639263073</v>
      </c>
      <c r="Z2">
        <v>90.531056851217087</v>
      </c>
      <c r="AA2">
        <v>93.079531254358415</v>
      </c>
      <c r="AB2">
        <v>89.802914845005944</v>
      </c>
      <c r="AC2">
        <v>88.721904594285263</v>
      </c>
      <c r="AD2">
        <v>81.494376011432635</v>
      </c>
      <c r="AE2">
        <v>80.355293825383043</v>
      </c>
      <c r="AF2">
        <v>80.059200234877963</v>
      </c>
    </row>
    <row r="3" spans="1:32" x14ac:dyDescent="0.2">
      <c r="A3" t="s">
        <v>478</v>
      </c>
      <c r="B3" t="s">
        <v>101</v>
      </c>
      <c r="C3">
        <v>1</v>
      </c>
      <c r="D3">
        <v>2400</v>
      </c>
      <c r="E3">
        <v>60</v>
      </c>
      <c r="F3">
        <v>1</v>
      </c>
      <c r="G3">
        <v>1</v>
      </c>
      <c r="H3" t="s">
        <v>7</v>
      </c>
      <c r="I3">
        <v>77.735505215789544</v>
      </c>
      <c r="J3">
        <v>74.992022681309024</v>
      </c>
      <c r="K3">
        <v>75.559770546553452</v>
      </c>
      <c r="L3">
        <v>77.05463504642691</v>
      </c>
      <c r="M3">
        <v>80.077801774988416</v>
      </c>
      <c r="N3">
        <v>89.108679059065778</v>
      </c>
      <c r="O3">
        <v>116.01246592455797</v>
      </c>
      <c r="P3">
        <v>128.78590930350865</v>
      </c>
      <c r="Q3">
        <v>136.67678593671121</v>
      </c>
      <c r="R3">
        <v>138.22756241802932</v>
      </c>
      <c r="S3">
        <v>130.03969946136769</v>
      </c>
      <c r="T3">
        <v>120.44189209569331</v>
      </c>
      <c r="U3">
        <v>134.24812793898778</v>
      </c>
      <c r="V3">
        <v>135.16864785903118</v>
      </c>
      <c r="W3">
        <v>126.45191129083665</v>
      </c>
      <c r="X3">
        <v>119.50734900843268</v>
      </c>
      <c r="Y3">
        <v>110.47658157258282</v>
      </c>
      <c r="Z3">
        <v>106.77724121137317</v>
      </c>
      <c r="AA3">
        <v>103.656385198984</v>
      </c>
      <c r="AB3">
        <v>102.89995526174624</v>
      </c>
      <c r="AC3">
        <v>93.617483061394537</v>
      </c>
      <c r="AD3">
        <v>91.911777941139533</v>
      </c>
      <c r="AE3">
        <v>88.386424966318216</v>
      </c>
      <c r="AF3">
        <v>82.293986434907922</v>
      </c>
    </row>
    <row r="4" spans="1:32" x14ac:dyDescent="0.2">
      <c r="A4" t="s">
        <v>478</v>
      </c>
      <c r="B4" t="s">
        <v>102</v>
      </c>
      <c r="C4">
        <v>1</v>
      </c>
      <c r="D4">
        <v>2400</v>
      </c>
      <c r="E4">
        <v>60</v>
      </c>
      <c r="F4">
        <v>1</v>
      </c>
      <c r="G4">
        <v>1</v>
      </c>
      <c r="H4" t="s">
        <v>7</v>
      </c>
      <c r="I4">
        <v>82.558516312134074</v>
      </c>
      <c r="J4">
        <v>81.971027964772148</v>
      </c>
      <c r="K4">
        <v>81.816445403146943</v>
      </c>
      <c r="L4">
        <v>79.017269187057039</v>
      </c>
      <c r="M4">
        <v>81.444912400716404</v>
      </c>
      <c r="N4">
        <v>87.618792606231111</v>
      </c>
      <c r="O4">
        <v>112.17300724907017</v>
      </c>
      <c r="P4">
        <v>120.10218398931129</v>
      </c>
      <c r="Q4">
        <v>126.50646340232498</v>
      </c>
      <c r="R4">
        <v>123.60670122388974</v>
      </c>
      <c r="S4">
        <v>127.58720612831307</v>
      </c>
      <c r="T4">
        <v>120.27392126309117</v>
      </c>
      <c r="U4">
        <v>128.07292631011913</v>
      </c>
      <c r="V4">
        <v>133.86633200869858</v>
      </c>
      <c r="W4">
        <v>124.49550276090174</v>
      </c>
      <c r="X4">
        <v>121.94822914906233</v>
      </c>
      <c r="Y4">
        <v>112.11202802502704</v>
      </c>
      <c r="Z4">
        <v>113.15210760599724</v>
      </c>
      <c r="AA4">
        <v>109.26226514396946</v>
      </c>
      <c r="AB4">
        <v>106.09142781839816</v>
      </c>
      <c r="AC4">
        <v>94.720593323310169</v>
      </c>
      <c r="AD4">
        <v>88.547373191458689</v>
      </c>
      <c r="AE4">
        <v>88.620605505280267</v>
      </c>
      <c r="AF4">
        <v>84.760587953563089</v>
      </c>
    </row>
    <row r="5" spans="1:32" x14ac:dyDescent="0.2">
      <c r="A5" t="s">
        <v>478</v>
      </c>
      <c r="B5" t="s">
        <v>103</v>
      </c>
      <c r="C5">
        <v>1</v>
      </c>
      <c r="D5">
        <v>2400</v>
      </c>
      <c r="E5">
        <v>60</v>
      </c>
      <c r="F5">
        <v>1</v>
      </c>
      <c r="G5">
        <v>1</v>
      </c>
      <c r="H5" t="s">
        <v>7</v>
      </c>
      <c r="I5">
        <v>81.500193552272123</v>
      </c>
      <c r="J5">
        <v>80.545546365302457</v>
      </c>
      <c r="K5">
        <v>80.771835820750667</v>
      </c>
      <c r="L5">
        <v>80.682077204337176</v>
      </c>
      <c r="M5">
        <v>82.211808047772209</v>
      </c>
      <c r="N5">
        <v>90.374792181490363</v>
      </c>
      <c r="O5">
        <v>107.31817235133994</v>
      </c>
      <c r="P5">
        <v>109.64945025036216</v>
      </c>
      <c r="Q5">
        <v>113.03822149759117</v>
      </c>
      <c r="R5">
        <v>119.01114671110957</v>
      </c>
      <c r="S5">
        <v>118.43400172203991</v>
      </c>
      <c r="T5">
        <v>113.44238192780412</v>
      </c>
      <c r="U5">
        <v>119.22397539703927</v>
      </c>
      <c r="V5">
        <v>117.40737926116354</v>
      </c>
      <c r="W5">
        <v>112.42461284943847</v>
      </c>
      <c r="X5">
        <v>113.01930767648132</v>
      </c>
      <c r="Y5">
        <v>98.237399506124603</v>
      </c>
      <c r="Z5">
        <v>87.084066565657693</v>
      </c>
      <c r="AA5">
        <v>88.141799779608434</v>
      </c>
      <c r="AB5">
        <v>86.198695216265946</v>
      </c>
      <c r="AC5">
        <v>85.008274551655617</v>
      </c>
      <c r="AD5">
        <v>78.671892156391934</v>
      </c>
      <c r="AE5">
        <v>76.323514663720246</v>
      </c>
      <c r="AF5">
        <v>72.856902041642797</v>
      </c>
    </row>
    <row r="6" spans="1:32" x14ac:dyDescent="0.2">
      <c r="A6" t="s">
        <v>478</v>
      </c>
      <c r="B6" t="s">
        <v>104</v>
      </c>
      <c r="C6">
        <v>1</v>
      </c>
      <c r="D6">
        <v>2400</v>
      </c>
      <c r="E6">
        <v>60</v>
      </c>
      <c r="F6">
        <v>1</v>
      </c>
      <c r="G6">
        <v>1</v>
      </c>
      <c r="H6" t="s">
        <v>7</v>
      </c>
      <c r="I6">
        <v>72.131765187477626</v>
      </c>
      <c r="J6">
        <v>76.361510450715798</v>
      </c>
      <c r="K6">
        <v>77.299885163447669</v>
      </c>
      <c r="L6">
        <v>77.194040454593861</v>
      </c>
      <c r="M6">
        <v>85.625477556316866</v>
      </c>
      <c r="N6">
        <v>84.318936554656702</v>
      </c>
      <c r="O6">
        <v>89.380251394837032</v>
      </c>
      <c r="P6">
        <v>93.045096685327636</v>
      </c>
      <c r="Q6">
        <v>97.686562372031418</v>
      </c>
      <c r="R6">
        <v>99.685393909011552</v>
      </c>
      <c r="S6">
        <v>96.994250198590265</v>
      </c>
      <c r="T6">
        <v>95.373528717014096</v>
      </c>
      <c r="U6">
        <v>93.789836520943155</v>
      </c>
      <c r="V6">
        <v>96.038920979437165</v>
      </c>
      <c r="W6">
        <v>89.464455046187425</v>
      </c>
      <c r="X6">
        <v>89.955443955484782</v>
      </c>
      <c r="Y6">
        <v>91.599479131536555</v>
      </c>
      <c r="Z6">
        <v>89.035650863880107</v>
      </c>
      <c r="AA6">
        <v>93.669907452765841</v>
      </c>
      <c r="AB6">
        <v>91.453990328080423</v>
      </c>
      <c r="AC6">
        <v>86.601449210694312</v>
      </c>
      <c r="AD6">
        <v>78.508900353711397</v>
      </c>
      <c r="AE6">
        <v>77.227866358296112</v>
      </c>
      <c r="AF6">
        <v>74.050646746664299</v>
      </c>
    </row>
    <row r="7" spans="1:32" x14ac:dyDescent="0.2">
      <c r="A7" t="s">
        <v>478</v>
      </c>
      <c r="B7" t="s">
        <v>105</v>
      </c>
      <c r="C7">
        <v>1</v>
      </c>
      <c r="D7">
        <v>2400</v>
      </c>
      <c r="E7">
        <v>60</v>
      </c>
      <c r="F7">
        <v>1</v>
      </c>
      <c r="G7">
        <v>1</v>
      </c>
      <c r="H7" t="s">
        <v>7</v>
      </c>
      <c r="I7">
        <v>74.979539297458146</v>
      </c>
      <c r="J7">
        <v>74.850504906489235</v>
      </c>
      <c r="K7">
        <v>74.896056152783757</v>
      </c>
      <c r="L7">
        <v>74.884821657161709</v>
      </c>
      <c r="M7">
        <v>82.916943716176334</v>
      </c>
      <c r="N7">
        <v>83.571800713213392</v>
      </c>
      <c r="O7">
        <v>82.36946233785477</v>
      </c>
      <c r="P7">
        <v>81.981298444142112</v>
      </c>
      <c r="Q7">
        <v>80.412415043358607</v>
      </c>
      <c r="R7">
        <v>86.085448791160331</v>
      </c>
      <c r="S7">
        <v>88.398631475898839</v>
      </c>
      <c r="T7">
        <v>90.520376964559205</v>
      </c>
      <c r="U7">
        <v>87.886766095206696</v>
      </c>
      <c r="V7">
        <v>86.830456674736936</v>
      </c>
      <c r="W7">
        <v>86.114023547928312</v>
      </c>
      <c r="X7">
        <v>83.976857379218771</v>
      </c>
      <c r="Y7">
        <v>86.439777601907423</v>
      </c>
      <c r="Z7">
        <v>87.940733241562171</v>
      </c>
      <c r="AA7">
        <v>86.601493156815778</v>
      </c>
      <c r="AB7">
        <v>82.653183465050702</v>
      </c>
      <c r="AC7">
        <v>78.428844785200482</v>
      </c>
      <c r="AD7">
        <v>77.40997312994449</v>
      </c>
      <c r="AE7">
        <v>76.954800075327455</v>
      </c>
      <c r="AF7">
        <v>75.23020200221471</v>
      </c>
    </row>
    <row r="8" spans="1:32" x14ac:dyDescent="0.2">
      <c r="A8" t="s">
        <v>478</v>
      </c>
      <c r="B8" t="s">
        <v>106</v>
      </c>
      <c r="C8">
        <v>1</v>
      </c>
      <c r="D8">
        <v>2400</v>
      </c>
      <c r="E8">
        <v>60</v>
      </c>
      <c r="F8">
        <v>1</v>
      </c>
      <c r="G8">
        <v>1</v>
      </c>
      <c r="H8" t="s">
        <v>7</v>
      </c>
      <c r="I8">
        <v>74.398780441158351</v>
      </c>
      <c r="J8">
        <v>75.318935424927432</v>
      </c>
      <c r="K8">
        <v>76.866861575731534</v>
      </c>
      <c r="L8">
        <v>78.165439987308091</v>
      </c>
      <c r="M8">
        <v>90.714076006035285</v>
      </c>
      <c r="N8">
        <v>94.434088757811523</v>
      </c>
      <c r="O8">
        <v>116.24904387201801</v>
      </c>
      <c r="P8">
        <v>122.9333224598828</v>
      </c>
      <c r="Q8">
        <v>133.44854143907253</v>
      </c>
      <c r="R8">
        <v>131.01960759149031</v>
      </c>
      <c r="S8">
        <v>131.88103880906419</v>
      </c>
      <c r="T8">
        <v>126.04480340418746</v>
      </c>
      <c r="U8">
        <v>122.39955618922446</v>
      </c>
      <c r="V8">
        <v>127.19683431396729</v>
      </c>
      <c r="W8">
        <v>124.47076537720852</v>
      </c>
      <c r="X8">
        <v>118.13489042485334</v>
      </c>
      <c r="Y8">
        <v>109.15714233188102</v>
      </c>
      <c r="Z8">
        <v>99.480428746954246</v>
      </c>
      <c r="AA8">
        <v>91.451101236865995</v>
      </c>
      <c r="AB8">
        <v>94.270982563204726</v>
      </c>
      <c r="AC8">
        <v>91.010773378523922</v>
      </c>
      <c r="AD8">
        <v>80.22573529985587</v>
      </c>
      <c r="AE8">
        <v>79.955440320013835</v>
      </c>
      <c r="AF8">
        <v>81.143951175651651</v>
      </c>
    </row>
    <row r="9" spans="1:32" x14ac:dyDescent="0.2">
      <c r="A9" t="s">
        <v>478</v>
      </c>
      <c r="B9" t="s">
        <v>107</v>
      </c>
      <c r="C9">
        <v>1</v>
      </c>
      <c r="D9">
        <v>2400</v>
      </c>
      <c r="E9">
        <v>60</v>
      </c>
      <c r="F9">
        <v>1</v>
      </c>
      <c r="G9">
        <v>1</v>
      </c>
      <c r="H9" t="s">
        <v>7</v>
      </c>
      <c r="I9">
        <v>75.651000796814387</v>
      </c>
      <c r="J9">
        <v>72.993443141483368</v>
      </c>
      <c r="K9">
        <v>72.974447861732727</v>
      </c>
      <c r="L9">
        <v>73.772674454776165</v>
      </c>
      <c r="M9">
        <v>82.146504580045885</v>
      </c>
      <c r="N9">
        <v>91.572067325735034</v>
      </c>
      <c r="O9">
        <v>102.65450956420096</v>
      </c>
      <c r="P9">
        <v>106.11843924339647</v>
      </c>
      <c r="Q9">
        <v>117.95536013492367</v>
      </c>
      <c r="R9">
        <v>114.98590436596002</v>
      </c>
      <c r="S9">
        <v>116.82898782886811</v>
      </c>
      <c r="T9">
        <v>116.47735670329156</v>
      </c>
      <c r="U9">
        <v>115.29192255936485</v>
      </c>
      <c r="V9">
        <v>115.15848367830137</v>
      </c>
      <c r="W9">
        <v>118.69893453447389</v>
      </c>
      <c r="X9">
        <v>113.11492561889308</v>
      </c>
      <c r="Y9">
        <v>99.124047571067877</v>
      </c>
      <c r="Z9">
        <v>86.125702717525201</v>
      </c>
      <c r="AA9">
        <v>87.041617607081818</v>
      </c>
      <c r="AB9">
        <v>85.288598879360777</v>
      </c>
      <c r="AC9">
        <v>83.398119142624864</v>
      </c>
      <c r="AD9">
        <v>76.110395908739548</v>
      </c>
      <c r="AE9">
        <v>73.771139916435331</v>
      </c>
      <c r="AF9">
        <v>70.744415552473924</v>
      </c>
    </row>
    <row r="10" spans="1:32" x14ac:dyDescent="0.2">
      <c r="A10" t="s">
        <v>478</v>
      </c>
      <c r="B10" t="s">
        <v>108</v>
      </c>
      <c r="C10">
        <v>1</v>
      </c>
      <c r="D10">
        <v>2400</v>
      </c>
      <c r="E10">
        <v>60</v>
      </c>
      <c r="F10">
        <v>1</v>
      </c>
      <c r="G10">
        <v>1</v>
      </c>
      <c r="H10" t="s">
        <v>7</v>
      </c>
      <c r="I10">
        <v>69.609001334103326</v>
      </c>
      <c r="J10">
        <v>69.888809942822377</v>
      </c>
      <c r="K10">
        <v>70.247626351926257</v>
      </c>
      <c r="L10">
        <v>72.241120369780674</v>
      </c>
      <c r="M10">
        <v>82.343319108367979</v>
      </c>
      <c r="N10">
        <v>85.977754736594818</v>
      </c>
      <c r="O10">
        <v>105.32402163834948</v>
      </c>
      <c r="P10">
        <v>113.5719415908476</v>
      </c>
      <c r="Q10">
        <v>115.72654594964094</v>
      </c>
      <c r="R10">
        <v>119.50843822745428</v>
      </c>
      <c r="S10">
        <v>117.2792191558371</v>
      </c>
      <c r="T10">
        <v>118.16645678060944</v>
      </c>
      <c r="U10">
        <v>121.33561828131305</v>
      </c>
      <c r="V10">
        <v>119.19746885975539</v>
      </c>
      <c r="W10">
        <v>116.68899393767646</v>
      </c>
      <c r="X10">
        <v>113.28442487161747</v>
      </c>
      <c r="Y10">
        <v>97.4804360794394</v>
      </c>
      <c r="Z10">
        <v>94.849471696573488</v>
      </c>
      <c r="AA10">
        <v>86.703350119286895</v>
      </c>
      <c r="AB10">
        <v>82.882160482879655</v>
      </c>
      <c r="AC10">
        <v>80.058313180902402</v>
      </c>
      <c r="AD10">
        <v>74.445083101431038</v>
      </c>
      <c r="AE10">
        <v>69.330834146759628</v>
      </c>
      <c r="AF10">
        <v>66.218207544475206</v>
      </c>
    </row>
    <row r="11" spans="1:32" x14ac:dyDescent="0.2">
      <c r="A11" t="s">
        <v>478</v>
      </c>
      <c r="B11" t="s">
        <v>109</v>
      </c>
      <c r="C11">
        <v>1</v>
      </c>
      <c r="D11">
        <v>2400</v>
      </c>
      <c r="E11">
        <v>60</v>
      </c>
      <c r="F11">
        <v>1</v>
      </c>
      <c r="G11">
        <v>1</v>
      </c>
      <c r="H11" t="s">
        <v>7</v>
      </c>
      <c r="I11">
        <v>65.637030333430843</v>
      </c>
      <c r="J11">
        <v>66.682069067438476</v>
      </c>
      <c r="K11">
        <v>65.254206133084764</v>
      </c>
      <c r="L11">
        <v>66.550233134208099</v>
      </c>
      <c r="M11">
        <v>68.230283930253023</v>
      </c>
      <c r="N11">
        <v>72.254104929516799</v>
      </c>
      <c r="O11">
        <v>98.134786665785029</v>
      </c>
      <c r="P11">
        <v>109.75643507818943</v>
      </c>
      <c r="Q11">
        <v>115.79234157048766</v>
      </c>
      <c r="R11">
        <v>113.98626898033633</v>
      </c>
      <c r="S11">
        <v>118.8725066381357</v>
      </c>
      <c r="T11">
        <v>112.44986176559851</v>
      </c>
      <c r="U11">
        <v>119.72508868500702</v>
      </c>
      <c r="V11">
        <v>113.26564881799317</v>
      </c>
      <c r="W11">
        <v>108.63530726842478</v>
      </c>
      <c r="X11">
        <v>106.7426350174191</v>
      </c>
      <c r="Y11">
        <v>91.570740997849086</v>
      </c>
      <c r="Z11">
        <v>86.161003662499439</v>
      </c>
      <c r="AA11">
        <v>88.016283998711671</v>
      </c>
      <c r="AB11">
        <v>77.172426588874274</v>
      </c>
      <c r="AC11">
        <v>75.426747043109742</v>
      </c>
      <c r="AD11">
        <v>71.91926458146088</v>
      </c>
      <c r="AE11">
        <v>68.239628113098334</v>
      </c>
      <c r="AF11">
        <v>64.578354877091783</v>
      </c>
    </row>
    <row r="12" spans="1:32" x14ac:dyDescent="0.2">
      <c r="A12" t="s">
        <v>478</v>
      </c>
      <c r="B12" t="s">
        <v>110</v>
      </c>
      <c r="C12">
        <v>1</v>
      </c>
      <c r="D12">
        <v>2400</v>
      </c>
      <c r="E12">
        <v>60</v>
      </c>
      <c r="F12">
        <v>1</v>
      </c>
      <c r="G12">
        <v>1</v>
      </c>
      <c r="H12" t="s">
        <v>7</v>
      </c>
      <c r="I12">
        <v>63.172136548328652</v>
      </c>
      <c r="J12">
        <v>64.400739932928971</v>
      </c>
      <c r="K12">
        <v>65.515524334875877</v>
      </c>
      <c r="L12">
        <v>67.116912214636699</v>
      </c>
      <c r="M12">
        <v>69.653057883874808</v>
      </c>
      <c r="N12">
        <v>72.762143051002951</v>
      </c>
      <c r="O12">
        <v>93.532043891107449</v>
      </c>
      <c r="P12">
        <v>96.706323639642847</v>
      </c>
      <c r="Q12">
        <v>98.297446538777194</v>
      </c>
      <c r="R12">
        <v>106.65423913158287</v>
      </c>
      <c r="S12">
        <v>107.18747122181796</v>
      </c>
      <c r="T12">
        <v>103.71477070580798</v>
      </c>
      <c r="U12">
        <v>101.82027430185995</v>
      </c>
      <c r="V12">
        <v>100.26999539131221</v>
      </c>
      <c r="W12">
        <v>94.423782814081889</v>
      </c>
      <c r="X12">
        <v>89.575641334157325</v>
      </c>
      <c r="Y12">
        <v>89.457939424518003</v>
      </c>
      <c r="Z12">
        <v>89.252058913757182</v>
      </c>
      <c r="AA12">
        <v>87.048383945235614</v>
      </c>
      <c r="AB12">
        <v>81.415473563153228</v>
      </c>
      <c r="AC12">
        <v>75.954411269360108</v>
      </c>
      <c r="AD12">
        <v>70.315307805860201</v>
      </c>
      <c r="AE12">
        <v>67.375628154256205</v>
      </c>
      <c r="AF12">
        <v>64.707359554012413</v>
      </c>
    </row>
    <row r="13" spans="1:32" x14ac:dyDescent="0.2">
      <c r="A13" t="s">
        <v>478</v>
      </c>
      <c r="B13" t="s">
        <v>111</v>
      </c>
      <c r="C13">
        <v>1</v>
      </c>
      <c r="D13">
        <v>2400</v>
      </c>
      <c r="E13">
        <v>60</v>
      </c>
      <c r="F13">
        <v>1</v>
      </c>
      <c r="G13">
        <v>1</v>
      </c>
      <c r="H13" t="s">
        <v>7</v>
      </c>
      <c r="I13">
        <v>63.681353285005144</v>
      </c>
      <c r="J13">
        <v>64.912928612395348</v>
      </c>
      <c r="K13">
        <v>63.628404720829614</v>
      </c>
      <c r="L13">
        <v>62.466366273485235</v>
      </c>
      <c r="M13">
        <v>60.021546829279849</v>
      </c>
      <c r="N13">
        <v>62.862475873854372</v>
      </c>
      <c r="O13">
        <v>63.36876860550791</v>
      </c>
      <c r="P13">
        <v>72.158455781217668</v>
      </c>
      <c r="Q13">
        <v>76.041160439463951</v>
      </c>
      <c r="R13">
        <v>73.926428928323929</v>
      </c>
      <c r="S13">
        <v>79.504618197995057</v>
      </c>
      <c r="T13">
        <v>79.942150502503708</v>
      </c>
      <c r="U13">
        <v>79.190317544188019</v>
      </c>
      <c r="V13">
        <v>83.94124431409962</v>
      </c>
      <c r="W13">
        <v>85.544933211951161</v>
      </c>
      <c r="X13">
        <v>84.639847672762016</v>
      </c>
      <c r="Y13">
        <v>81.701057214306658</v>
      </c>
      <c r="Z13">
        <v>82.957916767689497</v>
      </c>
      <c r="AA13">
        <v>86.272182167656723</v>
      </c>
      <c r="AB13">
        <v>85.229724649982188</v>
      </c>
      <c r="AC13">
        <v>77.130310711482949</v>
      </c>
      <c r="AD13">
        <v>71.460591867131185</v>
      </c>
      <c r="AE13">
        <v>67.425436156385643</v>
      </c>
      <c r="AF13">
        <v>64.243477053756038</v>
      </c>
    </row>
    <row r="14" spans="1:32" x14ac:dyDescent="0.2">
      <c r="A14" t="s">
        <v>478</v>
      </c>
      <c r="B14" t="s">
        <v>112</v>
      </c>
      <c r="C14">
        <v>1</v>
      </c>
      <c r="D14">
        <v>2400</v>
      </c>
      <c r="E14">
        <v>60</v>
      </c>
      <c r="F14">
        <v>1</v>
      </c>
      <c r="G14">
        <v>1</v>
      </c>
      <c r="H14" t="s">
        <v>7</v>
      </c>
      <c r="I14">
        <v>63.429129573988348</v>
      </c>
      <c r="J14">
        <v>63.695264886116284</v>
      </c>
      <c r="K14">
        <v>0</v>
      </c>
      <c r="L14">
        <v>63.160658604514083</v>
      </c>
      <c r="M14">
        <v>64.223453788574744</v>
      </c>
      <c r="N14">
        <v>74.074153212289573</v>
      </c>
      <c r="O14">
        <v>76.295023689976105</v>
      </c>
      <c r="P14">
        <v>73.994691520476934</v>
      </c>
      <c r="Q14">
        <v>74.769207357572384</v>
      </c>
      <c r="R14">
        <v>75.395198680332015</v>
      </c>
      <c r="S14">
        <v>81.291404080258573</v>
      </c>
      <c r="T14">
        <v>81.307137918234062</v>
      </c>
      <c r="U14">
        <v>85.489803127030058</v>
      </c>
      <c r="V14">
        <v>86.041852068392146</v>
      </c>
      <c r="W14">
        <v>87.187218550181029</v>
      </c>
      <c r="X14">
        <v>78.819573213245093</v>
      </c>
      <c r="Y14">
        <v>76.084822052918838</v>
      </c>
      <c r="Z14">
        <v>76.467897357418934</v>
      </c>
      <c r="AA14">
        <v>73.400543620513034</v>
      </c>
      <c r="AB14">
        <v>69.601902795822227</v>
      </c>
      <c r="AC14">
        <v>72.12839963047395</v>
      </c>
      <c r="AD14">
        <v>68.471875028523172</v>
      </c>
      <c r="AE14">
        <v>63.903483091951657</v>
      </c>
      <c r="AF14">
        <v>63.007317119781518</v>
      </c>
    </row>
    <row r="15" spans="1:32" x14ac:dyDescent="0.2">
      <c r="A15" t="s">
        <v>478</v>
      </c>
      <c r="B15" t="s">
        <v>113</v>
      </c>
      <c r="C15">
        <v>1</v>
      </c>
      <c r="D15">
        <v>2400</v>
      </c>
      <c r="E15">
        <v>60</v>
      </c>
      <c r="F15">
        <v>1</v>
      </c>
      <c r="G15">
        <v>1</v>
      </c>
      <c r="H15" t="s">
        <v>7</v>
      </c>
      <c r="I15">
        <v>61.242601911984359</v>
      </c>
      <c r="J15">
        <v>59.95175164120387</v>
      </c>
      <c r="K15">
        <v>61.384283724251851</v>
      </c>
      <c r="L15">
        <v>61.916849999817252</v>
      </c>
      <c r="M15">
        <v>70.795781656107877</v>
      </c>
      <c r="N15">
        <v>77.388692426285317</v>
      </c>
      <c r="O15">
        <v>96.133094702080086</v>
      </c>
      <c r="P15">
        <v>105.38247931102724</v>
      </c>
      <c r="Q15">
        <v>110.81412156594266</v>
      </c>
      <c r="R15">
        <v>120.58130705215282</v>
      </c>
      <c r="S15">
        <v>124.15788681127307</v>
      </c>
      <c r="T15">
        <v>121.99161876121639</v>
      </c>
      <c r="U15">
        <v>128.45768285819454</v>
      </c>
      <c r="V15">
        <v>124.94389907262077</v>
      </c>
      <c r="W15">
        <v>116.09865283380849</v>
      </c>
      <c r="X15">
        <v>117.59673534916625</v>
      </c>
      <c r="Y15">
        <v>105.24354165822695</v>
      </c>
      <c r="Z15">
        <v>100.29000998562456</v>
      </c>
      <c r="AA15">
        <v>88.798217882821291</v>
      </c>
      <c r="AB15">
        <v>83.625829599071153</v>
      </c>
      <c r="AC15">
        <v>86.981744134040895</v>
      </c>
      <c r="AD15">
        <v>75.050094969779011</v>
      </c>
      <c r="AE15">
        <v>70.687752684137038</v>
      </c>
      <c r="AF15">
        <v>66.627910712311788</v>
      </c>
    </row>
    <row r="16" spans="1:32" x14ac:dyDescent="0.2">
      <c r="A16" t="s">
        <v>478</v>
      </c>
      <c r="B16" t="s">
        <v>114</v>
      </c>
      <c r="C16">
        <v>1</v>
      </c>
      <c r="D16">
        <v>2400</v>
      </c>
      <c r="E16">
        <v>60</v>
      </c>
      <c r="F16">
        <v>1</v>
      </c>
      <c r="G16">
        <v>1</v>
      </c>
      <c r="H16" t="s">
        <v>7</v>
      </c>
      <c r="I16">
        <v>63.811951615222831</v>
      </c>
      <c r="J16">
        <v>62.991648887761777</v>
      </c>
      <c r="K16">
        <v>63.418583770502572</v>
      </c>
      <c r="L16">
        <v>64.870817394314415</v>
      </c>
      <c r="M16">
        <v>73.35565008800755</v>
      </c>
      <c r="N16">
        <v>83.613036803231992</v>
      </c>
      <c r="O16">
        <v>103.00916966361754</v>
      </c>
      <c r="P16">
        <v>112.6320909530718</v>
      </c>
      <c r="Q16">
        <v>122.37394259675601</v>
      </c>
      <c r="R16">
        <v>125.14918087416548</v>
      </c>
      <c r="S16">
        <v>113.01085291164225</v>
      </c>
      <c r="T16">
        <v>109.75952377926698</v>
      </c>
      <c r="U16">
        <v>118.94369755421444</v>
      </c>
      <c r="V16">
        <v>118.82002243351232</v>
      </c>
      <c r="W16">
        <v>120.02834004974258</v>
      </c>
      <c r="X16">
        <v>115.83685967126242</v>
      </c>
      <c r="Y16">
        <v>102.29929400712189</v>
      </c>
      <c r="Z16">
        <v>94.093520775144952</v>
      </c>
      <c r="AA16">
        <v>84.953488012605703</v>
      </c>
      <c r="AB16">
        <v>86.884780885254543</v>
      </c>
      <c r="AC16">
        <v>90.438075105816125</v>
      </c>
      <c r="AD16">
        <v>78.088735620217079</v>
      </c>
      <c r="AE16">
        <v>74.131890503103833</v>
      </c>
      <c r="AF16">
        <v>68.479062792692545</v>
      </c>
    </row>
    <row r="17" spans="1:32" x14ac:dyDescent="0.2">
      <c r="A17" t="s">
        <v>478</v>
      </c>
      <c r="B17" t="s">
        <v>115</v>
      </c>
      <c r="C17">
        <v>1</v>
      </c>
      <c r="D17">
        <v>2400</v>
      </c>
      <c r="E17">
        <v>60</v>
      </c>
      <c r="F17">
        <v>1</v>
      </c>
      <c r="G17">
        <v>1</v>
      </c>
      <c r="H17" t="s">
        <v>7</v>
      </c>
      <c r="I17">
        <v>66.203371836713828</v>
      </c>
      <c r="J17">
        <v>62.633467038431512</v>
      </c>
      <c r="K17">
        <v>61.927937642213102</v>
      </c>
      <c r="L17">
        <v>63.185002899473915</v>
      </c>
      <c r="M17">
        <v>64.801996092000749</v>
      </c>
      <c r="N17">
        <v>75.138661271984404</v>
      </c>
      <c r="O17">
        <v>97.558870314107423</v>
      </c>
      <c r="P17">
        <v>107.42664838080351</v>
      </c>
      <c r="Q17">
        <v>117.36637597419113</v>
      </c>
      <c r="R17">
        <v>126.71706640690962</v>
      </c>
      <c r="S17">
        <v>126.42304531669724</v>
      </c>
      <c r="T17">
        <v>119.6656495066663</v>
      </c>
      <c r="U17">
        <v>120.36570053066022</v>
      </c>
      <c r="V17">
        <v>125.00207990963563</v>
      </c>
      <c r="W17">
        <v>127.2193869219678</v>
      </c>
      <c r="X17">
        <v>113.26651144282364</v>
      </c>
      <c r="Y17">
        <v>105.89443781985487</v>
      </c>
      <c r="Z17">
        <v>102.06557869069422</v>
      </c>
      <c r="AA17">
        <v>89.506589605049754</v>
      </c>
      <c r="AB17">
        <v>86.276705782724278</v>
      </c>
      <c r="AC17">
        <v>84.162963996606166</v>
      </c>
      <c r="AD17">
        <v>73.121565492799178</v>
      </c>
      <c r="AE17">
        <v>68.214655522850123</v>
      </c>
      <c r="AF17">
        <v>63.788177184010117</v>
      </c>
    </row>
    <row r="18" spans="1:32" x14ac:dyDescent="0.2">
      <c r="A18" t="s">
        <v>478</v>
      </c>
      <c r="B18" t="s">
        <v>116</v>
      </c>
      <c r="C18">
        <v>1</v>
      </c>
      <c r="D18">
        <v>2400</v>
      </c>
      <c r="E18">
        <v>60</v>
      </c>
      <c r="F18">
        <v>1</v>
      </c>
      <c r="G18">
        <v>1</v>
      </c>
      <c r="H18" t="s">
        <v>7</v>
      </c>
      <c r="I18">
        <v>61.027646826538557</v>
      </c>
      <c r="J18">
        <v>61.021134561773891</v>
      </c>
      <c r="K18">
        <v>60.738206429370642</v>
      </c>
      <c r="L18">
        <v>65.955010734369125</v>
      </c>
      <c r="M18">
        <v>70.619629377011819</v>
      </c>
      <c r="N18">
        <v>79.680838450805496</v>
      </c>
      <c r="O18">
        <v>100.42789311777145</v>
      </c>
      <c r="P18">
        <v>119.04720962303055</v>
      </c>
      <c r="Q18">
        <v>114.36665809494752</v>
      </c>
      <c r="R18">
        <v>113.42573736416004</v>
      </c>
      <c r="S18">
        <v>119.09974494123232</v>
      </c>
      <c r="T18">
        <v>126.66889156687658</v>
      </c>
      <c r="U18">
        <v>123.88907126153862</v>
      </c>
      <c r="V18">
        <v>127.46697997548937</v>
      </c>
      <c r="W18">
        <v>120.08258438715917</v>
      </c>
      <c r="X18">
        <v>112.05595621822407</v>
      </c>
      <c r="Y18">
        <v>95.64550249853329</v>
      </c>
      <c r="Z18">
        <v>89.945318219890609</v>
      </c>
      <c r="AA18">
        <v>88.180544616388033</v>
      </c>
      <c r="AB18">
        <v>84.637781351208716</v>
      </c>
      <c r="AC18">
        <v>79.602781313014461</v>
      </c>
      <c r="AD18">
        <v>71.994954157053343</v>
      </c>
      <c r="AE18">
        <v>69.454752866619174</v>
      </c>
      <c r="AF18">
        <v>65.640822901321442</v>
      </c>
    </row>
    <row r="19" spans="1:32" x14ac:dyDescent="0.2">
      <c r="A19" t="s">
        <v>478</v>
      </c>
      <c r="B19" t="s">
        <v>117</v>
      </c>
      <c r="C19">
        <v>1</v>
      </c>
      <c r="D19">
        <v>2400</v>
      </c>
      <c r="E19">
        <v>60</v>
      </c>
      <c r="F19">
        <v>1</v>
      </c>
      <c r="G19">
        <v>1</v>
      </c>
      <c r="H19" t="s">
        <v>7</v>
      </c>
      <c r="I19">
        <v>64.745014364924202</v>
      </c>
      <c r="J19">
        <v>66.753352280982966</v>
      </c>
      <c r="K19">
        <v>67.29885106990821</v>
      </c>
      <c r="L19">
        <v>69.910331109874178</v>
      </c>
      <c r="M19">
        <v>74.374491781456129</v>
      </c>
      <c r="N19">
        <v>86.769898305298653</v>
      </c>
      <c r="O19">
        <v>97.94721128167717</v>
      </c>
      <c r="P19">
        <v>98.459663082644028</v>
      </c>
      <c r="Q19">
        <v>112.90260989103847</v>
      </c>
      <c r="R19">
        <v>120.25872190560675</v>
      </c>
      <c r="S19">
        <v>117.35447902684624</v>
      </c>
      <c r="T19">
        <v>114.07222710161771</v>
      </c>
      <c r="U19">
        <v>116.28008749099104</v>
      </c>
      <c r="V19">
        <v>113.58733892060366</v>
      </c>
      <c r="W19">
        <v>108.18056659627084</v>
      </c>
      <c r="X19">
        <v>94.875980237991115</v>
      </c>
      <c r="Y19">
        <v>82.152429105919126</v>
      </c>
      <c r="Z19">
        <v>78.946707687698307</v>
      </c>
      <c r="AA19">
        <v>74.54035325070636</v>
      </c>
      <c r="AB19">
        <v>72.621344383654488</v>
      </c>
      <c r="AC19">
        <v>74.134463342707946</v>
      </c>
      <c r="AD19">
        <v>71.875045561289994</v>
      </c>
      <c r="AE19">
        <v>69.123147892557697</v>
      </c>
      <c r="AF19">
        <v>64.140998941401691</v>
      </c>
    </row>
    <row r="20" spans="1:32" x14ac:dyDescent="0.2">
      <c r="A20" t="s">
        <v>478</v>
      </c>
      <c r="B20" t="s">
        <v>118</v>
      </c>
      <c r="C20">
        <v>1</v>
      </c>
      <c r="D20">
        <v>2400</v>
      </c>
      <c r="E20">
        <v>60</v>
      </c>
      <c r="F20">
        <v>1</v>
      </c>
      <c r="G20">
        <v>1</v>
      </c>
      <c r="H20" t="s">
        <v>7</v>
      </c>
      <c r="I20">
        <v>63.325299093000844</v>
      </c>
      <c r="J20">
        <v>64.110305253586603</v>
      </c>
      <c r="K20">
        <v>63.727198022132804</v>
      </c>
      <c r="L20">
        <v>65.085469656350696</v>
      </c>
      <c r="M20">
        <v>69.329512523839654</v>
      </c>
      <c r="N20">
        <v>75.146013541432225</v>
      </c>
      <c r="O20">
        <v>74.816538531120784</v>
      </c>
      <c r="P20">
        <v>79.428659434622475</v>
      </c>
      <c r="Q20">
        <v>80.94627434739364</v>
      </c>
      <c r="R20">
        <v>82.899208491472208</v>
      </c>
      <c r="S20">
        <v>87.983266535192513</v>
      </c>
      <c r="T20">
        <v>84.960136498847049</v>
      </c>
      <c r="U20">
        <v>84.467008263958505</v>
      </c>
      <c r="V20">
        <v>87.724210675390353</v>
      </c>
      <c r="W20">
        <v>84.696512317057483</v>
      </c>
      <c r="X20">
        <v>87.195254960393441</v>
      </c>
      <c r="Y20">
        <v>78.617983274527163</v>
      </c>
      <c r="Z20">
        <v>77.238083580997454</v>
      </c>
      <c r="AA20">
        <v>74.688849921389192</v>
      </c>
      <c r="AB20">
        <v>78.593590480451525</v>
      </c>
      <c r="AC20">
        <v>78.841999229869842</v>
      </c>
      <c r="AD20">
        <v>72.934776073050145</v>
      </c>
      <c r="AE20">
        <v>68.189100747931121</v>
      </c>
      <c r="AF20">
        <v>65.082161844552957</v>
      </c>
    </row>
    <row r="21" spans="1:32" x14ac:dyDescent="0.2">
      <c r="A21" t="s">
        <v>478</v>
      </c>
      <c r="B21" t="s">
        <v>119</v>
      </c>
      <c r="C21">
        <v>1</v>
      </c>
      <c r="D21">
        <v>2400</v>
      </c>
      <c r="E21">
        <v>60</v>
      </c>
      <c r="F21">
        <v>1</v>
      </c>
      <c r="G21">
        <v>1</v>
      </c>
      <c r="H21" t="s">
        <v>7</v>
      </c>
      <c r="I21">
        <v>63.225902408444334</v>
      </c>
      <c r="J21">
        <v>64.125945487510037</v>
      </c>
      <c r="K21">
        <v>63.427316126150608</v>
      </c>
      <c r="L21">
        <v>65.150826101261558</v>
      </c>
      <c r="M21">
        <v>70.021950982323503</v>
      </c>
      <c r="N21">
        <v>76.27381414428244</v>
      </c>
      <c r="O21">
        <v>75.7970895179309</v>
      </c>
      <c r="P21">
        <v>78.688760950389536</v>
      </c>
      <c r="Q21">
        <v>79.577579808105313</v>
      </c>
      <c r="R21">
        <v>81.678455287878236</v>
      </c>
      <c r="S21">
        <v>85.798128966072341</v>
      </c>
      <c r="T21">
        <v>84.10875828512637</v>
      </c>
      <c r="U21">
        <v>86.526043922932061</v>
      </c>
      <c r="V21">
        <v>88.83590473348093</v>
      </c>
      <c r="W21">
        <v>85.644185277938888</v>
      </c>
      <c r="X21">
        <v>84.286560541562423</v>
      </c>
      <c r="Y21">
        <v>77.13872224591951</v>
      </c>
      <c r="Z21">
        <v>77.71334149352019</v>
      </c>
      <c r="AA21">
        <v>73.74256448871904</v>
      </c>
      <c r="AB21">
        <v>72.293256373598268</v>
      </c>
      <c r="AC21">
        <v>79.440504343208417</v>
      </c>
      <c r="AD21">
        <v>77.378296696160149</v>
      </c>
      <c r="AE21">
        <v>85.061882622824783</v>
      </c>
      <c r="AF21">
        <v>79.478887682480348</v>
      </c>
    </row>
    <row r="22" spans="1:32" x14ac:dyDescent="0.2">
      <c r="A22" t="s">
        <v>478</v>
      </c>
      <c r="B22" t="s">
        <v>120</v>
      </c>
      <c r="C22">
        <v>1</v>
      </c>
      <c r="D22">
        <v>2400</v>
      </c>
      <c r="E22">
        <v>60</v>
      </c>
      <c r="F22">
        <v>1</v>
      </c>
      <c r="G22">
        <v>1</v>
      </c>
      <c r="H22" t="s">
        <v>7</v>
      </c>
      <c r="I22">
        <v>81.312556550598543</v>
      </c>
      <c r="J22">
        <v>81.237685339890405</v>
      </c>
      <c r="K22">
        <v>74.88816519773286</v>
      </c>
      <c r="L22">
        <v>72.584347290356348</v>
      </c>
      <c r="M22">
        <v>77.796917574053367</v>
      </c>
      <c r="N22">
        <v>93.452286037677894</v>
      </c>
      <c r="O22">
        <v>115.29947504333113</v>
      </c>
      <c r="P22">
        <v>123.83242094527535</v>
      </c>
      <c r="Q22">
        <v>125.60746037009068</v>
      </c>
      <c r="R22">
        <v>125.35360692860152</v>
      </c>
      <c r="S22">
        <v>122.87733668436444</v>
      </c>
      <c r="T22">
        <v>123.58835050137442</v>
      </c>
      <c r="U22">
        <v>121.32906065850771</v>
      </c>
      <c r="V22">
        <v>123.78376964097437</v>
      </c>
      <c r="W22">
        <v>118.98658653001577</v>
      </c>
      <c r="X22">
        <v>114.07438504162081</v>
      </c>
      <c r="Y22">
        <v>104.35107863631494</v>
      </c>
      <c r="Z22">
        <v>94.998349080162555</v>
      </c>
      <c r="AA22">
        <v>87.339953985980912</v>
      </c>
      <c r="AB22">
        <v>89.804855065354602</v>
      </c>
      <c r="AC22">
        <v>91.627944518266716</v>
      </c>
      <c r="AD22">
        <v>85.706580629973502</v>
      </c>
      <c r="AE22">
        <v>84.843480963691064</v>
      </c>
      <c r="AF22">
        <v>78.076712042999802</v>
      </c>
    </row>
    <row r="23" spans="1:32" x14ac:dyDescent="0.2">
      <c r="A23" t="s">
        <v>478</v>
      </c>
      <c r="B23" t="s">
        <v>121</v>
      </c>
      <c r="C23">
        <v>1</v>
      </c>
      <c r="D23">
        <v>2400</v>
      </c>
      <c r="E23">
        <v>60</v>
      </c>
      <c r="F23">
        <v>1</v>
      </c>
      <c r="G23">
        <v>1</v>
      </c>
      <c r="H23" t="s">
        <v>7</v>
      </c>
      <c r="I23">
        <v>72.495193629591441</v>
      </c>
      <c r="J23">
        <v>71.071162114337753</v>
      </c>
      <c r="K23">
        <v>69.767682224449047</v>
      </c>
      <c r="L23">
        <v>72.425233260952226</v>
      </c>
      <c r="M23">
        <v>79.680677552635572</v>
      </c>
      <c r="N23">
        <v>90.274017570996364</v>
      </c>
      <c r="O23">
        <v>104.73483033297231</v>
      </c>
      <c r="P23">
        <v>118.76227626980913</v>
      </c>
      <c r="Q23">
        <v>120.17872749418528</v>
      </c>
      <c r="R23">
        <v>124.40625716661606</v>
      </c>
      <c r="S23">
        <v>130.45795285581957</v>
      </c>
      <c r="T23">
        <v>121.52594196688932</v>
      </c>
      <c r="U23">
        <v>112.99685539577062</v>
      </c>
      <c r="V23">
        <v>109.05845003945072</v>
      </c>
      <c r="W23">
        <v>122.12057253095789</v>
      </c>
      <c r="X23">
        <v>129.2858240943018</v>
      </c>
      <c r="Y23">
        <v>108.72798735413717</v>
      </c>
      <c r="Z23">
        <v>94.600190302847807</v>
      </c>
      <c r="AA23">
        <v>91.28041373571314</v>
      </c>
      <c r="AB23">
        <v>91.507607753531445</v>
      </c>
      <c r="AC23">
        <v>86.750893248988149</v>
      </c>
      <c r="AD23">
        <v>75.578861359055523</v>
      </c>
      <c r="AE23">
        <v>76.084321371114697</v>
      </c>
      <c r="AF23">
        <v>75.383005378671115</v>
      </c>
    </row>
    <row r="24" spans="1:32" x14ac:dyDescent="0.2">
      <c r="A24" t="s">
        <v>478</v>
      </c>
      <c r="B24" t="s">
        <v>122</v>
      </c>
      <c r="C24">
        <v>1</v>
      </c>
      <c r="D24">
        <v>2400</v>
      </c>
      <c r="E24">
        <v>60</v>
      </c>
      <c r="F24">
        <v>1</v>
      </c>
      <c r="G24">
        <v>1</v>
      </c>
      <c r="H24" t="s">
        <v>7</v>
      </c>
      <c r="I24">
        <v>67.196733973027591</v>
      </c>
      <c r="J24">
        <v>64.974245584483953</v>
      </c>
      <c r="K24">
        <v>63.762848348842418</v>
      </c>
      <c r="L24">
        <v>66.948398561834367</v>
      </c>
      <c r="M24">
        <v>72.279970623609145</v>
      </c>
      <c r="N24">
        <v>84.718549384218164</v>
      </c>
      <c r="O24">
        <v>98.292414104313949</v>
      </c>
      <c r="P24">
        <v>113.63860502573016</v>
      </c>
      <c r="Q24">
        <v>113.53743695246318</v>
      </c>
      <c r="R24">
        <v>121.36400324794306</v>
      </c>
      <c r="S24">
        <v>123.14286459872706</v>
      </c>
      <c r="T24">
        <v>119.28150750895286</v>
      </c>
      <c r="U24">
        <v>130.62409675173711</v>
      </c>
      <c r="V24">
        <v>130.20216759374577</v>
      </c>
      <c r="W24">
        <v>121.33014729254172</v>
      </c>
      <c r="X24">
        <v>120.36129986582465</v>
      </c>
      <c r="Y24">
        <v>110.56927304296076</v>
      </c>
      <c r="Z24">
        <v>101.7951967411534</v>
      </c>
      <c r="AA24">
        <v>92.900787198025114</v>
      </c>
      <c r="AB24">
        <v>87.823019904136814</v>
      </c>
      <c r="AC24">
        <v>86.833268585064829</v>
      </c>
      <c r="AD24">
        <v>77.238261232163538</v>
      </c>
      <c r="AE24">
        <v>73.547523876927713</v>
      </c>
      <c r="AF24">
        <v>68.660444517926251</v>
      </c>
    </row>
    <row r="25" spans="1:32" x14ac:dyDescent="0.2">
      <c r="A25" t="s">
        <v>478</v>
      </c>
      <c r="B25" t="s">
        <v>123</v>
      </c>
      <c r="C25">
        <v>1</v>
      </c>
      <c r="D25">
        <v>2400</v>
      </c>
      <c r="E25">
        <v>60</v>
      </c>
      <c r="F25">
        <v>1</v>
      </c>
      <c r="G25">
        <v>1</v>
      </c>
      <c r="H25" t="s">
        <v>7</v>
      </c>
      <c r="I25">
        <v>67.024509585109683</v>
      </c>
      <c r="J25">
        <v>65.984734195272722</v>
      </c>
      <c r="K25">
        <v>65.146743310251992</v>
      </c>
      <c r="L25">
        <v>68.031359366923155</v>
      </c>
      <c r="M25">
        <v>71.403385069525967</v>
      </c>
      <c r="N25">
        <v>77.493231994246202</v>
      </c>
      <c r="O25">
        <v>97.18775424706935</v>
      </c>
      <c r="P25">
        <v>107.25617524244433</v>
      </c>
      <c r="Q25">
        <v>111.53182933424034</v>
      </c>
      <c r="R25">
        <v>112.31922830952792</v>
      </c>
      <c r="S25">
        <v>116.00193598235215</v>
      </c>
      <c r="T25">
        <v>110.50443133215143</v>
      </c>
      <c r="U25">
        <v>112.70036188007532</v>
      </c>
      <c r="V25">
        <v>117.60157222477882</v>
      </c>
      <c r="W25">
        <v>110.42993284045484</v>
      </c>
      <c r="X25">
        <v>109.33355157690286</v>
      </c>
      <c r="Y25">
        <v>103.06436745498137</v>
      </c>
      <c r="Z25">
        <v>92.904401807823561</v>
      </c>
      <c r="AA25">
        <v>82.862472388250438</v>
      </c>
      <c r="AB25">
        <v>83.270573427804877</v>
      </c>
      <c r="AC25">
        <v>82.086043811120177</v>
      </c>
      <c r="AD25">
        <v>77.938426158080887</v>
      </c>
      <c r="AE25">
        <v>76.899156222518485</v>
      </c>
      <c r="AF25">
        <v>71.494643649598189</v>
      </c>
    </row>
    <row r="26" spans="1:32" x14ac:dyDescent="0.2">
      <c r="A26" t="s">
        <v>478</v>
      </c>
      <c r="B26" t="s">
        <v>124</v>
      </c>
      <c r="C26">
        <v>1</v>
      </c>
      <c r="D26">
        <v>2400</v>
      </c>
      <c r="E26">
        <v>60</v>
      </c>
      <c r="F26">
        <v>1</v>
      </c>
      <c r="G26">
        <v>1</v>
      </c>
      <c r="H26" t="s">
        <v>7</v>
      </c>
      <c r="I26">
        <v>63.285689671149385</v>
      </c>
      <c r="J26">
        <v>62.548357492938457</v>
      </c>
      <c r="K26">
        <v>62.716516124271109</v>
      </c>
      <c r="L26">
        <v>63.515064524854139</v>
      </c>
      <c r="M26">
        <v>63.268625342190731</v>
      </c>
      <c r="N26">
        <v>64.809756084382954</v>
      </c>
      <c r="O26">
        <v>73.334089568984439</v>
      </c>
      <c r="P26">
        <v>78.238997664657418</v>
      </c>
      <c r="Q26">
        <v>80.952165840496932</v>
      </c>
      <c r="R26">
        <v>81.490545862858099</v>
      </c>
      <c r="S26">
        <v>86.692508730388994</v>
      </c>
      <c r="T26">
        <v>84.163061568791775</v>
      </c>
      <c r="U26">
        <v>81.669984921226089</v>
      </c>
      <c r="V26">
        <v>83.921607278400487</v>
      </c>
      <c r="W26">
        <v>80.649822693335011</v>
      </c>
      <c r="X26">
        <v>76.296374203460502</v>
      </c>
      <c r="Y26">
        <v>80.599585194867416</v>
      </c>
      <c r="Z26">
        <v>82.702544119326475</v>
      </c>
      <c r="AA26">
        <v>74.510503294390546</v>
      </c>
      <c r="AB26">
        <v>71.237389475883575</v>
      </c>
      <c r="AC26">
        <v>71.411277659465654</v>
      </c>
      <c r="AD26">
        <v>68.730556192781918</v>
      </c>
      <c r="AE26">
        <v>66.443873310334268</v>
      </c>
      <c r="AF26">
        <v>63.586329997770022</v>
      </c>
    </row>
    <row r="27" spans="1:32" x14ac:dyDescent="0.2">
      <c r="A27" t="s">
        <v>478</v>
      </c>
      <c r="B27" t="s">
        <v>125</v>
      </c>
      <c r="C27">
        <v>1</v>
      </c>
      <c r="D27">
        <v>2400</v>
      </c>
      <c r="E27">
        <v>60</v>
      </c>
      <c r="F27">
        <v>1</v>
      </c>
      <c r="G27">
        <v>1</v>
      </c>
      <c r="H27" t="s">
        <v>7</v>
      </c>
      <c r="I27">
        <v>62.675180715287027</v>
      </c>
      <c r="J27">
        <v>62.844587136952669</v>
      </c>
      <c r="K27">
        <v>62.437813012412533</v>
      </c>
      <c r="L27">
        <v>63.84112784138555</v>
      </c>
      <c r="M27">
        <v>66.479241131713763</v>
      </c>
      <c r="N27">
        <v>69.449218284986657</v>
      </c>
      <c r="O27">
        <v>72.103104428816707</v>
      </c>
      <c r="P27">
        <v>78.538995388364242</v>
      </c>
      <c r="Q27">
        <v>83.394346287792601</v>
      </c>
      <c r="R27">
        <v>81.25763373601761</v>
      </c>
      <c r="S27">
        <v>84.388961200731771</v>
      </c>
      <c r="T27">
        <v>83.461195776528726</v>
      </c>
      <c r="U27">
        <v>81.826169344553762</v>
      </c>
      <c r="V27">
        <v>82.784044771168766</v>
      </c>
      <c r="W27">
        <v>79.278990160943536</v>
      </c>
      <c r="X27">
        <v>83.734496227391034</v>
      </c>
      <c r="Y27">
        <v>83.317765409025085</v>
      </c>
      <c r="Z27">
        <v>80.161053175364316</v>
      </c>
      <c r="AA27">
        <v>81.377544338042881</v>
      </c>
      <c r="AB27">
        <v>81.98419734870825</v>
      </c>
      <c r="AC27">
        <v>77.753396637822945</v>
      </c>
      <c r="AD27">
        <v>69.206051173131613</v>
      </c>
      <c r="AE27">
        <v>67.440432269749635</v>
      </c>
      <c r="AF27">
        <v>64.010964447007055</v>
      </c>
    </row>
    <row r="28" spans="1:32" x14ac:dyDescent="0.2">
      <c r="A28" t="s">
        <v>478</v>
      </c>
      <c r="B28" t="s">
        <v>126</v>
      </c>
      <c r="C28">
        <v>1</v>
      </c>
      <c r="D28">
        <v>2400</v>
      </c>
      <c r="E28">
        <v>60</v>
      </c>
      <c r="F28">
        <v>1</v>
      </c>
      <c r="G28">
        <v>1</v>
      </c>
      <c r="H28" t="s">
        <v>7</v>
      </c>
      <c r="I28">
        <v>62.561267609521401</v>
      </c>
      <c r="J28">
        <v>63.56487049399427</v>
      </c>
      <c r="K28">
        <v>63.215693204131107</v>
      </c>
      <c r="L28">
        <v>62.532479301299567</v>
      </c>
      <c r="M28">
        <v>61.914434697313162</v>
      </c>
      <c r="N28">
        <v>64.145885864764196</v>
      </c>
      <c r="O28">
        <v>67.613856860456607</v>
      </c>
      <c r="P28">
        <v>72.677264665090775</v>
      </c>
      <c r="Q28">
        <v>70.861888818084765</v>
      </c>
      <c r="R28">
        <v>66.926361560338123</v>
      </c>
      <c r="S28">
        <v>73.11389806097651</v>
      </c>
      <c r="T28">
        <v>74.644976342354212</v>
      </c>
      <c r="U28">
        <v>70.838008781605907</v>
      </c>
      <c r="V28">
        <v>73.678073001381534</v>
      </c>
      <c r="W28">
        <v>76.591145687751734</v>
      </c>
      <c r="X28">
        <v>73.840164961127456</v>
      </c>
      <c r="Y28">
        <v>66.666315963489083</v>
      </c>
      <c r="Z28">
        <v>65.800321010842111</v>
      </c>
      <c r="AA28">
        <v>68.029442239425109</v>
      </c>
      <c r="AB28">
        <v>67.937324183739037</v>
      </c>
      <c r="AC28">
        <v>69.037295572692727</v>
      </c>
      <c r="AD28">
        <v>68.430960413096798</v>
      </c>
      <c r="AE28">
        <v>68.357840252488685</v>
      </c>
      <c r="AF28">
        <v>65.768317945610875</v>
      </c>
    </row>
    <row r="29" spans="1:32" x14ac:dyDescent="0.2">
      <c r="A29" t="s">
        <v>478</v>
      </c>
      <c r="B29" t="s">
        <v>127</v>
      </c>
      <c r="C29">
        <v>1</v>
      </c>
      <c r="D29">
        <v>2400</v>
      </c>
      <c r="E29">
        <v>60</v>
      </c>
      <c r="F29">
        <v>1</v>
      </c>
      <c r="G29">
        <v>1</v>
      </c>
      <c r="H29" t="s">
        <v>7</v>
      </c>
      <c r="I29">
        <v>65.373714537406556</v>
      </c>
      <c r="J29">
        <v>65.544149890281375</v>
      </c>
      <c r="K29">
        <v>63.248038380284633</v>
      </c>
      <c r="L29">
        <v>63.905412298261759</v>
      </c>
      <c r="M29">
        <v>68.163155553530103</v>
      </c>
      <c r="N29">
        <v>83.334270872945268</v>
      </c>
      <c r="O29">
        <v>100.06880230560519</v>
      </c>
      <c r="P29">
        <v>104.08756006157162</v>
      </c>
      <c r="Q29">
        <v>104.57036446431606</v>
      </c>
      <c r="R29">
        <v>116.70423778077117</v>
      </c>
      <c r="S29">
        <v>116.52639063557251</v>
      </c>
      <c r="T29">
        <v>114.31884550565749</v>
      </c>
      <c r="U29">
        <v>115.09060307460535</v>
      </c>
      <c r="V29">
        <v>114.6831981905509</v>
      </c>
      <c r="W29">
        <v>117.05111107179827</v>
      </c>
      <c r="X29">
        <v>111.72614021186766</v>
      </c>
      <c r="Y29">
        <v>99.502085652697772</v>
      </c>
      <c r="Z29">
        <v>93.24807946736108</v>
      </c>
      <c r="AA29">
        <v>85.403037059822225</v>
      </c>
      <c r="AB29">
        <v>83.422790605862801</v>
      </c>
      <c r="AC29">
        <v>85.361411668293172</v>
      </c>
      <c r="AD29">
        <v>79.10871852082883</v>
      </c>
      <c r="AE29">
        <v>74.304030708353181</v>
      </c>
      <c r="AF29">
        <v>67.258946737860512</v>
      </c>
    </row>
    <row r="30" spans="1:32" x14ac:dyDescent="0.2">
      <c r="A30" t="s">
        <v>478</v>
      </c>
      <c r="B30" t="s">
        <v>128</v>
      </c>
      <c r="C30">
        <v>1</v>
      </c>
      <c r="D30">
        <v>2400</v>
      </c>
      <c r="E30">
        <v>60</v>
      </c>
      <c r="F30">
        <v>1</v>
      </c>
      <c r="G30">
        <v>1</v>
      </c>
      <c r="H30" t="s">
        <v>7</v>
      </c>
      <c r="I30">
        <v>68.5007095082006</v>
      </c>
      <c r="J30">
        <v>66.984155995597206</v>
      </c>
      <c r="K30">
        <v>67.511550875630448</v>
      </c>
      <c r="L30">
        <v>70.276391900083752</v>
      </c>
      <c r="M30">
        <v>73.286321407428701</v>
      </c>
      <c r="N30">
        <v>86.400779219667001</v>
      </c>
      <c r="O30">
        <v>102.03750494292703</v>
      </c>
      <c r="P30">
        <v>109.57283764973826</v>
      </c>
      <c r="Q30">
        <v>115.46624267914534</v>
      </c>
      <c r="R30">
        <v>118.50480940319986</v>
      </c>
      <c r="S30">
        <v>115.69659852216839</v>
      </c>
      <c r="T30">
        <v>119.0148107836517</v>
      </c>
      <c r="U30">
        <v>120.83834979085117</v>
      </c>
      <c r="V30">
        <v>125.10672778590556</v>
      </c>
      <c r="W30">
        <v>126.78094767945589</v>
      </c>
      <c r="X30">
        <v>124.18387124189945</v>
      </c>
      <c r="Y30">
        <v>106.21341726889821</v>
      </c>
      <c r="Z30">
        <v>91.615394507638214</v>
      </c>
      <c r="AA30">
        <v>84.085399422547923</v>
      </c>
      <c r="AB30">
        <v>82.792114855499904</v>
      </c>
      <c r="AC30">
        <v>82.234737216012888</v>
      </c>
      <c r="AD30">
        <v>77.236352206156383</v>
      </c>
      <c r="AE30">
        <v>75.215940924461222</v>
      </c>
      <c r="AF30">
        <v>71.955781733163974</v>
      </c>
    </row>
    <row r="31" spans="1:32" x14ac:dyDescent="0.2">
      <c r="A31" t="s">
        <v>478</v>
      </c>
      <c r="B31" t="s">
        <v>129</v>
      </c>
      <c r="C31">
        <v>1</v>
      </c>
      <c r="D31">
        <v>2400</v>
      </c>
      <c r="E31">
        <v>60</v>
      </c>
      <c r="F31">
        <v>1</v>
      </c>
      <c r="G31">
        <v>1</v>
      </c>
      <c r="H31" t="s">
        <v>7</v>
      </c>
      <c r="I31">
        <v>69.024672232116345</v>
      </c>
      <c r="J31">
        <v>68.219514357103918</v>
      </c>
      <c r="K31">
        <v>64.610524661576562</v>
      </c>
      <c r="L31">
        <v>66.39402183816425</v>
      </c>
      <c r="M31">
        <v>68.354597951378096</v>
      </c>
      <c r="N31">
        <v>75.929031767323124</v>
      </c>
      <c r="O31">
        <v>101.18050629033488</v>
      </c>
      <c r="P31">
        <v>110.40979818961306</v>
      </c>
      <c r="Q31">
        <v>119.93615547876996</v>
      </c>
      <c r="R31">
        <v>118.33987945906338</v>
      </c>
      <c r="S31">
        <v>118.88514247197526</v>
      </c>
      <c r="T31">
        <v>116.51059399449639</v>
      </c>
      <c r="U31">
        <v>118.98243254598793</v>
      </c>
      <c r="V31">
        <v>127.79185603269329</v>
      </c>
      <c r="W31">
        <v>129.08694953349715</v>
      </c>
      <c r="X31">
        <v>112.04338382679209</v>
      </c>
      <c r="Y31">
        <v>101.58665670896316</v>
      </c>
      <c r="Z31">
        <v>99.856522223497208</v>
      </c>
      <c r="AA31">
        <v>98.269826523717924</v>
      </c>
      <c r="AB31">
        <v>88.40775231766797</v>
      </c>
      <c r="AC31">
        <v>86.788895842818178</v>
      </c>
      <c r="AD31">
        <v>80.575789664207917</v>
      </c>
      <c r="AE31">
        <v>73.530957786182256</v>
      </c>
      <c r="AF31">
        <v>68.233852913315843</v>
      </c>
    </row>
    <row r="32" spans="1:32" x14ac:dyDescent="0.2">
      <c r="A32" t="s">
        <v>478</v>
      </c>
      <c r="B32" t="s">
        <v>130</v>
      </c>
      <c r="C32">
        <v>1</v>
      </c>
      <c r="D32">
        <v>2400</v>
      </c>
      <c r="E32">
        <v>60</v>
      </c>
      <c r="F32">
        <v>1</v>
      </c>
      <c r="G32">
        <v>1</v>
      </c>
      <c r="H32" t="s">
        <v>7</v>
      </c>
      <c r="I32">
        <v>66.272977728100017</v>
      </c>
      <c r="J32">
        <v>65.222576940949338</v>
      </c>
      <c r="K32">
        <v>64.146546935871385</v>
      </c>
      <c r="L32">
        <v>65.629832050575359</v>
      </c>
      <c r="M32">
        <v>67.546306999568202</v>
      </c>
      <c r="N32">
        <v>74.736114621043242</v>
      </c>
      <c r="O32">
        <v>89.869283274404637</v>
      </c>
      <c r="P32">
        <v>107.07083715775165</v>
      </c>
      <c r="Q32">
        <v>112.0125219532855</v>
      </c>
      <c r="R32">
        <v>104.37514495669828</v>
      </c>
      <c r="S32">
        <v>114.20424007414076</v>
      </c>
      <c r="T32">
        <v>110.34116865904379</v>
      </c>
      <c r="U32">
        <v>116.35715936064352</v>
      </c>
      <c r="V32">
        <v>120.01200039021131</v>
      </c>
      <c r="W32">
        <v>120.83329528167997</v>
      </c>
      <c r="X32">
        <v>118.80105708668083</v>
      </c>
      <c r="Y32">
        <v>104.47916998581351</v>
      </c>
      <c r="Z32">
        <v>100.59495148782599</v>
      </c>
      <c r="AA32">
        <v>90.27756759038877</v>
      </c>
      <c r="AB32">
        <v>81.610162570416406</v>
      </c>
      <c r="AC32">
        <v>81.345882075811417</v>
      </c>
      <c r="AD32">
        <v>75.373430351309409</v>
      </c>
      <c r="AE32">
        <v>71.704224034051364</v>
      </c>
      <c r="AF32">
        <v>64.188531373274472</v>
      </c>
    </row>
    <row r="33" spans="1:32" x14ac:dyDescent="0.2">
      <c r="A33" t="s">
        <v>478</v>
      </c>
      <c r="B33" t="s">
        <v>131</v>
      </c>
      <c r="C33">
        <v>1</v>
      </c>
      <c r="D33">
        <v>2400</v>
      </c>
      <c r="E33">
        <v>60</v>
      </c>
      <c r="F33">
        <v>1</v>
      </c>
      <c r="G33">
        <v>1</v>
      </c>
      <c r="H33" t="s">
        <v>7</v>
      </c>
      <c r="I33">
        <v>61.55881272037476</v>
      </c>
      <c r="J33">
        <v>60.043016758782862</v>
      </c>
      <c r="K33">
        <v>58.940739118680199</v>
      </c>
      <c r="L33">
        <v>59.75268089452387</v>
      </c>
      <c r="M33">
        <v>63.73035985951735</v>
      </c>
      <c r="N33">
        <v>71.723125841689139</v>
      </c>
      <c r="O33">
        <v>88.243939815264625</v>
      </c>
      <c r="P33">
        <v>90.306057374222519</v>
      </c>
      <c r="Q33">
        <v>90.232238730622143</v>
      </c>
      <c r="R33">
        <v>92.690500054379967</v>
      </c>
      <c r="S33">
        <v>96.990467575902329</v>
      </c>
      <c r="T33">
        <v>90.120996117220258</v>
      </c>
      <c r="U33">
        <v>94.976469351211392</v>
      </c>
      <c r="V33">
        <v>98.36790650068717</v>
      </c>
      <c r="W33">
        <v>95.16293303749562</v>
      </c>
      <c r="X33">
        <v>95.796438326595833</v>
      </c>
      <c r="Y33">
        <v>87.669218331027508</v>
      </c>
      <c r="Z33">
        <v>78.69006246792506</v>
      </c>
      <c r="AA33">
        <v>78.07416391566575</v>
      </c>
      <c r="AB33">
        <v>75.556197770168552</v>
      </c>
      <c r="AC33">
        <v>74.84767066491311</v>
      </c>
      <c r="AD33">
        <v>69.938101656097729</v>
      </c>
      <c r="AE33">
        <v>68.251636253496457</v>
      </c>
      <c r="AF33">
        <v>63.657531937882204</v>
      </c>
    </row>
    <row r="34" spans="1:32" x14ac:dyDescent="0.2">
      <c r="A34" t="s">
        <v>478</v>
      </c>
      <c r="B34" t="s">
        <v>132</v>
      </c>
      <c r="C34">
        <v>1</v>
      </c>
      <c r="D34">
        <v>2400</v>
      </c>
      <c r="E34">
        <v>60</v>
      </c>
      <c r="F34">
        <v>1</v>
      </c>
      <c r="G34">
        <v>1</v>
      </c>
      <c r="H34" t="s">
        <v>7</v>
      </c>
      <c r="I34">
        <v>62.753160721810694</v>
      </c>
      <c r="J34">
        <v>62.3796564789168</v>
      </c>
      <c r="K34">
        <v>61.958200788576541</v>
      </c>
      <c r="L34">
        <v>60.871906636524024</v>
      </c>
      <c r="M34">
        <v>59.930479352754155</v>
      </c>
      <c r="N34">
        <v>65.098911010086184</v>
      </c>
      <c r="O34">
        <v>70.169391560901062</v>
      </c>
      <c r="P34">
        <v>68.8578397224138</v>
      </c>
      <c r="Q34">
        <v>71.233578790889212</v>
      </c>
      <c r="R34">
        <v>74.341271743760586</v>
      </c>
      <c r="S34">
        <v>76.950910322710442</v>
      </c>
      <c r="T34">
        <v>75.7981360424819</v>
      </c>
      <c r="U34">
        <v>79.251772474993416</v>
      </c>
      <c r="V34">
        <v>82.813993509955026</v>
      </c>
      <c r="W34">
        <v>78.875511598186748</v>
      </c>
      <c r="X34">
        <v>80.002241339352821</v>
      </c>
      <c r="Y34">
        <v>78.64037047358039</v>
      </c>
      <c r="Z34">
        <v>78.284294767354083</v>
      </c>
      <c r="AA34">
        <v>78.314954989994149</v>
      </c>
      <c r="AB34">
        <v>72.379875969921315</v>
      </c>
      <c r="AC34">
        <v>73.698097610383186</v>
      </c>
      <c r="AD34">
        <v>69.069713432162359</v>
      </c>
      <c r="AE34">
        <v>67.421108829134525</v>
      </c>
      <c r="AF34">
        <v>66.951109658853312</v>
      </c>
    </row>
    <row r="35" spans="1:32" x14ac:dyDescent="0.2">
      <c r="A35" t="s">
        <v>478</v>
      </c>
      <c r="B35" t="s">
        <v>133</v>
      </c>
      <c r="C35">
        <v>1</v>
      </c>
      <c r="D35">
        <v>2400</v>
      </c>
      <c r="E35">
        <v>60</v>
      </c>
      <c r="F35">
        <v>1</v>
      </c>
      <c r="G35">
        <v>1</v>
      </c>
      <c r="H35" t="s">
        <v>7</v>
      </c>
      <c r="I35">
        <v>67.558019862593255</v>
      </c>
      <c r="J35">
        <v>69.254728135026866</v>
      </c>
      <c r="K35">
        <v>67.17945969879888</v>
      </c>
      <c r="L35">
        <v>68.296081908522993</v>
      </c>
      <c r="M35">
        <v>69.496429578030202</v>
      </c>
      <c r="N35">
        <v>79.27136900513527</v>
      </c>
      <c r="O35">
        <v>80.65866305234205</v>
      </c>
      <c r="P35">
        <v>78.718919855083598</v>
      </c>
      <c r="Q35">
        <v>78.309423621962139</v>
      </c>
      <c r="R35">
        <v>79.272125508055552</v>
      </c>
      <c r="S35">
        <v>82.337619470205084</v>
      </c>
      <c r="T35">
        <v>83.711005310044342</v>
      </c>
      <c r="U35">
        <v>85.445975870740369</v>
      </c>
      <c r="V35">
        <v>81.974524696136129</v>
      </c>
      <c r="W35">
        <v>84.012935261693727</v>
      </c>
      <c r="X35">
        <v>77.547628975264587</v>
      </c>
      <c r="Y35">
        <v>70.443409477249929</v>
      </c>
      <c r="Z35">
        <v>68.65945911276367</v>
      </c>
      <c r="AA35">
        <v>65.731298837712927</v>
      </c>
      <c r="AB35">
        <v>62.781537366091264</v>
      </c>
      <c r="AC35">
        <v>64.632994714424285</v>
      </c>
      <c r="AD35">
        <v>62.868480436408184</v>
      </c>
      <c r="AE35">
        <v>63.757670513408833</v>
      </c>
      <c r="AF35">
        <v>63.215353963052394</v>
      </c>
    </row>
    <row r="36" spans="1:32" x14ac:dyDescent="0.2">
      <c r="A36" t="s">
        <v>478</v>
      </c>
      <c r="B36" t="s">
        <v>134</v>
      </c>
      <c r="C36">
        <v>1</v>
      </c>
      <c r="D36">
        <v>2400</v>
      </c>
      <c r="E36">
        <v>60</v>
      </c>
      <c r="F36">
        <v>1</v>
      </c>
      <c r="G36">
        <v>1</v>
      </c>
      <c r="H36" t="s">
        <v>7</v>
      </c>
      <c r="I36">
        <v>62.176379172465225</v>
      </c>
      <c r="J36">
        <v>65.079929314838296</v>
      </c>
      <c r="K36">
        <v>66.132980072611886</v>
      </c>
      <c r="L36">
        <v>67.596080260572251</v>
      </c>
      <c r="M36">
        <v>71.426214294738301</v>
      </c>
      <c r="N36">
        <v>81.082872655677875</v>
      </c>
      <c r="O36">
        <v>104.71028525064109</v>
      </c>
      <c r="P36">
        <v>101.98899891106178</v>
      </c>
      <c r="Q36">
        <v>105.55383560458229</v>
      </c>
      <c r="R36">
        <v>103.80548950483464</v>
      </c>
      <c r="S36">
        <v>116.25236662993689</v>
      </c>
      <c r="T36">
        <v>120.97780293223144</v>
      </c>
      <c r="U36">
        <v>115.97515122859359</v>
      </c>
      <c r="V36">
        <v>113.0204302352732</v>
      </c>
      <c r="W36">
        <v>122.23333573876668</v>
      </c>
      <c r="X36">
        <v>118.12196226532896</v>
      </c>
      <c r="Y36">
        <v>99.885144034966316</v>
      </c>
      <c r="Z36">
        <v>87.790629789082445</v>
      </c>
      <c r="AA36">
        <v>85.580948474342719</v>
      </c>
      <c r="AB36">
        <v>82.886758886414327</v>
      </c>
      <c r="AC36">
        <v>83.45032203666824</v>
      </c>
      <c r="AD36">
        <v>84.81178398360332</v>
      </c>
      <c r="AE36">
        <v>85.30930107231913</v>
      </c>
      <c r="AF36">
        <v>80.279940374248426</v>
      </c>
    </row>
    <row r="37" spans="1:32" x14ac:dyDescent="0.2">
      <c r="A37" t="s">
        <v>478</v>
      </c>
      <c r="B37" t="s">
        <v>135</v>
      </c>
      <c r="C37">
        <v>1</v>
      </c>
      <c r="D37">
        <v>2400</v>
      </c>
      <c r="E37">
        <v>60</v>
      </c>
      <c r="F37">
        <v>1</v>
      </c>
      <c r="G37">
        <v>1</v>
      </c>
      <c r="H37" t="s">
        <v>7</v>
      </c>
      <c r="I37">
        <v>75.991122498064584</v>
      </c>
      <c r="J37">
        <v>75.796915042151824</v>
      </c>
      <c r="K37">
        <v>71.546022025710712</v>
      </c>
      <c r="L37">
        <v>69.958425855421794</v>
      </c>
      <c r="M37">
        <v>74.720783638539046</v>
      </c>
      <c r="N37">
        <v>83.053883522493351</v>
      </c>
      <c r="O37">
        <v>99.216344489458081</v>
      </c>
      <c r="P37">
        <v>101.28912060113917</v>
      </c>
      <c r="Q37">
        <v>107.64614722453499</v>
      </c>
      <c r="R37">
        <v>109.60759062213971</v>
      </c>
      <c r="S37">
        <v>114.00064747286137</v>
      </c>
      <c r="T37">
        <v>108.31984300300137</v>
      </c>
      <c r="U37">
        <v>120.94298425180686</v>
      </c>
      <c r="V37">
        <v>125.8233866486022</v>
      </c>
      <c r="W37">
        <v>119.51158062237363</v>
      </c>
      <c r="X37">
        <v>117.55836877537797</v>
      </c>
      <c r="Y37">
        <v>100.1043266869428</v>
      </c>
      <c r="Z37">
        <v>90.572509464643801</v>
      </c>
      <c r="AA37">
        <v>83.729831819059243</v>
      </c>
      <c r="AB37">
        <v>83.61963098070224</v>
      </c>
      <c r="AC37">
        <v>85.298520412311348</v>
      </c>
      <c r="AD37">
        <v>84.542393214597013</v>
      </c>
      <c r="AE37">
        <v>83.529737249779558</v>
      </c>
      <c r="AF37">
        <v>81.196657266566248</v>
      </c>
    </row>
    <row r="38" spans="1:32" x14ac:dyDescent="0.2">
      <c r="A38" t="s">
        <v>478</v>
      </c>
      <c r="B38" t="s">
        <v>136</v>
      </c>
      <c r="C38">
        <v>1</v>
      </c>
      <c r="D38">
        <v>2400</v>
      </c>
      <c r="E38">
        <v>60</v>
      </c>
      <c r="F38">
        <v>1</v>
      </c>
      <c r="G38">
        <v>1</v>
      </c>
      <c r="H38" t="s">
        <v>7</v>
      </c>
      <c r="I38">
        <v>76.955286702078823</v>
      </c>
      <c r="J38">
        <v>72.426272559853928</v>
      </c>
      <c r="K38">
        <v>71.25287091468546</v>
      </c>
      <c r="L38">
        <v>73.8928939022382</v>
      </c>
      <c r="M38">
        <v>82.85193373773825</v>
      </c>
      <c r="N38">
        <v>92.871180563191388</v>
      </c>
      <c r="O38">
        <v>112.49456610051435</v>
      </c>
      <c r="P38">
        <v>125.89564475287783</v>
      </c>
      <c r="Q38">
        <v>131.39781095061937</v>
      </c>
      <c r="R38">
        <v>131.79831311479097</v>
      </c>
      <c r="S38">
        <v>127.06513433354451</v>
      </c>
      <c r="T38">
        <v>124.13050402270629</v>
      </c>
      <c r="U38">
        <v>118.7335945116658</v>
      </c>
      <c r="V38">
        <v>121.8103154471119</v>
      </c>
      <c r="W38">
        <v>120.55393877524502</v>
      </c>
      <c r="X38">
        <v>116.8838566186018</v>
      </c>
      <c r="Y38">
        <v>98.552338940032286</v>
      </c>
      <c r="Z38">
        <v>92.545681878854566</v>
      </c>
      <c r="AA38">
        <v>86.59197392925573</v>
      </c>
      <c r="AB38">
        <v>82.266181123445136</v>
      </c>
      <c r="AC38">
        <v>77.132347154599373</v>
      </c>
      <c r="AD38">
        <v>75.154818567660328</v>
      </c>
      <c r="AE38">
        <v>72.364416876061668</v>
      </c>
      <c r="AF38">
        <v>71.588062478510452</v>
      </c>
    </row>
    <row r="39" spans="1:32" x14ac:dyDescent="0.2">
      <c r="A39" t="s">
        <v>478</v>
      </c>
      <c r="B39" t="s">
        <v>137</v>
      </c>
      <c r="C39">
        <v>1</v>
      </c>
      <c r="D39">
        <v>2400</v>
      </c>
      <c r="E39">
        <v>60</v>
      </c>
      <c r="F39">
        <v>1</v>
      </c>
      <c r="G39">
        <v>1</v>
      </c>
      <c r="H39" t="s">
        <v>7</v>
      </c>
      <c r="I39">
        <v>69.034909089908226</v>
      </c>
      <c r="J39">
        <v>63.48454460544292</v>
      </c>
      <c r="K39">
        <v>64.304594450436866</v>
      </c>
      <c r="L39">
        <v>66.027697343864517</v>
      </c>
      <c r="M39">
        <v>68.958447032178881</v>
      </c>
      <c r="N39">
        <v>75.579564101805872</v>
      </c>
      <c r="O39">
        <v>97.170619939908718</v>
      </c>
      <c r="P39">
        <v>108.2412309193341</v>
      </c>
      <c r="Q39">
        <v>117.39516453296052</v>
      </c>
      <c r="R39">
        <v>117.90579777837671</v>
      </c>
      <c r="S39">
        <v>109.20802470646204</v>
      </c>
      <c r="T39">
        <v>111.85397004890454</v>
      </c>
      <c r="U39">
        <v>121.41282975411673</v>
      </c>
      <c r="V39">
        <v>119.21436192775924</v>
      </c>
      <c r="W39">
        <v>123.68597569983422</v>
      </c>
      <c r="X39">
        <v>119.90564653372053</v>
      </c>
      <c r="Y39">
        <v>99.590957017144973</v>
      </c>
      <c r="Z39">
        <v>94.203507463685469</v>
      </c>
      <c r="AA39">
        <v>85.264445952237907</v>
      </c>
      <c r="AB39">
        <v>82.421417323887326</v>
      </c>
      <c r="AC39">
        <v>82.54192227760953</v>
      </c>
      <c r="AD39">
        <v>78.015111628751342</v>
      </c>
      <c r="AE39">
        <v>78.072722873605088</v>
      </c>
      <c r="AF39">
        <v>76.669378370998189</v>
      </c>
    </row>
    <row r="40" spans="1:32" x14ac:dyDescent="0.2">
      <c r="A40" t="s">
        <v>478</v>
      </c>
      <c r="B40" t="s">
        <v>138</v>
      </c>
      <c r="C40">
        <v>1</v>
      </c>
      <c r="D40">
        <v>2400</v>
      </c>
      <c r="E40">
        <v>60</v>
      </c>
      <c r="F40">
        <v>1</v>
      </c>
      <c r="G40">
        <v>1</v>
      </c>
      <c r="H40" t="s">
        <v>7</v>
      </c>
      <c r="I40">
        <v>76.842824825839287</v>
      </c>
      <c r="J40">
        <v>71.391779247729076</v>
      </c>
      <c r="K40">
        <v>70.457401530993479</v>
      </c>
      <c r="L40">
        <v>70.744519297090676</v>
      </c>
      <c r="M40">
        <v>71.84216164314401</v>
      </c>
      <c r="N40">
        <v>75.414301538890612</v>
      </c>
      <c r="O40">
        <v>87.422819234427095</v>
      </c>
      <c r="P40">
        <v>93.67140151125993</v>
      </c>
      <c r="Q40">
        <v>94.283963824361734</v>
      </c>
      <c r="R40">
        <v>95.46254834260354</v>
      </c>
      <c r="S40">
        <v>99.377960247636693</v>
      </c>
      <c r="T40">
        <v>93.362764749210527</v>
      </c>
      <c r="U40">
        <v>93.77752163488563</v>
      </c>
      <c r="V40">
        <v>94.661365791335143</v>
      </c>
      <c r="W40">
        <v>99.715196919124523</v>
      </c>
      <c r="X40">
        <v>96.045496353494684</v>
      </c>
      <c r="Y40">
        <v>95.289432230364568</v>
      </c>
      <c r="Z40">
        <v>85.612236818564909</v>
      </c>
      <c r="AA40">
        <v>83.077612966000828</v>
      </c>
      <c r="AB40">
        <v>83.606582377733673</v>
      </c>
      <c r="AC40">
        <v>84.30545861293416</v>
      </c>
      <c r="AD40">
        <v>75.344490295747761</v>
      </c>
      <c r="AE40">
        <v>74.513936252772538</v>
      </c>
      <c r="AF40">
        <v>74.074180613917704</v>
      </c>
    </row>
    <row r="41" spans="1:32" x14ac:dyDescent="0.2">
      <c r="A41" t="s">
        <v>478</v>
      </c>
      <c r="B41" t="s">
        <v>139</v>
      </c>
      <c r="C41">
        <v>1</v>
      </c>
      <c r="D41">
        <v>2400</v>
      </c>
      <c r="E41">
        <v>60</v>
      </c>
      <c r="F41">
        <v>1</v>
      </c>
      <c r="G41">
        <v>1</v>
      </c>
      <c r="H41" t="s">
        <v>7</v>
      </c>
      <c r="I41">
        <v>72.075164029655937</v>
      </c>
      <c r="J41">
        <v>71.916475019018506</v>
      </c>
      <c r="K41">
        <v>71.388923625476679</v>
      </c>
      <c r="L41">
        <v>73.580862913711712</v>
      </c>
      <c r="M41">
        <v>72.396178475769133</v>
      </c>
      <c r="N41">
        <v>74.743662806955442</v>
      </c>
      <c r="O41">
        <v>76.951747087043856</v>
      </c>
      <c r="P41">
        <v>81.96784628558521</v>
      </c>
      <c r="Q41">
        <v>88.483415865445622</v>
      </c>
      <c r="R41">
        <v>91.320330924837222</v>
      </c>
      <c r="S41">
        <v>89.767866840641986</v>
      </c>
      <c r="T41">
        <v>92.264534080102749</v>
      </c>
      <c r="U41">
        <v>89.412889064197799</v>
      </c>
      <c r="V41">
        <v>92.877323274622697</v>
      </c>
      <c r="W41">
        <v>93.551384057183114</v>
      </c>
      <c r="X41">
        <v>91.517245242668523</v>
      </c>
      <c r="Y41">
        <v>88.685531528502366</v>
      </c>
      <c r="Z41">
        <v>88.927584156674328</v>
      </c>
      <c r="AA41">
        <v>86.323574083016268</v>
      </c>
      <c r="AB41">
        <v>83.339233943712813</v>
      </c>
      <c r="AC41">
        <v>82.561977873312955</v>
      </c>
      <c r="AD41">
        <v>76.28249180966597</v>
      </c>
      <c r="AE41">
        <v>75.307520489372422</v>
      </c>
      <c r="AF41">
        <v>72.99850351085081</v>
      </c>
    </row>
    <row r="42" spans="1:32" x14ac:dyDescent="0.2">
      <c r="A42" t="s">
        <v>478</v>
      </c>
      <c r="B42" t="s">
        <v>140</v>
      </c>
      <c r="C42">
        <v>1</v>
      </c>
      <c r="D42">
        <v>2400</v>
      </c>
      <c r="E42">
        <v>60</v>
      </c>
      <c r="F42">
        <v>1</v>
      </c>
      <c r="G42">
        <v>1</v>
      </c>
      <c r="H42" t="s">
        <v>7</v>
      </c>
      <c r="I42">
        <v>72.341291770166052</v>
      </c>
      <c r="J42">
        <v>71.174148556961015</v>
      </c>
      <c r="K42">
        <v>72.329227575252943</v>
      </c>
      <c r="L42">
        <v>73.670672531569622</v>
      </c>
      <c r="M42">
        <v>76.781286518870075</v>
      </c>
      <c r="N42">
        <v>81.681118930817945</v>
      </c>
      <c r="O42">
        <v>83.52438505421685</v>
      </c>
      <c r="P42">
        <v>85.749186660493322</v>
      </c>
      <c r="Q42">
        <v>88.786748440565944</v>
      </c>
      <c r="R42">
        <v>86.295251396023147</v>
      </c>
      <c r="S42">
        <v>88.390242545149363</v>
      </c>
      <c r="T42">
        <v>87.083071042168228</v>
      </c>
      <c r="U42">
        <v>88.283877656513667</v>
      </c>
      <c r="V42">
        <v>88.875408324067322</v>
      </c>
      <c r="W42">
        <v>88.521092119750719</v>
      </c>
      <c r="X42">
        <v>88.193569626335346</v>
      </c>
      <c r="Y42">
        <v>80.532315420806057</v>
      </c>
      <c r="Z42">
        <v>77.418762095223101</v>
      </c>
      <c r="AA42">
        <v>73.407254356176225</v>
      </c>
      <c r="AB42">
        <v>73.441727054946838</v>
      </c>
      <c r="AC42">
        <v>72.546991038808173</v>
      </c>
      <c r="AD42">
        <v>69.658560585885255</v>
      </c>
      <c r="AE42">
        <v>68.925166054216902</v>
      </c>
      <c r="AF42">
        <v>67.1260550637042</v>
      </c>
    </row>
    <row r="43" spans="1:32" x14ac:dyDescent="0.2">
      <c r="A43" t="s">
        <v>478</v>
      </c>
      <c r="B43" t="s">
        <v>141</v>
      </c>
      <c r="C43">
        <v>1</v>
      </c>
      <c r="D43">
        <v>2400</v>
      </c>
      <c r="E43">
        <v>60</v>
      </c>
      <c r="F43">
        <v>1</v>
      </c>
      <c r="G43">
        <v>1</v>
      </c>
      <c r="H43" t="s">
        <v>7</v>
      </c>
      <c r="I43">
        <v>65.659508616372733</v>
      </c>
      <c r="J43">
        <v>64.865457320882939</v>
      </c>
      <c r="K43">
        <v>64.444469643237497</v>
      </c>
      <c r="L43">
        <v>66.928406207567633</v>
      </c>
      <c r="M43">
        <v>76.524555890567029</v>
      </c>
      <c r="N43">
        <v>81.142974478371514</v>
      </c>
      <c r="O43">
        <v>97.176023567875419</v>
      </c>
      <c r="P43">
        <v>106.7262030688463</v>
      </c>
      <c r="Q43">
        <v>109.00303749793802</v>
      </c>
      <c r="R43">
        <v>113.58546392903408</v>
      </c>
      <c r="S43">
        <v>115.85242176083904</v>
      </c>
      <c r="T43">
        <v>111.09558906290188</v>
      </c>
      <c r="U43">
        <v>119.24687694871443</v>
      </c>
      <c r="V43">
        <v>115.14777097592952</v>
      </c>
      <c r="W43">
        <v>122.21916431556917</v>
      </c>
      <c r="X43">
        <v>122.43556892192194</v>
      </c>
      <c r="Y43">
        <v>102.79651111216097</v>
      </c>
      <c r="Z43">
        <v>91.668642258923541</v>
      </c>
      <c r="AA43">
        <v>83.657711753336599</v>
      </c>
      <c r="AB43">
        <v>85.166899718800451</v>
      </c>
      <c r="AC43">
        <v>84.847860709234823</v>
      </c>
      <c r="AD43">
        <v>74.968376684496036</v>
      </c>
      <c r="AE43">
        <v>71.414305211807573</v>
      </c>
      <c r="AF43">
        <v>65.938909412295047</v>
      </c>
    </row>
    <row r="44" spans="1:32" x14ac:dyDescent="0.2">
      <c r="A44" t="s">
        <v>478</v>
      </c>
      <c r="B44" t="s">
        <v>142</v>
      </c>
      <c r="C44">
        <v>1</v>
      </c>
      <c r="D44">
        <v>2400</v>
      </c>
      <c r="E44">
        <v>60</v>
      </c>
      <c r="F44">
        <v>1</v>
      </c>
      <c r="G44">
        <v>1</v>
      </c>
      <c r="H44" t="s">
        <v>7</v>
      </c>
      <c r="I44">
        <v>63.511918524715547</v>
      </c>
      <c r="J44">
        <v>63.104873694714307</v>
      </c>
      <c r="K44">
        <v>62.416070638084811</v>
      </c>
      <c r="L44">
        <v>64.094105462400236</v>
      </c>
      <c r="M44">
        <v>68.563089545308813</v>
      </c>
      <c r="N44">
        <v>82.818746969099308</v>
      </c>
      <c r="O44">
        <v>100.93904108572706</v>
      </c>
      <c r="P44">
        <v>108.97353528502613</v>
      </c>
      <c r="Q44">
        <v>114.85098491250027</v>
      </c>
      <c r="R44">
        <v>112.10217864140483</v>
      </c>
      <c r="S44">
        <v>123.669279542091</v>
      </c>
      <c r="T44">
        <v>126.52970315261324</v>
      </c>
      <c r="U44">
        <v>120.25154377496077</v>
      </c>
      <c r="V44">
        <v>118.81576780362502</v>
      </c>
      <c r="W44">
        <v>118.80537172970143</v>
      </c>
      <c r="X44">
        <v>118.62946716695915</v>
      </c>
      <c r="Y44">
        <v>98.30585266277096</v>
      </c>
      <c r="Z44">
        <v>83.734066192198696</v>
      </c>
      <c r="AA44">
        <v>78.072698312259732</v>
      </c>
      <c r="AB44">
        <v>80.790929559573755</v>
      </c>
      <c r="AC44">
        <v>83.59979455405481</v>
      </c>
      <c r="AD44">
        <v>73.431946042449667</v>
      </c>
      <c r="AE44">
        <v>72.508306767151197</v>
      </c>
      <c r="AF44">
        <v>68.638787423180915</v>
      </c>
    </row>
    <row r="45" spans="1:32" x14ac:dyDescent="0.2">
      <c r="A45" t="s">
        <v>478</v>
      </c>
      <c r="B45" t="s">
        <v>143</v>
      </c>
      <c r="C45">
        <v>1</v>
      </c>
      <c r="D45">
        <v>2400</v>
      </c>
      <c r="E45">
        <v>60</v>
      </c>
      <c r="F45">
        <v>1</v>
      </c>
      <c r="G45">
        <v>1</v>
      </c>
      <c r="H45" t="s">
        <v>7</v>
      </c>
      <c r="I45">
        <v>66.17955335104611</v>
      </c>
      <c r="J45">
        <v>65.110967763059307</v>
      </c>
      <c r="K45">
        <v>64.173998372656058</v>
      </c>
      <c r="L45">
        <v>66.475824703700127</v>
      </c>
      <c r="M45">
        <v>70.174770771125537</v>
      </c>
      <c r="N45">
        <v>84.000221337346844</v>
      </c>
      <c r="O45">
        <v>106.34258632759307</v>
      </c>
      <c r="P45">
        <v>113.57540708499437</v>
      </c>
      <c r="Q45">
        <v>116.71045871380079</v>
      </c>
      <c r="R45">
        <v>113.95279386724324</v>
      </c>
      <c r="S45">
        <v>118.51585165531291</v>
      </c>
      <c r="T45">
        <v>116.29596259509533</v>
      </c>
      <c r="U45">
        <v>121.3924705747736</v>
      </c>
      <c r="V45">
        <v>124.43404112351027</v>
      </c>
      <c r="W45">
        <v>111.79644930012806</v>
      </c>
      <c r="X45">
        <v>117.79662775685921</v>
      </c>
      <c r="Y45">
        <v>109.5582508434383</v>
      </c>
      <c r="Z45">
        <v>98.113814910334014</v>
      </c>
      <c r="AA45">
        <v>92.371242331033969</v>
      </c>
      <c r="AB45">
        <v>86.26067658196726</v>
      </c>
      <c r="AC45">
        <v>84.947895575243066</v>
      </c>
      <c r="AD45">
        <v>82.541695634249464</v>
      </c>
      <c r="AE45">
        <v>80.584474556313296</v>
      </c>
      <c r="AF45">
        <v>73.122950634121139</v>
      </c>
    </row>
    <row r="46" spans="1:32" x14ac:dyDescent="0.2">
      <c r="A46" t="s">
        <v>478</v>
      </c>
      <c r="B46" t="s">
        <v>144</v>
      </c>
      <c r="C46">
        <v>1</v>
      </c>
      <c r="D46">
        <v>2400</v>
      </c>
      <c r="E46">
        <v>60</v>
      </c>
      <c r="F46">
        <v>1</v>
      </c>
      <c r="G46">
        <v>1</v>
      </c>
      <c r="H46" t="s">
        <v>7</v>
      </c>
      <c r="I46">
        <v>68.036572648049727</v>
      </c>
      <c r="J46">
        <v>67.293414753276679</v>
      </c>
      <c r="K46">
        <v>67.575942255887981</v>
      </c>
      <c r="L46">
        <v>68.890576080421113</v>
      </c>
      <c r="M46">
        <v>71.549170806584328</v>
      </c>
      <c r="N46">
        <v>78.730076013557749</v>
      </c>
      <c r="O46">
        <v>97.474577861441858</v>
      </c>
      <c r="P46">
        <v>108.10919420486456</v>
      </c>
      <c r="Q46">
        <v>112.35297669366017</v>
      </c>
      <c r="R46">
        <v>109.57336191896565</v>
      </c>
      <c r="S46">
        <v>109.68367550436626</v>
      </c>
      <c r="T46">
        <v>108.47732175721247</v>
      </c>
      <c r="U46">
        <v>111.78697128337122</v>
      </c>
      <c r="V46">
        <v>109.63665510825317</v>
      </c>
      <c r="W46">
        <v>111.27156336302157</v>
      </c>
      <c r="X46">
        <v>110.01597336361034</v>
      </c>
      <c r="Y46">
        <v>105.77752689286604</v>
      </c>
      <c r="Z46">
        <v>103.89000636485545</v>
      </c>
      <c r="AA46">
        <v>89.021798159079978</v>
      </c>
      <c r="AB46">
        <v>84.750385907245303</v>
      </c>
      <c r="AC46">
        <v>83.321930148533795</v>
      </c>
      <c r="AD46">
        <v>81.011206176616071</v>
      </c>
      <c r="AE46">
        <v>73.983704739291269</v>
      </c>
      <c r="AF46">
        <v>67.596317328850859</v>
      </c>
    </row>
    <row r="47" spans="1:32" x14ac:dyDescent="0.2">
      <c r="A47" t="s">
        <v>478</v>
      </c>
      <c r="B47" t="s">
        <v>145</v>
      </c>
      <c r="C47">
        <v>1</v>
      </c>
      <c r="D47">
        <v>2400</v>
      </c>
      <c r="E47">
        <v>60</v>
      </c>
      <c r="F47">
        <v>1</v>
      </c>
      <c r="G47">
        <v>1</v>
      </c>
      <c r="H47" t="s">
        <v>7</v>
      </c>
      <c r="I47">
        <v>63.800719274043708</v>
      </c>
      <c r="J47">
        <v>63.217778274913755</v>
      </c>
      <c r="K47">
        <v>63.444055449525024</v>
      </c>
      <c r="L47">
        <v>65.532565412617799</v>
      </c>
      <c r="M47">
        <v>68.212194953455764</v>
      </c>
      <c r="N47">
        <v>78.868132867105047</v>
      </c>
      <c r="O47">
        <v>88.022712004310279</v>
      </c>
      <c r="P47">
        <v>85.560670109297888</v>
      </c>
      <c r="Q47">
        <v>95.316512922746938</v>
      </c>
      <c r="R47">
        <v>95.170959552699827</v>
      </c>
      <c r="S47">
        <v>93.192123720542412</v>
      </c>
      <c r="T47">
        <v>98.362085256483056</v>
      </c>
      <c r="U47">
        <v>99.826281117919351</v>
      </c>
      <c r="V47">
        <v>98.897473515062416</v>
      </c>
      <c r="W47">
        <v>99.605598843621252</v>
      </c>
      <c r="X47">
        <v>102.52125336847783</v>
      </c>
      <c r="Y47">
        <v>88.349062623462189</v>
      </c>
      <c r="Z47">
        <v>85.058199400790116</v>
      </c>
      <c r="AA47">
        <v>80.272574909527009</v>
      </c>
      <c r="AB47">
        <v>72.213448493117497</v>
      </c>
      <c r="AC47">
        <v>73.387538374876385</v>
      </c>
      <c r="AD47">
        <v>76.051091771267963</v>
      </c>
      <c r="AE47">
        <v>75.276474981979788</v>
      </c>
      <c r="AF47">
        <v>72.140082690943515</v>
      </c>
    </row>
    <row r="48" spans="1:32" x14ac:dyDescent="0.2">
      <c r="A48" t="s">
        <v>478</v>
      </c>
      <c r="B48" t="s">
        <v>146</v>
      </c>
      <c r="C48">
        <v>1</v>
      </c>
      <c r="D48">
        <v>2400</v>
      </c>
      <c r="E48">
        <v>60</v>
      </c>
      <c r="F48">
        <v>1</v>
      </c>
      <c r="G48">
        <v>1</v>
      </c>
      <c r="H48" t="s">
        <v>7</v>
      </c>
      <c r="I48">
        <v>68.316635308592126</v>
      </c>
      <c r="J48">
        <v>66.458048116004989</v>
      </c>
      <c r="K48">
        <v>57.153061078133554</v>
      </c>
      <c r="L48">
        <v>58.299402368780839</v>
      </c>
      <c r="M48">
        <v>66.443228474923771</v>
      </c>
      <c r="N48">
        <v>74.17616361189944</v>
      </c>
      <c r="O48">
        <v>73.805842680874321</v>
      </c>
      <c r="P48">
        <v>74.18265301730996</v>
      </c>
      <c r="Q48">
        <v>76.358421466851851</v>
      </c>
      <c r="R48">
        <v>79.585603963568303</v>
      </c>
      <c r="S48">
        <v>79.974567636472926</v>
      </c>
      <c r="T48">
        <v>81.48165868032099</v>
      </c>
      <c r="U48">
        <v>85.812780523235404</v>
      </c>
      <c r="V48">
        <v>83.986978871915795</v>
      </c>
      <c r="W48">
        <v>86.459876407032766</v>
      </c>
      <c r="X48">
        <v>83.217402374491144</v>
      </c>
      <c r="Y48">
        <v>85.752856843571124</v>
      </c>
      <c r="Z48">
        <v>77.413248409928883</v>
      </c>
      <c r="AA48">
        <v>77.662515070029386</v>
      </c>
      <c r="AB48">
        <v>76.077594423216595</v>
      </c>
      <c r="AC48">
        <v>76.545078164907196</v>
      </c>
      <c r="AD48">
        <v>71.169231638686085</v>
      </c>
      <c r="AE48">
        <v>68.0588863691559</v>
      </c>
      <c r="AF48">
        <v>63.609337634118567</v>
      </c>
    </row>
    <row r="49" spans="1:32" x14ac:dyDescent="0.2">
      <c r="A49" t="s">
        <v>478</v>
      </c>
      <c r="B49" t="s">
        <v>147</v>
      </c>
      <c r="C49">
        <v>1</v>
      </c>
      <c r="D49">
        <v>2400</v>
      </c>
      <c r="E49">
        <v>60</v>
      </c>
      <c r="F49">
        <v>1</v>
      </c>
      <c r="G49">
        <v>1</v>
      </c>
      <c r="H49" t="s">
        <v>7</v>
      </c>
      <c r="I49">
        <v>62.177142351457</v>
      </c>
      <c r="J49">
        <v>61.773181576284166</v>
      </c>
      <c r="K49">
        <v>62.286458336720926</v>
      </c>
      <c r="L49">
        <v>64.352149774786255</v>
      </c>
      <c r="M49">
        <v>66.927479649613076</v>
      </c>
      <c r="N49">
        <v>73.41335563460629</v>
      </c>
      <c r="O49">
        <v>70.406800552042043</v>
      </c>
      <c r="P49">
        <v>69.083231120611117</v>
      </c>
      <c r="Q49">
        <v>70.549445208665958</v>
      </c>
      <c r="R49">
        <v>66.824000870168234</v>
      </c>
      <c r="S49">
        <v>73.435743240688382</v>
      </c>
      <c r="T49">
        <v>78.440007745576793</v>
      </c>
      <c r="U49">
        <v>82.394366585342567</v>
      </c>
      <c r="V49">
        <v>82.912528555860305</v>
      </c>
      <c r="W49">
        <v>78.604437383248538</v>
      </c>
      <c r="X49">
        <v>81.149961167612574</v>
      </c>
      <c r="Y49">
        <v>82.232638854013075</v>
      </c>
      <c r="Z49">
        <v>87.806077699735724</v>
      </c>
      <c r="AA49">
        <v>78.345540488791002</v>
      </c>
      <c r="AB49">
        <v>71.250723619228353</v>
      </c>
      <c r="AC49">
        <v>70.061831218916694</v>
      </c>
      <c r="AD49">
        <v>67.954385489044355</v>
      </c>
      <c r="AE49">
        <v>67.184763405730067</v>
      </c>
      <c r="AF49">
        <v>64.878539585426381</v>
      </c>
    </row>
    <row r="50" spans="1:32" x14ac:dyDescent="0.2">
      <c r="A50" t="s">
        <v>478</v>
      </c>
      <c r="B50" t="s">
        <v>148</v>
      </c>
      <c r="C50">
        <v>1</v>
      </c>
      <c r="D50">
        <v>2400</v>
      </c>
      <c r="E50">
        <v>60</v>
      </c>
      <c r="F50">
        <v>1</v>
      </c>
      <c r="G50">
        <v>1</v>
      </c>
      <c r="H50" t="s">
        <v>7</v>
      </c>
      <c r="I50">
        <v>63.534434907081234</v>
      </c>
      <c r="J50">
        <v>63.843936505449825</v>
      </c>
      <c r="K50">
        <v>61.341911794341961</v>
      </c>
      <c r="L50">
        <v>62.602650107283353</v>
      </c>
      <c r="M50">
        <v>66.984630229847838</v>
      </c>
      <c r="N50">
        <v>83.856353243185183</v>
      </c>
      <c r="O50">
        <v>94.848347052483746</v>
      </c>
      <c r="P50">
        <v>105.64307672412652</v>
      </c>
      <c r="Q50">
        <v>112.07636062086759</v>
      </c>
      <c r="R50">
        <v>113.37309807874873</v>
      </c>
      <c r="S50">
        <v>124.08773659259289</v>
      </c>
      <c r="T50">
        <v>112.88767695139562</v>
      </c>
      <c r="U50">
        <v>123.89030113970297</v>
      </c>
      <c r="V50">
        <v>120.04674667087076</v>
      </c>
      <c r="W50">
        <v>124.52420368671223</v>
      </c>
      <c r="X50">
        <v>133.88218821376364</v>
      </c>
      <c r="Y50">
        <v>120.06194712306286</v>
      </c>
      <c r="Z50">
        <v>103.25174842822273</v>
      </c>
      <c r="AA50">
        <v>98.775945462153786</v>
      </c>
      <c r="AB50">
        <v>87.407036842068806</v>
      </c>
      <c r="AC50">
        <v>87.649796963068908</v>
      </c>
      <c r="AD50">
        <v>85.017346706677955</v>
      </c>
      <c r="AE50">
        <v>76.983891596123243</v>
      </c>
      <c r="AF50">
        <v>72.536402661521038</v>
      </c>
    </row>
    <row r="51" spans="1:32" x14ac:dyDescent="0.2">
      <c r="A51" t="s">
        <v>478</v>
      </c>
      <c r="B51" t="s">
        <v>149</v>
      </c>
      <c r="C51">
        <v>1</v>
      </c>
      <c r="D51">
        <v>2400</v>
      </c>
      <c r="E51">
        <v>60</v>
      </c>
      <c r="F51">
        <v>1</v>
      </c>
      <c r="G51">
        <v>1</v>
      </c>
      <c r="H51" t="s">
        <v>7</v>
      </c>
      <c r="I51">
        <v>68.322152037609584</v>
      </c>
      <c r="J51">
        <v>62.481252362302392</v>
      </c>
      <c r="K51">
        <v>62.565198963175284</v>
      </c>
      <c r="L51">
        <v>64.146845095727073</v>
      </c>
      <c r="M51">
        <v>75.455093778565455</v>
      </c>
      <c r="N51">
        <v>85.153086850222991</v>
      </c>
      <c r="O51">
        <v>104.90271129619506</v>
      </c>
      <c r="P51">
        <v>102.66925837603988</v>
      </c>
      <c r="Q51">
        <v>109.9583728458886</v>
      </c>
      <c r="R51">
        <v>120.71685729096937</v>
      </c>
      <c r="S51">
        <v>124.86379749324617</v>
      </c>
      <c r="T51">
        <v>122.98202220105385</v>
      </c>
      <c r="U51">
        <v>125.53163322019104</v>
      </c>
      <c r="V51">
        <v>125.45239770811786</v>
      </c>
      <c r="W51">
        <v>130.31178145975628</v>
      </c>
      <c r="X51">
        <v>126.4311667067812</v>
      </c>
      <c r="Y51">
        <v>114.82550459742002</v>
      </c>
      <c r="Z51">
        <v>108.03284666708262</v>
      </c>
      <c r="AA51">
        <v>95.839547519978467</v>
      </c>
      <c r="AB51">
        <v>89.184330200550093</v>
      </c>
      <c r="AC51">
        <v>85.378679583337927</v>
      </c>
      <c r="AD51">
        <v>77.599984413686073</v>
      </c>
      <c r="AE51">
        <v>73.679163222923265</v>
      </c>
      <c r="AF51">
        <v>69.265327502057431</v>
      </c>
    </row>
    <row r="52" spans="1:32" x14ac:dyDescent="0.2">
      <c r="A52" t="s">
        <v>478</v>
      </c>
      <c r="B52" t="s">
        <v>150</v>
      </c>
      <c r="C52">
        <v>1</v>
      </c>
      <c r="D52">
        <v>2400</v>
      </c>
      <c r="E52">
        <v>60</v>
      </c>
      <c r="F52">
        <v>1</v>
      </c>
      <c r="G52">
        <v>1</v>
      </c>
      <c r="H52" t="s">
        <v>7</v>
      </c>
      <c r="I52">
        <v>67.268366136692748</v>
      </c>
      <c r="J52">
        <v>65.104198273549756</v>
      </c>
      <c r="K52">
        <v>63.494765244164199</v>
      </c>
      <c r="L52">
        <v>65.7748278145271</v>
      </c>
      <c r="M52">
        <v>75.530883907679041</v>
      </c>
      <c r="N52">
        <v>79.445190047554277</v>
      </c>
      <c r="O52">
        <v>95.280062516886744</v>
      </c>
      <c r="P52">
        <v>90.962786383275144</v>
      </c>
      <c r="Q52">
        <v>102.45710423649797</v>
      </c>
      <c r="R52">
        <v>114.6866116564503</v>
      </c>
      <c r="S52">
        <v>113.06928046441236</v>
      </c>
      <c r="T52">
        <v>113.44121056246473</v>
      </c>
      <c r="U52">
        <v>122.80415215327665</v>
      </c>
      <c r="V52">
        <v>125.03473474812854</v>
      </c>
      <c r="W52">
        <v>133.44549690433004</v>
      </c>
      <c r="X52">
        <v>123.30872611714609</v>
      </c>
      <c r="Y52">
        <v>115.65971316222281</v>
      </c>
      <c r="Z52">
        <v>101.55814669432633</v>
      </c>
      <c r="AA52">
        <v>93.95743239362686</v>
      </c>
      <c r="AB52">
        <v>89.712389202104362</v>
      </c>
      <c r="AC52">
        <v>88.269165087176631</v>
      </c>
      <c r="AD52">
        <v>83.466379562021913</v>
      </c>
      <c r="AE52">
        <v>77.934326375833436</v>
      </c>
      <c r="AF52">
        <v>73.968619037021867</v>
      </c>
    </row>
    <row r="53" spans="1:32" x14ac:dyDescent="0.2">
      <c r="A53" t="s">
        <v>478</v>
      </c>
      <c r="B53" t="s">
        <v>151</v>
      </c>
      <c r="C53">
        <v>1</v>
      </c>
      <c r="D53">
        <v>2400</v>
      </c>
      <c r="E53">
        <v>60</v>
      </c>
      <c r="F53">
        <v>1</v>
      </c>
      <c r="G53">
        <v>1</v>
      </c>
      <c r="H53" t="s">
        <v>7</v>
      </c>
      <c r="I53">
        <v>72.280359837297098</v>
      </c>
      <c r="J53">
        <v>66.728883872313034</v>
      </c>
      <c r="K53">
        <v>64.750887002687008</v>
      </c>
      <c r="L53">
        <v>66.425377811540883</v>
      </c>
      <c r="M53">
        <v>67.961358399134582</v>
      </c>
      <c r="N53">
        <v>81.777796058495838</v>
      </c>
      <c r="O53">
        <v>104.64905839179818</v>
      </c>
      <c r="P53">
        <v>105.67400552936415</v>
      </c>
      <c r="Q53">
        <v>111.71995762147908</v>
      </c>
      <c r="R53">
        <v>118.85929752535804</v>
      </c>
      <c r="S53">
        <v>119.43158725177018</v>
      </c>
      <c r="T53">
        <v>113.0729740255462</v>
      </c>
      <c r="U53">
        <v>122.32854893792694</v>
      </c>
      <c r="V53">
        <v>124.54003517656383</v>
      </c>
      <c r="W53">
        <v>121.11427627308981</v>
      </c>
      <c r="X53">
        <v>121.7001202599559</v>
      </c>
      <c r="Y53">
        <v>110.78647023379274</v>
      </c>
      <c r="Z53">
        <v>100.08300849382674</v>
      </c>
      <c r="AA53">
        <v>100.13758874474119</v>
      </c>
      <c r="AB53">
        <v>96.801772547681296</v>
      </c>
      <c r="AC53">
        <v>86.963114198737998</v>
      </c>
      <c r="AD53">
        <v>77.637723131655036</v>
      </c>
      <c r="AE53">
        <v>74.329067340871845</v>
      </c>
      <c r="AF53">
        <v>67.573749368251001</v>
      </c>
    </row>
    <row r="54" spans="1:32" x14ac:dyDescent="0.2">
      <c r="A54" t="s">
        <v>478</v>
      </c>
      <c r="B54" t="s">
        <v>152</v>
      </c>
      <c r="C54">
        <v>1</v>
      </c>
      <c r="D54">
        <v>2400</v>
      </c>
      <c r="E54">
        <v>60</v>
      </c>
      <c r="F54">
        <v>1</v>
      </c>
      <c r="G54">
        <v>1</v>
      </c>
      <c r="H54" t="s">
        <v>7</v>
      </c>
      <c r="I54">
        <v>64.655721048221679</v>
      </c>
      <c r="J54">
        <v>61.023323063004057</v>
      </c>
      <c r="K54">
        <v>61.984435195914635</v>
      </c>
      <c r="L54">
        <v>63.982719732593957</v>
      </c>
      <c r="M54">
        <v>65.076110213293362</v>
      </c>
      <c r="N54">
        <v>70.506015279378715</v>
      </c>
      <c r="O54">
        <v>85.20971868194205</v>
      </c>
      <c r="P54">
        <v>82.433211712363033</v>
      </c>
      <c r="Q54">
        <v>84.410903722789868</v>
      </c>
      <c r="R54">
        <v>92.635475319038591</v>
      </c>
      <c r="S54">
        <v>89.255855581490678</v>
      </c>
      <c r="T54">
        <v>93.862442580163474</v>
      </c>
      <c r="U54">
        <v>94.838259007879429</v>
      </c>
      <c r="V54">
        <v>91.380339801436833</v>
      </c>
      <c r="W54">
        <v>93.300899055301429</v>
      </c>
      <c r="X54">
        <v>93.836105244339677</v>
      </c>
      <c r="Y54">
        <v>94.467556619768587</v>
      </c>
      <c r="Z54">
        <v>90.128140576448075</v>
      </c>
      <c r="AA54">
        <v>90.089242028782422</v>
      </c>
      <c r="AB54">
        <v>85.187904549493794</v>
      </c>
      <c r="AC54">
        <v>78.947311306021888</v>
      </c>
      <c r="AD54">
        <v>71.925927425178799</v>
      </c>
      <c r="AE54">
        <v>68.689303173991249</v>
      </c>
      <c r="AF54">
        <v>62.148175062338403</v>
      </c>
    </row>
    <row r="55" spans="1:32" x14ac:dyDescent="0.2">
      <c r="A55" t="s">
        <v>478</v>
      </c>
      <c r="B55" t="s">
        <v>153</v>
      </c>
      <c r="C55">
        <v>1</v>
      </c>
      <c r="D55">
        <v>2400</v>
      </c>
      <c r="E55">
        <v>60</v>
      </c>
      <c r="F55">
        <v>1</v>
      </c>
      <c r="G55">
        <v>1</v>
      </c>
      <c r="H55" t="s">
        <v>7</v>
      </c>
      <c r="I55">
        <v>57.690299964635237</v>
      </c>
      <c r="J55">
        <v>55.955522298868637</v>
      </c>
      <c r="K55">
        <v>53.049037687970888</v>
      </c>
      <c r="L55">
        <v>53.638664567215905</v>
      </c>
      <c r="M55">
        <v>53.506049682895288</v>
      </c>
      <c r="N55">
        <v>54.92195766942671</v>
      </c>
      <c r="O55">
        <v>58.543579237507281</v>
      </c>
      <c r="P55">
        <v>65.169661430762403</v>
      </c>
      <c r="Q55">
        <v>67.375040636787091</v>
      </c>
      <c r="R55">
        <v>67.298505573893237</v>
      </c>
      <c r="S55">
        <v>73.498946742111499</v>
      </c>
      <c r="T55">
        <v>73.842426609332932</v>
      </c>
      <c r="U55">
        <v>78.129357196316306</v>
      </c>
      <c r="V55">
        <v>78.901521730533148</v>
      </c>
      <c r="W55">
        <v>82.772746655228133</v>
      </c>
      <c r="X55">
        <v>82.645559305325023</v>
      </c>
      <c r="Y55">
        <v>78.427966480010156</v>
      </c>
      <c r="Z55">
        <v>82.235105963378359</v>
      </c>
      <c r="AA55">
        <v>79.794371272871075</v>
      </c>
      <c r="AB55">
        <v>74.116774424525261</v>
      </c>
      <c r="AC55">
        <v>65.145944767808075</v>
      </c>
      <c r="AD55">
        <v>61.074710160710488</v>
      </c>
      <c r="AE55">
        <v>60.405409905488916</v>
      </c>
      <c r="AF55">
        <v>58.802336909648865</v>
      </c>
    </row>
    <row r="56" spans="1:32" x14ac:dyDescent="0.2">
      <c r="A56" t="s">
        <v>478</v>
      </c>
      <c r="B56" t="s">
        <v>154</v>
      </c>
      <c r="C56">
        <v>1</v>
      </c>
      <c r="D56">
        <v>2400</v>
      </c>
      <c r="E56">
        <v>60</v>
      </c>
      <c r="F56">
        <v>1</v>
      </c>
      <c r="G56">
        <v>1</v>
      </c>
      <c r="H56" t="s">
        <v>7</v>
      </c>
      <c r="I56">
        <v>56.870457780502647</v>
      </c>
      <c r="J56">
        <v>58.133503117571365</v>
      </c>
      <c r="K56">
        <v>56.99847724686957</v>
      </c>
      <c r="L56">
        <v>57.472871349593682</v>
      </c>
      <c r="M56">
        <v>57.28914168200285</v>
      </c>
      <c r="N56">
        <v>61.305554173473794</v>
      </c>
      <c r="O56">
        <v>69.8205183195779</v>
      </c>
      <c r="P56">
        <v>66.789766602804377</v>
      </c>
      <c r="Q56">
        <v>64.615081683278831</v>
      </c>
      <c r="R56">
        <v>66.016071539616775</v>
      </c>
      <c r="S56">
        <v>72.440351298935497</v>
      </c>
      <c r="T56">
        <v>75.262021431271378</v>
      </c>
      <c r="U56">
        <v>76.851174233289953</v>
      </c>
      <c r="V56">
        <v>78.802060552789953</v>
      </c>
      <c r="W56">
        <v>78.826437225135635</v>
      </c>
      <c r="X56">
        <v>77.128311292122348</v>
      </c>
      <c r="Y56">
        <v>70.73251236496661</v>
      </c>
      <c r="Z56">
        <v>74.340225542196805</v>
      </c>
      <c r="AA56">
        <v>69.455014901604244</v>
      </c>
      <c r="AB56">
        <v>65.011285864041213</v>
      </c>
      <c r="AC56">
        <v>64.908308978705151</v>
      </c>
      <c r="AD56">
        <v>66.228912810808623</v>
      </c>
      <c r="AE56">
        <v>63.837868628437114</v>
      </c>
      <c r="AF56">
        <v>58.321175505289602</v>
      </c>
    </row>
    <row r="57" spans="1:32" x14ac:dyDescent="0.2">
      <c r="A57" t="s">
        <v>478</v>
      </c>
      <c r="B57" t="s">
        <v>155</v>
      </c>
      <c r="C57">
        <v>1</v>
      </c>
      <c r="D57">
        <v>2400</v>
      </c>
      <c r="E57">
        <v>60</v>
      </c>
      <c r="F57">
        <v>1</v>
      </c>
      <c r="G57">
        <v>1</v>
      </c>
      <c r="H57" t="s">
        <v>7</v>
      </c>
      <c r="I57">
        <v>55.499762598572197</v>
      </c>
      <c r="J57">
        <v>55.927214724702523</v>
      </c>
      <c r="K57">
        <v>55.28373616213964</v>
      </c>
      <c r="L57">
        <v>56.663325988141779</v>
      </c>
      <c r="M57">
        <v>66.039004389373162</v>
      </c>
      <c r="N57">
        <v>74.686868357396619</v>
      </c>
      <c r="O57">
        <v>89.971518366861034</v>
      </c>
      <c r="P57">
        <v>95.171317481989405</v>
      </c>
      <c r="Q57">
        <v>102.22839713854363</v>
      </c>
      <c r="R57">
        <v>106.70339101166175</v>
      </c>
      <c r="S57">
        <v>106.40107216082932</v>
      </c>
      <c r="T57">
        <v>107.40845859743035</v>
      </c>
      <c r="U57">
        <v>115.32821933608895</v>
      </c>
      <c r="V57">
        <v>127.6545992388949</v>
      </c>
      <c r="W57">
        <v>127.15674304811591</v>
      </c>
      <c r="X57">
        <v>124.08826082220025</v>
      </c>
      <c r="Y57">
        <v>118.53634026847983</v>
      </c>
      <c r="Z57">
        <v>103.22347515543609</v>
      </c>
      <c r="AA57">
        <v>90.446823363917744</v>
      </c>
      <c r="AB57">
        <v>83.58994708219133</v>
      </c>
      <c r="AC57">
        <v>81.769631316306302</v>
      </c>
      <c r="AD57">
        <v>75.355247534668663</v>
      </c>
      <c r="AE57">
        <v>75.349755564625809</v>
      </c>
      <c r="AF57">
        <v>72.364732834316953</v>
      </c>
    </row>
    <row r="58" spans="1:32" x14ac:dyDescent="0.2">
      <c r="A58" t="s">
        <v>478</v>
      </c>
      <c r="B58" t="s">
        <v>156</v>
      </c>
      <c r="C58">
        <v>1</v>
      </c>
      <c r="D58">
        <v>2400</v>
      </c>
      <c r="E58">
        <v>60</v>
      </c>
      <c r="F58">
        <v>1</v>
      </c>
      <c r="G58">
        <v>1</v>
      </c>
      <c r="H58" t="s">
        <v>7</v>
      </c>
      <c r="I58">
        <v>67.48448507902863</v>
      </c>
      <c r="J58">
        <v>61.455146985293759</v>
      </c>
      <c r="K58">
        <v>59.758557823272433</v>
      </c>
      <c r="L58">
        <v>61.333986874424234</v>
      </c>
      <c r="M58">
        <v>69.22839050576998</v>
      </c>
      <c r="N58">
        <v>78.049181024774313</v>
      </c>
      <c r="O58">
        <v>100.95924233091684</v>
      </c>
      <c r="P58">
        <v>108.33727936914953</v>
      </c>
      <c r="Q58">
        <v>118.57533077241061</v>
      </c>
      <c r="R58">
        <v>120.17749338426876</v>
      </c>
      <c r="S58">
        <v>128.37203016268569</v>
      </c>
      <c r="T58">
        <v>119.10987558864051</v>
      </c>
      <c r="U58">
        <v>127.28904564434454</v>
      </c>
      <c r="V58">
        <v>131.61625777964309</v>
      </c>
      <c r="W58">
        <v>130.21470948968698</v>
      </c>
      <c r="X58">
        <v>130.14765974973733</v>
      </c>
      <c r="Y58">
        <v>121.12429851051655</v>
      </c>
      <c r="Z58">
        <v>111.43844488349214</v>
      </c>
      <c r="AA58">
        <v>99.846988831447277</v>
      </c>
      <c r="AB58">
        <v>89.510874566238513</v>
      </c>
      <c r="AC58">
        <v>89.074972004424112</v>
      </c>
      <c r="AD58">
        <v>83.582071259544307</v>
      </c>
      <c r="AE58">
        <v>77.165489694754399</v>
      </c>
      <c r="AF58">
        <v>71.24884969828517</v>
      </c>
    </row>
    <row r="59" spans="1:32" x14ac:dyDescent="0.2">
      <c r="A59" t="s">
        <v>478</v>
      </c>
      <c r="B59" t="s">
        <v>157</v>
      </c>
      <c r="C59">
        <v>1</v>
      </c>
      <c r="D59">
        <v>2400</v>
      </c>
      <c r="E59">
        <v>60</v>
      </c>
      <c r="F59">
        <v>1</v>
      </c>
      <c r="G59">
        <v>1</v>
      </c>
      <c r="H59" t="s">
        <v>7</v>
      </c>
      <c r="I59">
        <v>68.554771827568644</v>
      </c>
      <c r="J59">
        <v>64.871765106017349</v>
      </c>
      <c r="K59">
        <v>63.988993090796477</v>
      </c>
      <c r="L59">
        <v>66.316468923291637</v>
      </c>
      <c r="M59">
        <v>68.970410143694764</v>
      </c>
      <c r="N59">
        <v>76.685174838490084</v>
      </c>
      <c r="O59">
        <v>102.72330485421722</v>
      </c>
      <c r="P59">
        <v>104.45183708932014</v>
      </c>
      <c r="Q59">
        <v>107.46785908860711</v>
      </c>
      <c r="R59">
        <v>116.26715060760954</v>
      </c>
      <c r="S59">
        <v>117.66129007500072</v>
      </c>
      <c r="T59">
        <v>112.66083808325989</v>
      </c>
      <c r="U59">
        <v>119.64893785792448</v>
      </c>
      <c r="V59">
        <v>117.39845649777024</v>
      </c>
      <c r="W59">
        <v>114.96561674624661</v>
      </c>
      <c r="X59">
        <v>118.09714034498033</v>
      </c>
      <c r="Y59">
        <v>121.63935882475657</v>
      </c>
      <c r="Z59">
        <v>107.48628192692651</v>
      </c>
      <c r="AA59">
        <v>99.497445629787649</v>
      </c>
      <c r="AB59">
        <v>92.088514938054388</v>
      </c>
      <c r="AC59">
        <v>89.913640735029347</v>
      </c>
      <c r="AD59">
        <v>81.847206901067906</v>
      </c>
      <c r="AE59">
        <v>82.627607229281253</v>
      </c>
      <c r="AF59">
        <v>75.538513626692662</v>
      </c>
    </row>
    <row r="60" spans="1:32" x14ac:dyDescent="0.2">
      <c r="A60" t="s">
        <v>478</v>
      </c>
      <c r="B60" t="s">
        <v>158</v>
      </c>
      <c r="C60">
        <v>1</v>
      </c>
      <c r="D60">
        <v>2400</v>
      </c>
      <c r="E60">
        <v>60</v>
      </c>
      <c r="F60">
        <v>1</v>
      </c>
      <c r="G60">
        <v>1</v>
      </c>
      <c r="H60" t="s">
        <v>7</v>
      </c>
      <c r="I60">
        <v>69.456959551953275</v>
      </c>
      <c r="J60">
        <v>67.236541561289982</v>
      </c>
      <c r="K60">
        <v>65.880679213245159</v>
      </c>
      <c r="L60">
        <v>67.204279908300137</v>
      </c>
      <c r="M60">
        <v>68.217780958373638</v>
      </c>
      <c r="N60">
        <v>76.762043510758076</v>
      </c>
      <c r="O60">
        <v>100.51609136695228</v>
      </c>
      <c r="P60">
        <v>108.4221047987746</v>
      </c>
      <c r="Q60">
        <v>108.04204853514092</v>
      </c>
      <c r="R60">
        <v>110.30712609987059</v>
      </c>
      <c r="S60">
        <v>128.01825303456144</v>
      </c>
      <c r="T60">
        <v>127.94730802058609</v>
      </c>
      <c r="U60">
        <v>127.67035796107731</v>
      </c>
      <c r="V60">
        <v>134.33521176679966</v>
      </c>
      <c r="W60">
        <v>130.05871813144648</v>
      </c>
      <c r="X60">
        <v>124.51321907389641</v>
      </c>
      <c r="Y60">
        <v>118.87720287866952</v>
      </c>
      <c r="Z60">
        <v>100.55753604651491</v>
      </c>
      <c r="AA60">
        <v>95.950196579090374</v>
      </c>
      <c r="AB60">
        <v>90.60417082620819</v>
      </c>
      <c r="AC60">
        <v>90.439675904759525</v>
      </c>
      <c r="AD60">
        <v>84.103040934268648</v>
      </c>
      <c r="AE60">
        <v>82.884194039406637</v>
      </c>
      <c r="AF60">
        <v>75.263065898838434</v>
      </c>
    </row>
    <row r="61" spans="1:32" x14ac:dyDescent="0.2">
      <c r="A61" t="s">
        <v>478</v>
      </c>
      <c r="B61" t="s">
        <v>159</v>
      </c>
      <c r="C61">
        <v>1</v>
      </c>
      <c r="D61">
        <v>2400</v>
      </c>
      <c r="E61">
        <v>60</v>
      </c>
      <c r="F61">
        <v>1</v>
      </c>
      <c r="G61">
        <v>1</v>
      </c>
      <c r="H61" t="s">
        <v>7</v>
      </c>
      <c r="I61">
        <v>67.187507363831642</v>
      </c>
      <c r="J61">
        <v>63.366742387334739</v>
      </c>
      <c r="K61">
        <v>61.786296064721171</v>
      </c>
      <c r="L61">
        <v>62.434240453840644</v>
      </c>
      <c r="M61">
        <v>64.699776033142186</v>
      </c>
      <c r="N61">
        <v>68.34146491355915</v>
      </c>
      <c r="O61">
        <v>82.283688181824388</v>
      </c>
      <c r="P61">
        <v>84.282059108819325</v>
      </c>
      <c r="Q61">
        <v>91.479347227195774</v>
      </c>
      <c r="R61">
        <v>98.198942336852397</v>
      </c>
      <c r="S61">
        <v>104.35047969794761</v>
      </c>
      <c r="T61">
        <v>101.06538597127077</v>
      </c>
      <c r="U61">
        <v>106.1113575819582</v>
      </c>
      <c r="V61">
        <v>114.59567710964312</v>
      </c>
      <c r="W61">
        <v>114.57387217696336</v>
      </c>
      <c r="X61">
        <v>116.9740560589066</v>
      </c>
      <c r="Y61">
        <v>111.68333395238668</v>
      </c>
      <c r="Z61">
        <v>97.35424411684987</v>
      </c>
      <c r="AA61">
        <v>84.309846090684459</v>
      </c>
      <c r="AB61">
        <v>80.298190952626058</v>
      </c>
      <c r="AC61">
        <v>81.191279444557807</v>
      </c>
      <c r="AD61">
        <v>75.71670678573787</v>
      </c>
      <c r="AE61">
        <v>71.709766681754004</v>
      </c>
      <c r="AF61">
        <v>66.550769169923626</v>
      </c>
    </row>
    <row r="62" spans="1:32" x14ac:dyDescent="0.2">
      <c r="A62" t="s">
        <v>478</v>
      </c>
      <c r="B62" t="s">
        <v>160</v>
      </c>
      <c r="C62">
        <v>1</v>
      </c>
      <c r="D62">
        <v>2400</v>
      </c>
      <c r="E62">
        <v>60</v>
      </c>
      <c r="F62">
        <v>1</v>
      </c>
      <c r="G62">
        <v>1</v>
      </c>
      <c r="H62" t="s">
        <v>7</v>
      </c>
      <c r="I62">
        <v>64.529941508587612</v>
      </c>
      <c r="J62">
        <v>64.6396842051427</v>
      </c>
      <c r="K62">
        <v>63.494251098966721</v>
      </c>
      <c r="L62">
        <v>63.76773576451766</v>
      </c>
      <c r="M62">
        <v>65.102559959149531</v>
      </c>
      <c r="N62">
        <v>71.943306025911113</v>
      </c>
      <c r="O62">
        <v>75.674507316298957</v>
      </c>
      <c r="P62">
        <v>73.772845474830689</v>
      </c>
      <c r="Q62">
        <v>73.516336364730734</v>
      </c>
      <c r="R62">
        <v>80.917019132559062</v>
      </c>
      <c r="S62">
        <v>81.443135228719498</v>
      </c>
      <c r="T62">
        <v>80.981360814259418</v>
      </c>
      <c r="U62">
        <v>83.175590187868906</v>
      </c>
      <c r="V62">
        <v>79.856219655589427</v>
      </c>
      <c r="W62">
        <v>83.149602651483093</v>
      </c>
      <c r="X62">
        <v>81.34019771549319</v>
      </c>
      <c r="Y62">
        <v>78.446713764885203</v>
      </c>
      <c r="Z62">
        <v>74.232391640159491</v>
      </c>
      <c r="AA62">
        <v>76.023960835194814</v>
      </c>
      <c r="AB62">
        <v>76.341527282230601</v>
      </c>
      <c r="AC62">
        <v>77.952172404820885</v>
      </c>
      <c r="AD62">
        <v>72.287351707796702</v>
      </c>
      <c r="AE62">
        <v>70.231052243510831</v>
      </c>
      <c r="AF62">
        <v>66.583361346109385</v>
      </c>
    </row>
    <row r="63" spans="1:32" x14ac:dyDescent="0.2">
      <c r="A63" t="s">
        <v>478</v>
      </c>
      <c r="B63" t="s">
        <v>161</v>
      </c>
      <c r="C63">
        <v>1</v>
      </c>
      <c r="D63">
        <v>2400</v>
      </c>
      <c r="E63">
        <v>60</v>
      </c>
      <c r="F63">
        <v>1</v>
      </c>
      <c r="G63">
        <v>1</v>
      </c>
      <c r="H63" t="s">
        <v>7</v>
      </c>
      <c r="I63">
        <v>64.711990595001964</v>
      </c>
      <c r="J63">
        <v>65.482888791599109</v>
      </c>
      <c r="K63">
        <v>64.161679028825588</v>
      </c>
      <c r="L63">
        <v>63.297001918986219</v>
      </c>
      <c r="M63">
        <v>66.045420532184096</v>
      </c>
      <c r="N63">
        <v>72.681912559347211</v>
      </c>
      <c r="O63">
        <v>75.978906327185314</v>
      </c>
      <c r="P63">
        <v>71.671946128101411</v>
      </c>
      <c r="Q63">
        <v>74.475869912223871</v>
      </c>
      <c r="R63">
        <v>72.021451875482043</v>
      </c>
      <c r="S63">
        <v>84.182193267862161</v>
      </c>
      <c r="T63">
        <v>85.869545004939795</v>
      </c>
      <c r="U63">
        <v>86.196028516861773</v>
      </c>
      <c r="V63">
        <v>90.214019255856726</v>
      </c>
      <c r="W63">
        <v>88.081996343079894</v>
      </c>
      <c r="X63">
        <v>84.135513976721441</v>
      </c>
      <c r="Y63">
        <v>83.415718800810566</v>
      </c>
      <c r="Z63">
        <v>83.342084300897184</v>
      </c>
      <c r="AA63">
        <v>75.460990949711018</v>
      </c>
      <c r="AB63">
        <v>69.190802155468873</v>
      </c>
      <c r="AC63">
        <v>69.483841753204004</v>
      </c>
      <c r="AD63">
        <v>67.940437606288853</v>
      </c>
      <c r="AE63">
        <v>65.093683749043137</v>
      </c>
      <c r="AF63">
        <v>63.683025386497889</v>
      </c>
    </row>
    <row r="64" spans="1:32" x14ac:dyDescent="0.2">
      <c r="A64" t="s">
        <v>478</v>
      </c>
      <c r="B64" t="s">
        <v>162</v>
      </c>
      <c r="C64">
        <v>1</v>
      </c>
      <c r="D64">
        <v>2400</v>
      </c>
      <c r="E64">
        <v>60</v>
      </c>
      <c r="F64">
        <v>1</v>
      </c>
      <c r="G64">
        <v>1</v>
      </c>
      <c r="H64" t="s">
        <v>7</v>
      </c>
      <c r="I64">
        <v>64.175048840718432</v>
      </c>
      <c r="J64">
        <v>64.638727452408361</v>
      </c>
      <c r="K64">
        <v>64.012365557996858</v>
      </c>
      <c r="L64">
        <v>64.970102931348833</v>
      </c>
      <c r="M64">
        <v>68.978061908566673</v>
      </c>
      <c r="N64">
        <v>77.743536000175979</v>
      </c>
      <c r="O64">
        <v>99.252692252293684</v>
      </c>
      <c r="P64">
        <v>107.35659012933893</v>
      </c>
      <c r="Q64">
        <v>113.37663946878473</v>
      </c>
      <c r="R64">
        <v>117.80609940495611</v>
      </c>
      <c r="S64">
        <v>119.32277974102543</v>
      </c>
      <c r="T64">
        <v>120.48167510836336</v>
      </c>
      <c r="U64">
        <v>116.07487594177218</v>
      </c>
      <c r="V64">
        <v>128.32260829785278</v>
      </c>
      <c r="W64">
        <v>123.72265394590401</v>
      </c>
      <c r="X64">
        <v>117.72917706898589</v>
      </c>
      <c r="Y64">
        <v>110.15437390859108</v>
      </c>
      <c r="Z64">
        <v>104.74484115564974</v>
      </c>
      <c r="AA64">
        <v>93.295326155725675</v>
      </c>
      <c r="AB64">
        <v>91.776045399404808</v>
      </c>
      <c r="AC64">
        <v>87.877009619193231</v>
      </c>
      <c r="AD64">
        <v>83.108082392752308</v>
      </c>
      <c r="AE64">
        <v>76.184293504982605</v>
      </c>
      <c r="AF64">
        <v>70.073456874245423</v>
      </c>
    </row>
    <row r="65" spans="1:32" x14ac:dyDescent="0.2">
      <c r="A65" t="s">
        <v>478</v>
      </c>
      <c r="B65" t="s">
        <v>163</v>
      </c>
      <c r="C65">
        <v>1</v>
      </c>
      <c r="D65">
        <v>2400</v>
      </c>
      <c r="E65">
        <v>60</v>
      </c>
      <c r="F65">
        <v>1</v>
      </c>
      <c r="G65">
        <v>1</v>
      </c>
      <c r="H65" t="s">
        <v>7</v>
      </c>
      <c r="I65">
        <v>65.152621971676453</v>
      </c>
      <c r="J65">
        <v>62.580885571075228</v>
      </c>
      <c r="K65">
        <v>60.940878643879905</v>
      </c>
      <c r="L65">
        <v>62.537771590658942</v>
      </c>
      <c r="M65">
        <v>66.375944576509497</v>
      </c>
      <c r="N65">
        <v>73.867103512091688</v>
      </c>
      <c r="O65">
        <v>94.057072812956548</v>
      </c>
      <c r="P65">
        <v>102.19830403387527</v>
      </c>
      <c r="Q65">
        <v>110.18311261095674</v>
      </c>
      <c r="R65">
        <v>108.1541985279819</v>
      </c>
      <c r="S65">
        <v>117.32845314642792</v>
      </c>
      <c r="T65">
        <v>109.78046022277651</v>
      </c>
      <c r="U65">
        <v>109.97486441236101</v>
      </c>
      <c r="V65">
        <v>117.43968824865803</v>
      </c>
      <c r="W65">
        <v>111.91758586784113</v>
      </c>
      <c r="X65">
        <v>109.97565994773008</v>
      </c>
      <c r="Y65">
        <v>104.78527683130901</v>
      </c>
      <c r="Z65">
        <v>96.753765523068964</v>
      </c>
      <c r="AA65">
        <v>97.98435299445029</v>
      </c>
      <c r="AB65">
        <v>84.233562388976793</v>
      </c>
      <c r="AC65">
        <v>85.509201143929104</v>
      </c>
      <c r="AD65">
        <v>80.783646129637447</v>
      </c>
      <c r="AE65">
        <v>82.574169233968334</v>
      </c>
      <c r="AF65">
        <v>74.609680786644546</v>
      </c>
    </row>
    <row r="66" spans="1:32" x14ac:dyDescent="0.2">
      <c r="A66" t="s">
        <v>478</v>
      </c>
      <c r="B66" t="s">
        <v>164</v>
      </c>
      <c r="C66">
        <v>1</v>
      </c>
      <c r="D66">
        <v>2400</v>
      </c>
      <c r="E66">
        <v>60</v>
      </c>
      <c r="F66">
        <v>1</v>
      </c>
      <c r="G66">
        <v>1</v>
      </c>
      <c r="H66" t="s">
        <v>7</v>
      </c>
      <c r="I66">
        <v>69.847995125064486</v>
      </c>
      <c r="J66">
        <v>71.809418524637692</v>
      </c>
      <c r="K66">
        <v>68.691859276894277</v>
      </c>
      <c r="L66">
        <v>65.46990041674033</v>
      </c>
      <c r="M66">
        <v>70.486888562806186</v>
      </c>
      <c r="N66">
        <v>79.817926608123855</v>
      </c>
      <c r="O66">
        <v>91.715843185481361</v>
      </c>
      <c r="P66">
        <v>86.784044779385582</v>
      </c>
      <c r="Q66">
        <v>97.724050797034167</v>
      </c>
      <c r="R66">
        <v>100.1320309804596</v>
      </c>
      <c r="S66">
        <v>108.68307257502578</v>
      </c>
      <c r="T66">
        <v>99.931145216175125</v>
      </c>
      <c r="U66">
        <v>111.96721167314044</v>
      </c>
      <c r="V66">
        <v>103.77469999214185</v>
      </c>
      <c r="W66">
        <v>109.0520901165889</v>
      </c>
      <c r="X66">
        <v>107.13195328672541</v>
      </c>
      <c r="Y66">
        <v>92.60873271136478</v>
      </c>
      <c r="Z66">
        <v>93.836539750117566</v>
      </c>
      <c r="AA66">
        <v>93.47376777882927</v>
      </c>
      <c r="AB66">
        <v>86.639489247880348</v>
      </c>
      <c r="AC66">
        <v>80.138760883783604</v>
      </c>
      <c r="AD66">
        <v>80.568179799040522</v>
      </c>
      <c r="AE66">
        <v>79.710373511501217</v>
      </c>
      <c r="AF66">
        <v>72.699282134816471</v>
      </c>
    </row>
    <row r="67" spans="1:32" x14ac:dyDescent="0.2">
      <c r="A67" t="s">
        <v>478</v>
      </c>
      <c r="B67" t="s">
        <v>165</v>
      </c>
      <c r="C67">
        <v>1</v>
      </c>
      <c r="D67">
        <v>2400</v>
      </c>
      <c r="E67">
        <v>60</v>
      </c>
      <c r="F67">
        <v>1</v>
      </c>
      <c r="G67">
        <v>1</v>
      </c>
      <c r="H67" t="s">
        <v>7</v>
      </c>
      <c r="I67">
        <v>64.967535449095593</v>
      </c>
      <c r="J67">
        <v>62.825656789296758</v>
      </c>
      <c r="K67">
        <v>66.544657877544608</v>
      </c>
      <c r="L67">
        <v>70.599660218900581</v>
      </c>
      <c r="M67">
        <v>70.131710084203689</v>
      </c>
      <c r="N67">
        <v>84.954922304238764</v>
      </c>
      <c r="O67">
        <v>98.936686907230452</v>
      </c>
      <c r="P67">
        <v>110.96443591735988</v>
      </c>
      <c r="Q67">
        <v>103.80466595594076</v>
      </c>
      <c r="R67">
        <v>112.9274177976387</v>
      </c>
      <c r="S67">
        <v>113.13121145540876</v>
      </c>
      <c r="T67">
        <v>112.71011587250517</v>
      </c>
      <c r="U67">
        <v>109.45320294536836</v>
      </c>
      <c r="V67">
        <v>116.85820255444682</v>
      </c>
      <c r="W67">
        <v>108.66678556363742</v>
      </c>
      <c r="X67">
        <v>101.15825334423083</v>
      </c>
      <c r="Y67">
        <v>87.304582786757535</v>
      </c>
      <c r="Z67">
        <v>88.026156423218552</v>
      </c>
      <c r="AA67">
        <v>82.273815801097868</v>
      </c>
      <c r="AB67">
        <v>83.118661155882208</v>
      </c>
      <c r="AC67">
        <v>82.167172495512375</v>
      </c>
      <c r="AD67">
        <v>77.744511625783531</v>
      </c>
      <c r="AE67">
        <v>74.836616103955862</v>
      </c>
      <c r="AF67">
        <v>71.301968543722509</v>
      </c>
    </row>
    <row r="68" spans="1:32" x14ac:dyDescent="0.2">
      <c r="A68" t="s">
        <v>478</v>
      </c>
      <c r="B68" t="s">
        <v>166</v>
      </c>
      <c r="C68">
        <v>1</v>
      </c>
      <c r="D68">
        <v>2400</v>
      </c>
      <c r="E68">
        <v>60</v>
      </c>
      <c r="F68">
        <v>1</v>
      </c>
      <c r="G68">
        <v>1</v>
      </c>
      <c r="H68" t="s">
        <v>7</v>
      </c>
      <c r="I68">
        <v>69.876768042364162</v>
      </c>
      <c r="J68">
        <v>67.035182266866556</v>
      </c>
      <c r="K68">
        <v>70.367011900629123</v>
      </c>
      <c r="L68">
        <v>67.424083130068809</v>
      </c>
      <c r="M68">
        <v>70.438853490336754</v>
      </c>
      <c r="N68">
        <v>76.193623861184065</v>
      </c>
      <c r="O68">
        <v>78.854468469331863</v>
      </c>
      <c r="P68">
        <v>87.259747816435848</v>
      </c>
      <c r="Q68">
        <v>84.118536675389365</v>
      </c>
      <c r="R68">
        <v>87.064057840059718</v>
      </c>
      <c r="S68">
        <v>89.466608342316661</v>
      </c>
      <c r="T68">
        <v>89.671264371299031</v>
      </c>
      <c r="U68">
        <v>95.431819496458573</v>
      </c>
      <c r="V68">
        <v>91.808027076563832</v>
      </c>
      <c r="W68">
        <v>96.877096743550524</v>
      </c>
      <c r="X68">
        <v>91.91191257942917</v>
      </c>
      <c r="Y68">
        <v>91.278794917520742</v>
      </c>
      <c r="Z68">
        <v>86.343835623721759</v>
      </c>
      <c r="AA68">
        <v>78.745810562093922</v>
      </c>
      <c r="AB68">
        <v>73.825877300708001</v>
      </c>
      <c r="AC68">
        <v>75.733093198062903</v>
      </c>
      <c r="AD68">
        <v>68.901579927174552</v>
      </c>
      <c r="AE68">
        <v>62.079791512342425</v>
      </c>
      <c r="AF68">
        <v>60.208110342277109</v>
      </c>
    </row>
    <row r="69" spans="1:32" x14ac:dyDescent="0.2">
      <c r="A69" t="s">
        <v>478</v>
      </c>
      <c r="B69" t="s">
        <v>167</v>
      </c>
      <c r="C69">
        <v>1</v>
      </c>
      <c r="D69">
        <v>2400</v>
      </c>
      <c r="E69">
        <v>60</v>
      </c>
      <c r="F69">
        <v>1</v>
      </c>
      <c r="G69">
        <v>1</v>
      </c>
      <c r="H69" t="s">
        <v>7</v>
      </c>
      <c r="I69">
        <v>59.002497794472092</v>
      </c>
      <c r="J69">
        <v>60.178623263560461</v>
      </c>
      <c r="K69">
        <v>57.421414659655234</v>
      </c>
      <c r="L69">
        <v>63.44375921050208</v>
      </c>
      <c r="M69">
        <v>65.691485631918113</v>
      </c>
      <c r="N69">
        <v>67.776639845182615</v>
      </c>
      <c r="O69">
        <v>69.227295987863272</v>
      </c>
      <c r="P69">
        <v>67.138096710649137</v>
      </c>
      <c r="Q69">
        <v>78.515301463460432</v>
      </c>
      <c r="R69">
        <v>86.603569423448519</v>
      </c>
      <c r="S69">
        <v>94.796355893242875</v>
      </c>
      <c r="T69">
        <v>94.874610745298213</v>
      </c>
      <c r="U69">
        <v>90.960438680721523</v>
      </c>
      <c r="V69">
        <v>94.276934923625035</v>
      </c>
      <c r="W69">
        <v>87.800850118192912</v>
      </c>
      <c r="X69">
        <v>88.600377729315696</v>
      </c>
      <c r="Y69">
        <v>90.61326993304472</v>
      </c>
      <c r="Z69">
        <v>85.53404194105552</v>
      </c>
      <c r="AA69">
        <v>78.009505089773967</v>
      </c>
      <c r="AB69">
        <v>76.603262115141234</v>
      </c>
      <c r="AC69">
        <v>78.326377486441658</v>
      </c>
      <c r="AD69">
        <v>73.513515104864183</v>
      </c>
      <c r="AE69">
        <v>70.460927179234233</v>
      </c>
      <c r="AF69">
        <v>66.622044598994108</v>
      </c>
    </row>
    <row r="70" spans="1:32" x14ac:dyDescent="0.2">
      <c r="A70" t="s">
        <v>478</v>
      </c>
      <c r="B70" t="s">
        <v>168</v>
      </c>
      <c r="C70">
        <v>1</v>
      </c>
      <c r="D70">
        <v>2400</v>
      </c>
      <c r="E70">
        <v>60</v>
      </c>
      <c r="F70">
        <v>1</v>
      </c>
      <c r="G70">
        <v>1</v>
      </c>
      <c r="H70" t="s">
        <v>7</v>
      </c>
      <c r="I70">
        <v>62.513301232685492</v>
      </c>
      <c r="J70">
        <v>62.806632166936886</v>
      </c>
      <c r="K70">
        <v>61.859555192712115</v>
      </c>
      <c r="L70">
        <v>62.671213664790223</v>
      </c>
      <c r="M70">
        <v>61.842117492872561</v>
      </c>
      <c r="N70">
        <v>73.797183563009185</v>
      </c>
      <c r="O70">
        <v>75.289774504578332</v>
      </c>
      <c r="P70">
        <v>68.894472274142132</v>
      </c>
      <c r="Q70">
        <v>72.989228917821492</v>
      </c>
      <c r="R70">
        <v>73.551247649014257</v>
      </c>
      <c r="S70">
        <v>74.380955458989646</v>
      </c>
      <c r="T70">
        <v>81.298435999644781</v>
      </c>
      <c r="U70">
        <v>78.759811996216285</v>
      </c>
      <c r="V70">
        <v>79.689257577875807</v>
      </c>
      <c r="W70">
        <v>79.041823047228547</v>
      </c>
      <c r="X70">
        <v>74.35942878159463</v>
      </c>
      <c r="Y70">
        <v>69.512831436840415</v>
      </c>
      <c r="Z70">
        <v>70.177905513988307</v>
      </c>
      <c r="AA70">
        <v>66.227104780413413</v>
      </c>
      <c r="AB70">
        <v>62.920654929726794</v>
      </c>
      <c r="AC70">
        <v>63.593872151099994</v>
      </c>
      <c r="AD70">
        <v>66.047316313047233</v>
      </c>
      <c r="AE70">
        <v>68.142489531585795</v>
      </c>
      <c r="AF70">
        <v>64.279080428485528</v>
      </c>
    </row>
    <row r="71" spans="1:32" x14ac:dyDescent="0.2">
      <c r="A71" t="s">
        <v>478</v>
      </c>
      <c r="B71" t="s">
        <v>169</v>
      </c>
      <c r="C71">
        <v>1</v>
      </c>
      <c r="D71">
        <v>2400</v>
      </c>
      <c r="E71">
        <v>60</v>
      </c>
      <c r="F71">
        <v>1</v>
      </c>
      <c r="G71">
        <v>1</v>
      </c>
      <c r="H71" t="s">
        <v>7</v>
      </c>
      <c r="I71">
        <v>61.845256382203502</v>
      </c>
      <c r="J71">
        <v>61.51905796700062</v>
      </c>
      <c r="K71">
        <v>60.582460586783654</v>
      </c>
      <c r="L71">
        <v>63.35005035186412</v>
      </c>
      <c r="M71">
        <v>74.07665831570111</v>
      </c>
      <c r="N71">
        <v>78.722732073238078</v>
      </c>
      <c r="O71">
        <v>106.69121770977463</v>
      </c>
      <c r="P71">
        <v>107.69634694861708</v>
      </c>
      <c r="Q71">
        <v>112.94530663340952</v>
      </c>
      <c r="R71">
        <v>113.31531446079947</v>
      </c>
      <c r="S71">
        <v>110.50638921622577</v>
      </c>
      <c r="T71">
        <v>110.33146041108404</v>
      </c>
      <c r="U71">
        <v>111.39269073095478</v>
      </c>
      <c r="V71">
        <v>114.01997916225491</v>
      </c>
      <c r="W71">
        <v>115.10070148906814</v>
      </c>
      <c r="X71">
        <v>113.6119440883122</v>
      </c>
      <c r="Y71">
        <v>105.97709502664966</v>
      </c>
      <c r="Z71">
        <v>91.705220909873034</v>
      </c>
      <c r="AA71">
        <v>88.560712443952355</v>
      </c>
      <c r="AB71">
        <v>88.372066133918182</v>
      </c>
      <c r="AC71">
        <v>85.375822388551654</v>
      </c>
      <c r="AD71">
        <v>77.326041996895881</v>
      </c>
      <c r="AE71">
        <v>71.844693539425919</v>
      </c>
      <c r="AF71">
        <v>65.81095490697858</v>
      </c>
    </row>
    <row r="72" spans="1:32" x14ac:dyDescent="0.2">
      <c r="A72" t="s">
        <v>478</v>
      </c>
      <c r="B72" t="s">
        <v>170</v>
      </c>
      <c r="C72">
        <v>1</v>
      </c>
      <c r="D72">
        <v>2400</v>
      </c>
      <c r="E72">
        <v>60</v>
      </c>
      <c r="F72">
        <v>1</v>
      </c>
      <c r="G72">
        <v>1</v>
      </c>
      <c r="H72" t="s">
        <v>7</v>
      </c>
      <c r="I72">
        <v>63.045100257844609</v>
      </c>
      <c r="J72">
        <v>61.854163126446792</v>
      </c>
      <c r="K72">
        <v>61.043744691542599</v>
      </c>
      <c r="L72">
        <v>62.377245089985344</v>
      </c>
      <c r="M72">
        <v>65.473396786562233</v>
      </c>
      <c r="N72">
        <v>79.470877107308667</v>
      </c>
      <c r="O72">
        <v>99.727298321152489</v>
      </c>
      <c r="P72">
        <v>105.85513864472904</v>
      </c>
      <c r="Q72">
        <v>107.79033426056627</v>
      </c>
      <c r="R72">
        <v>110.06023317425172</v>
      </c>
      <c r="S72">
        <v>121.03107337418082</v>
      </c>
      <c r="T72">
        <v>108.34077375517607</v>
      </c>
      <c r="U72">
        <v>125.56386700508865</v>
      </c>
      <c r="V72">
        <v>119.48770568616349</v>
      </c>
      <c r="W72">
        <v>118.05267524359236</v>
      </c>
      <c r="X72">
        <v>119.80543684396137</v>
      </c>
      <c r="Y72">
        <v>103.944369659034</v>
      </c>
      <c r="Z72">
        <v>97.050298335222308</v>
      </c>
      <c r="AA72">
        <v>90.794908925442485</v>
      </c>
      <c r="AB72">
        <v>86.674180773299099</v>
      </c>
      <c r="AC72">
        <v>86.716291828169716</v>
      </c>
      <c r="AD72">
        <v>77.892255782047513</v>
      </c>
      <c r="AE72">
        <v>74.818471779322365</v>
      </c>
      <c r="AF72">
        <v>70.912491637399427</v>
      </c>
    </row>
    <row r="73" spans="1:32" x14ac:dyDescent="0.2">
      <c r="A73" t="s">
        <v>478</v>
      </c>
      <c r="B73" t="s">
        <v>171</v>
      </c>
      <c r="C73">
        <v>1</v>
      </c>
      <c r="D73">
        <v>2400</v>
      </c>
      <c r="E73">
        <v>60</v>
      </c>
      <c r="F73">
        <v>1</v>
      </c>
      <c r="G73">
        <v>1</v>
      </c>
      <c r="H73" t="s">
        <v>7</v>
      </c>
      <c r="I73">
        <v>66.097605641912395</v>
      </c>
      <c r="J73">
        <v>60.193245268158542</v>
      </c>
      <c r="K73">
        <v>65.993779797824615</v>
      </c>
      <c r="L73">
        <v>67.558958477893867</v>
      </c>
      <c r="M73">
        <v>68.158604248099195</v>
      </c>
      <c r="N73">
        <v>81.934965676894407</v>
      </c>
      <c r="O73">
        <v>102.37807641336688</v>
      </c>
      <c r="P73">
        <v>103.69333650075626</v>
      </c>
      <c r="Q73">
        <v>110.1000384834486</v>
      </c>
      <c r="R73">
        <v>110.81573070381158</v>
      </c>
      <c r="S73">
        <v>110.20538694575771</v>
      </c>
      <c r="T73">
        <v>110.63467606613817</v>
      </c>
      <c r="U73">
        <v>124.61499582553212</v>
      </c>
      <c r="V73">
        <v>119.71181867764996</v>
      </c>
      <c r="W73">
        <v>117.19619984169601</v>
      </c>
      <c r="X73">
        <v>123.54092506733144</v>
      </c>
      <c r="Y73">
        <v>110.69723943343274</v>
      </c>
      <c r="Z73">
        <v>102.11351127230259</v>
      </c>
      <c r="AA73">
        <v>97.542509840932638</v>
      </c>
      <c r="AB73">
        <v>95.604905084605377</v>
      </c>
      <c r="AC73">
        <v>92.21858154179624</v>
      </c>
      <c r="AD73">
        <v>82.682518267663951</v>
      </c>
      <c r="AE73">
        <v>82.246789726212455</v>
      </c>
      <c r="AF73">
        <v>75.431167770464683</v>
      </c>
    </row>
    <row r="74" spans="1:32" x14ac:dyDescent="0.2">
      <c r="A74" t="s">
        <v>478</v>
      </c>
      <c r="B74" t="s">
        <v>172</v>
      </c>
      <c r="C74">
        <v>1</v>
      </c>
      <c r="D74">
        <v>2400</v>
      </c>
      <c r="E74">
        <v>60</v>
      </c>
      <c r="F74">
        <v>1</v>
      </c>
      <c r="G74">
        <v>1</v>
      </c>
      <c r="H74" t="s">
        <v>7</v>
      </c>
      <c r="I74">
        <v>71.257523612519364</v>
      </c>
      <c r="J74">
        <v>69.962425764638368</v>
      </c>
      <c r="K74">
        <v>69.930195921512961</v>
      </c>
      <c r="L74">
        <v>65.339734939828759</v>
      </c>
      <c r="M74">
        <v>66.910106661434341</v>
      </c>
      <c r="N74">
        <v>74.17850839195296</v>
      </c>
      <c r="O74">
        <v>99.486078370896962</v>
      </c>
      <c r="P74">
        <v>93.801565853948176</v>
      </c>
      <c r="Q74">
        <v>107.80087137907485</v>
      </c>
      <c r="R74">
        <v>105.82648889890548</v>
      </c>
      <c r="S74">
        <v>114.2112874688472</v>
      </c>
      <c r="T74">
        <v>117.95494355805982</v>
      </c>
      <c r="U74">
        <v>118.62871543235441</v>
      </c>
      <c r="V74">
        <v>120.69264279055085</v>
      </c>
      <c r="W74">
        <v>126.42524888052257</v>
      </c>
      <c r="X74">
        <v>122.70929642751865</v>
      </c>
      <c r="Y74">
        <v>114.4272979960695</v>
      </c>
      <c r="Z74">
        <v>100.98665946057824</v>
      </c>
      <c r="AA74">
        <v>94.629205305324675</v>
      </c>
      <c r="AB74">
        <v>94.449858471044791</v>
      </c>
      <c r="AC74">
        <v>90.439532460666669</v>
      </c>
      <c r="AD74">
        <v>82.559245094920769</v>
      </c>
      <c r="AE74">
        <v>77.766359430874488</v>
      </c>
      <c r="AF74">
        <v>73.764752509296315</v>
      </c>
    </row>
    <row r="75" spans="1:32" x14ac:dyDescent="0.2">
      <c r="A75" t="s">
        <v>478</v>
      </c>
      <c r="B75" t="s">
        <v>173</v>
      </c>
      <c r="C75">
        <v>1</v>
      </c>
      <c r="D75">
        <v>2400</v>
      </c>
      <c r="E75">
        <v>60</v>
      </c>
      <c r="F75">
        <v>1</v>
      </c>
      <c r="G75">
        <v>1</v>
      </c>
      <c r="H75" t="s">
        <v>7</v>
      </c>
      <c r="I75">
        <v>72.796369810186846</v>
      </c>
      <c r="J75">
        <v>63.951890964865406</v>
      </c>
      <c r="K75">
        <v>67.295028484026815</v>
      </c>
      <c r="L75">
        <v>67.420572793807509</v>
      </c>
      <c r="M75">
        <v>73.961703169545217</v>
      </c>
      <c r="N75">
        <v>77.56072897351369</v>
      </c>
      <c r="O75">
        <v>81.770788383540619</v>
      </c>
      <c r="P75">
        <v>87.651097252364963</v>
      </c>
      <c r="Q75">
        <v>97.835792216750889</v>
      </c>
      <c r="R75">
        <v>99.564861964514904</v>
      </c>
      <c r="S75">
        <v>106.50248627872803</v>
      </c>
      <c r="T75">
        <v>105.35650527156419</v>
      </c>
      <c r="U75">
        <v>108.88731336596805</v>
      </c>
      <c r="V75">
        <v>105.41996015503757</v>
      </c>
      <c r="W75">
        <v>105.53303550739092</v>
      </c>
      <c r="X75">
        <v>101.07971882532745</v>
      </c>
      <c r="Y75">
        <v>99.469653713174509</v>
      </c>
      <c r="Z75">
        <v>92.439387570300696</v>
      </c>
      <c r="AA75">
        <v>93.498507800807403</v>
      </c>
      <c r="AB75">
        <v>82.920145844162434</v>
      </c>
      <c r="AC75">
        <v>85.51532505859339</v>
      </c>
      <c r="AD75">
        <v>82.38432976401505</v>
      </c>
      <c r="AE75">
        <v>75.241865612207263</v>
      </c>
      <c r="AF75">
        <v>71.859040387962153</v>
      </c>
    </row>
    <row r="76" spans="1:32" x14ac:dyDescent="0.2">
      <c r="A76" t="s">
        <v>478</v>
      </c>
      <c r="B76" t="s">
        <v>174</v>
      </c>
      <c r="C76">
        <v>1</v>
      </c>
      <c r="D76">
        <v>2400</v>
      </c>
      <c r="E76">
        <v>60</v>
      </c>
      <c r="F76">
        <v>1</v>
      </c>
      <c r="G76">
        <v>1</v>
      </c>
      <c r="H76" t="s">
        <v>7</v>
      </c>
      <c r="I76">
        <v>71.754151475528602</v>
      </c>
      <c r="J76">
        <v>70.925106275431105</v>
      </c>
      <c r="K76">
        <v>68.056953478213742</v>
      </c>
      <c r="L76">
        <v>63.738263557845215</v>
      </c>
      <c r="M76">
        <v>61.909456929703424</v>
      </c>
      <c r="N76">
        <v>62.199158378569997</v>
      </c>
      <c r="O76">
        <v>64.028399494418281</v>
      </c>
      <c r="P76">
        <v>68.631150729074093</v>
      </c>
      <c r="Q76">
        <v>70.625521648558546</v>
      </c>
      <c r="R76">
        <v>72.527540811307588</v>
      </c>
      <c r="S76">
        <v>79.222103485097861</v>
      </c>
      <c r="T76">
        <v>75.252284086011755</v>
      </c>
      <c r="U76">
        <v>80.799138005892033</v>
      </c>
      <c r="V76">
        <v>77.775333906712007</v>
      </c>
      <c r="W76">
        <v>82.497524303332753</v>
      </c>
      <c r="X76">
        <v>82.80535682907913</v>
      </c>
      <c r="Y76">
        <v>84.030298392917373</v>
      </c>
      <c r="Z76">
        <v>81.999223086572869</v>
      </c>
      <c r="AA76">
        <v>81.494714948930579</v>
      </c>
      <c r="AB76">
        <v>77.020481916935452</v>
      </c>
      <c r="AC76">
        <v>74.795761384423329</v>
      </c>
      <c r="AD76">
        <v>72.10510669941857</v>
      </c>
      <c r="AE76">
        <v>68.998452529146007</v>
      </c>
      <c r="AF76">
        <v>66.18443835711409</v>
      </c>
    </row>
    <row r="77" spans="1:32" x14ac:dyDescent="0.2">
      <c r="A77" t="s">
        <v>478</v>
      </c>
      <c r="B77" t="s">
        <v>175</v>
      </c>
      <c r="C77">
        <v>1</v>
      </c>
      <c r="D77">
        <v>2400</v>
      </c>
      <c r="E77">
        <v>60</v>
      </c>
      <c r="F77">
        <v>1</v>
      </c>
      <c r="G77">
        <v>1</v>
      </c>
      <c r="H77" t="s">
        <v>7</v>
      </c>
      <c r="I77">
        <v>64.209308784677887</v>
      </c>
      <c r="J77">
        <v>65.503280884105251</v>
      </c>
      <c r="K77">
        <v>64.761986907182319</v>
      </c>
      <c r="L77">
        <v>65.534207314188734</v>
      </c>
      <c r="M77">
        <v>70.946109512148837</v>
      </c>
      <c r="N77">
        <v>73.433543521464927</v>
      </c>
      <c r="O77">
        <v>77.604303813993496</v>
      </c>
      <c r="P77">
        <v>67.980305127714473</v>
      </c>
      <c r="Q77">
        <v>72.488434479846291</v>
      </c>
      <c r="R77">
        <v>73.651557680083869</v>
      </c>
      <c r="S77">
        <v>75.858190161215077</v>
      </c>
      <c r="T77">
        <v>82.199832918729086</v>
      </c>
      <c r="U77">
        <v>81.914865865145174</v>
      </c>
      <c r="V77">
        <v>78.673882001980687</v>
      </c>
      <c r="W77">
        <v>84.738342917787847</v>
      </c>
      <c r="X77">
        <v>80.632989711915727</v>
      </c>
      <c r="Y77">
        <v>74.56799292399802</v>
      </c>
      <c r="Z77">
        <v>79.777976227535376</v>
      </c>
      <c r="AA77">
        <v>75.964161624508222</v>
      </c>
      <c r="AB77">
        <v>68.84348111094981</v>
      </c>
      <c r="AC77">
        <v>64.014133308875216</v>
      </c>
      <c r="AD77">
        <v>63.551385670731271</v>
      </c>
      <c r="AE77">
        <v>64.286331503837872</v>
      </c>
      <c r="AF77">
        <v>62.055484830051924</v>
      </c>
    </row>
    <row r="78" spans="1:32" x14ac:dyDescent="0.2">
      <c r="A78" t="s">
        <v>478</v>
      </c>
      <c r="B78" t="s">
        <v>176</v>
      </c>
      <c r="C78">
        <v>1</v>
      </c>
      <c r="D78">
        <v>2400</v>
      </c>
      <c r="E78">
        <v>60</v>
      </c>
      <c r="F78">
        <v>1</v>
      </c>
      <c r="G78">
        <v>1</v>
      </c>
      <c r="H78" t="s">
        <v>7</v>
      </c>
      <c r="I78">
        <v>62.334928654464598</v>
      </c>
      <c r="J78">
        <v>65.490986046614907</v>
      </c>
      <c r="K78">
        <v>64.035479726736156</v>
      </c>
      <c r="L78">
        <v>67.594884330419049</v>
      </c>
      <c r="M78">
        <v>73.321479594459348</v>
      </c>
      <c r="N78">
        <v>85.673233825253632</v>
      </c>
      <c r="O78">
        <v>105.31966484920521</v>
      </c>
      <c r="P78">
        <v>112.09808069547694</v>
      </c>
      <c r="Q78">
        <v>117.09198719868257</v>
      </c>
      <c r="R78">
        <v>116.65177790700585</v>
      </c>
      <c r="S78">
        <v>109.44205159319522</v>
      </c>
      <c r="T78">
        <v>108.08477993694432</v>
      </c>
      <c r="U78">
        <v>114.28195450681224</v>
      </c>
      <c r="V78">
        <v>113.08778760879002</v>
      </c>
      <c r="W78">
        <v>113.89037692988866</v>
      </c>
      <c r="X78">
        <v>113.21661187784056</v>
      </c>
      <c r="Y78">
        <v>99.000549908727336</v>
      </c>
      <c r="Z78">
        <v>99.380785691324391</v>
      </c>
      <c r="AA78">
        <v>84.15547767685544</v>
      </c>
      <c r="AB78">
        <v>85.047661708297738</v>
      </c>
      <c r="AC78">
        <v>80.772738985576012</v>
      </c>
      <c r="AD78">
        <v>76.77422580799869</v>
      </c>
      <c r="AE78">
        <v>74.313598692024158</v>
      </c>
      <c r="AF78">
        <v>69.976604873708695</v>
      </c>
    </row>
    <row r="79" spans="1:32" x14ac:dyDescent="0.2">
      <c r="A79" t="s">
        <v>478</v>
      </c>
      <c r="B79" t="s">
        <v>177</v>
      </c>
      <c r="C79">
        <v>1</v>
      </c>
      <c r="D79">
        <v>2400</v>
      </c>
      <c r="E79">
        <v>60</v>
      </c>
      <c r="F79">
        <v>1</v>
      </c>
      <c r="G79">
        <v>1</v>
      </c>
      <c r="H79" t="s">
        <v>7</v>
      </c>
      <c r="I79">
        <v>63.836324023783135</v>
      </c>
      <c r="J79">
        <v>63.320591823534365</v>
      </c>
      <c r="K79">
        <v>61.749134613696114</v>
      </c>
      <c r="L79">
        <v>64.957448648412466</v>
      </c>
      <c r="M79">
        <v>72.442703658791032</v>
      </c>
      <c r="N79">
        <v>82.612083049837466</v>
      </c>
      <c r="O79">
        <v>92.526137949647435</v>
      </c>
      <c r="P79">
        <v>102.41691578901089</v>
      </c>
      <c r="Q79">
        <v>109.080993036069</v>
      </c>
      <c r="R79">
        <v>115.23202085326696</v>
      </c>
      <c r="S79">
        <v>117.39267987687047</v>
      </c>
      <c r="T79">
        <v>111.1923872548104</v>
      </c>
      <c r="U79">
        <v>118.78315480092273</v>
      </c>
      <c r="V79">
        <v>115.40739685350172</v>
      </c>
      <c r="W79">
        <v>115.12896226685642</v>
      </c>
      <c r="X79">
        <v>117.8167329812044</v>
      </c>
      <c r="Y79">
        <v>100.82440842466029</v>
      </c>
      <c r="Z79">
        <v>102.71587507792745</v>
      </c>
      <c r="AA79">
        <v>90.854946223499994</v>
      </c>
      <c r="AB79">
        <v>80.605409218769097</v>
      </c>
      <c r="AC79">
        <v>79.46238837399585</v>
      </c>
      <c r="AD79">
        <v>76.55902558560453</v>
      </c>
      <c r="AE79">
        <v>72.994034462872051</v>
      </c>
      <c r="AF79">
        <v>70.864922539365253</v>
      </c>
    </row>
    <row r="80" spans="1:32" x14ac:dyDescent="0.2">
      <c r="A80" t="s">
        <v>478</v>
      </c>
      <c r="B80" t="s">
        <v>178</v>
      </c>
      <c r="C80">
        <v>1</v>
      </c>
      <c r="D80">
        <v>2400</v>
      </c>
      <c r="E80">
        <v>60</v>
      </c>
      <c r="F80">
        <v>1</v>
      </c>
      <c r="G80">
        <v>1</v>
      </c>
      <c r="H80" t="s">
        <v>7</v>
      </c>
      <c r="I80">
        <v>65.257339248849505</v>
      </c>
      <c r="J80">
        <v>64.30967131268423</v>
      </c>
      <c r="K80">
        <v>63.312747353078038</v>
      </c>
      <c r="L80">
        <v>65.591971361774242</v>
      </c>
      <c r="M80">
        <v>70.617260704470283</v>
      </c>
      <c r="N80">
        <v>82.357312496484724</v>
      </c>
      <c r="O80">
        <v>96.291774037819636</v>
      </c>
      <c r="P80">
        <v>102.60534275683767</v>
      </c>
      <c r="Q80">
        <v>109.62786480063211</v>
      </c>
      <c r="R80">
        <v>109.51352158983975</v>
      </c>
      <c r="S80">
        <v>114.39949846375808</v>
      </c>
      <c r="T80">
        <v>111.98241038238037</v>
      </c>
      <c r="U80">
        <v>119.61216272796202</v>
      </c>
      <c r="V80">
        <v>119.07896481654572</v>
      </c>
      <c r="W80">
        <v>115.04223675854365</v>
      </c>
      <c r="X80">
        <v>121.04343163490626</v>
      </c>
      <c r="Y80">
        <v>100.82096932905014</v>
      </c>
      <c r="Z80">
        <v>87.321735996230245</v>
      </c>
      <c r="AA80">
        <v>84.270764134572474</v>
      </c>
      <c r="AB80">
        <v>84.478431539488696</v>
      </c>
      <c r="AC80">
        <v>81.398795120778246</v>
      </c>
      <c r="AD80">
        <v>73.996779398195699</v>
      </c>
      <c r="AE80">
        <v>71.611610974500266</v>
      </c>
      <c r="AF80">
        <v>67.215648737614416</v>
      </c>
    </row>
    <row r="81" spans="1:32" x14ac:dyDescent="0.2">
      <c r="A81" t="s">
        <v>478</v>
      </c>
      <c r="B81" t="s">
        <v>179</v>
      </c>
      <c r="C81">
        <v>1</v>
      </c>
      <c r="D81">
        <v>2400</v>
      </c>
      <c r="E81">
        <v>60</v>
      </c>
      <c r="F81">
        <v>1</v>
      </c>
      <c r="G81">
        <v>1</v>
      </c>
      <c r="H81" t="s">
        <v>7</v>
      </c>
      <c r="I81">
        <v>62.923765740082558</v>
      </c>
      <c r="J81">
        <v>60.867339482805384</v>
      </c>
      <c r="K81">
        <v>59.414373199256303</v>
      </c>
      <c r="L81">
        <v>60.007209602098058</v>
      </c>
      <c r="M81">
        <v>62.681901125518976</v>
      </c>
      <c r="N81">
        <v>72.648390207973705</v>
      </c>
      <c r="O81">
        <v>100.0771208510598</v>
      </c>
      <c r="P81">
        <v>103.78947088047858</v>
      </c>
      <c r="Q81">
        <v>109.55195646616552</v>
      </c>
      <c r="R81">
        <v>113.07517601380343</v>
      </c>
      <c r="S81">
        <v>114.77930371729973</v>
      </c>
      <c r="T81">
        <v>113.94874028898849</v>
      </c>
      <c r="U81">
        <v>107.25278974913167</v>
      </c>
      <c r="V81">
        <v>118.99422008158223</v>
      </c>
      <c r="W81">
        <v>118.62865633660108</v>
      </c>
      <c r="X81">
        <v>109.47049239391173</v>
      </c>
      <c r="Y81">
        <v>101.69186932188032</v>
      </c>
      <c r="Z81">
        <v>97.76221223091288</v>
      </c>
      <c r="AA81">
        <v>87.17351073775707</v>
      </c>
      <c r="AB81">
        <v>89.255068732313106</v>
      </c>
      <c r="AC81">
        <v>80.641962415232655</v>
      </c>
      <c r="AD81">
        <v>75.40497667666375</v>
      </c>
      <c r="AE81">
        <v>73.01733488707734</v>
      </c>
      <c r="AF81">
        <v>67.985265957957651</v>
      </c>
    </row>
    <row r="82" spans="1:32" x14ac:dyDescent="0.2">
      <c r="A82" t="s">
        <v>478</v>
      </c>
      <c r="B82" t="s">
        <v>180</v>
      </c>
      <c r="C82">
        <v>1</v>
      </c>
      <c r="D82">
        <v>2400</v>
      </c>
      <c r="E82">
        <v>60</v>
      </c>
      <c r="F82">
        <v>1</v>
      </c>
      <c r="G82">
        <v>1</v>
      </c>
      <c r="H82" t="s">
        <v>7</v>
      </c>
      <c r="I82">
        <v>63.981970826829702</v>
      </c>
      <c r="J82">
        <v>63.68390149249403</v>
      </c>
      <c r="K82">
        <v>61.971221768539998</v>
      </c>
      <c r="L82">
        <v>62.209477042188837</v>
      </c>
      <c r="M82">
        <v>62.230434328165963</v>
      </c>
      <c r="N82">
        <v>71.333493192032734</v>
      </c>
      <c r="O82">
        <v>78.412755996449135</v>
      </c>
      <c r="P82">
        <v>76.923332326779587</v>
      </c>
      <c r="Q82">
        <v>82.936077692493868</v>
      </c>
      <c r="R82">
        <v>91.020998009343757</v>
      </c>
      <c r="S82">
        <v>91.808160090740387</v>
      </c>
      <c r="T82">
        <v>90.511569312270382</v>
      </c>
      <c r="U82">
        <v>98.882557927173991</v>
      </c>
      <c r="V82">
        <v>100.10539596687401</v>
      </c>
      <c r="W82">
        <v>99.731349030200505</v>
      </c>
      <c r="X82">
        <v>104.14441642077949</v>
      </c>
      <c r="Y82">
        <v>99.316953442932075</v>
      </c>
      <c r="Z82">
        <v>92.762886562904072</v>
      </c>
      <c r="AA82">
        <v>83.232401629495911</v>
      </c>
      <c r="AB82">
        <v>79.148272733902104</v>
      </c>
      <c r="AC82">
        <v>78.568247290807918</v>
      </c>
      <c r="AD82">
        <v>73.744934552342599</v>
      </c>
      <c r="AE82">
        <v>69.509815612265072</v>
      </c>
      <c r="AF82">
        <v>66.653591787396095</v>
      </c>
    </row>
    <row r="83" spans="1:32" x14ac:dyDescent="0.2">
      <c r="A83" t="s">
        <v>478</v>
      </c>
      <c r="B83" t="s">
        <v>181</v>
      </c>
      <c r="C83">
        <v>1</v>
      </c>
      <c r="D83">
        <v>2400</v>
      </c>
      <c r="E83">
        <v>60</v>
      </c>
      <c r="F83">
        <v>1</v>
      </c>
      <c r="G83">
        <v>1</v>
      </c>
      <c r="H83" t="s">
        <v>7</v>
      </c>
      <c r="I83">
        <v>64.599151706170034</v>
      </c>
      <c r="J83">
        <v>64.34611469786239</v>
      </c>
      <c r="K83">
        <v>63.143595487890664</v>
      </c>
      <c r="L83">
        <v>63.306025621767645</v>
      </c>
      <c r="M83">
        <v>62.845998131494824</v>
      </c>
      <c r="N83">
        <v>65.555620119442153</v>
      </c>
      <c r="O83">
        <v>70.240995016535251</v>
      </c>
      <c r="P83">
        <v>75.816274583435117</v>
      </c>
      <c r="Q83">
        <v>79.444585500587721</v>
      </c>
      <c r="R83">
        <v>78.822660186812612</v>
      </c>
      <c r="S83">
        <v>83.54116094055324</v>
      </c>
      <c r="T83">
        <v>83.18300747301727</v>
      </c>
      <c r="U83">
        <v>80.4085415086995</v>
      </c>
      <c r="V83">
        <v>85.767853713193048</v>
      </c>
      <c r="W83">
        <v>84.119170551332289</v>
      </c>
      <c r="X83">
        <v>82.272301521388286</v>
      </c>
      <c r="Y83">
        <v>82.388065280699792</v>
      </c>
      <c r="Z83">
        <v>83.146258576306849</v>
      </c>
      <c r="AA83">
        <v>76.106526862762038</v>
      </c>
      <c r="AB83">
        <v>73.326766734203034</v>
      </c>
      <c r="AC83">
        <v>74.074702776347266</v>
      </c>
      <c r="AD83">
        <v>70.546864928496888</v>
      </c>
      <c r="AE83">
        <v>68.944100601527495</v>
      </c>
      <c r="AF83">
        <v>65.233637282226155</v>
      </c>
    </row>
    <row r="84" spans="1:32" x14ac:dyDescent="0.2">
      <c r="A84" t="s">
        <v>478</v>
      </c>
      <c r="B84" t="s">
        <v>182</v>
      </c>
      <c r="C84">
        <v>1</v>
      </c>
      <c r="D84">
        <v>2400</v>
      </c>
      <c r="E84">
        <v>60</v>
      </c>
      <c r="F84">
        <v>1</v>
      </c>
      <c r="G84">
        <v>1</v>
      </c>
      <c r="H84" t="s">
        <v>7</v>
      </c>
      <c r="I84">
        <v>62.887154944401416</v>
      </c>
      <c r="J84">
        <v>62.295276108879385</v>
      </c>
      <c r="K84">
        <v>61.824551967687867</v>
      </c>
      <c r="L84">
        <v>62.855468027397116</v>
      </c>
      <c r="M84">
        <v>61.868953646728208</v>
      </c>
      <c r="N84">
        <v>66.424715476087641</v>
      </c>
      <c r="O84">
        <v>72.054703171524395</v>
      </c>
      <c r="P84">
        <v>71.710809397153724</v>
      </c>
      <c r="Q84">
        <v>67.320165673448827</v>
      </c>
      <c r="R84">
        <v>71.823585230533098</v>
      </c>
      <c r="S84">
        <v>82.161603777190862</v>
      </c>
      <c r="T84">
        <v>85.364721642533723</v>
      </c>
      <c r="U84">
        <v>86.919959185555797</v>
      </c>
      <c r="V84">
        <v>89.856949357927903</v>
      </c>
      <c r="W84">
        <v>89.299150162393076</v>
      </c>
      <c r="X84">
        <v>88.215495305868899</v>
      </c>
      <c r="Y84">
        <v>78.735880575273413</v>
      </c>
      <c r="Z84">
        <v>78.01234321853498</v>
      </c>
      <c r="AA84">
        <v>73.1063381516352</v>
      </c>
      <c r="AB84">
        <v>66.73807727908239</v>
      </c>
      <c r="AC84">
        <v>66.612851286457229</v>
      </c>
      <c r="AD84">
        <v>64.061320138667597</v>
      </c>
      <c r="AE84">
        <v>63.455468282375108</v>
      </c>
      <c r="AF84">
        <v>61.416654899474366</v>
      </c>
    </row>
    <row r="85" spans="1:32" x14ac:dyDescent="0.2">
      <c r="A85" t="s">
        <v>478</v>
      </c>
      <c r="B85" t="s">
        <v>183</v>
      </c>
      <c r="C85">
        <v>1</v>
      </c>
      <c r="D85">
        <v>2400</v>
      </c>
      <c r="E85">
        <v>60</v>
      </c>
      <c r="F85">
        <v>1</v>
      </c>
      <c r="G85">
        <v>1</v>
      </c>
      <c r="H85" t="s">
        <v>7</v>
      </c>
      <c r="I85">
        <v>60.658001643668001</v>
      </c>
      <c r="J85">
        <v>62.846655739239111</v>
      </c>
      <c r="K85">
        <v>60.699994186339545</v>
      </c>
      <c r="L85">
        <v>62.904814824428811</v>
      </c>
      <c r="M85">
        <v>71.434037466720653</v>
      </c>
      <c r="N85">
        <v>81.936846064390224</v>
      </c>
      <c r="O85">
        <v>92.863044331155436</v>
      </c>
      <c r="P85">
        <v>106.91066023472798</v>
      </c>
      <c r="Q85">
        <v>109.46946951198883</v>
      </c>
      <c r="R85">
        <v>116.83744052702237</v>
      </c>
      <c r="S85">
        <v>114.28524011990591</v>
      </c>
      <c r="T85">
        <v>117.81519193870986</v>
      </c>
      <c r="U85">
        <v>120.31669607206076</v>
      </c>
      <c r="V85">
        <v>122.94838717598967</v>
      </c>
      <c r="W85">
        <v>123.01649946778328</v>
      </c>
      <c r="X85">
        <v>129.15053193072458</v>
      </c>
      <c r="Y85">
        <v>124.71055300764769</v>
      </c>
      <c r="Z85">
        <v>116.18713910662717</v>
      </c>
      <c r="AA85">
        <v>105.99252710244454</v>
      </c>
      <c r="AB85">
        <v>96.4759287331092</v>
      </c>
      <c r="AC85">
        <v>97.300375819106449</v>
      </c>
      <c r="AD85">
        <v>86.335571466294368</v>
      </c>
      <c r="AE85">
        <v>75.531502733541501</v>
      </c>
      <c r="AF85">
        <v>72.017207204632555</v>
      </c>
    </row>
    <row r="86" spans="1:32" x14ac:dyDescent="0.2">
      <c r="A86" t="s">
        <v>478</v>
      </c>
      <c r="B86" t="s">
        <v>184</v>
      </c>
      <c r="C86">
        <v>1</v>
      </c>
      <c r="D86">
        <v>2400</v>
      </c>
      <c r="E86">
        <v>60</v>
      </c>
      <c r="F86">
        <v>1</v>
      </c>
      <c r="G86">
        <v>1</v>
      </c>
      <c r="H86" t="s">
        <v>7</v>
      </c>
      <c r="I86">
        <v>67.116240961782978</v>
      </c>
      <c r="J86">
        <v>64.461146851107657</v>
      </c>
      <c r="K86">
        <v>63.244826698717027</v>
      </c>
      <c r="L86">
        <v>64.562463890536961</v>
      </c>
      <c r="M86">
        <v>67.317285647741571</v>
      </c>
      <c r="N86">
        <v>78.698072446779406</v>
      </c>
      <c r="O86">
        <v>88.244845202867026</v>
      </c>
      <c r="P86">
        <v>102.62334182013721</v>
      </c>
      <c r="Q86">
        <v>109.69954410565636</v>
      </c>
      <c r="R86">
        <v>110.16751862105393</v>
      </c>
      <c r="S86">
        <v>120.32044698817815</v>
      </c>
      <c r="T86">
        <v>120.10814744612155</v>
      </c>
      <c r="U86">
        <v>127.50150148008261</v>
      </c>
      <c r="V86">
        <v>124.31165223854647</v>
      </c>
      <c r="W86">
        <v>126.29955689401282</v>
      </c>
      <c r="X86">
        <v>124.01716940403114</v>
      </c>
      <c r="Y86">
        <v>113.20747208434165</v>
      </c>
      <c r="Z86">
        <v>101.40475691386915</v>
      </c>
      <c r="AA86">
        <v>91.450026974438714</v>
      </c>
      <c r="AB86">
        <v>85.823455548477</v>
      </c>
      <c r="AC86">
        <v>84.653850883311179</v>
      </c>
      <c r="AD86">
        <v>79.044319464552188</v>
      </c>
      <c r="AE86">
        <v>75.038561347923192</v>
      </c>
      <c r="AF86">
        <v>68.450944047793215</v>
      </c>
    </row>
    <row r="87" spans="1:32" x14ac:dyDescent="0.2">
      <c r="A87" t="s">
        <v>478</v>
      </c>
      <c r="B87" t="s">
        <v>185</v>
      </c>
      <c r="C87">
        <v>1</v>
      </c>
      <c r="D87">
        <v>2400</v>
      </c>
      <c r="E87">
        <v>60</v>
      </c>
      <c r="F87">
        <v>1</v>
      </c>
      <c r="G87">
        <v>1</v>
      </c>
      <c r="H87" t="s">
        <v>7</v>
      </c>
      <c r="I87">
        <v>65.694853432079242</v>
      </c>
      <c r="J87">
        <v>65.435389032137564</v>
      </c>
      <c r="K87">
        <v>64.005926575486242</v>
      </c>
      <c r="L87">
        <v>64.212163651984369</v>
      </c>
      <c r="M87">
        <v>67.208836176837593</v>
      </c>
      <c r="N87">
        <v>75.514536935606458</v>
      </c>
      <c r="O87">
        <v>96.520436734732726</v>
      </c>
      <c r="P87">
        <v>104.33145427979832</v>
      </c>
      <c r="Q87">
        <v>114.31730652372428</v>
      </c>
      <c r="R87">
        <v>122.73587069448772</v>
      </c>
      <c r="S87">
        <v>126.40646711731316</v>
      </c>
      <c r="T87">
        <v>124.00214591176339</v>
      </c>
      <c r="U87">
        <v>126.72855238688642</v>
      </c>
      <c r="V87">
        <v>127.55612920420685</v>
      </c>
      <c r="W87">
        <v>121.43306141170545</v>
      </c>
      <c r="X87">
        <v>129.94809122102637</v>
      </c>
      <c r="Y87">
        <v>120.10662849364837</v>
      </c>
      <c r="Z87">
        <v>115.37632103356171</v>
      </c>
      <c r="AA87">
        <v>108.74468676358323</v>
      </c>
      <c r="AB87">
        <v>100.20961098308973</v>
      </c>
      <c r="AC87">
        <v>96.284247475212297</v>
      </c>
      <c r="AD87">
        <v>90.257630764428555</v>
      </c>
      <c r="AE87">
        <v>80.320432245981863</v>
      </c>
      <c r="AF87">
        <v>71.022202824915041</v>
      </c>
    </row>
    <row r="88" spans="1:32" x14ac:dyDescent="0.2">
      <c r="A88" t="s">
        <v>478</v>
      </c>
      <c r="B88" t="s">
        <v>186</v>
      </c>
      <c r="C88">
        <v>1</v>
      </c>
      <c r="D88">
        <v>2400</v>
      </c>
      <c r="E88">
        <v>60</v>
      </c>
      <c r="F88">
        <v>1</v>
      </c>
      <c r="G88">
        <v>1</v>
      </c>
      <c r="H88" t="s">
        <v>7</v>
      </c>
      <c r="I88">
        <v>66.458341271876662</v>
      </c>
      <c r="J88">
        <v>65.143518315169473</v>
      </c>
      <c r="K88">
        <v>62.356120524160502</v>
      </c>
      <c r="L88">
        <v>63.100616382782441</v>
      </c>
      <c r="M88">
        <v>65.830793661588729</v>
      </c>
      <c r="N88">
        <v>74.527846467517904</v>
      </c>
      <c r="O88">
        <v>101.36597898124199</v>
      </c>
      <c r="P88">
        <v>99.821189477920143</v>
      </c>
      <c r="Q88">
        <v>108.21760271478614</v>
      </c>
      <c r="R88">
        <v>119.08581852455497</v>
      </c>
      <c r="S88">
        <v>120.06434801643195</v>
      </c>
      <c r="T88">
        <v>118.88144769874947</v>
      </c>
      <c r="U88">
        <v>126.34616293743842</v>
      </c>
      <c r="V88">
        <v>127.60552650057704</v>
      </c>
      <c r="W88">
        <v>128.29658168532168</v>
      </c>
      <c r="X88">
        <v>126.85935903958176</v>
      </c>
      <c r="Y88">
        <v>117.31451169371194</v>
      </c>
      <c r="Z88">
        <v>109.89742265774393</v>
      </c>
      <c r="AA88">
        <v>100.94579455104997</v>
      </c>
      <c r="AB88">
        <v>89.296103830811205</v>
      </c>
      <c r="AC88">
        <v>87.335188905433341</v>
      </c>
      <c r="AD88">
        <v>81.793105443529996</v>
      </c>
      <c r="AE88">
        <v>77.2948344066928</v>
      </c>
      <c r="AF88">
        <v>72.011853351623543</v>
      </c>
    </row>
    <row r="89" spans="1:32" x14ac:dyDescent="0.2">
      <c r="A89" t="s">
        <v>478</v>
      </c>
      <c r="B89" t="s">
        <v>187</v>
      </c>
      <c r="C89">
        <v>1</v>
      </c>
      <c r="D89">
        <v>2400</v>
      </c>
      <c r="E89">
        <v>60</v>
      </c>
      <c r="F89">
        <v>1</v>
      </c>
      <c r="G89">
        <v>1</v>
      </c>
      <c r="H89" t="s">
        <v>7</v>
      </c>
      <c r="I89">
        <v>67.15036519420488</v>
      </c>
      <c r="J89">
        <v>65.247309998348726</v>
      </c>
      <c r="K89">
        <v>64.762679655240831</v>
      </c>
      <c r="L89">
        <v>66.426769790063062</v>
      </c>
      <c r="M89">
        <v>68.114547268648877</v>
      </c>
      <c r="N89">
        <v>81.188347005053984</v>
      </c>
      <c r="O89">
        <v>89.112383241591317</v>
      </c>
      <c r="P89">
        <v>85.174129239079392</v>
      </c>
      <c r="Q89">
        <v>91.028771684237796</v>
      </c>
      <c r="R89">
        <v>94.876685180486533</v>
      </c>
      <c r="S89">
        <v>96.941678626702071</v>
      </c>
      <c r="T89">
        <v>98.264729671490599</v>
      </c>
      <c r="U89">
        <v>106.2865605138896</v>
      </c>
      <c r="V89">
        <v>105.6320350933739</v>
      </c>
      <c r="W89">
        <v>105.01964954822714</v>
      </c>
      <c r="X89">
        <v>109.73353842833232</v>
      </c>
      <c r="Y89">
        <v>107.51603045069439</v>
      </c>
      <c r="Z89">
        <v>93.263358486115663</v>
      </c>
      <c r="AA89">
        <v>93.103354490144284</v>
      </c>
      <c r="AB89">
        <v>88.328153271335708</v>
      </c>
      <c r="AC89">
        <v>86.890705786436968</v>
      </c>
      <c r="AD89">
        <v>83.131694046107569</v>
      </c>
      <c r="AE89">
        <v>79.474164286610517</v>
      </c>
      <c r="AF89">
        <v>73.80093155885065</v>
      </c>
    </row>
    <row r="90" spans="1:32" x14ac:dyDescent="0.2">
      <c r="A90" t="s">
        <v>478</v>
      </c>
      <c r="B90" t="s">
        <v>188</v>
      </c>
      <c r="C90">
        <v>1</v>
      </c>
      <c r="D90">
        <v>2400</v>
      </c>
      <c r="E90">
        <v>60</v>
      </c>
      <c r="F90">
        <v>1</v>
      </c>
      <c r="G90">
        <v>1</v>
      </c>
      <c r="H90" t="s">
        <v>7</v>
      </c>
      <c r="I90">
        <v>68.053712660393131</v>
      </c>
      <c r="J90">
        <v>67.930746089624733</v>
      </c>
      <c r="K90">
        <v>65.742373839734384</v>
      </c>
      <c r="L90">
        <v>66.131171945558634</v>
      </c>
      <c r="M90">
        <v>71.848620022789277</v>
      </c>
      <c r="N90">
        <v>75.495777507892598</v>
      </c>
      <c r="O90">
        <v>80.939795848905618</v>
      </c>
      <c r="P90">
        <v>77.947100634370031</v>
      </c>
      <c r="Q90">
        <v>76.942564681962637</v>
      </c>
      <c r="R90">
        <v>86.513648883055652</v>
      </c>
      <c r="S90">
        <v>87.749563765509293</v>
      </c>
      <c r="T90">
        <v>92.139490793943082</v>
      </c>
      <c r="U90">
        <v>92.55005886773796</v>
      </c>
      <c r="V90">
        <v>93.805144091644067</v>
      </c>
      <c r="W90">
        <v>96.46595871135095</v>
      </c>
      <c r="X90">
        <v>99.667851557984889</v>
      </c>
      <c r="Y90">
        <v>97.485144078627357</v>
      </c>
      <c r="Z90">
        <v>100.31169161029588</v>
      </c>
      <c r="AA90">
        <v>97.10712995680737</v>
      </c>
      <c r="AB90">
        <v>97.959283870566836</v>
      </c>
      <c r="AC90">
        <v>86.899449559960743</v>
      </c>
      <c r="AD90">
        <v>79.863506770179825</v>
      </c>
      <c r="AE90">
        <v>74.546449448615263</v>
      </c>
      <c r="AF90">
        <v>69.175268889288716</v>
      </c>
    </row>
    <row r="91" spans="1:32" x14ac:dyDescent="0.2">
      <c r="A91" t="s">
        <v>478</v>
      </c>
      <c r="B91" t="s">
        <v>189</v>
      </c>
      <c r="C91">
        <v>1</v>
      </c>
      <c r="D91">
        <v>2400</v>
      </c>
      <c r="E91">
        <v>60</v>
      </c>
      <c r="F91">
        <v>1</v>
      </c>
      <c r="G91">
        <v>1</v>
      </c>
      <c r="H91" t="s">
        <v>7</v>
      </c>
      <c r="I91">
        <v>64.354096208068029</v>
      </c>
      <c r="J91">
        <v>63.459446689885041</v>
      </c>
      <c r="K91">
        <v>67.896715180620205</v>
      </c>
      <c r="L91">
        <v>69.734348803669107</v>
      </c>
      <c r="M91">
        <v>75.683098357174998</v>
      </c>
      <c r="N91">
        <v>81.458815886717019</v>
      </c>
      <c r="O91">
        <v>79.980109004250536</v>
      </c>
      <c r="P91">
        <v>81.28493086364</v>
      </c>
      <c r="Q91">
        <v>81.443058868956243</v>
      </c>
      <c r="R91">
        <v>84.926282967363932</v>
      </c>
      <c r="S91">
        <v>94.801318589957319</v>
      </c>
      <c r="T91">
        <v>99.228731763986801</v>
      </c>
      <c r="U91">
        <v>105.65161477848825</v>
      </c>
      <c r="V91">
        <v>101.73475042438967</v>
      </c>
      <c r="W91">
        <v>104.13776509781219</v>
      </c>
      <c r="X91">
        <v>101.55628518798324</v>
      </c>
      <c r="Y91">
        <v>101.04967967401286</v>
      </c>
      <c r="Z91">
        <v>103.88875951995635</v>
      </c>
      <c r="AA91">
        <v>97.270653407722051</v>
      </c>
      <c r="AB91">
        <v>93.333830429182441</v>
      </c>
      <c r="AC91">
        <v>84.98005367413478</v>
      </c>
      <c r="AD91">
        <v>79.713623548768041</v>
      </c>
      <c r="AE91">
        <v>80.033839397302373</v>
      </c>
      <c r="AF91">
        <v>73.379848888234861</v>
      </c>
    </row>
    <row r="92" spans="1:32" x14ac:dyDescent="0.2">
      <c r="A92" t="s">
        <v>478</v>
      </c>
      <c r="B92" t="s">
        <v>190</v>
      </c>
      <c r="C92">
        <v>1</v>
      </c>
      <c r="D92">
        <v>2400</v>
      </c>
      <c r="E92">
        <v>60</v>
      </c>
      <c r="F92">
        <v>1</v>
      </c>
      <c r="G92">
        <v>1</v>
      </c>
      <c r="H92" t="s">
        <v>7</v>
      </c>
      <c r="I92">
        <v>70.215804035512832</v>
      </c>
      <c r="J92">
        <v>69.981446732219112</v>
      </c>
      <c r="K92">
        <v>68.284980914797956</v>
      </c>
      <c r="L92">
        <v>64.931488602163739</v>
      </c>
      <c r="M92">
        <v>70.843635565974594</v>
      </c>
      <c r="N92">
        <v>77.13485325797599</v>
      </c>
      <c r="O92">
        <v>80.353752533819431</v>
      </c>
      <c r="P92">
        <v>89.16343811355199</v>
      </c>
      <c r="Q92">
        <v>88.520814986042424</v>
      </c>
      <c r="R92">
        <v>92.865511577625412</v>
      </c>
      <c r="S92">
        <v>95.829251041191299</v>
      </c>
      <c r="T92">
        <v>103.79119612640523</v>
      </c>
      <c r="U92">
        <v>110.47239759391991</v>
      </c>
      <c r="V92">
        <v>106.39556961552968</v>
      </c>
      <c r="W92">
        <v>103.72142144633733</v>
      </c>
      <c r="X92">
        <v>102.84189503617381</v>
      </c>
      <c r="Y92">
        <v>101.33886992798737</v>
      </c>
      <c r="Z92">
        <v>104.7341128941305</v>
      </c>
      <c r="AA92">
        <v>95.43575691592865</v>
      </c>
      <c r="AB92">
        <v>90.643329829363992</v>
      </c>
      <c r="AC92">
        <v>82.354597653639019</v>
      </c>
      <c r="AD92">
        <v>80.914423756521785</v>
      </c>
      <c r="AE92">
        <v>78.948573866570115</v>
      </c>
      <c r="AF92">
        <v>70.568873568815576</v>
      </c>
    </row>
    <row r="93" spans="1:32" x14ac:dyDescent="0.2">
      <c r="A93" t="s">
        <v>478</v>
      </c>
      <c r="B93" t="s">
        <v>191</v>
      </c>
      <c r="C93">
        <v>1</v>
      </c>
      <c r="D93">
        <v>2400</v>
      </c>
      <c r="E93">
        <v>60</v>
      </c>
      <c r="F93">
        <v>1</v>
      </c>
      <c r="G93">
        <v>1</v>
      </c>
      <c r="H93" t="s">
        <v>7</v>
      </c>
      <c r="I93">
        <v>68.116624095457482</v>
      </c>
      <c r="J93">
        <v>67.063723976257165</v>
      </c>
      <c r="K93">
        <v>65.011270798712985</v>
      </c>
      <c r="L93">
        <v>65.336910803476187</v>
      </c>
      <c r="M93">
        <v>75.317872599553695</v>
      </c>
      <c r="N93">
        <v>86.333592614824184</v>
      </c>
      <c r="O93">
        <v>102.67904346978337</v>
      </c>
      <c r="P93">
        <v>109.9302262181093</v>
      </c>
      <c r="Q93">
        <v>107.61561012015368</v>
      </c>
      <c r="R93">
        <v>119.70206350798261</v>
      </c>
      <c r="S93">
        <v>127.88668281579979</v>
      </c>
      <c r="T93">
        <v>119.98758818740697</v>
      </c>
      <c r="U93">
        <v>126.76657499995346</v>
      </c>
      <c r="V93">
        <v>122.31127089923571</v>
      </c>
      <c r="W93">
        <v>125.56761465230623</v>
      </c>
      <c r="X93">
        <v>127.92746338059602</v>
      </c>
      <c r="Y93">
        <v>115.11706337219941</v>
      </c>
      <c r="Z93">
        <v>107.7525821541248</v>
      </c>
      <c r="AA93">
        <v>97.96790915319967</v>
      </c>
      <c r="AB93">
        <v>99.0699710844154</v>
      </c>
      <c r="AC93">
        <v>94.854708849688265</v>
      </c>
      <c r="AD93">
        <v>86.77054092989232</v>
      </c>
      <c r="AE93">
        <v>82.76672092426179</v>
      </c>
      <c r="AF93">
        <v>75.447987085124154</v>
      </c>
    </row>
    <row r="94" spans="1:32" x14ac:dyDescent="0.2">
      <c r="A94" t="s">
        <v>478</v>
      </c>
      <c r="B94" t="s">
        <v>192</v>
      </c>
      <c r="C94">
        <v>1</v>
      </c>
      <c r="D94">
        <v>2400</v>
      </c>
      <c r="E94">
        <v>60</v>
      </c>
      <c r="F94">
        <v>1</v>
      </c>
      <c r="G94">
        <v>1</v>
      </c>
      <c r="H94" t="s">
        <v>7</v>
      </c>
      <c r="I94">
        <v>70.408452819872736</v>
      </c>
      <c r="J94">
        <v>66.914383990245227</v>
      </c>
      <c r="K94">
        <v>64.593073484601845</v>
      </c>
      <c r="L94">
        <v>64.5795504233446</v>
      </c>
      <c r="M94">
        <v>74.972433035613506</v>
      </c>
      <c r="N94">
        <v>79.883537506082305</v>
      </c>
      <c r="O94">
        <v>100.60728387218715</v>
      </c>
      <c r="P94">
        <v>102.7280417703936</v>
      </c>
      <c r="Q94">
        <v>113.58565749277814</v>
      </c>
      <c r="R94">
        <v>117.53664848193843</v>
      </c>
      <c r="S94">
        <v>118.92014133390818</v>
      </c>
      <c r="T94">
        <v>124.94692281614617</v>
      </c>
      <c r="U94">
        <v>133.91585846978438</v>
      </c>
      <c r="V94">
        <v>142.55284711708899</v>
      </c>
      <c r="W94">
        <v>135.48239091687086</v>
      </c>
      <c r="X94">
        <v>134.54428951330084</v>
      </c>
      <c r="Y94">
        <v>119.43736406283803</v>
      </c>
      <c r="Z94">
        <v>111.74628275931251</v>
      </c>
      <c r="AA94">
        <v>109.91155171862293</v>
      </c>
      <c r="AB94">
        <v>101.26826710769059</v>
      </c>
      <c r="AC94">
        <v>93.992531298525819</v>
      </c>
      <c r="AD94">
        <v>86.612405483797573</v>
      </c>
      <c r="AE94">
        <v>79.983212861197899</v>
      </c>
      <c r="AF94">
        <v>73.499759959203828</v>
      </c>
    </row>
    <row r="95" spans="1:32" x14ac:dyDescent="0.2">
      <c r="A95" t="s">
        <v>478</v>
      </c>
      <c r="B95" t="s">
        <v>193</v>
      </c>
      <c r="C95">
        <v>1</v>
      </c>
      <c r="D95">
        <v>2400</v>
      </c>
      <c r="E95">
        <v>60</v>
      </c>
      <c r="F95">
        <v>1</v>
      </c>
      <c r="G95">
        <v>1</v>
      </c>
      <c r="H95" t="s">
        <v>7</v>
      </c>
      <c r="I95">
        <v>67.981715529928252</v>
      </c>
      <c r="J95">
        <v>65.112712774458856</v>
      </c>
      <c r="K95">
        <v>63.624394551444887</v>
      </c>
      <c r="L95">
        <v>65.568720055072717</v>
      </c>
      <c r="M95">
        <v>66.184994284652049</v>
      </c>
      <c r="N95">
        <v>79.342350551456747</v>
      </c>
      <c r="O95">
        <v>107.02810312301429</v>
      </c>
      <c r="P95">
        <v>102.1346474308986</v>
      </c>
      <c r="Q95">
        <v>108.38716429020982</v>
      </c>
      <c r="R95">
        <v>119.79335593459268</v>
      </c>
      <c r="S95">
        <v>122.14304673303258</v>
      </c>
      <c r="T95">
        <v>116.15193090380696</v>
      </c>
      <c r="U95">
        <v>126.20465175424297</v>
      </c>
      <c r="V95">
        <v>125.96435306378892</v>
      </c>
      <c r="W95">
        <v>127.41270106145566</v>
      </c>
      <c r="X95">
        <v>126.14705991403711</v>
      </c>
      <c r="Y95">
        <v>109.23639028518461</v>
      </c>
      <c r="Z95">
        <v>110.13869401641311</v>
      </c>
      <c r="AA95">
        <v>106.93397437536112</v>
      </c>
      <c r="AB95">
        <v>99.320726906993499</v>
      </c>
      <c r="AC95">
        <v>88.196616055002451</v>
      </c>
      <c r="AD95">
        <v>83.249807298014105</v>
      </c>
      <c r="AE95">
        <v>76.895250541335159</v>
      </c>
      <c r="AF95">
        <v>71.458999364285759</v>
      </c>
    </row>
    <row r="96" spans="1:32" x14ac:dyDescent="0.2">
      <c r="A96" t="s">
        <v>478</v>
      </c>
      <c r="B96" t="s">
        <v>194</v>
      </c>
      <c r="C96">
        <v>1</v>
      </c>
      <c r="D96">
        <v>2400</v>
      </c>
      <c r="E96">
        <v>60</v>
      </c>
      <c r="F96">
        <v>1</v>
      </c>
      <c r="G96">
        <v>1</v>
      </c>
      <c r="H96" t="s">
        <v>7</v>
      </c>
      <c r="I96">
        <v>67.278753287965941</v>
      </c>
      <c r="J96">
        <v>66.465738817709919</v>
      </c>
      <c r="K96">
        <v>64.496026752878223</v>
      </c>
      <c r="L96">
        <v>65.662642281906145</v>
      </c>
      <c r="M96">
        <v>67.239294992299975</v>
      </c>
      <c r="N96">
        <v>72.654887002305301</v>
      </c>
      <c r="O96">
        <v>89.129065041399187</v>
      </c>
      <c r="P96">
        <v>87.819980663251926</v>
      </c>
      <c r="Q96">
        <v>92.087342802141237</v>
      </c>
      <c r="R96">
        <v>101.37310651600826</v>
      </c>
      <c r="S96">
        <v>105.20183657847808</v>
      </c>
      <c r="T96">
        <v>101.0353140853462</v>
      </c>
      <c r="U96">
        <v>108.66848336311796</v>
      </c>
      <c r="V96">
        <v>109.83009960363465</v>
      </c>
      <c r="W96">
        <v>102.33211320213299</v>
      </c>
      <c r="X96">
        <v>108.77346485499767</v>
      </c>
      <c r="Y96">
        <v>105.57760952341705</v>
      </c>
      <c r="Z96">
        <v>99.283500999360825</v>
      </c>
      <c r="AA96">
        <v>96.166293324321515</v>
      </c>
      <c r="AB96">
        <v>89.227299115506653</v>
      </c>
      <c r="AC96">
        <v>84.081781258394997</v>
      </c>
      <c r="AD96">
        <v>77.67598319411465</v>
      </c>
      <c r="AE96">
        <v>74.055289532841101</v>
      </c>
      <c r="AF96">
        <v>69.968744123223956</v>
      </c>
    </row>
    <row r="97" spans="1:32" x14ac:dyDescent="0.2">
      <c r="A97" t="s">
        <v>478</v>
      </c>
      <c r="B97" t="s">
        <v>195</v>
      </c>
      <c r="C97">
        <v>1</v>
      </c>
      <c r="D97">
        <v>2400</v>
      </c>
      <c r="E97">
        <v>60</v>
      </c>
      <c r="F97">
        <v>1</v>
      </c>
      <c r="G97">
        <v>1</v>
      </c>
      <c r="H97" t="s">
        <v>7</v>
      </c>
      <c r="I97">
        <v>68.159199265818671</v>
      </c>
      <c r="J97">
        <v>67.444277789297232</v>
      </c>
      <c r="K97">
        <v>67.409075176671394</v>
      </c>
      <c r="L97">
        <v>66.771567973370779</v>
      </c>
      <c r="M97">
        <v>65.710693427860406</v>
      </c>
      <c r="N97">
        <v>69.185328850263744</v>
      </c>
      <c r="O97">
        <v>73.048991464070511</v>
      </c>
      <c r="P97">
        <v>79.745107413146755</v>
      </c>
      <c r="Q97">
        <v>84.597598799552372</v>
      </c>
      <c r="R97">
        <v>84.885452038977846</v>
      </c>
      <c r="S97">
        <v>94.60087697156581</v>
      </c>
      <c r="T97">
        <v>96.430512172505274</v>
      </c>
      <c r="U97">
        <v>94.011083488049479</v>
      </c>
      <c r="V97">
        <v>97.510706872003709</v>
      </c>
      <c r="W97">
        <v>101.8953044894874</v>
      </c>
      <c r="X97">
        <v>99.589870876122745</v>
      </c>
      <c r="Y97">
        <v>94.68751644787109</v>
      </c>
      <c r="Z97">
        <v>93.435630218662197</v>
      </c>
      <c r="AA97">
        <v>90.99598497330004</v>
      </c>
      <c r="AB97">
        <v>89.699155451494846</v>
      </c>
      <c r="AC97">
        <v>84.546621027196366</v>
      </c>
      <c r="AD97">
        <v>78.028501629258599</v>
      </c>
      <c r="AE97">
        <v>72.833093555079188</v>
      </c>
      <c r="AF97">
        <v>67.84065928845088</v>
      </c>
    </row>
    <row r="98" spans="1:32" x14ac:dyDescent="0.2">
      <c r="A98" t="s">
        <v>478</v>
      </c>
      <c r="B98" t="s">
        <v>196</v>
      </c>
      <c r="C98">
        <v>1</v>
      </c>
      <c r="D98">
        <v>2400</v>
      </c>
      <c r="E98">
        <v>60</v>
      </c>
      <c r="F98">
        <v>1</v>
      </c>
      <c r="G98">
        <v>1</v>
      </c>
      <c r="H98" t="s">
        <v>7</v>
      </c>
      <c r="I98">
        <v>65.904881551147412</v>
      </c>
      <c r="J98">
        <v>66.503860521118341</v>
      </c>
      <c r="K98">
        <v>65.717999441653802</v>
      </c>
      <c r="L98">
        <v>66.003130375641447</v>
      </c>
      <c r="M98">
        <v>64.772821303160953</v>
      </c>
      <c r="N98">
        <v>71.22197748564534</v>
      </c>
      <c r="O98">
        <v>75.939121187271013</v>
      </c>
      <c r="P98">
        <v>71.720252686917433</v>
      </c>
      <c r="Q98">
        <v>73.94499776781835</v>
      </c>
      <c r="R98">
        <v>76.111556002134861</v>
      </c>
      <c r="S98">
        <v>82.811303914886011</v>
      </c>
      <c r="T98">
        <v>82.124893049423633</v>
      </c>
      <c r="U98">
        <v>89.110479624619572</v>
      </c>
      <c r="V98">
        <v>88.146565472607065</v>
      </c>
      <c r="W98">
        <v>91.258455597178525</v>
      </c>
      <c r="X98">
        <v>93.732693028720703</v>
      </c>
      <c r="Y98">
        <v>85.078110345238457</v>
      </c>
      <c r="Z98">
        <v>85.782903976139423</v>
      </c>
      <c r="AA98">
        <v>81.796200207513948</v>
      </c>
      <c r="AB98">
        <v>77.804769090123798</v>
      </c>
      <c r="AC98">
        <v>75.516063086857258</v>
      </c>
      <c r="AD98">
        <v>69.661188143387434</v>
      </c>
      <c r="AE98">
        <v>69.622115869111809</v>
      </c>
      <c r="AF98">
        <v>66.027408081119489</v>
      </c>
    </row>
    <row r="99" spans="1:32" x14ac:dyDescent="0.2">
      <c r="A99" t="s">
        <v>478</v>
      </c>
      <c r="B99" t="s">
        <v>197</v>
      </c>
      <c r="C99">
        <v>1</v>
      </c>
      <c r="D99">
        <v>2400</v>
      </c>
      <c r="E99">
        <v>60</v>
      </c>
      <c r="F99">
        <v>1</v>
      </c>
      <c r="G99">
        <v>1</v>
      </c>
      <c r="H99" t="s">
        <v>7</v>
      </c>
      <c r="I99">
        <v>63.873194799246399</v>
      </c>
      <c r="J99">
        <v>63.46280033611761</v>
      </c>
      <c r="K99">
        <v>62.363057621754749</v>
      </c>
      <c r="L99">
        <v>62.48972546045497</v>
      </c>
      <c r="M99">
        <v>67.204999891883688</v>
      </c>
      <c r="N99">
        <v>80.557436240957855</v>
      </c>
      <c r="O99">
        <v>97.626460420218038</v>
      </c>
      <c r="P99">
        <v>105.00477287122327</v>
      </c>
      <c r="Q99">
        <v>111.65739087145464</v>
      </c>
      <c r="R99">
        <v>120.37699741916862</v>
      </c>
      <c r="S99">
        <v>123.2429308023834</v>
      </c>
      <c r="T99">
        <v>122.8065335436706</v>
      </c>
      <c r="U99">
        <v>133.43302031133877</v>
      </c>
      <c r="V99">
        <v>128.3929394143035</v>
      </c>
      <c r="W99">
        <v>131.82551509494402</v>
      </c>
      <c r="X99">
        <v>126.53998548121575</v>
      </c>
      <c r="Y99">
        <v>111.95197782641415</v>
      </c>
      <c r="Z99">
        <v>115.26772791237926</v>
      </c>
      <c r="AA99">
        <v>97.469079594073946</v>
      </c>
      <c r="AB99">
        <v>88.411443864491943</v>
      </c>
      <c r="AC99">
        <v>85.782450717844355</v>
      </c>
      <c r="AD99">
        <v>77.483261585072285</v>
      </c>
      <c r="AE99">
        <v>72.408380034442416</v>
      </c>
      <c r="AF99">
        <v>65.605562790200807</v>
      </c>
    </row>
    <row r="100" spans="1:32" x14ac:dyDescent="0.2">
      <c r="A100" t="s">
        <v>478</v>
      </c>
      <c r="B100" t="s">
        <v>198</v>
      </c>
      <c r="C100">
        <v>1</v>
      </c>
      <c r="D100">
        <v>2400</v>
      </c>
      <c r="E100">
        <v>60</v>
      </c>
      <c r="F100">
        <v>1</v>
      </c>
      <c r="G100">
        <v>1</v>
      </c>
      <c r="H100" t="s">
        <v>7</v>
      </c>
      <c r="I100">
        <v>61.639677700797044</v>
      </c>
      <c r="J100">
        <v>61.187507027164926</v>
      </c>
      <c r="K100">
        <v>59.449601530920177</v>
      </c>
      <c r="L100">
        <v>60.038299855230193</v>
      </c>
      <c r="M100">
        <v>61.57923102974663</v>
      </c>
      <c r="N100">
        <v>79.376369239495702</v>
      </c>
      <c r="O100">
        <v>98.343008084774596</v>
      </c>
      <c r="P100">
        <v>107.0981811174674</v>
      </c>
      <c r="Q100">
        <v>112.08777819364515</v>
      </c>
      <c r="R100">
        <v>117.03445713242705</v>
      </c>
      <c r="S100">
        <v>124.62495205265368</v>
      </c>
      <c r="T100">
        <v>133.01016650552484</v>
      </c>
      <c r="U100">
        <v>128.67424417132645</v>
      </c>
      <c r="V100">
        <v>138.07406300624885</v>
      </c>
      <c r="W100">
        <v>137.42647942328225</v>
      </c>
      <c r="X100">
        <v>135.61513084945602</v>
      </c>
      <c r="Y100">
        <v>111.29490298980126</v>
      </c>
      <c r="Z100">
        <v>111.01780108235175</v>
      </c>
      <c r="AA100">
        <v>99.906997362779222</v>
      </c>
      <c r="AB100">
        <v>85.979980722681134</v>
      </c>
      <c r="AC100">
        <v>85.716384460029005</v>
      </c>
      <c r="AD100">
        <v>75.901050702798145</v>
      </c>
      <c r="AE100">
        <v>76.559228401106026</v>
      </c>
      <c r="AF100">
        <v>68.98682254601573</v>
      </c>
    </row>
    <row r="101" spans="1:32" x14ac:dyDescent="0.2">
      <c r="A101" t="s">
        <v>478</v>
      </c>
      <c r="B101" t="s">
        <v>199</v>
      </c>
      <c r="C101">
        <v>1</v>
      </c>
      <c r="D101">
        <v>2400</v>
      </c>
      <c r="E101">
        <v>60</v>
      </c>
      <c r="F101">
        <v>1</v>
      </c>
      <c r="G101">
        <v>1</v>
      </c>
      <c r="H101" t="s">
        <v>7</v>
      </c>
      <c r="I101">
        <v>63.245559925940519</v>
      </c>
      <c r="J101">
        <v>60.481647002802092</v>
      </c>
      <c r="K101">
        <v>58.666883773694721</v>
      </c>
      <c r="L101">
        <v>59.099620528848057</v>
      </c>
      <c r="M101">
        <v>61.734562856809781</v>
      </c>
      <c r="N101">
        <v>69.979811325354561</v>
      </c>
      <c r="O101">
        <v>91.640987729961623</v>
      </c>
      <c r="P101">
        <v>96.328236406126535</v>
      </c>
      <c r="Q101">
        <v>98.229378454980491</v>
      </c>
      <c r="R101">
        <v>113.48673065959838</v>
      </c>
      <c r="S101">
        <v>114.13883895318924</v>
      </c>
      <c r="T101">
        <v>110.83273094385602</v>
      </c>
      <c r="U101">
        <v>118.79682037827209</v>
      </c>
      <c r="V101">
        <v>125.59180613019974</v>
      </c>
      <c r="W101">
        <v>121.08723030128638</v>
      </c>
      <c r="X101">
        <v>117.13821387075707</v>
      </c>
      <c r="Y101">
        <v>110.1343456615314</v>
      </c>
      <c r="Z101">
        <v>107.80172741872852</v>
      </c>
      <c r="AA101">
        <v>101.93215145398564</v>
      </c>
      <c r="AB101">
        <v>89.413380139662408</v>
      </c>
      <c r="AC101">
        <v>77.676075567923021</v>
      </c>
      <c r="AD101">
        <v>68.385489977764465</v>
      </c>
      <c r="AE101">
        <v>63.739038106003761</v>
      </c>
      <c r="AF101">
        <v>59.418785475652683</v>
      </c>
    </row>
    <row r="102" spans="1:32" x14ac:dyDescent="0.2">
      <c r="A102" t="s">
        <v>478</v>
      </c>
      <c r="B102" t="s">
        <v>200</v>
      </c>
      <c r="C102">
        <v>1</v>
      </c>
      <c r="D102">
        <v>2400</v>
      </c>
      <c r="E102">
        <v>60</v>
      </c>
      <c r="F102">
        <v>1</v>
      </c>
      <c r="G102">
        <v>1</v>
      </c>
      <c r="H102" t="s">
        <v>7</v>
      </c>
      <c r="I102">
        <v>56.295757343397874</v>
      </c>
      <c r="J102">
        <v>54.496474233311226</v>
      </c>
      <c r="K102">
        <v>52.451368057994472</v>
      </c>
      <c r="L102">
        <v>53.768834642211573</v>
      </c>
      <c r="M102">
        <v>59.861736931361357</v>
      </c>
      <c r="N102">
        <v>73.662339263153015</v>
      </c>
      <c r="O102">
        <v>89.776811451775785</v>
      </c>
      <c r="P102">
        <v>92.426415090647765</v>
      </c>
      <c r="Q102">
        <v>100.19714020309839</v>
      </c>
      <c r="R102">
        <v>110.19999525261535</v>
      </c>
      <c r="S102">
        <v>107.5382840819491</v>
      </c>
      <c r="T102">
        <v>111.07753967155526</v>
      </c>
      <c r="U102">
        <v>119.35588585550646</v>
      </c>
      <c r="V102">
        <v>118.20700692307541</v>
      </c>
      <c r="W102">
        <v>125.14429712418675</v>
      </c>
      <c r="X102">
        <v>131.77998692498969</v>
      </c>
      <c r="Y102">
        <v>114.67287360398406</v>
      </c>
      <c r="Z102">
        <v>111.25055058126432</v>
      </c>
      <c r="AA102">
        <v>103.32995069161791</v>
      </c>
      <c r="AB102">
        <v>96.667180711676437</v>
      </c>
      <c r="AC102">
        <v>91.021291912591238</v>
      </c>
      <c r="AD102">
        <v>82.69771692599646</v>
      </c>
      <c r="AE102">
        <v>75.811915846765288</v>
      </c>
      <c r="AF102">
        <v>70.090216057522213</v>
      </c>
    </row>
    <row r="103" spans="1:32" x14ac:dyDescent="0.2">
      <c r="A103" t="s">
        <v>478</v>
      </c>
      <c r="B103" t="s">
        <v>201</v>
      </c>
      <c r="C103">
        <v>1</v>
      </c>
      <c r="D103">
        <v>2400</v>
      </c>
      <c r="E103">
        <v>60</v>
      </c>
      <c r="F103">
        <v>1</v>
      </c>
      <c r="G103">
        <v>1</v>
      </c>
      <c r="H103" t="s">
        <v>7</v>
      </c>
      <c r="I103">
        <v>65.339550894238883</v>
      </c>
      <c r="J103">
        <v>64.315952767933638</v>
      </c>
      <c r="K103">
        <v>62.876193659137719</v>
      </c>
      <c r="L103">
        <v>63.705726598576298</v>
      </c>
      <c r="M103">
        <v>65.786574217663357</v>
      </c>
      <c r="N103">
        <v>70.202044935469559</v>
      </c>
      <c r="O103">
        <v>82.960576707776895</v>
      </c>
      <c r="P103">
        <v>86.236535156013261</v>
      </c>
      <c r="Q103">
        <v>91.032628886636545</v>
      </c>
      <c r="R103">
        <v>94.144609708196882</v>
      </c>
      <c r="S103">
        <v>102.92929017548842</v>
      </c>
      <c r="T103">
        <v>99.256617449764732</v>
      </c>
      <c r="U103">
        <v>104.98414456686083</v>
      </c>
      <c r="V103">
        <v>107.27709943324757</v>
      </c>
      <c r="W103">
        <v>108.8028082863903</v>
      </c>
      <c r="X103">
        <v>107.94722390545898</v>
      </c>
      <c r="Y103">
        <v>106.99454362314917</v>
      </c>
      <c r="Z103">
        <v>102.06226998693988</v>
      </c>
      <c r="AA103">
        <v>95.563779996912643</v>
      </c>
      <c r="AB103">
        <v>94.035545847855246</v>
      </c>
      <c r="AC103">
        <v>91.417173302523082</v>
      </c>
      <c r="AD103">
        <v>83.383134333092897</v>
      </c>
      <c r="AE103">
        <v>76.206389486085527</v>
      </c>
      <c r="AF103">
        <v>70.382729716818815</v>
      </c>
    </row>
    <row r="104" spans="1:32" x14ac:dyDescent="0.2">
      <c r="A104" t="s">
        <v>478</v>
      </c>
      <c r="B104" t="s">
        <v>202</v>
      </c>
      <c r="C104">
        <v>1</v>
      </c>
      <c r="D104">
        <v>2400</v>
      </c>
      <c r="E104">
        <v>60</v>
      </c>
      <c r="F104">
        <v>1</v>
      </c>
      <c r="G104">
        <v>1</v>
      </c>
      <c r="H104" t="s">
        <v>7</v>
      </c>
      <c r="I104">
        <v>66.088612020752961</v>
      </c>
      <c r="J104">
        <v>65.072194252588602</v>
      </c>
      <c r="K104">
        <v>64.195359151689217</v>
      </c>
      <c r="L104">
        <v>63.813254024105255</v>
      </c>
      <c r="M104">
        <v>68.197036543607766</v>
      </c>
      <c r="N104">
        <v>72.780321996534369</v>
      </c>
      <c r="O104">
        <v>70.043185584024798</v>
      </c>
      <c r="P104">
        <v>77.566284033127999</v>
      </c>
      <c r="Q104">
        <v>78.475115923400054</v>
      </c>
      <c r="R104">
        <v>87.491675803980002</v>
      </c>
      <c r="S104">
        <v>90.936055376870399</v>
      </c>
      <c r="T104">
        <v>93.484421857405025</v>
      </c>
      <c r="U104">
        <v>101.34083031699583</v>
      </c>
      <c r="V104">
        <v>100.66902908926848</v>
      </c>
      <c r="W104">
        <v>100.84893801251002</v>
      </c>
      <c r="X104">
        <v>98.90201930521394</v>
      </c>
      <c r="Y104">
        <v>99.57937344053903</v>
      </c>
      <c r="Z104">
        <v>99.60135702255161</v>
      </c>
      <c r="AA104">
        <v>100.91103641280081</v>
      </c>
      <c r="AB104">
        <v>91.037792859267768</v>
      </c>
      <c r="AC104">
        <v>88.121551138404939</v>
      </c>
      <c r="AD104">
        <v>86.545312147371575</v>
      </c>
      <c r="AE104">
        <v>81.717527248922579</v>
      </c>
      <c r="AF104">
        <v>76.647867499341615</v>
      </c>
    </row>
    <row r="105" spans="1:32" x14ac:dyDescent="0.2">
      <c r="A105" t="s">
        <v>478</v>
      </c>
      <c r="B105" t="s">
        <v>203</v>
      </c>
      <c r="C105">
        <v>1</v>
      </c>
      <c r="D105">
        <v>2400</v>
      </c>
      <c r="E105">
        <v>60</v>
      </c>
      <c r="F105">
        <v>1</v>
      </c>
      <c r="G105">
        <v>1</v>
      </c>
      <c r="H105" t="s">
        <v>7</v>
      </c>
      <c r="I105">
        <v>74.201591653224426</v>
      </c>
      <c r="J105">
        <v>71.870045998191898</v>
      </c>
      <c r="K105">
        <v>68.861384686086566</v>
      </c>
      <c r="L105">
        <v>67.884024733509264</v>
      </c>
      <c r="M105">
        <v>74.005488189252119</v>
      </c>
      <c r="N105">
        <v>76.595815685196243</v>
      </c>
      <c r="O105">
        <v>72.386447065976398</v>
      </c>
      <c r="P105">
        <v>74.964349051808398</v>
      </c>
      <c r="Q105">
        <v>75.782001826061176</v>
      </c>
      <c r="R105">
        <v>83.684903697951071</v>
      </c>
      <c r="S105">
        <v>93.576690418042645</v>
      </c>
      <c r="T105">
        <v>99.488793285069264</v>
      </c>
      <c r="U105">
        <v>101.93278599905972</v>
      </c>
      <c r="V105">
        <v>106.98659544256928</v>
      </c>
      <c r="W105">
        <v>103.62178659161403</v>
      </c>
      <c r="X105">
        <v>101.84071435629829</v>
      </c>
      <c r="Y105">
        <v>103.07208579965399</v>
      </c>
      <c r="Z105">
        <v>98.83656256135626</v>
      </c>
      <c r="AA105">
        <v>95.920484895677546</v>
      </c>
      <c r="AB105">
        <v>83.558519728141462</v>
      </c>
      <c r="AC105">
        <v>79.92415239488615</v>
      </c>
      <c r="AD105">
        <v>79.283457688985678</v>
      </c>
      <c r="AE105">
        <v>75.60547630341236</v>
      </c>
      <c r="AF105">
        <v>71.50884115360482</v>
      </c>
    </row>
    <row r="106" spans="1:32" x14ac:dyDescent="0.2">
      <c r="A106" t="s">
        <v>478</v>
      </c>
      <c r="B106" t="s">
        <v>204</v>
      </c>
      <c r="C106">
        <v>1</v>
      </c>
      <c r="D106">
        <v>2400</v>
      </c>
      <c r="E106">
        <v>60</v>
      </c>
      <c r="F106">
        <v>1</v>
      </c>
      <c r="G106">
        <v>1</v>
      </c>
      <c r="H106" t="s">
        <v>7</v>
      </c>
      <c r="I106">
        <v>68.136274825936653</v>
      </c>
      <c r="J106">
        <v>66.715577660169785</v>
      </c>
      <c r="K106">
        <v>65.481401054776271</v>
      </c>
      <c r="L106">
        <v>65.231221550296709</v>
      </c>
      <c r="M106">
        <v>72.924001390945833</v>
      </c>
      <c r="N106">
        <v>80.305746183086356</v>
      </c>
      <c r="O106">
        <v>100.92400821324726</v>
      </c>
      <c r="P106">
        <v>105.7675835665666</v>
      </c>
      <c r="Q106">
        <v>116.79684499162106</v>
      </c>
      <c r="R106">
        <v>116.5178785852065</v>
      </c>
      <c r="S106">
        <v>120.23090025842991</v>
      </c>
      <c r="T106">
        <v>115.49185601574243</v>
      </c>
      <c r="U106">
        <v>118.34637545234268</v>
      </c>
      <c r="V106">
        <v>125.40486782214644</v>
      </c>
      <c r="W106">
        <v>125.58657121998556</v>
      </c>
      <c r="X106">
        <v>123.62242328719908</v>
      </c>
      <c r="Y106">
        <v>118.94635002816582</v>
      </c>
      <c r="Z106">
        <v>109.89707944004968</v>
      </c>
      <c r="AA106">
        <v>96.948835970148664</v>
      </c>
      <c r="AB106">
        <v>92.489460876676915</v>
      </c>
      <c r="AC106">
        <v>86.315630738068023</v>
      </c>
      <c r="AD106">
        <v>86.283750146359026</v>
      </c>
      <c r="AE106">
        <v>81.941020499878462</v>
      </c>
      <c r="AF106">
        <v>74.470446543490056</v>
      </c>
    </row>
    <row r="107" spans="1:32" x14ac:dyDescent="0.2">
      <c r="A107" t="s">
        <v>478</v>
      </c>
      <c r="B107" t="s">
        <v>205</v>
      </c>
      <c r="C107">
        <v>1</v>
      </c>
      <c r="D107">
        <v>2400</v>
      </c>
      <c r="E107">
        <v>60</v>
      </c>
      <c r="F107">
        <v>1</v>
      </c>
      <c r="G107">
        <v>1</v>
      </c>
      <c r="H107" t="s">
        <v>7</v>
      </c>
      <c r="I107">
        <v>71.110540956506313</v>
      </c>
      <c r="J107">
        <v>66.97821890406091</v>
      </c>
      <c r="K107">
        <v>64.798363743692207</v>
      </c>
      <c r="L107">
        <v>65.514696234319757</v>
      </c>
      <c r="M107">
        <v>73.550946749780366</v>
      </c>
      <c r="N107">
        <v>81.031684976614571</v>
      </c>
      <c r="O107">
        <v>87.569279823212341</v>
      </c>
      <c r="P107">
        <v>95.365362098371193</v>
      </c>
      <c r="Q107">
        <v>104.39931532163673</v>
      </c>
      <c r="R107">
        <v>108.26972038660399</v>
      </c>
      <c r="S107">
        <v>113.82846654430064</v>
      </c>
      <c r="T107">
        <v>117.94463957509748</v>
      </c>
      <c r="U107">
        <v>120.61748557076066</v>
      </c>
      <c r="V107">
        <v>122.40091749852853</v>
      </c>
      <c r="W107">
        <v>130.79009737873253</v>
      </c>
      <c r="X107">
        <v>134.92965090832863</v>
      </c>
      <c r="Y107">
        <v>119.62027289942095</v>
      </c>
      <c r="Z107">
        <v>113.02589125047608</v>
      </c>
      <c r="AA107">
        <v>97.264863024759094</v>
      </c>
      <c r="AB107">
        <v>91.062017499551331</v>
      </c>
      <c r="AC107">
        <v>88.062127980299024</v>
      </c>
      <c r="AD107">
        <v>86.372776088793444</v>
      </c>
      <c r="AE107">
        <v>85.080670724470792</v>
      </c>
      <c r="AF107">
        <v>77.872401095030469</v>
      </c>
    </row>
    <row r="108" spans="1:32" x14ac:dyDescent="0.2">
      <c r="A108" t="s">
        <v>478</v>
      </c>
      <c r="B108" t="s">
        <v>206</v>
      </c>
      <c r="C108">
        <v>1</v>
      </c>
      <c r="D108">
        <v>2400</v>
      </c>
      <c r="E108">
        <v>60</v>
      </c>
      <c r="F108">
        <v>1</v>
      </c>
      <c r="G108">
        <v>1</v>
      </c>
      <c r="H108" t="s">
        <v>7</v>
      </c>
      <c r="I108">
        <v>73.422661640189816</v>
      </c>
      <c r="J108">
        <v>70.52654900308579</v>
      </c>
      <c r="K108">
        <v>68.772250235133043</v>
      </c>
      <c r="L108">
        <v>69.856578386699013</v>
      </c>
      <c r="M108">
        <v>76.961376507958548</v>
      </c>
      <c r="N108">
        <v>86.200438458968605</v>
      </c>
      <c r="O108">
        <v>101.1689728633753</v>
      </c>
      <c r="P108">
        <v>102.15036842378953</v>
      </c>
      <c r="Q108">
        <v>111.96483624502736</v>
      </c>
      <c r="R108">
        <v>119.95222599580502</v>
      </c>
      <c r="S108">
        <v>120.60820625628783</v>
      </c>
      <c r="T108">
        <v>127.21184596865781</v>
      </c>
      <c r="U108">
        <v>138.70315762322122</v>
      </c>
      <c r="V108">
        <v>134.73638499927193</v>
      </c>
      <c r="W108">
        <v>129.48208212517957</v>
      </c>
      <c r="X108">
        <v>125.83823844796575</v>
      </c>
      <c r="Y108">
        <v>122.72931058441044</v>
      </c>
      <c r="Z108">
        <v>121.95129320334017</v>
      </c>
      <c r="AA108">
        <v>113.04955782130259</v>
      </c>
      <c r="AB108">
        <v>102.82754635058005</v>
      </c>
      <c r="AC108">
        <v>100.63684631396649</v>
      </c>
      <c r="AD108">
        <v>95.276383417996243</v>
      </c>
      <c r="AE108">
        <v>93.935484895793422</v>
      </c>
      <c r="AF108">
        <v>85.837607319981402</v>
      </c>
    </row>
    <row r="109" spans="1:32" x14ac:dyDescent="0.2">
      <c r="A109" t="s">
        <v>478</v>
      </c>
      <c r="B109" t="s">
        <v>207</v>
      </c>
      <c r="C109">
        <v>1</v>
      </c>
      <c r="D109">
        <v>2400</v>
      </c>
      <c r="E109">
        <v>60</v>
      </c>
      <c r="F109">
        <v>1</v>
      </c>
      <c r="G109">
        <v>1</v>
      </c>
      <c r="H109" t="s">
        <v>7</v>
      </c>
      <c r="I109">
        <v>82.054357396243944</v>
      </c>
      <c r="J109">
        <v>75.487179647286808</v>
      </c>
      <c r="K109">
        <v>74.091643393336398</v>
      </c>
      <c r="L109">
        <v>73.55676923868036</v>
      </c>
      <c r="M109">
        <v>77.38005855506087</v>
      </c>
      <c r="N109">
        <v>89.561901995123478</v>
      </c>
      <c r="O109">
        <v>102.74407817710342</v>
      </c>
      <c r="P109">
        <v>107.33993997837054</v>
      </c>
      <c r="Q109">
        <v>111.86490146836235</v>
      </c>
      <c r="R109">
        <v>119.2112204750279</v>
      </c>
      <c r="S109">
        <v>125.25695601254814</v>
      </c>
      <c r="T109">
        <v>129.15931043785551</v>
      </c>
      <c r="U109">
        <v>129.44651706565108</v>
      </c>
      <c r="V109">
        <v>139.13111760809949</v>
      </c>
      <c r="W109">
        <v>144.37391635221672</v>
      </c>
      <c r="X109">
        <v>140.82465188436009</v>
      </c>
      <c r="Y109">
        <v>125.85164345737979</v>
      </c>
      <c r="Z109">
        <v>120.46052405119423</v>
      </c>
      <c r="AA109">
        <v>106.98767490269304</v>
      </c>
      <c r="AB109">
        <v>98.477329310082112</v>
      </c>
      <c r="AC109">
        <v>96.080359028958839</v>
      </c>
      <c r="AD109">
        <v>91.961349597289669</v>
      </c>
      <c r="AE109">
        <v>85.027445970975833</v>
      </c>
      <c r="AF109">
        <v>78.619441424499229</v>
      </c>
    </row>
    <row r="110" spans="1:32" x14ac:dyDescent="0.2">
      <c r="A110" t="s">
        <v>478</v>
      </c>
      <c r="B110" t="s">
        <v>208</v>
      </c>
      <c r="C110">
        <v>1</v>
      </c>
      <c r="D110">
        <v>2400</v>
      </c>
      <c r="E110">
        <v>60</v>
      </c>
      <c r="F110">
        <v>1</v>
      </c>
      <c r="G110">
        <v>1</v>
      </c>
      <c r="H110" t="s">
        <v>7</v>
      </c>
      <c r="I110">
        <v>76.996993395253639</v>
      </c>
      <c r="J110">
        <v>75.537211252510701</v>
      </c>
      <c r="K110">
        <v>69.65513428985912</v>
      </c>
      <c r="L110">
        <v>68.357941924580985</v>
      </c>
      <c r="M110">
        <v>76.712219899939001</v>
      </c>
      <c r="N110">
        <v>81.491522225479116</v>
      </c>
      <c r="O110">
        <v>87.112324383517517</v>
      </c>
      <c r="P110">
        <v>89.631506694174021</v>
      </c>
      <c r="Q110">
        <v>94.922248311597343</v>
      </c>
      <c r="R110">
        <v>96.522751435339742</v>
      </c>
      <c r="S110">
        <v>101.97936602888298</v>
      </c>
      <c r="T110">
        <v>99.367832988132562</v>
      </c>
      <c r="U110">
        <v>104.61096888431612</v>
      </c>
      <c r="V110">
        <v>105.92353984779143</v>
      </c>
      <c r="W110">
        <v>104.63157302618325</v>
      </c>
      <c r="X110">
        <v>102.2775637925908</v>
      </c>
      <c r="Y110">
        <v>98.573273474555918</v>
      </c>
      <c r="Z110">
        <v>91.021890542599664</v>
      </c>
      <c r="AA110">
        <v>83.667004139282909</v>
      </c>
      <c r="AB110">
        <v>84.62006455347759</v>
      </c>
      <c r="AC110">
        <v>80.763785404953552</v>
      </c>
      <c r="AD110">
        <v>76.034502726718387</v>
      </c>
      <c r="AE110">
        <v>72.321430309592998</v>
      </c>
      <c r="AF110">
        <v>67.893996040359639</v>
      </c>
    </row>
    <row r="111" spans="1:32" x14ac:dyDescent="0.2">
      <c r="A111" t="s">
        <v>478</v>
      </c>
      <c r="B111" t="s">
        <v>209</v>
      </c>
      <c r="C111">
        <v>1</v>
      </c>
      <c r="D111">
        <v>2400</v>
      </c>
      <c r="E111">
        <v>60</v>
      </c>
      <c r="F111">
        <v>1</v>
      </c>
      <c r="G111">
        <v>1</v>
      </c>
      <c r="H111" t="s">
        <v>7</v>
      </c>
      <c r="I111">
        <v>64.887281252352835</v>
      </c>
      <c r="J111">
        <v>66.142186383962184</v>
      </c>
      <c r="K111">
        <v>65.975883800937254</v>
      </c>
      <c r="L111">
        <v>65.215815075007342</v>
      </c>
      <c r="M111">
        <v>64.378459937144484</v>
      </c>
      <c r="N111">
        <v>71.725089153728902</v>
      </c>
      <c r="O111">
        <v>77.580072531800909</v>
      </c>
      <c r="P111">
        <v>69.94927026069405</v>
      </c>
      <c r="Q111">
        <v>74.643016483026486</v>
      </c>
      <c r="R111">
        <v>79.701978572677007</v>
      </c>
      <c r="S111">
        <v>84.143504379036415</v>
      </c>
      <c r="T111">
        <v>86.625312772953606</v>
      </c>
      <c r="U111">
        <v>92.710984336637708</v>
      </c>
      <c r="V111">
        <v>96.874994568489569</v>
      </c>
      <c r="W111">
        <v>101.33337744626722</v>
      </c>
      <c r="X111">
        <v>97.017979873953848</v>
      </c>
      <c r="Y111">
        <v>93.619106317735714</v>
      </c>
      <c r="Z111">
        <v>94.816833732718834</v>
      </c>
      <c r="AA111">
        <v>91.93434352920967</v>
      </c>
      <c r="AB111">
        <v>85.260111469086866</v>
      </c>
      <c r="AC111">
        <v>78.822566424060412</v>
      </c>
      <c r="AD111">
        <v>77.816352787798607</v>
      </c>
      <c r="AE111">
        <v>73.002154443265354</v>
      </c>
      <c r="AF111">
        <v>69.253821684525974</v>
      </c>
    </row>
    <row r="112" spans="1:32" x14ac:dyDescent="0.2">
      <c r="A112" t="s">
        <v>478</v>
      </c>
      <c r="B112" t="s">
        <v>210</v>
      </c>
      <c r="C112">
        <v>1</v>
      </c>
      <c r="D112">
        <v>2400</v>
      </c>
      <c r="E112">
        <v>60</v>
      </c>
      <c r="F112">
        <v>1</v>
      </c>
      <c r="G112">
        <v>1</v>
      </c>
      <c r="H112" t="s">
        <v>7</v>
      </c>
      <c r="I112">
        <v>66.262587332461379</v>
      </c>
      <c r="J112">
        <v>64.965119612286188</v>
      </c>
      <c r="K112">
        <v>63.481243154711166</v>
      </c>
      <c r="L112">
        <v>62.992793195701609</v>
      </c>
      <c r="M112">
        <v>60.296807731445789</v>
      </c>
      <c r="N112">
        <v>63.371981214515884</v>
      </c>
      <c r="O112">
        <v>68.500861163600547</v>
      </c>
      <c r="P112">
        <v>64.674305067512961</v>
      </c>
      <c r="Q112">
        <v>68.526738360256317</v>
      </c>
      <c r="R112">
        <v>76.585922519121254</v>
      </c>
      <c r="S112">
        <v>79.348392379217543</v>
      </c>
      <c r="T112">
        <v>84.314558986708505</v>
      </c>
      <c r="U112">
        <v>94.008777756931352</v>
      </c>
      <c r="V112">
        <v>97.004212309338158</v>
      </c>
      <c r="W112">
        <v>95.063155869514134</v>
      </c>
      <c r="X112">
        <v>97.485080307970478</v>
      </c>
      <c r="Y112">
        <v>96.591210622925189</v>
      </c>
      <c r="Z112">
        <v>95.899768421860117</v>
      </c>
      <c r="AA112">
        <v>84.083959917235347</v>
      </c>
      <c r="AB112">
        <v>76.35169473640984</v>
      </c>
      <c r="AC112">
        <v>74.683057371818734</v>
      </c>
      <c r="AD112">
        <v>74.388571361278267</v>
      </c>
      <c r="AE112">
        <v>72.199717104617008</v>
      </c>
      <c r="AF112">
        <v>69.317027527653792</v>
      </c>
    </row>
    <row r="113" spans="1:32" x14ac:dyDescent="0.2">
      <c r="A113" t="s">
        <v>478</v>
      </c>
      <c r="B113" t="s">
        <v>211</v>
      </c>
      <c r="C113">
        <v>1</v>
      </c>
      <c r="D113">
        <v>2400</v>
      </c>
      <c r="E113">
        <v>60</v>
      </c>
      <c r="F113">
        <v>1</v>
      </c>
      <c r="G113">
        <v>1</v>
      </c>
      <c r="H113" t="s">
        <v>7</v>
      </c>
      <c r="I113">
        <v>65.863482166344696</v>
      </c>
      <c r="J113">
        <v>66.348358606182671</v>
      </c>
      <c r="K113">
        <v>65.62845602259479</v>
      </c>
      <c r="L113">
        <v>66.438092235217013</v>
      </c>
      <c r="M113">
        <v>73.296403210121326</v>
      </c>
      <c r="N113">
        <v>82.7815198089327</v>
      </c>
      <c r="O113">
        <v>100.38466061487574</v>
      </c>
      <c r="P113">
        <v>112.12544732850522</v>
      </c>
      <c r="Q113">
        <v>112.36070668416362</v>
      </c>
      <c r="R113">
        <v>122.75433842963338</v>
      </c>
      <c r="S113">
        <v>118.74690258187871</v>
      </c>
      <c r="T113">
        <v>127.64187695557047</v>
      </c>
      <c r="U113">
        <v>130.36555482163217</v>
      </c>
      <c r="V113">
        <v>132.22734809026065</v>
      </c>
      <c r="W113">
        <v>136.38256810277221</v>
      </c>
      <c r="X113">
        <v>136.78116479179658</v>
      </c>
      <c r="Y113">
        <v>120.54970166547778</v>
      </c>
      <c r="Z113">
        <v>108.16852222616406</v>
      </c>
      <c r="AA113">
        <v>98.422468119550118</v>
      </c>
      <c r="AB113">
        <v>92.528001187688233</v>
      </c>
      <c r="AC113">
        <v>86.60894089370413</v>
      </c>
      <c r="AD113">
        <v>84.281451370109451</v>
      </c>
      <c r="AE113">
        <v>81.227122712007542</v>
      </c>
      <c r="AF113">
        <v>77.950668227969615</v>
      </c>
    </row>
    <row r="114" spans="1:32" x14ac:dyDescent="0.2">
      <c r="A114" t="s">
        <v>478</v>
      </c>
      <c r="B114" t="s">
        <v>212</v>
      </c>
      <c r="C114">
        <v>1</v>
      </c>
      <c r="D114">
        <v>2400</v>
      </c>
      <c r="E114">
        <v>60</v>
      </c>
      <c r="F114">
        <v>1</v>
      </c>
      <c r="G114">
        <v>1</v>
      </c>
      <c r="H114" t="s">
        <v>7</v>
      </c>
      <c r="I114">
        <v>74.280993530766651</v>
      </c>
      <c r="J114">
        <v>72.150234165606889</v>
      </c>
      <c r="K114">
        <v>68.72133129698841</v>
      </c>
      <c r="L114">
        <v>68.753839091835403</v>
      </c>
      <c r="M114">
        <v>78.276320365275467</v>
      </c>
      <c r="N114">
        <v>87.668172397555466</v>
      </c>
      <c r="O114">
        <v>106.65461182142954</v>
      </c>
      <c r="P114">
        <v>106.82086800886599</v>
      </c>
      <c r="Q114">
        <v>110.7397578149764</v>
      </c>
      <c r="R114">
        <v>123.48141496570733</v>
      </c>
      <c r="S114">
        <v>122.71163456914147</v>
      </c>
      <c r="T114">
        <v>126.77856335269794</v>
      </c>
      <c r="U114">
        <v>133.8940096542122</v>
      </c>
      <c r="V114">
        <v>135.64141509951628</v>
      </c>
      <c r="W114">
        <v>137.14609520828475</v>
      </c>
      <c r="X114">
        <v>126.5654025887259</v>
      </c>
      <c r="Y114">
        <v>108.34025791312693</v>
      </c>
      <c r="Z114">
        <v>98.88909249649997</v>
      </c>
      <c r="AA114">
        <v>89.633231706660439</v>
      </c>
      <c r="AB114">
        <v>87.838057820422023</v>
      </c>
      <c r="AC114">
        <v>90.465278234928945</v>
      </c>
      <c r="AD114">
        <v>87.430489103865426</v>
      </c>
      <c r="AE114">
        <v>82.263132774770426</v>
      </c>
      <c r="AF114">
        <v>77.694303370140503</v>
      </c>
    </row>
    <row r="115" spans="1:32" x14ac:dyDescent="0.2">
      <c r="A115" t="s">
        <v>478</v>
      </c>
      <c r="B115" t="s">
        <v>213</v>
      </c>
      <c r="C115">
        <v>1</v>
      </c>
      <c r="D115">
        <v>2400</v>
      </c>
      <c r="E115">
        <v>60</v>
      </c>
      <c r="F115">
        <v>1</v>
      </c>
      <c r="G115">
        <v>1</v>
      </c>
      <c r="H115" t="s">
        <v>7</v>
      </c>
      <c r="I115">
        <v>73.792809751785171</v>
      </c>
      <c r="J115">
        <v>73.319505556694651</v>
      </c>
      <c r="K115">
        <v>69.872328523011731</v>
      </c>
      <c r="L115">
        <v>69.5119620328922</v>
      </c>
      <c r="M115">
        <v>71.520279144835428</v>
      </c>
      <c r="N115">
        <v>80.511630110881228</v>
      </c>
      <c r="O115">
        <v>104.21437132111323</v>
      </c>
      <c r="P115">
        <v>111.61948165812454</v>
      </c>
      <c r="Q115">
        <v>114.52309826024664</v>
      </c>
      <c r="R115">
        <v>117.92329633210009</v>
      </c>
      <c r="S115">
        <v>119.86186039523524</v>
      </c>
      <c r="T115">
        <v>117.55076704760145</v>
      </c>
      <c r="U115">
        <v>113.68909487849237</v>
      </c>
      <c r="V115">
        <v>119.19046561015116</v>
      </c>
      <c r="W115">
        <v>123.72699992404165</v>
      </c>
      <c r="X115">
        <v>118.86009848550226</v>
      </c>
      <c r="Y115">
        <v>109.62288511106986</v>
      </c>
      <c r="Z115">
        <v>107.52575973405096</v>
      </c>
      <c r="AA115">
        <v>104.39898680654375</v>
      </c>
      <c r="AB115">
        <v>98.651059381814775</v>
      </c>
      <c r="AC115">
        <v>92.964383508265087</v>
      </c>
      <c r="AD115">
        <v>85.216820400889404</v>
      </c>
      <c r="AE115">
        <v>82.596859044722393</v>
      </c>
      <c r="AF115">
        <v>76.171713998965998</v>
      </c>
    </row>
    <row r="116" spans="1:32" x14ac:dyDescent="0.2">
      <c r="A116" t="s">
        <v>478</v>
      </c>
      <c r="B116" t="s">
        <v>214</v>
      </c>
      <c r="C116">
        <v>1</v>
      </c>
      <c r="D116">
        <v>2400</v>
      </c>
      <c r="E116">
        <v>60</v>
      </c>
      <c r="F116">
        <v>1</v>
      </c>
      <c r="G116">
        <v>1</v>
      </c>
      <c r="H116" t="s">
        <v>7</v>
      </c>
      <c r="I116">
        <v>73.016262170633055</v>
      </c>
      <c r="J116">
        <v>68.838340887430164</v>
      </c>
      <c r="K116">
        <v>66.882369084568694</v>
      </c>
      <c r="L116">
        <v>68.254153966246463</v>
      </c>
      <c r="M116">
        <v>71.928562205357835</v>
      </c>
      <c r="N116">
        <v>81.964499898847791</v>
      </c>
      <c r="O116">
        <v>103.79602618732643</v>
      </c>
      <c r="P116">
        <v>111.69885146665355</v>
      </c>
      <c r="Q116">
        <v>116.88822000256984</v>
      </c>
      <c r="R116">
        <v>126.65660956303128</v>
      </c>
      <c r="S116">
        <v>119.97185937779467</v>
      </c>
      <c r="T116">
        <v>124.3766081096084</v>
      </c>
      <c r="U116">
        <v>137.56524208940459</v>
      </c>
      <c r="V116">
        <v>141.29456458761814</v>
      </c>
      <c r="W116">
        <v>141.06916490849849</v>
      </c>
      <c r="X116">
        <v>135.55972557476542</v>
      </c>
      <c r="Y116">
        <v>119.60310103771386</v>
      </c>
      <c r="Z116">
        <v>113.64465235088866</v>
      </c>
      <c r="AA116">
        <v>102.37585069572395</v>
      </c>
      <c r="AB116">
        <v>91.178181626318391</v>
      </c>
      <c r="AC116">
        <v>83.059258300029924</v>
      </c>
      <c r="AD116">
        <v>75.983661291604548</v>
      </c>
      <c r="AE116">
        <v>74.954421760442941</v>
      </c>
      <c r="AF116">
        <v>73.443817533235134</v>
      </c>
    </row>
    <row r="117" spans="1:32" x14ac:dyDescent="0.2">
      <c r="A117" t="s">
        <v>478</v>
      </c>
      <c r="B117" t="s">
        <v>215</v>
      </c>
      <c r="C117">
        <v>1</v>
      </c>
      <c r="D117">
        <v>2400</v>
      </c>
      <c r="E117">
        <v>60</v>
      </c>
      <c r="F117">
        <v>1</v>
      </c>
      <c r="G117">
        <v>1</v>
      </c>
      <c r="H117" t="s">
        <v>7</v>
      </c>
      <c r="I117">
        <v>71.759027067114843</v>
      </c>
      <c r="J117">
        <v>69.205617899831154</v>
      </c>
      <c r="K117">
        <v>66.787820020660249</v>
      </c>
      <c r="L117">
        <v>66.764601799262678</v>
      </c>
      <c r="M117">
        <v>69.502554516880949</v>
      </c>
      <c r="N117">
        <v>74.455113313017037</v>
      </c>
      <c r="O117">
        <v>90.639906904825935</v>
      </c>
      <c r="P117">
        <v>89.550100497936612</v>
      </c>
      <c r="Q117">
        <v>96.855491196036013</v>
      </c>
      <c r="R117">
        <v>105.51721954584619</v>
      </c>
      <c r="S117">
        <v>103.13701257207171</v>
      </c>
      <c r="T117">
        <v>105.68175197258194</v>
      </c>
      <c r="U117">
        <v>109.70936370566083</v>
      </c>
      <c r="V117">
        <v>110.6034266982704</v>
      </c>
      <c r="W117">
        <v>111.17363081134954</v>
      </c>
      <c r="X117">
        <v>111.90836324901917</v>
      </c>
      <c r="Y117">
        <v>105.95825740450923</v>
      </c>
      <c r="Z117">
        <v>103.6451364404855</v>
      </c>
      <c r="AA117">
        <v>97.965412285793747</v>
      </c>
      <c r="AB117">
        <v>89.542181341017468</v>
      </c>
      <c r="AC117">
        <v>86.292080455286282</v>
      </c>
      <c r="AD117">
        <v>80.307877407390379</v>
      </c>
      <c r="AE117">
        <v>78.638817626870818</v>
      </c>
      <c r="AF117">
        <v>77.111564358457869</v>
      </c>
    </row>
    <row r="118" spans="1:32" x14ac:dyDescent="0.2">
      <c r="A118" t="s">
        <v>478</v>
      </c>
      <c r="B118" t="s">
        <v>216</v>
      </c>
      <c r="C118">
        <v>1</v>
      </c>
      <c r="D118">
        <v>2400</v>
      </c>
      <c r="E118">
        <v>60</v>
      </c>
      <c r="F118">
        <v>1</v>
      </c>
      <c r="G118">
        <v>1</v>
      </c>
      <c r="H118" t="s">
        <v>7</v>
      </c>
      <c r="I118">
        <v>72.660539070347383</v>
      </c>
      <c r="J118">
        <v>68.217622069728364</v>
      </c>
      <c r="K118">
        <v>63.18108407561202</v>
      </c>
      <c r="L118">
        <v>64.11459783462098</v>
      </c>
      <c r="M118">
        <v>62.704191567585617</v>
      </c>
      <c r="N118">
        <v>69.482137460785225</v>
      </c>
      <c r="O118">
        <v>73.96630973999936</v>
      </c>
      <c r="P118">
        <v>77.83242123623657</v>
      </c>
      <c r="Q118">
        <v>78.514478545229295</v>
      </c>
      <c r="R118">
        <v>87.291598460586343</v>
      </c>
      <c r="S118">
        <v>86.467747234712959</v>
      </c>
      <c r="T118">
        <v>94.236118605893395</v>
      </c>
      <c r="U118">
        <v>95.189320699855472</v>
      </c>
      <c r="V118">
        <v>100.2207784397865</v>
      </c>
      <c r="W118">
        <v>99.376204561235028</v>
      </c>
      <c r="X118">
        <v>96.093938492304389</v>
      </c>
      <c r="Y118">
        <v>100.5941732446753</v>
      </c>
      <c r="Z118">
        <v>95.649279637157278</v>
      </c>
      <c r="AA118">
        <v>94.402144838687988</v>
      </c>
      <c r="AB118">
        <v>84.066501557169914</v>
      </c>
      <c r="AC118">
        <v>79.481156958613965</v>
      </c>
      <c r="AD118">
        <v>76.302115499727989</v>
      </c>
      <c r="AE118">
        <v>73.607366617788955</v>
      </c>
      <c r="AF118">
        <v>69.595785499300419</v>
      </c>
    </row>
    <row r="119" spans="1:32" x14ac:dyDescent="0.2">
      <c r="A119" t="s">
        <v>478</v>
      </c>
      <c r="B119" t="s">
        <v>217</v>
      </c>
      <c r="C119">
        <v>1</v>
      </c>
      <c r="D119">
        <v>2400</v>
      </c>
      <c r="E119">
        <v>60</v>
      </c>
      <c r="F119">
        <v>1</v>
      </c>
      <c r="G119">
        <v>1</v>
      </c>
      <c r="H119" t="s">
        <v>7</v>
      </c>
      <c r="I119">
        <v>66.665649996697155</v>
      </c>
      <c r="J119">
        <v>71.04863206851725</v>
      </c>
      <c r="K119">
        <v>69.896287997002858</v>
      </c>
      <c r="L119">
        <v>69.226430423663516</v>
      </c>
      <c r="M119">
        <v>68.96815465264666</v>
      </c>
      <c r="N119">
        <v>73.128623312372312</v>
      </c>
      <c r="O119">
        <v>79.070428381899461</v>
      </c>
      <c r="P119">
        <v>75.019423183930101</v>
      </c>
      <c r="Q119">
        <v>79.311600048129364</v>
      </c>
      <c r="R119">
        <v>83.979975862521599</v>
      </c>
      <c r="S119">
        <v>94.405912071564885</v>
      </c>
      <c r="T119">
        <v>100.5450432424102</v>
      </c>
      <c r="U119">
        <v>103.83976238181437</v>
      </c>
      <c r="V119">
        <v>106.32849170868097</v>
      </c>
      <c r="W119">
        <v>107.92383037625149</v>
      </c>
      <c r="X119">
        <v>107.65215181586547</v>
      </c>
      <c r="Y119">
        <v>105.28775051475149</v>
      </c>
      <c r="Z119">
        <v>104.99021962045182</v>
      </c>
      <c r="AA119">
        <v>88.531995859466619</v>
      </c>
      <c r="AB119">
        <v>87.397116709688845</v>
      </c>
      <c r="AC119">
        <v>83.881308237599995</v>
      </c>
      <c r="AD119">
        <v>83.004007962395448</v>
      </c>
      <c r="AE119">
        <v>80.590108144452017</v>
      </c>
      <c r="AF119">
        <v>75.628175596601423</v>
      </c>
    </row>
    <row r="120" spans="1:32" x14ac:dyDescent="0.2">
      <c r="A120" t="s">
        <v>478</v>
      </c>
      <c r="B120" t="s">
        <v>218</v>
      </c>
      <c r="C120">
        <v>1</v>
      </c>
      <c r="D120">
        <v>2400</v>
      </c>
      <c r="E120">
        <v>60</v>
      </c>
      <c r="F120">
        <v>1</v>
      </c>
      <c r="G120">
        <v>1</v>
      </c>
      <c r="H120" t="s">
        <v>7</v>
      </c>
      <c r="I120">
        <v>73.359976472411191</v>
      </c>
      <c r="J120">
        <v>72.473943184120017</v>
      </c>
      <c r="K120">
        <v>70.755886959582199</v>
      </c>
      <c r="L120">
        <v>71.369077234603125</v>
      </c>
      <c r="M120">
        <v>78.818434026986566</v>
      </c>
      <c r="N120">
        <v>85.223371151106562</v>
      </c>
      <c r="O120">
        <v>103.0239468514625</v>
      </c>
      <c r="P120">
        <v>105.85447200026479</v>
      </c>
      <c r="Q120">
        <v>115.1945382616791</v>
      </c>
      <c r="R120">
        <v>125.22447945916942</v>
      </c>
      <c r="S120">
        <v>126.2069394789782</v>
      </c>
      <c r="T120">
        <v>132.36692236794443</v>
      </c>
      <c r="U120">
        <v>135.90097851971711</v>
      </c>
      <c r="V120">
        <v>144.81056197098789</v>
      </c>
      <c r="W120">
        <v>137.55031721197105</v>
      </c>
      <c r="X120">
        <v>122.73634426842055</v>
      </c>
      <c r="Y120">
        <v>115.60961429140217</v>
      </c>
      <c r="Z120">
        <v>107.28513689866652</v>
      </c>
      <c r="AA120">
        <v>103.87500511445901</v>
      </c>
      <c r="AB120">
        <v>97.420669679766249</v>
      </c>
      <c r="AC120">
        <v>89.026582595063829</v>
      </c>
      <c r="AD120">
        <v>87.834387914025243</v>
      </c>
      <c r="AE120">
        <v>83.411215207078243</v>
      </c>
      <c r="AF120">
        <v>77.088971450518429</v>
      </c>
    </row>
    <row r="121" spans="1:32" x14ac:dyDescent="0.2">
      <c r="A121" t="s">
        <v>478</v>
      </c>
      <c r="B121" t="s">
        <v>219</v>
      </c>
      <c r="C121">
        <v>1</v>
      </c>
      <c r="D121">
        <v>2400</v>
      </c>
      <c r="E121">
        <v>60</v>
      </c>
      <c r="F121">
        <v>1</v>
      </c>
      <c r="G121">
        <v>1</v>
      </c>
      <c r="H121" t="s">
        <v>7</v>
      </c>
      <c r="I121">
        <v>73.480103314408623</v>
      </c>
      <c r="J121">
        <v>70.215869681108316</v>
      </c>
      <c r="K121">
        <v>68.603982854276424</v>
      </c>
      <c r="L121">
        <v>68.160486901914609</v>
      </c>
      <c r="M121">
        <v>73.806047482934858</v>
      </c>
      <c r="N121">
        <v>88.981059229463028</v>
      </c>
      <c r="O121">
        <v>99.625076139449504</v>
      </c>
      <c r="P121">
        <v>107.57526176959972</v>
      </c>
      <c r="Q121">
        <v>114.50898229249484</v>
      </c>
      <c r="R121">
        <v>113.51873395965455</v>
      </c>
      <c r="S121">
        <v>119.04930027700951</v>
      </c>
      <c r="T121">
        <v>117.16051792619261</v>
      </c>
      <c r="U121">
        <v>128.75282900862871</v>
      </c>
      <c r="V121">
        <v>128.44202900324575</v>
      </c>
      <c r="W121">
        <v>125.25775309633754</v>
      </c>
      <c r="X121">
        <v>127.44123476775749</v>
      </c>
      <c r="Y121">
        <v>119.56853545298931</v>
      </c>
      <c r="Z121">
        <v>110.50144945389147</v>
      </c>
      <c r="AA121">
        <v>97.450936202389244</v>
      </c>
      <c r="AB121">
        <v>92.485729825147516</v>
      </c>
      <c r="AC121">
        <v>88.658007178236971</v>
      </c>
      <c r="AD121">
        <v>83.864506325582866</v>
      </c>
      <c r="AE121">
        <v>81.641276836727883</v>
      </c>
      <c r="AF121">
        <v>76.958711281024321</v>
      </c>
    </row>
    <row r="122" spans="1:32" x14ac:dyDescent="0.2">
      <c r="A122" t="s">
        <v>478</v>
      </c>
      <c r="B122" t="s">
        <v>220</v>
      </c>
      <c r="C122">
        <v>1</v>
      </c>
      <c r="D122">
        <v>2400</v>
      </c>
      <c r="E122">
        <v>60</v>
      </c>
      <c r="F122">
        <v>1</v>
      </c>
      <c r="G122">
        <v>1</v>
      </c>
      <c r="H122" t="s">
        <v>7</v>
      </c>
      <c r="I122">
        <v>72.535779981783932</v>
      </c>
      <c r="J122">
        <v>67.890724705663786</v>
      </c>
      <c r="K122">
        <v>65.56477076117811</v>
      </c>
      <c r="L122">
        <v>68.665581062428473</v>
      </c>
      <c r="M122">
        <v>73.532847248096033</v>
      </c>
      <c r="N122">
        <v>85.115061286379301</v>
      </c>
      <c r="O122">
        <v>100.68079808977492</v>
      </c>
      <c r="P122">
        <v>104.25741024851322</v>
      </c>
      <c r="Q122">
        <v>112.10439353848767</v>
      </c>
      <c r="R122">
        <v>113.49090864457881</v>
      </c>
      <c r="S122">
        <v>113.70810751199119</v>
      </c>
      <c r="T122">
        <v>118.90169002737524</v>
      </c>
      <c r="U122">
        <v>119.06258423864473</v>
      </c>
      <c r="V122">
        <v>125.82434737194654</v>
      </c>
      <c r="W122">
        <v>131.17185698940074</v>
      </c>
      <c r="X122">
        <v>127.92242945956569</v>
      </c>
      <c r="Y122">
        <v>124.44280827082551</v>
      </c>
      <c r="Z122">
        <v>118.81628994911277</v>
      </c>
      <c r="AA122">
        <v>109.68357720047935</v>
      </c>
      <c r="AB122">
        <v>103.28746925839958</v>
      </c>
      <c r="AC122">
        <v>86.890494007275905</v>
      </c>
      <c r="AD122">
        <v>83.313680544300851</v>
      </c>
      <c r="AE122">
        <v>78.007801051482829</v>
      </c>
      <c r="AF122">
        <v>70.580721803352773</v>
      </c>
    </row>
    <row r="123" spans="1:32" x14ac:dyDescent="0.2">
      <c r="A123" t="s">
        <v>478</v>
      </c>
      <c r="B123" t="s">
        <v>221</v>
      </c>
      <c r="C123">
        <v>1</v>
      </c>
      <c r="D123">
        <v>2400</v>
      </c>
      <c r="E123">
        <v>60</v>
      </c>
      <c r="F123">
        <v>1</v>
      </c>
      <c r="G123">
        <v>1</v>
      </c>
      <c r="H123" t="s">
        <v>7</v>
      </c>
      <c r="I123">
        <v>65.201756053401681</v>
      </c>
      <c r="J123">
        <v>61.207780932173073</v>
      </c>
      <c r="K123">
        <v>60.30386165562782</v>
      </c>
      <c r="L123">
        <v>60.647804961084532</v>
      </c>
      <c r="M123">
        <v>63.538465111213959</v>
      </c>
      <c r="N123">
        <v>69.937967249424105</v>
      </c>
      <c r="O123">
        <v>89.977526135341307</v>
      </c>
      <c r="P123">
        <v>95.800727113261189</v>
      </c>
      <c r="Q123">
        <v>101.66298734425462</v>
      </c>
      <c r="R123">
        <v>110.9957401236319</v>
      </c>
      <c r="S123">
        <v>121.32053781625601</v>
      </c>
      <c r="T123">
        <v>121.25027647902371</v>
      </c>
      <c r="U123">
        <v>123.31679699638376</v>
      </c>
      <c r="V123">
        <v>127.22903473870963</v>
      </c>
      <c r="W123">
        <v>131.7562326444646</v>
      </c>
      <c r="X123">
        <v>122.87225238890873</v>
      </c>
      <c r="Y123">
        <v>117.99921934009708</v>
      </c>
      <c r="Z123">
        <v>111.7041137347359</v>
      </c>
      <c r="AA123">
        <v>105.74414833341258</v>
      </c>
      <c r="AB123">
        <v>96.80888400000768</v>
      </c>
      <c r="AC123">
        <v>87.130426930347184</v>
      </c>
      <c r="AD123">
        <v>82.356291194493522</v>
      </c>
      <c r="AE123">
        <v>78.006016859518411</v>
      </c>
      <c r="AF123">
        <v>73.241872816617217</v>
      </c>
    </row>
    <row r="124" spans="1:32" x14ac:dyDescent="0.2">
      <c r="A124" t="s">
        <v>478</v>
      </c>
      <c r="B124" t="s">
        <v>222</v>
      </c>
      <c r="C124">
        <v>1</v>
      </c>
      <c r="D124">
        <v>2400</v>
      </c>
      <c r="E124">
        <v>60</v>
      </c>
      <c r="F124">
        <v>1</v>
      </c>
      <c r="G124">
        <v>1</v>
      </c>
      <c r="H124" t="s">
        <v>7</v>
      </c>
      <c r="I124">
        <v>68.780596545763657</v>
      </c>
      <c r="J124">
        <v>64.766846806358203</v>
      </c>
      <c r="K124">
        <v>62.577080496404939</v>
      </c>
      <c r="L124">
        <v>63.196318374791169</v>
      </c>
      <c r="M124">
        <v>65.390988041734659</v>
      </c>
      <c r="N124">
        <v>76.481164286425553</v>
      </c>
      <c r="O124">
        <v>80.439372519611496</v>
      </c>
      <c r="P124">
        <v>77.038880151113801</v>
      </c>
      <c r="Q124">
        <v>84.034407027644264</v>
      </c>
      <c r="R124">
        <v>92.597804950903992</v>
      </c>
      <c r="S124">
        <v>90.417856343064884</v>
      </c>
      <c r="T124">
        <v>92.742798999725977</v>
      </c>
      <c r="U124">
        <v>105.61084319212573</v>
      </c>
      <c r="V124">
        <v>98.81324077798385</v>
      </c>
      <c r="W124">
        <v>98.145023221824076</v>
      </c>
      <c r="X124">
        <v>101.53675658475176</v>
      </c>
      <c r="Y124">
        <v>102.23090646955792</v>
      </c>
      <c r="Z124">
        <v>97.787373397417639</v>
      </c>
      <c r="AA124">
        <v>97.148512087832344</v>
      </c>
      <c r="AB124">
        <v>91.584113654670702</v>
      </c>
      <c r="AC124">
        <v>84.367475180594454</v>
      </c>
      <c r="AD124">
        <v>78.999307288632011</v>
      </c>
      <c r="AE124">
        <v>74.800163870830403</v>
      </c>
      <c r="AF124">
        <v>70.923047822420273</v>
      </c>
    </row>
    <row r="125" spans="1:32" x14ac:dyDescent="0.2">
      <c r="A125" t="s">
        <v>478</v>
      </c>
      <c r="B125" t="s">
        <v>223</v>
      </c>
      <c r="C125">
        <v>1</v>
      </c>
      <c r="D125">
        <v>2400</v>
      </c>
      <c r="E125">
        <v>60</v>
      </c>
      <c r="F125">
        <v>1</v>
      </c>
      <c r="G125">
        <v>1</v>
      </c>
      <c r="H125" t="s">
        <v>7</v>
      </c>
      <c r="I125">
        <v>68.611630877078952</v>
      </c>
      <c r="J125">
        <v>65.504787335494953</v>
      </c>
      <c r="K125">
        <v>63.750625372009608</v>
      </c>
      <c r="L125">
        <v>63.010954520883594</v>
      </c>
      <c r="M125">
        <v>62.533887132427296</v>
      </c>
      <c r="N125">
        <v>64.042068057958161</v>
      </c>
      <c r="O125">
        <v>74.146620123338835</v>
      </c>
      <c r="P125">
        <v>76.534257116717612</v>
      </c>
      <c r="Q125">
        <v>73.744576603310577</v>
      </c>
      <c r="R125">
        <v>84.634824469676786</v>
      </c>
      <c r="S125">
        <v>89.104596308872814</v>
      </c>
      <c r="T125">
        <v>87.850621740483405</v>
      </c>
      <c r="U125">
        <v>97.522188482605117</v>
      </c>
      <c r="V125">
        <v>100.44247550056434</v>
      </c>
      <c r="W125">
        <v>95.649137094914224</v>
      </c>
      <c r="X125">
        <v>95.935819364793545</v>
      </c>
      <c r="Y125">
        <v>94.789903480969613</v>
      </c>
      <c r="Z125">
        <v>90.986778692613228</v>
      </c>
      <c r="AA125">
        <v>91.78646857542806</v>
      </c>
      <c r="AB125">
        <v>87.958545473145819</v>
      </c>
      <c r="AC125">
        <v>84.365414928315616</v>
      </c>
      <c r="AD125">
        <v>75.48914336934763</v>
      </c>
      <c r="AE125">
        <v>70.556375140028081</v>
      </c>
      <c r="AF125">
        <v>67.008370476297173</v>
      </c>
    </row>
    <row r="126" spans="1:32" x14ac:dyDescent="0.2">
      <c r="A126" t="s">
        <v>478</v>
      </c>
      <c r="B126" t="s">
        <v>224</v>
      </c>
      <c r="C126">
        <v>1</v>
      </c>
      <c r="D126">
        <v>2400</v>
      </c>
      <c r="E126">
        <v>60</v>
      </c>
      <c r="F126">
        <v>1</v>
      </c>
      <c r="G126">
        <v>1</v>
      </c>
      <c r="H126" t="s">
        <v>7</v>
      </c>
      <c r="I126">
        <v>64.621356129495339</v>
      </c>
      <c r="J126">
        <v>63.402710926735793</v>
      </c>
      <c r="K126">
        <v>63.093947432927962</v>
      </c>
      <c r="L126">
        <v>62.483634959613163</v>
      </c>
      <c r="M126">
        <v>62.275649491658221</v>
      </c>
      <c r="N126">
        <v>64.300463330435662</v>
      </c>
      <c r="O126">
        <v>63.667299008189445</v>
      </c>
      <c r="P126">
        <v>70.612805202338478</v>
      </c>
      <c r="Q126">
        <v>71.916727370594444</v>
      </c>
      <c r="R126">
        <v>71.53220749026238</v>
      </c>
      <c r="S126">
        <v>81.155712676485663</v>
      </c>
      <c r="T126">
        <v>82.844132890091942</v>
      </c>
      <c r="U126">
        <v>87.600644749970002</v>
      </c>
      <c r="V126">
        <v>93.866926595467248</v>
      </c>
      <c r="W126">
        <v>93.717853054506762</v>
      </c>
      <c r="X126">
        <v>88.434860492132074</v>
      </c>
      <c r="Y126">
        <v>89.061160520531345</v>
      </c>
      <c r="Z126">
        <v>88.368390217656071</v>
      </c>
      <c r="AA126">
        <v>73.071262377383405</v>
      </c>
      <c r="AB126">
        <v>67.507729251720448</v>
      </c>
      <c r="AC126">
        <v>65.673860571044344</v>
      </c>
      <c r="AD126">
        <v>65.278942904060216</v>
      </c>
      <c r="AE126">
        <v>64.264591235691896</v>
      </c>
      <c r="AF126">
        <v>63.231252193661845</v>
      </c>
    </row>
    <row r="127" spans="1:32" x14ac:dyDescent="0.2">
      <c r="A127" t="s">
        <v>478</v>
      </c>
      <c r="B127" t="s">
        <v>225</v>
      </c>
      <c r="C127">
        <v>1</v>
      </c>
      <c r="D127">
        <v>2400</v>
      </c>
      <c r="E127">
        <v>60</v>
      </c>
      <c r="F127">
        <v>1</v>
      </c>
      <c r="G127">
        <v>1</v>
      </c>
      <c r="H127" t="s">
        <v>7</v>
      </c>
      <c r="I127">
        <v>61.72107624144801</v>
      </c>
      <c r="J127">
        <v>61.215525753847515</v>
      </c>
      <c r="K127">
        <v>60.235212894407553</v>
      </c>
      <c r="L127">
        <v>60.720042403395382</v>
      </c>
      <c r="M127">
        <v>65.937465015350483</v>
      </c>
      <c r="N127">
        <v>73.025549751693973</v>
      </c>
      <c r="O127">
        <v>75.68311148290644</v>
      </c>
      <c r="P127">
        <v>77.292127864506014</v>
      </c>
      <c r="Q127">
        <v>73.635226135739146</v>
      </c>
      <c r="R127">
        <v>82.726052062777612</v>
      </c>
      <c r="S127">
        <v>84.137302992093282</v>
      </c>
      <c r="T127">
        <v>87.606043224059462</v>
      </c>
      <c r="U127">
        <v>92.525054928240138</v>
      </c>
      <c r="V127">
        <v>92.146658280417185</v>
      </c>
      <c r="W127">
        <v>92.614915402804868</v>
      </c>
      <c r="X127">
        <v>89.528695277896304</v>
      </c>
      <c r="Y127">
        <v>89.558419396622</v>
      </c>
      <c r="Z127">
        <v>84.189777138436199</v>
      </c>
      <c r="AA127">
        <v>79.405888853216808</v>
      </c>
      <c r="AB127">
        <v>73.818484257196488</v>
      </c>
      <c r="AC127">
        <v>73.839842736778806</v>
      </c>
      <c r="AD127">
        <v>72.992503926666899</v>
      </c>
      <c r="AE127">
        <v>68.707698403622942</v>
      </c>
      <c r="AF127">
        <v>65.329612092378966</v>
      </c>
    </row>
    <row r="128" spans="1:32" x14ac:dyDescent="0.2">
      <c r="A128" t="s">
        <v>478</v>
      </c>
      <c r="B128" t="s">
        <v>226</v>
      </c>
      <c r="C128">
        <v>1</v>
      </c>
      <c r="D128">
        <v>2400</v>
      </c>
      <c r="E128">
        <v>60</v>
      </c>
      <c r="F128">
        <v>1</v>
      </c>
      <c r="G128">
        <v>1</v>
      </c>
      <c r="H128" t="s">
        <v>7</v>
      </c>
      <c r="I128">
        <v>64.717729653472574</v>
      </c>
      <c r="J128">
        <v>63.354036885176626</v>
      </c>
      <c r="K128">
        <v>62.699573479682492</v>
      </c>
      <c r="L128">
        <v>63.705849827587386</v>
      </c>
      <c r="M128">
        <v>69.882543033308067</v>
      </c>
      <c r="N128">
        <v>78.624005389965362</v>
      </c>
      <c r="O128">
        <v>88.099129568650838</v>
      </c>
      <c r="P128">
        <v>86.47920618607408</v>
      </c>
      <c r="Q128">
        <v>93.183258720401042</v>
      </c>
      <c r="R128">
        <v>96.25236958713856</v>
      </c>
      <c r="S128">
        <v>101.70357687145876</v>
      </c>
      <c r="T128">
        <v>103.80541770894956</v>
      </c>
      <c r="U128">
        <v>106.21110674351108</v>
      </c>
      <c r="V128">
        <v>109.40562796091864</v>
      </c>
      <c r="W128">
        <v>108.63840406504774</v>
      </c>
      <c r="X128">
        <v>118.07215154625084</v>
      </c>
      <c r="Y128">
        <v>114.76242027028245</v>
      </c>
      <c r="Z128">
        <v>107.8230343295636</v>
      </c>
      <c r="AA128">
        <v>97.501276273645757</v>
      </c>
      <c r="AB128">
        <v>91.541688757420488</v>
      </c>
      <c r="AC128">
        <v>91.617320582929807</v>
      </c>
      <c r="AD128">
        <v>89.83650183739141</v>
      </c>
      <c r="AE128">
        <v>82.34343841319378</v>
      </c>
      <c r="AF128">
        <v>76.5007428577658</v>
      </c>
    </row>
    <row r="129" spans="1:32" x14ac:dyDescent="0.2">
      <c r="A129" t="s">
        <v>478</v>
      </c>
      <c r="B129" t="s">
        <v>227</v>
      </c>
      <c r="C129">
        <v>1</v>
      </c>
      <c r="D129">
        <v>2400</v>
      </c>
      <c r="E129">
        <v>60</v>
      </c>
      <c r="F129">
        <v>1</v>
      </c>
      <c r="G129">
        <v>1</v>
      </c>
      <c r="H129" t="s">
        <v>7</v>
      </c>
      <c r="I129">
        <v>71.792786808703866</v>
      </c>
      <c r="J129">
        <v>69.501136890760307</v>
      </c>
      <c r="K129">
        <v>67.655582080731506</v>
      </c>
      <c r="L129">
        <v>67.446818960232434</v>
      </c>
      <c r="M129">
        <v>67.930136884068361</v>
      </c>
      <c r="N129">
        <v>77.239178234969117</v>
      </c>
      <c r="O129">
        <v>96.272266833929507</v>
      </c>
      <c r="P129">
        <v>98.101842307714193</v>
      </c>
      <c r="Q129">
        <v>99.854402946716206</v>
      </c>
      <c r="R129">
        <v>107.2733886542168</v>
      </c>
      <c r="S129">
        <v>109.29634855825776</v>
      </c>
      <c r="T129">
        <v>107.41070535323772</v>
      </c>
      <c r="U129">
        <v>114.92393428255932</v>
      </c>
      <c r="V129">
        <v>122.02618449481128</v>
      </c>
      <c r="W129">
        <v>121.17090827576294</v>
      </c>
      <c r="X129">
        <v>119.82690991780689</v>
      </c>
      <c r="Y129">
        <v>115.95143578263668</v>
      </c>
      <c r="Z129">
        <v>112.72651429453632</v>
      </c>
      <c r="AA129">
        <v>110.97452938899536</v>
      </c>
      <c r="AB129">
        <v>105.58762000671096</v>
      </c>
      <c r="AC129">
        <v>95.905418786351134</v>
      </c>
      <c r="AD129">
        <v>88.938691980136994</v>
      </c>
      <c r="AE129">
        <v>80.291112852376074</v>
      </c>
      <c r="AF129">
        <v>74.689823370141241</v>
      </c>
    </row>
    <row r="130" spans="1:32" x14ac:dyDescent="0.2">
      <c r="A130" t="s">
        <v>478</v>
      </c>
      <c r="B130" t="s">
        <v>228</v>
      </c>
      <c r="C130">
        <v>1</v>
      </c>
      <c r="D130">
        <v>2400</v>
      </c>
      <c r="E130">
        <v>60</v>
      </c>
      <c r="F130">
        <v>1</v>
      </c>
      <c r="G130">
        <v>1</v>
      </c>
      <c r="H130" t="s">
        <v>7</v>
      </c>
      <c r="I130">
        <v>71.221452233070409</v>
      </c>
      <c r="J130">
        <v>69.250176385167123</v>
      </c>
      <c r="K130">
        <v>67.058313965568559</v>
      </c>
      <c r="L130">
        <v>67.089778291475142</v>
      </c>
      <c r="M130">
        <v>66.925171375838318</v>
      </c>
      <c r="N130">
        <v>76.726085768739836</v>
      </c>
      <c r="O130">
        <v>88.919017903125095</v>
      </c>
      <c r="P130">
        <v>93.829136146065352</v>
      </c>
      <c r="Q130">
        <v>97.740981324608086</v>
      </c>
      <c r="R130">
        <v>100.3811665884718</v>
      </c>
      <c r="S130">
        <v>110.35154324884665</v>
      </c>
      <c r="T130">
        <v>110.31160137151431</v>
      </c>
      <c r="U130">
        <v>109.41561553481263</v>
      </c>
      <c r="V130">
        <v>113.87591994392409</v>
      </c>
      <c r="W130">
        <v>112.3431441484493</v>
      </c>
      <c r="X130">
        <v>111.44013743853729</v>
      </c>
      <c r="Y130">
        <v>110.19086363929205</v>
      </c>
      <c r="Z130">
        <v>111.27286187282576</v>
      </c>
      <c r="AA130">
        <v>103.43679003652392</v>
      </c>
      <c r="AB130">
        <v>97.794729782927831</v>
      </c>
      <c r="AC130">
        <v>90.228729672720732</v>
      </c>
      <c r="AD130">
        <v>85.601077249109522</v>
      </c>
      <c r="AE130">
        <v>80.564185108226653</v>
      </c>
      <c r="AF130">
        <v>75.50824460555792</v>
      </c>
    </row>
    <row r="131" spans="1:32" x14ac:dyDescent="0.2">
      <c r="A131" t="s">
        <v>478</v>
      </c>
      <c r="B131" t="s">
        <v>229</v>
      </c>
      <c r="C131">
        <v>1</v>
      </c>
      <c r="D131">
        <v>2400</v>
      </c>
      <c r="E131">
        <v>60</v>
      </c>
      <c r="F131">
        <v>1</v>
      </c>
      <c r="G131">
        <v>1</v>
      </c>
      <c r="H131" t="s">
        <v>7</v>
      </c>
      <c r="I131">
        <v>72.528291441446214</v>
      </c>
      <c r="J131">
        <v>70.385322288752661</v>
      </c>
      <c r="K131">
        <v>69.180708733062303</v>
      </c>
      <c r="L131">
        <v>68.841850222716516</v>
      </c>
      <c r="M131">
        <v>68.037094933504193</v>
      </c>
      <c r="N131">
        <v>74.528634693853888</v>
      </c>
      <c r="O131">
        <v>81.906503051986917</v>
      </c>
      <c r="P131">
        <v>81.100746477176457</v>
      </c>
      <c r="Q131">
        <v>82.251182895997275</v>
      </c>
      <c r="R131">
        <v>92.30764779830244</v>
      </c>
      <c r="S131">
        <v>96.000801196733732</v>
      </c>
      <c r="T131">
        <v>94.056584732183566</v>
      </c>
      <c r="U131">
        <v>105.07557620734822</v>
      </c>
      <c r="V131">
        <v>109.1803441674826</v>
      </c>
      <c r="W131">
        <v>101.62930460222429</v>
      </c>
      <c r="X131">
        <v>100.03428308931785</v>
      </c>
      <c r="Y131">
        <v>91.111406991414484</v>
      </c>
      <c r="Z131">
        <v>86.734184827229427</v>
      </c>
      <c r="AA131">
        <v>80.845885899521519</v>
      </c>
      <c r="AB131">
        <v>73.702576348376709</v>
      </c>
      <c r="AC131">
        <v>74.813335689283477</v>
      </c>
      <c r="AD131">
        <v>68.839629643006006</v>
      </c>
      <c r="AE131">
        <v>67.469286337342893</v>
      </c>
      <c r="AF131">
        <v>66.826206431065202</v>
      </c>
    </row>
    <row r="132" spans="1:32" x14ac:dyDescent="0.2">
      <c r="A132" t="s">
        <v>478</v>
      </c>
      <c r="B132" t="s">
        <v>230</v>
      </c>
      <c r="C132">
        <v>1</v>
      </c>
      <c r="D132">
        <v>2400</v>
      </c>
      <c r="E132">
        <v>60</v>
      </c>
      <c r="F132">
        <v>1</v>
      </c>
      <c r="G132">
        <v>1</v>
      </c>
      <c r="H132" t="s">
        <v>7</v>
      </c>
      <c r="I132">
        <v>66.156839731919902</v>
      </c>
      <c r="J132">
        <v>66.024417087386865</v>
      </c>
      <c r="K132">
        <v>64.999717532681885</v>
      </c>
      <c r="L132">
        <v>65.220681563218591</v>
      </c>
      <c r="M132">
        <v>69.945993676756203</v>
      </c>
      <c r="N132">
        <v>75.4016770219351</v>
      </c>
      <c r="O132">
        <v>75.288000262804914</v>
      </c>
      <c r="P132">
        <v>79.690602815813605</v>
      </c>
      <c r="Q132">
        <v>83.594849381241616</v>
      </c>
      <c r="R132">
        <v>87.358637703652121</v>
      </c>
      <c r="S132">
        <v>90.763427403822234</v>
      </c>
      <c r="T132">
        <v>90.624222481617707</v>
      </c>
      <c r="U132">
        <v>95.970865177476526</v>
      </c>
      <c r="V132">
        <v>99.368665336581373</v>
      </c>
      <c r="W132">
        <v>96.454861628510329</v>
      </c>
      <c r="X132">
        <v>100.21707137662752</v>
      </c>
      <c r="Y132">
        <v>99.28356179075152</v>
      </c>
      <c r="Z132">
        <v>99.283473398326493</v>
      </c>
      <c r="AA132">
        <v>88.179856640842218</v>
      </c>
      <c r="AB132">
        <v>85.113346617724176</v>
      </c>
      <c r="AC132">
        <v>82.933282452013984</v>
      </c>
      <c r="AD132">
        <v>78.438883622856437</v>
      </c>
      <c r="AE132">
        <v>73.201177258009068</v>
      </c>
      <c r="AF132">
        <v>70.293842097665376</v>
      </c>
    </row>
    <row r="133" spans="1:32" x14ac:dyDescent="0.2">
      <c r="A133" t="s">
        <v>478</v>
      </c>
      <c r="B133" t="s">
        <v>231</v>
      </c>
      <c r="C133">
        <v>1</v>
      </c>
      <c r="D133">
        <v>2400</v>
      </c>
      <c r="E133">
        <v>60</v>
      </c>
      <c r="F133">
        <v>1</v>
      </c>
      <c r="G133">
        <v>1</v>
      </c>
      <c r="H133" t="s">
        <v>7</v>
      </c>
      <c r="I133">
        <v>68.790880415985256</v>
      </c>
      <c r="J133">
        <v>66.003288225455137</v>
      </c>
      <c r="K133">
        <v>64.813853858188963</v>
      </c>
      <c r="L133">
        <v>64.322152113694216</v>
      </c>
      <c r="M133">
        <v>68.524903186928015</v>
      </c>
      <c r="N133">
        <v>73.710335895965059</v>
      </c>
      <c r="O133">
        <v>70.68483736620972</v>
      </c>
      <c r="P133">
        <v>70.600303497854512</v>
      </c>
      <c r="Q133">
        <v>67.057546442220954</v>
      </c>
      <c r="R133">
        <v>76.331449630556691</v>
      </c>
      <c r="S133">
        <v>83.175837339994544</v>
      </c>
      <c r="T133">
        <v>83.392466277949254</v>
      </c>
      <c r="U133">
        <v>91.443870457982385</v>
      </c>
      <c r="V133">
        <v>90.46234949262228</v>
      </c>
      <c r="W133">
        <v>95.445310442249209</v>
      </c>
      <c r="X133">
        <v>95.223964203733075</v>
      </c>
      <c r="Y133">
        <v>92.040580623861842</v>
      </c>
      <c r="Z133">
        <v>91.465032886620179</v>
      </c>
      <c r="AA133">
        <v>83.398151753024351</v>
      </c>
      <c r="AB133">
        <v>77.60675717842031</v>
      </c>
      <c r="AC133">
        <v>76.3307480413918</v>
      </c>
      <c r="AD133">
        <v>75.947261580883691</v>
      </c>
      <c r="AE133">
        <v>72.698902278745706</v>
      </c>
      <c r="AF133">
        <v>69.918115917785912</v>
      </c>
    </row>
    <row r="134" spans="1:32" x14ac:dyDescent="0.2">
      <c r="A134" t="s">
        <v>478</v>
      </c>
      <c r="B134" t="s">
        <v>232</v>
      </c>
      <c r="C134">
        <v>1</v>
      </c>
      <c r="D134">
        <v>2400</v>
      </c>
      <c r="E134">
        <v>60</v>
      </c>
      <c r="F134">
        <v>1</v>
      </c>
      <c r="G134">
        <v>1</v>
      </c>
      <c r="H134" t="s">
        <v>7</v>
      </c>
      <c r="I134">
        <v>67.479844974783916</v>
      </c>
      <c r="J134">
        <v>65.402812948319621</v>
      </c>
      <c r="K134">
        <v>63.690767180857044</v>
      </c>
      <c r="L134">
        <v>63.778589292912571</v>
      </c>
      <c r="M134">
        <v>72.139660686157526</v>
      </c>
      <c r="N134">
        <v>79.461817222096215</v>
      </c>
      <c r="O134">
        <v>96.981630474032258</v>
      </c>
      <c r="P134">
        <v>102.76539382764362</v>
      </c>
      <c r="Q134">
        <v>107.9063110377375</v>
      </c>
      <c r="R134">
        <v>120.01206219473352</v>
      </c>
      <c r="S134">
        <v>123.50464573911198</v>
      </c>
      <c r="T134">
        <v>123.11299075390893</v>
      </c>
      <c r="U134">
        <v>125.79531127103728</v>
      </c>
      <c r="V134">
        <v>122.05630143830432</v>
      </c>
      <c r="W134">
        <v>141.95301320453947</v>
      </c>
      <c r="X134">
        <v>137.00539504749443</v>
      </c>
      <c r="Y134">
        <v>132.8372081689341</v>
      </c>
      <c r="Z134">
        <v>124.98513436186083</v>
      </c>
      <c r="AA134">
        <v>110.87324036627282</v>
      </c>
      <c r="AB134">
        <v>106.13384509958715</v>
      </c>
      <c r="AC134">
        <v>106.91999070916168</v>
      </c>
      <c r="AD134">
        <v>94.435966769354152</v>
      </c>
      <c r="AE134">
        <v>88.870597616437479</v>
      </c>
      <c r="AF134">
        <v>82.608321292624424</v>
      </c>
    </row>
    <row r="135" spans="1:32" x14ac:dyDescent="0.2">
      <c r="A135" t="s">
        <v>478</v>
      </c>
      <c r="B135" t="s">
        <v>233</v>
      </c>
      <c r="C135">
        <v>1</v>
      </c>
      <c r="D135">
        <v>2400</v>
      </c>
      <c r="E135">
        <v>60</v>
      </c>
      <c r="F135">
        <v>1</v>
      </c>
      <c r="G135">
        <v>1</v>
      </c>
      <c r="H135" t="s">
        <v>7</v>
      </c>
      <c r="I135">
        <v>79.269597759055856</v>
      </c>
      <c r="J135">
        <v>75.417981522789916</v>
      </c>
      <c r="K135">
        <v>73.30866116051925</v>
      </c>
      <c r="L135">
        <v>74.028975625135061</v>
      </c>
      <c r="M135">
        <v>82.125952960692956</v>
      </c>
      <c r="N135">
        <v>96.160224951157176</v>
      </c>
      <c r="O135">
        <v>104.69978470339541</v>
      </c>
      <c r="P135">
        <v>109.05451163144095</v>
      </c>
      <c r="Q135">
        <v>115.79738282939091</v>
      </c>
      <c r="R135">
        <v>120.88392878081541</v>
      </c>
      <c r="S135">
        <v>132.26939339936692</v>
      </c>
      <c r="T135">
        <v>125.08571349434094</v>
      </c>
      <c r="U135">
        <v>130.69475560101415</v>
      </c>
      <c r="V135">
        <v>132.09545982230841</v>
      </c>
      <c r="W135">
        <v>125.63178213306298</v>
      </c>
      <c r="X135">
        <v>128.22840934617676</v>
      </c>
      <c r="Y135">
        <v>111.78173891266638</v>
      </c>
      <c r="Z135">
        <v>105.70518667533739</v>
      </c>
      <c r="AA135">
        <v>94.582400104331484</v>
      </c>
      <c r="AB135">
        <v>87.082474774834267</v>
      </c>
      <c r="AC135">
        <v>87.380318414944696</v>
      </c>
      <c r="AD135">
        <v>82.293697946890617</v>
      </c>
      <c r="AE135">
        <v>78.187119747281344</v>
      </c>
      <c r="AF135">
        <v>72.959744402304167</v>
      </c>
    </row>
    <row r="136" spans="1:32" x14ac:dyDescent="0.2">
      <c r="A136" t="s">
        <v>478</v>
      </c>
      <c r="B136" t="s">
        <v>234</v>
      </c>
      <c r="C136">
        <v>1</v>
      </c>
      <c r="D136">
        <v>2400</v>
      </c>
      <c r="E136">
        <v>60</v>
      </c>
      <c r="F136">
        <v>1</v>
      </c>
      <c r="G136">
        <v>1</v>
      </c>
      <c r="H136" t="s">
        <v>7</v>
      </c>
      <c r="I136">
        <v>68.765381888291117</v>
      </c>
      <c r="J136">
        <v>67.781911054466818</v>
      </c>
      <c r="K136">
        <v>66.801307271594354</v>
      </c>
      <c r="L136">
        <v>68.403524822777854</v>
      </c>
      <c r="M136">
        <v>78.001661040890127</v>
      </c>
      <c r="N136">
        <v>85.806198252564897</v>
      </c>
      <c r="O136">
        <v>98.617729295266059</v>
      </c>
      <c r="P136">
        <v>97.65336737492197</v>
      </c>
      <c r="Q136">
        <v>106.22299209902759</v>
      </c>
      <c r="R136">
        <v>114.20993193936678</v>
      </c>
      <c r="S136">
        <v>113.81469734922909</v>
      </c>
      <c r="T136">
        <v>119.8545200637919</v>
      </c>
      <c r="U136">
        <v>124.36712008580494</v>
      </c>
      <c r="V136">
        <v>128.56451994134477</v>
      </c>
      <c r="W136">
        <v>137.10075843091931</v>
      </c>
      <c r="X136">
        <v>135.27788904769591</v>
      </c>
      <c r="Y136">
        <v>126.51953964154119</v>
      </c>
      <c r="Z136">
        <v>122.97581719007609</v>
      </c>
      <c r="AA136">
        <v>109.87982965167453</v>
      </c>
      <c r="AB136">
        <v>108.00295355838914</v>
      </c>
      <c r="AC136">
        <v>105.0718483163479</v>
      </c>
      <c r="AD136">
        <v>98.141944886599063</v>
      </c>
      <c r="AE136">
        <v>95.852629841213712</v>
      </c>
      <c r="AF136">
        <v>86.140642970614564</v>
      </c>
    </row>
    <row r="137" spans="1:32" x14ac:dyDescent="0.2">
      <c r="A137" t="s">
        <v>478</v>
      </c>
      <c r="B137" t="s">
        <v>235</v>
      </c>
      <c r="C137">
        <v>1</v>
      </c>
      <c r="D137">
        <v>2400</v>
      </c>
      <c r="E137">
        <v>60</v>
      </c>
      <c r="F137">
        <v>1</v>
      </c>
      <c r="G137">
        <v>1</v>
      </c>
      <c r="H137" t="s">
        <v>7</v>
      </c>
      <c r="I137">
        <v>80.403751372107024</v>
      </c>
      <c r="J137">
        <v>76.651338900233355</v>
      </c>
      <c r="K137">
        <v>73.987596334403861</v>
      </c>
      <c r="L137">
        <v>74.152566837554858</v>
      </c>
      <c r="M137">
        <v>76.095005938290058</v>
      </c>
      <c r="N137">
        <v>87.123276415050938</v>
      </c>
      <c r="O137">
        <v>103.65788687524964</v>
      </c>
      <c r="P137">
        <v>105.33428699149799</v>
      </c>
      <c r="Q137">
        <v>109.11470487262005</v>
      </c>
      <c r="R137">
        <v>125.56720858821697</v>
      </c>
      <c r="S137">
        <v>130.23921079922093</v>
      </c>
      <c r="T137">
        <v>123.80461254818589</v>
      </c>
      <c r="U137">
        <v>138.02308452346324</v>
      </c>
      <c r="V137">
        <v>133.25404851161443</v>
      </c>
      <c r="W137">
        <v>128.95307871601122</v>
      </c>
      <c r="X137">
        <v>131.04375653647045</v>
      </c>
      <c r="Y137">
        <v>120.59201006379485</v>
      </c>
      <c r="Z137">
        <v>108.62966891571362</v>
      </c>
      <c r="AA137">
        <v>97.491979170365596</v>
      </c>
      <c r="AB137">
        <v>94.710570877440958</v>
      </c>
      <c r="AC137">
        <v>90.64497059719902</v>
      </c>
      <c r="AD137">
        <v>85.99760921854228</v>
      </c>
      <c r="AE137">
        <v>78.182427619524304</v>
      </c>
      <c r="AF137">
        <v>72.531767216851705</v>
      </c>
    </row>
    <row r="138" spans="1:32" x14ac:dyDescent="0.2">
      <c r="A138" t="s">
        <v>478</v>
      </c>
      <c r="B138" t="s">
        <v>236</v>
      </c>
      <c r="C138">
        <v>1</v>
      </c>
      <c r="D138">
        <v>2400</v>
      </c>
      <c r="E138">
        <v>60</v>
      </c>
      <c r="F138">
        <v>1</v>
      </c>
      <c r="G138">
        <v>1</v>
      </c>
      <c r="H138" t="s">
        <v>7</v>
      </c>
      <c r="I138">
        <v>70.241830945659558</v>
      </c>
      <c r="J138">
        <v>63.999552363929141</v>
      </c>
      <c r="K138">
        <v>60.407710894608854</v>
      </c>
      <c r="L138">
        <v>60.719566271527277</v>
      </c>
      <c r="M138">
        <v>65.425020594909768</v>
      </c>
      <c r="N138">
        <v>74.527136504992868</v>
      </c>
      <c r="O138">
        <v>84.313941032122557</v>
      </c>
      <c r="P138">
        <v>92.371036239858199</v>
      </c>
      <c r="Q138">
        <v>95.440015350248188</v>
      </c>
      <c r="R138">
        <v>104.72812706858686</v>
      </c>
      <c r="S138">
        <v>108.56168136714774</v>
      </c>
      <c r="T138">
        <v>108.89344906651542</v>
      </c>
      <c r="U138">
        <v>111.23902024517851</v>
      </c>
      <c r="V138">
        <v>117.19100092504328</v>
      </c>
      <c r="W138">
        <v>120.09762179070339</v>
      </c>
      <c r="X138">
        <v>113.81107909118886</v>
      </c>
      <c r="Y138">
        <v>112.46201357906288</v>
      </c>
      <c r="Z138">
        <v>109.40814388312154</v>
      </c>
      <c r="AA138">
        <v>103.61292680017354</v>
      </c>
      <c r="AB138">
        <v>103.06287751184446</v>
      </c>
      <c r="AC138">
        <v>95.513177194863843</v>
      </c>
      <c r="AD138">
        <v>81.789501686839984</v>
      </c>
      <c r="AE138">
        <v>75.125702046862841</v>
      </c>
      <c r="AF138">
        <v>70.214326064362425</v>
      </c>
    </row>
    <row r="139" spans="1:32" x14ac:dyDescent="0.2">
      <c r="A139" t="s">
        <v>478</v>
      </c>
      <c r="B139" t="s">
        <v>237</v>
      </c>
      <c r="C139">
        <v>1</v>
      </c>
      <c r="D139">
        <v>2400</v>
      </c>
      <c r="E139">
        <v>60</v>
      </c>
      <c r="F139">
        <v>1</v>
      </c>
      <c r="G139">
        <v>1</v>
      </c>
      <c r="H139" t="s">
        <v>7</v>
      </c>
      <c r="I139">
        <v>66.334594455539317</v>
      </c>
      <c r="J139">
        <v>64.668930880207242</v>
      </c>
      <c r="K139">
        <v>63.554186686312917</v>
      </c>
      <c r="L139">
        <v>63.563695566003474</v>
      </c>
      <c r="M139">
        <v>62.591602017268031</v>
      </c>
      <c r="N139">
        <v>66.026066468329162</v>
      </c>
      <c r="O139">
        <v>67.292837704053255</v>
      </c>
      <c r="P139">
        <v>76.13431250772868</v>
      </c>
      <c r="Q139">
        <v>80.990355957462512</v>
      </c>
      <c r="R139">
        <v>86.655877327546506</v>
      </c>
      <c r="S139">
        <v>85.904393633414088</v>
      </c>
      <c r="T139">
        <v>92.285724855330869</v>
      </c>
      <c r="U139">
        <v>93.573017991096592</v>
      </c>
      <c r="V139">
        <v>92.564000334237718</v>
      </c>
      <c r="W139">
        <v>97.388660255378625</v>
      </c>
      <c r="X139">
        <v>98.967558619785805</v>
      </c>
      <c r="Y139">
        <v>98.157196889821364</v>
      </c>
      <c r="Z139">
        <v>101.36574182723204</v>
      </c>
      <c r="AA139">
        <v>99.084019491663696</v>
      </c>
      <c r="AB139">
        <v>94.669953059939985</v>
      </c>
      <c r="AC139">
        <v>87.028290825594553</v>
      </c>
      <c r="AD139">
        <v>80.648351812141854</v>
      </c>
      <c r="AE139">
        <v>74.177182373180472</v>
      </c>
      <c r="AF139">
        <v>70.790106776016842</v>
      </c>
    </row>
    <row r="140" spans="1:32" x14ac:dyDescent="0.2">
      <c r="A140" t="s">
        <v>478</v>
      </c>
      <c r="B140" t="s">
        <v>238</v>
      </c>
      <c r="C140">
        <v>1</v>
      </c>
      <c r="D140">
        <v>2400</v>
      </c>
      <c r="E140">
        <v>60</v>
      </c>
      <c r="F140">
        <v>1</v>
      </c>
      <c r="G140">
        <v>1</v>
      </c>
      <c r="H140" t="s">
        <v>7</v>
      </c>
      <c r="I140">
        <v>66.643359405854028</v>
      </c>
      <c r="J140">
        <v>64.549595004242065</v>
      </c>
      <c r="K140">
        <v>63.673320883356524</v>
      </c>
      <c r="L140">
        <v>63.545219913366424</v>
      </c>
      <c r="M140">
        <v>62.516460340704668</v>
      </c>
      <c r="N140">
        <v>66.144554776353402</v>
      </c>
      <c r="O140">
        <v>72.442303206671752</v>
      </c>
      <c r="P140">
        <v>71.166080097618376</v>
      </c>
      <c r="Q140">
        <v>70.806545551468361</v>
      </c>
      <c r="R140">
        <v>80.979874723990847</v>
      </c>
      <c r="S140">
        <v>91.115540740661046</v>
      </c>
      <c r="T140">
        <v>94.469108263180232</v>
      </c>
      <c r="U140">
        <v>100.70704668086161</v>
      </c>
      <c r="V140">
        <v>103.17305996927936</v>
      </c>
      <c r="W140">
        <v>103.74613317732239</v>
      </c>
      <c r="X140">
        <v>102.87634345312182</v>
      </c>
      <c r="Y140">
        <v>104.98459014961453</v>
      </c>
      <c r="Z140">
        <v>97.749161230277821</v>
      </c>
      <c r="AA140">
        <v>88.587600449077812</v>
      </c>
      <c r="AB140">
        <v>85.046129319014085</v>
      </c>
      <c r="AC140">
        <v>81.539699120334362</v>
      </c>
      <c r="AD140">
        <v>81.608302659647393</v>
      </c>
      <c r="AE140">
        <v>77.622165924528332</v>
      </c>
      <c r="AF140">
        <v>73.461476242382659</v>
      </c>
    </row>
    <row r="141" spans="1:32" x14ac:dyDescent="0.2">
      <c r="A141" t="s">
        <v>478</v>
      </c>
      <c r="B141" t="s">
        <v>239</v>
      </c>
      <c r="C141">
        <v>1</v>
      </c>
      <c r="D141">
        <v>2400</v>
      </c>
      <c r="E141">
        <v>60</v>
      </c>
      <c r="F141">
        <v>1</v>
      </c>
      <c r="G141">
        <v>1</v>
      </c>
      <c r="H141" t="s">
        <v>7</v>
      </c>
      <c r="I141">
        <v>70.591531875764204</v>
      </c>
      <c r="J141">
        <v>69.303554423974234</v>
      </c>
      <c r="K141">
        <v>67.643444842951325</v>
      </c>
      <c r="L141">
        <v>70.753483453225016</v>
      </c>
      <c r="M141">
        <v>81.114495192297582</v>
      </c>
      <c r="N141">
        <v>88.296719097213895</v>
      </c>
      <c r="O141">
        <v>103.2183973288932</v>
      </c>
      <c r="P141">
        <v>102.78143791676105</v>
      </c>
      <c r="Q141">
        <v>109.27862231357145</v>
      </c>
      <c r="R141">
        <v>120.20822913748668</v>
      </c>
      <c r="S141">
        <v>124.17429961361177</v>
      </c>
      <c r="T141">
        <v>128.42393650351417</v>
      </c>
      <c r="U141">
        <v>129.36753115829151</v>
      </c>
      <c r="V141">
        <v>128.31567213947383</v>
      </c>
      <c r="W141">
        <v>126.41994449455976</v>
      </c>
      <c r="X141">
        <v>134.02707503804342</v>
      </c>
      <c r="Y141">
        <v>127.34590685005966</v>
      </c>
      <c r="Z141">
        <v>120.4772881233569</v>
      </c>
      <c r="AA141">
        <v>108.8752031630568</v>
      </c>
      <c r="AB141">
        <v>110.07668966754291</v>
      </c>
      <c r="AC141">
        <v>102.93262533503515</v>
      </c>
      <c r="AD141">
        <v>95.767545870653109</v>
      </c>
      <c r="AE141">
        <v>91.903507317318784</v>
      </c>
      <c r="AF141">
        <v>84.476523319035209</v>
      </c>
    </row>
    <row r="142" spans="1:32" x14ac:dyDescent="0.2">
      <c r="A142" t="s">
        <v>478</v>
      </c>
      <c r="B142" t="s">
        <v>240</v>
      </c>
      <c r="C142">
        <v>1</v>
      </c>
      <c r="D142">
        <v>2400</v>
      </c>
      <c r="E142">
        <v>60</v>
      </c>
      <c r="F142">
        <v>1</v>
      </c>
      <c r="G142">
        <v>1</v>
      </c>
      <c r="H142" t="s">
        <v>7</v>
      </c>
      <c r="I142">
        <v>78.270668150630001</v>
      </c>
      <c r="J142">
        <v>75.481664941593451</v>
      </c>
      <c r="K142">
        <v>74.14174217537203</v>
      </c>
      <c r="L142">
        <v>74.51015023136101</v>
      </c>
      <c r="M142">
        <v>85.39526920567188</v>
      </c>
      <c r="N142">
        <v>95.749474062879813</v>
      </c>
      <c r="O142">
        <v>101.82233396288662</v>
      </c>
      <c r="P142">
        <v>108.463957655035</v>
      </c>
      <c r="Q142">
        <v>115.02139111128524</v>
      </c>
      <c r="R142">
        <v>122.35717929761043</v>
      </c>
      <c r="S142">
        <v>124.35582703257977</v>
      </c>
      <c r="T142">
        <v>130.04364440184017</v>
      </c>
      <c r="U142">
        <v>135.43168199466339</v>
      </c>
      <c r="V142">
        <v>138.2545905622865</v>
      </c>
      <c r="W142">
        <v>141.78368821355022</v>
      </c>
      <c r="X142">
        <v>138.45845454116369</v>
      </c>
      <c r="Y142">
        <v>128.54462760763553</v>
      </c>
      <c r="Z142">
        <v>127.50855792500828</v>
      </c>
      <c r="AA142">
        <v>112.66195858263248</v>
      </c>
      <c r="AB142">
        <v>111.21948741805991</v>
      </c>
      <c r="AC142">
        <v>109.30250452695221</v>
      </c>
      <c r="AD142">
        <v>106.20272297659778</v>
      </c>
      <c r="AE142">
        <v>98.643605124374531</v>
      </c>
      <c r="AF142">
        <v>88.101474937716759</v>
      </c>
    </row>
    <row r="143" spans="1:32" x14ac:dyDescent="0.2">
      <c r="A143" t="s">
        <v>478</v>
      </c>
      <c r="B143" t="s">
        <v>241</v>
      </c>
      <c r="C143">
        <v>1</v>
      </c>
      <c r="D143">
        <v>2400</v>
      </c>
      <c r="E143">
        <v>60</v>
      </c>
      <c r="F143">
        <v>1</v>
      </c>
      <c r="G143">
        <v>1</v>
      </c>
      <c r="H143" t="s">
        <v>7</v>
      </c>
      <c r="I143">
        <v>82.597107253905662</v>
      </c>
      <c r="J143">
        <v>78.259614030828232</v>
      </c>
      <c r="K143">
        <v>77.315347100477325</v>
      </c>
      <c r="L143">
        <v>77.610985416606283</v>
      </c>
      <c r="M143">
        <v>79.416001642374596</v>
      </c>
      <c r="N143">
        <v>90.559381588773135</v>
      </c>
      <c r="O143">
        <v>103.05276041303743</v>
      </c>
      <c r="P143">
        <v>106.08418862848485</v>
      </c>
      <c r="Q143">
        <v>115.77017512821821</v>
      </c>
      <c r="R143">
        <v>122.30475154951351</v>
      </c>
      <c r="S143">
        <v>124.59071349928627</v>
      </c>
      <c r="T143">
        <v>126.28198478376623</v>
      </c>
      <c r="U143">
        <v>131.18785258463114</v>
      </c>
      <c r="V143">
        <v>134.89115752350008</v>
      </c>
      <c r="W143">
        <v>128.71988123212336</v>
      </c>
      <c r="X143">
        <v>135.22828795703111</v>
      </c>
      <c r="Y143">
        <v>126.59817790519195</v>
      </c>
      <c r="Z143">
        <v>120.65633913402706</v>
      </c>
      <c r="AA143">
        <v>119.46244138073186</v>
      </c>
      <c r="AB143">
        <v>114.70947027560609</v>
      </c>
      <c r="AC143">
        <v>106.59052085219581</v>
      </c>
      <c r="AD143">
        <v>96.636737965597447</v>
      </c>
      <c r="AE143">
        <v>88.797657955228686</v>
      </c>
      <c r="AF143">
        <v>80.352280069952698</v>
      </c>
    </row>
    <row r="144" spans="1:32" x14ac:dyDescent="0.2">
      <c r="A144" t="s">
        <v>478</v>
      </c>
      <c r="B144" t="s">
        <v>242</v>
      </c>
      <c r="C144">
        <v>1</v>
      </c>
      <c r="D144">
        <v>2400</v>
      </c>
      <c r="E144">
        <v>60</v>
      </c>
      <c r="F144">
        <v>1</v>
      </c>
      <c r="G144">
        <v>1</v>
      </c>
      <c r="H144" t="s">
        <v>7</v>
      </c>
      <c r="I144">
        <v>76.086398628548309</v>
      </c>
      <c r="J144">
        <v>74.049123136826182</v>
      </c>
      <c r="K144">
        <v>72.807972558054217</v>
      </c>
      <c r="L144">
        <v>74.050358751150114</v>
      </c>
      <c r="M144">
        <v>75.621636160494745</v>
      </c>
      <c r="N144">
        <v>82.431504898165201</v>
      </c>
      <c r="O144">
        <v>99.440154824866781</v>
      </c>
      <c r="P144">
        <v>104.66944564679144</v>
      </c>
      <c r="Q144">
        <v>110.77185595497878</v>
      </c>
      <c r="R144">
        <v>116.53927997970528</v>
      </c>
      <c r="S144">
        <v>133.234398218438</v>
      </c>
      <c r="T144">
        <v>130.61363423470118</v>
      </c>
      <c r="U144">
        <v>137.61959588771546</v>
      </c>
      <c r="V144">
        <v>138.68085789354313</v>
      </c>
      <c r="W144">
        <v>143.77865384942973</v>
      </c>
      <c r="X144">
        <v>144.92863535505046</v>
      </c>
      <c r="Y144">
        <v>134.01950806398807</v>
      </c>
      <c r="Z144">
        <v>126.88916949052813</v>
      </c>
      <c r="AA144">
        <v>118.33583114695249</v>
      </c>
      <c r="AB144">
        <v>113.7594055446704</v>
      </c>
      <c r="AC144">
        <v>105.29832485637421</v>
      </c>
      <c r="AD144">
        <v>96.045179901164119</v>
      </c>
      <c r="AE144">
        <v>88.505832481668193</v>
      </c>
      <c r="AF144">
        <v>83.234339085113831</v>
      </c>
    </row>
    <row r="145" spans="1:32" x14ac:dyDescent="0.2">
      <c r="A145" t="s">
        <v>478</v>
      </c>
      <c r="B145" t="s">
        <v>243</v>
      </c>
      <c r="C145">
        <v>1</v>
      </c>
      <c r="D145">
        <v>2400</v>
      </c>
      <c r="E145">
        <v>60</v>
      </c>
      <c r="F145">
        <v>1</v>
      </c>
      <c r="G145">
        <v>1</v>
      </c>
      <c r="H145" t="s">
        <v>7</v>
      </c>
      <c r="I145">
        <v>76.511500123603625</v>
      </c>
      <c r="J145">
        <v>72.151395275971865</v>
      </c>
      <c r="K145">
        <v>70.940244042463036</v>
      </c>
      <c r="L145">
        <v>71.535636908985055</v>
      </c>
      <c r="M145">
        <v>73.357173256175585</v>
      </c>
      <c r="N145">
        <v>84.815820916109701</v>
      </c>
      <c r="O145">
        <v>98.117912716089023</v>
      </c>
      <c r="P145">
        <v>99.734018532365951</v>
      </c>
      <c r="Q145">
        <v>103.24837522857398</v>
      </c>
      <c r="R145">
        <v>113.79173640908647</v>
      </c>
      <c r="S145">
        <v>120.82099881111542</v>
      </c>
      <c r="T145">
        <v>117.91327315009573</v>
      </c>
      <c r="U145">
        <v>129.60273807068464</v>
      </c>
      <c r="V145">
        <v>130.97594838069065</v>
      </c>
      <c r="W145">
        <v>127.01845553131156</v>
      </c>
      <c r="X145">
        <v>125.47439356748228</v>
      </c>
      <c r="Y145">
        <v>120.89039511210325</v>
      </c>
      <c r="Z145">
        <v>114.43000908884261</v>
      </c>
      <c r="AA145">
        <v>107.03700248811573</v>
      </c>
      <c r="AB145">
        <v>98.140487212792763</v>
      </c>
      <c r="AC145">
        <v>94.264234122493065</v>
      </c>
      <c r="AD145">
        <v>89.207184467126979</v>
      </c>
      <c r="AE145">
        <v>83.854394245205853</v>
      </c>
      <c r="AF145">
        <v>80.50763267334797</v>
      </c>
    </row>
    <row r="146" spans="1:32" x14ac:dyDescent="0.2">
      <c r="A146" t="s">
        <v>478</v>
      </c>
      <c r="B146" t="s">
        <v>244</v>
      </c>
      <c r="C146">
        <v>1</v>
      </c>
      <c r="D146">
        <v>2400</v>
      </c>
      <c r="E146">
        <v>60</v>
      </c>
      <c r="F146">
        <v>1</v>
      </c>
      <c r="G146">
        <v>1</v>
      </c>
      <c r="H146" t="s">
        <v>7</v>
      </c>
      <c r="I146">
        <v>77.73889451552526</v>
      </c>
      <c r="J146">
        <v>76.883796318952491</v>
      </c>
      <c r="K146">
        <v>75.095210954915999</v>
      </c>
      <c r="L146">
        <v>75.545735242088739</v>
      </c>
      <c r="M146">
        <v>80.218662058656051</v>
      </c>
      <c r="N146">
        <v>86.362756635087791</v>
      </c>
      <c r="O146">
        <v>83.802692851010278</v>
      </c>
      <c r="P146">
        <v>88.219035023595055</v>
      </c>
      <c r="Q146">
        <v>89.529981634988516</v>
      </c>
      <c r="R146">
        <v>95.476311889127615</v>
      </c>
      <c r="S146">
        <v>103.70104687473737</v>
      </c>
      <c r="T146">
        <v>104.18677578164184</v>
      </c>
      <c r="U146">
        <v>110.32121803441758</v>
      </c>
      <c r="V146">
        <v>114.78836624382009</v>
      </c>
      <c r="W146">
        <v>112.5457864069709</v>
      </c>
      <c r="X146">
        <v>115.99545894058627</v>
      </c>
      <c r="Y146">
        <v>118.01322559311262</v>
      </c>
      <c r="Z146">
        <v>114.38567542054169</v>
      </c>
      <c r="AA146">
        <v>111.02057412704747</v>
      </c>
      <c r="AB146">
        <v>103.76259093819969</v>
      </c>
      <c r="AC146">
        <v>100.41246389990565</v>
      </c>
      <c r="AD146">
        <v>93.987639728780707</v>
      </c>
      <c r="AE146">
        <v>87.034267966528077</v>
      </c>
      <c r="AF146">
        <v>83.490696103006371</v>
      </c>
    </row>
    <row r="147" spans="1:32" x14ac:dyDescent="0.2">
      <c r="A147" t="s">
        <v>478</v>
      </c>
      <c r="B147" t="s">
        <v>245</v>
      </c>
      <c r="C147">
        <v>1</v>
      </c>
      <c r="D147">
        <v>2400</v>
      </c>
      <c r="E147">
        <v>60</v>
      </c>
      <c r="F147">
        <v>1</v>
      </c>
      <c r="G147">
        <v>1</v>
      </c>
      <c r="H147" t="s">
        <v>7</v>
      </c>
      <c r="I147">
        <v>81.331665795815596</v>
      </c>
      <c r="J147">
        <v>82.60037926697413</v>
      </c>
      <c r="K147">
        <v>80.329206640475718</v>
      </c>
      <c r="L147">
        <v>79.063772534463226</v>
      </c>
      <c r="M147">
        <v>84.118476849872664</v>
      </c>
      <c r="N147">
        <v>89.357343507658996</v>
      </c>
      <c r="O147">
        <v>85.32937037220853</v>
      </c>
      <c r="P147">
        <v>86.156062982759508</v>
      </c>
      <c r="Q147">
        <v>90.896765250651413</v>
      </c>
      <c r="R147">
        <v>94.2744715758528</v>
      </c>
      <c r="S147">
        <v>104.751641826786</v>
      </c>
      <c r="T147">
        <v>112.27758947331145</v>
      </c>
      <c r="U147">
        <v>112.35411094035221</v>
      </c>
      <c r="V147">
        <v>115.56545417776601</v>
      </c>
      <c r="W147">
        <v>112.84893313671401</v>
      </c>
      <c r="X147">
        <v>117.80319172172752</v>
      </c>
      <c r="Y147">
        <v>116.93972129251148</v>
      </c>
      <c r="Z147">
        <v>115.125764430179</v>
      </c>
      <c r="AA147">
        <v>106.71898889313292</v>
      </c>
      <c r="AB147">
        <v>105.98157683332889</v>
      </c>
      <c r="AC147">
        <v>98.383793817468586</v>
      </c>
      <c r="AD147">
        <v>91.908431767756781</v>
      </c>
      <c r="AE147">
        <v>85.959195663298729</v>
      </c>
      <c r="AF147">
        <v>82.947364196693911</v>
      </c>
    </row>
    <row r="148" spans="1:32" x14ac:dyDescent="0.2">
      <c r="A148" t="s">
        <v>478</v>
      </c>
      <c r="B148" t="s">
        <v>246</v>
      </c>
      <c r="C148">
        <v>1</v>
      </c>
      <c r="D148">
        <v>2400</v>
      </c>
      <c r="E148">
        <v>60</v>
      </c>
      <c r="F148">
        <v>1</v>
      </c>
      <c r="G148">
        <v>1</v>
      </c>
      <c r="H148" t="s">
        <v>7</v>
      </c>
      <c r="I148">
        <v>81.706791483224777</v>
      </c>
      <c r="J148">
        <v>81.663238997783765</v>
      </c>
      <c r="K148">
        <v>80.692075943793554</v>
      </c>
      <c r="L148">
        <v>80.466829098469574</v>
      </c>
      <c r="M148">
        <v>85.288684055211831</v>
      </c>
      <c r="N148">
        <v>98.429509679458505</v>
      </c>
      <c r="O148">
        <v>108.98387061249666</v>
      </c>
      <c r="P148">
        <v>111.31771458328461</v>
      </c>
      <c r="Q148">
        <v>118.83409743782688</v>
      </c>
      <c r="R148">
        <v>126.08037192110329</v>
      </c>
      <c r="S148">
        <v>133.06214457669591</v>
      </c>
      <c r="T148">
        <v>127.40681494504021</v>
      </c>
      <c r="U148">
        <v>142.28454468312944</v>
      </c>
      <c r="V148">
        <v>139.51362246615039</v>
      </c>
      <c r="W148">
        <v>138.62055745516716</v>
      </c>
      <c r="X148">
        <v>139.43430120975935</v>
      </c>
      <c r="Y148">
        <v>126.19052658074999</v>
      </c>
      <c r="Z148">
        <v>123.97754313758981</v>
      </c>
      <c r="AA148">
        <v>110.43812834753275</v>
      </c>
      <c r="AB148">
        <v>104.73519618951772</v>
      </c>
      <c r="AC148">
        <v>103.75604318734892</v>
      </c>
      <c r="AD148">
        <v>99.329926498134526</v>
      </c>
      <c r="AE148">
        <v>92.613146705823411</v>
      </c>
      <c r="AF148">
        <v>88.188798756821953</v>
      </c>
    </row>
    <row r="149" spans="1:32" x14ac:dyDescent="0.2">
      <c r="A149" t="s">
        <v>478</v>
      </c>
      <c r="B149" t="s">
        <v>247</v>
      </c>
      <c r="C149">
        <v>1</v>
      </c>
      <c r="D149">
        <v>2400</v>
      </c>
      <c r="E149">
        <v>60</v>
      </c>
      <c r="F149">
        <v>1</v>
      </c>
      <c r="G149">
        <v>1</v>
      </c>
      <c r="H149" t="s">
        <v>7</v>
      </c>
      <c r="I149">
        <v>83.892853921377565</v>
      </c>
      <c r="J149">
        <v>81.215052869474022</v>
      </c>
      <c r="K149">
        <v>78.63002623025676</v>
      </c>
      <c r="L149">
        <v>78.870221950578539</v>
      </c>
      <c r="M149">
        <v>85.127177879202193</v>
      </c>
      <c r="N149">
        <v>97.620994268871996</v>
      </c>
      <c r="O149">
        <v>109.61760698693699</v>
      </c>
      <c r="P149">
        <v>110.9312616979652</v>
      </c>
      <c r="Q149">
        <v>123.5230799114149</v>
      </c>
      <c r="R149">
        <v>131.45607032362918</v>
      </c>
      <c r="S149">
        <v>127.72997660139033</v>
      </c>
      <c r="T149">
        <v>129.81077014657743</v>
      </c>
      <c r="U149">
        <v>140.46236986581698</v>
      </c>
      <c r="V149">
        <v>143.15117191926669</v>
      </c>
      <c r="W149">
        <v>144.70110821243463</v>
      </c>
      <c r="X149">
        <v>142.57136192442601</v>
      </c>
      <c r="Y149">
        <v>138.17995590186467</v>
      </c>
      <c r="Z149">
        <v>121.50119308980625</v>
      </c>
      <c r="AA149">
        <v>117.39078055088987</v>
      </c>
      <c r="AB149">
        <v>111.29684203271856</v>
      </c>
      <c r="AC149">
        <v>105.61369947011237</v>
      </c>
      <c r="AD149">
        <v>101.2727199855742</v>
      </c>
      <c r="AE149">
        <v>93.674586293924051</v>
      </c>
      <c r="AF149">
        <v>91.635937339409864</v>
      </c>
    </row>
    <row r="150" spans="1:32" x14ac:dyDescent="0.2">
      <c r="A150" t="s">
        <v>478</v>
      </c>
      <c r="B150" t="s">
        <v>248</v>
      </c>
      <c r="C150">
        <v>1</v>
      </c>
      <c r="D150">
        <v>2400</v>
      </c>
      <c r="E150">
        <v>60</v>
      </c>
      <c r="F150">
        <v>1</v>
      </c>
      <c r="G150">
        <v>1</v>
      </c>
      <c r="H150" t="s">
        <v>7</v>
      </c>
      <c r="I150">
        <v>84.189691247312567</v>
      </c>
      <c r="J150">
        <v>79.829633156162686</v>
      </c>
      <c r="K150">
        <v>78.499841736684843</v>
      </c>
      <c r="L150">
        <v>78.804517954760598</v>
      </c>
      <c r="M150">
        <v>86.495442641451703</v>
      </c>
      <c r="N150">
        <v>95.065230463620509</v>
      </c>
      <c r="O150">
        <v>109.98628068740101</v>
      </c>
      <c r="P150">
        <v>111.81713832405622</v>
      </c>
      <c r="Q150">
        <v>122.1776323075641</v>
      </c>
      <c r="R150">
        <v>126.6510900649224</v>
      </c>
      <c r="S150">
        <v>125.61286586706021</v>
      </c>
      <c r="T150">
        <v>127.4395108134044</v>
      </c>
      <c r="U150">
        <v>132.62579153269863</v>
      </c>
      <c r="V150">
        <v>142.41417244826704</v>
      </c>
      <c r="W150">
        <v>143.8282521225041</v>
      </c>
      <c r="X150">
        <v>134.45585245585619</v>
      </c>
      <c r="Y150">
        <v>126.75061852976491</v>
      </c>
      <c r="Z150">
        <v>127.30408651202674</v>
      </c>
      <c r="AA150">
        <v>118.28241600097121</v>
      </c>
      <c r="AB150">
        <v>108.91726913005935</v>
      </c>
      <c r="AC150">
        <v>102.5465200758757</v>
      </c>
      <c r="AD150">
        <v>91.253586788033147</v>
      </c>
      <c r="AE150">
        <v>82.26496825796518</v>
      </c>
      <c r="AF150">
        <v>79.132102795180401</v>
      </c>
    </row>
    <row r="151" spans="1:32" x14ac:dyDescent="0.2">
      <c r="A151" t="s">
        <v>478</v>
      </c>
      <c r="B151" t="s">
        <v>249</v>
      </c>
      <c r="C151">
        <v>1</v>
      </c>
      <c r="D151">
        <v>2400</v>
      </c>
      <c r="E151">
        <v>60</v>
      </c>
      <c r="F151">
        <v>1</v>
      </c>
      <c r="G151">
        <v>1</v>
      </c>
      <c r="H151" t="s">
        <v>7</v>
      </c>
      <c r="I151">
        <v>75.522918881105696</v>
      </c>
      <c r="J151">
        <v>73.000424769344235</v>
      </c>
      <c r="K151">
        <v>71.419782061961129</v>
      </c>
      <c r="L151">
        <v>70.74804826240883</v>
      </c>
      <c r="M151">
        <v>72.649085363584831</v>
      </c>
      <c r="N151">
        <v>85.555786260733626</v>
      </c>
      <c r="O151">
        <v>104.23608237404625</v>
      </c>
      <c r="P151">
        <v>102.93714142990764</v>
      </c>
      <c r="Q151">
        <v>109.36777624300839</v>
      </c>
      <c r="R151">
        <v>110.35569646425513</v>
      </c>
      <c r="S151">
        <v>114.32797407850471</v>
      </c>
      <c r="T151">
        <v>111.36592822912571</v>
      </c>
      <c r="U151">
        <v>116.96606197511309</v>
      </c>
      <c r="V151">
        <v>118.82624689844609</v>
      </c>
      <c r="W151">
        <v>119.40868123518094</v>
      </c>
      <c r="X151">
        <v>117.11763012834712</v>
      </c>
      <c r="Y151">
        <v>107.71572015205335</v>
      </c>
      <c r="Z151">
        <v>108.58296710456798</v>
      </c>
      <c r="AA151">
        <v>100.68207685799739</v>
      </c>
      <c r="AB151">
        <v>88.223551766419519</v>
      </c>
      <c r="AC151">
        <v>85.781559983727746</v>
      </c>
      <c r="AD151">
        <v>79.060501906336796</v>
      </c>
      <c r="AE151">
        <v>74.722091961548514</v>
      </c>
      <c r="AF151">
        <v>71.604182944438364</v>
      </c>
    </row>
    <row r="152" spans="1:32" x14ac:dyDescent="0.2">
      <c r="A152" t="s">
        <v>478</v>
      </c>
      <c r="B152" t="s">
        <v>250</v>
      </c>
      <c r="C152">
        <v>1</v>
      </c>
      <c r="D152">
        <v>2400</v>
      </c>
      <c r="E152">
        <v>60</v>
      </c>
      <c r="F152">
        <v>1</v>
      </c>
      <c r="G152">
        <v>1</v>
      </c>
      <c r="H152" t="s">
        <v>7</v>
      </c>
      <c r="I152">
        <v>66.299304938574764</v>
      </c>
      <c r="J152">
        <v>65.458514076353964</v>
      </c>
      <c r="K152">
        <v>64.092307179272183</v>
      </c>
      <c r="L152">
        <v>65.827920644333247</v>
      </c>
      <c r="M152">
        <v>68.034891033328861</v>
      </c>
      <c r="N152">
        <v>74.458302102490649</v>
      </c>
      <c r="O152">
        <v>94.022595856138537</v>
      </c>
      <c r="P152">
        <v>97.683419018677043</v>
      </c>
      <c r="Q152">
        <v>101.77373588827091</v>
      </c>
      <c r="R152">
        <v>105.81864440895339</v>
      </c>
      <c r="S152">
        <v>106.99306929408914</v>
      </c>
      <c r="T152">
        <v>112.17075354989824</v>
      </c>
      <c r="U152">
        <v>112.77472710098327</v>
      </c>
      <c r="V152">
        <v>118.17630177140207</v>
      </c>
      <c r="W152">
        <v>118.28152217762107</v>
      </c>
      <c r="X152">
        <v>111.31286595230424</v>
      </c>
      <c r="Y152">
        <v>107.34860401865726</v>
      </c>
      <c r="Z152">
        <v>100.39702357677193</v>
      </c>
      <c r="AA152">
        <v>93.075793763960007</v>
      </c>
      <c r="AB152">
        <v>94.592625486941046</v>
      </c>
      <c r="AC152">
        <v>90.145566743546524</v>
      </c>
      <c r="AD152">
        <v>79.164695807884556</v>
      </c>
      <c r="AE152">
        <v>73.751461286047444</v>
      </c>
      <c r="AF152">
        <v>68.96888009044379</v>
      </c>
    </row>
    <row r="153" spans="1:32" x14ac:dyDescent="0.2">
      <c r="A153" t="s">
        <v>478</v>
      </c>
      <c r="B153" t="s">
        <v>251</v>
      </c>
      <c r="C153">
        <v>1</v>
      </c>
      <c r="D153">
        <v>2400</v>
      </c>
      <c r="E153">
        <v>60</v>
      </c>
      <c r="F153">
        <v>1</v>
      </c>
      <c r="G153">
        <v>1</v>
      </c>
      <c r="H153" t="s">
        <v>7</v>
      </c>
      <c r="I153">
        <v>64.431203859360735</v>
      </c>
      <c r="J153">
        <v>63.20323218024523</v>
      </c>
      <c r="K153">
        <v>62.453785147765771</v>
      </c>
      <c r="L153">
        <v>62.433762833381905</v>
      </c>
      <c r="M153">
        <v>61.70819321417482</v>
      </c>
      <c r="N153">
        <v>64.650747413708714</v>
      </c>
      <c r="O153">
        <v>66.908736226550459</v>
      </c>
      <c r="P153">
        <v>79.631545065127753</v>
      </c>
      <c r="Q153">
        <v>82.592289862993198</v>
      </c>
      <c r="R153">
        <v>86.39487373416614</v>
      </c>
      <c r="S153">
        <v>90.556246103062819</v>
      </c>
      <c r="T153">
        <v>96.397220022163097</v>
      </c>
      <c r="U153">
        <v>96.0630749211698</v>
      </c>
      <c r="V153">
        <v>95.857185475715823</v>
      </c>
      <c r="W153">
        <v>97.291142226256213</v>
      </c>
      <c r="X153">
        <v>98.928318805963258</v>
      </c>
      <c r="Y153">
        <v>96.217037633476608</v>
      </c>
      <c r="Z153">
        <v>99.388068716032961</v>
      </c>
      <c r="AA153">
        <v>100.67599534381674</v>
      </c>
      <c r="AB153">
        <v>93.047761568312339</v>
      </c>
      <c r="AC153">
        <v>93.863352491625221</v>
      </c>
      <c r="AD153">
        <v>87.895324991280575</v>
      </c>
      <c r="AE153">
        <v>78.3605375110388</v>
      </c>
      <c r="AF153">
        <v>69.865943126954264</v>
      </c>
    </row>
    <row r="154" spans="1:32" x14ac:dyDescent="0.2">
      <c r="A154" t="s">
        <v>478</v>
      </c>
      <c r="B154" t="s">
        <v>252</v>
      </c>
      <c r="C154">
        <v>1</v>
      </c>
      <c r="D154">
        <v>2400</v>
      </c>
      <c r="E154">
        <v>60</v>
      </c>
      <c r="F154">
        <v>1</v>
      </c>
      <c r="G154">
        <v>1</v>
      </c>
      <c r="H154" t="s">
        <v>7</v>
      </c>
      <c r="I154">
        <v>66.046817504044725</v>
      </c>
      <c r="J154">
        <v>65.193434539855673</v>
      </c>
      <c r="K154">
        <v>61.631434624546557</v>
      </c>
      <c r="L154">
        <v>60.538398214965795</v>
      </c>
      <c r="M154">
        <v>65.14397817579092</v>
      </c>
      <c r="N154">
        <v>71.981038212261168</v>
      </c>
      <c r="O154">
        <v>70.716997610536723</v>
      </c>
      <c r="P154">
        <v>66.219527720701095</v>
      </c>
      <c r="Q154">
        <v>72.654319448337702</v>
      </c>
      <c r="R154">
        <v>76.418369914137102</v>
      </c>
      <c r="S154">
        <v>85.047840925406078</v>
      </c>
      <c r="T154">
        <v>92.019092528497524</v>
      </c>
      <c r="U154">
        <v>99.496079997581589</v>
      </c>
      <c r="V154">
        <v>98.688245989466154</v>
      </c>
      <c r="W154">
        <v>95.805649907696818</v>
      </c>
      <c r="X154">
        <v>101.13180467502933</v>
      </c>
      <c r="Y154">
        <v>92.998834257248632</v>
      </c>
      <c r="Z154">
        <v>90.029636828926556</v>
      </c>
      <c r="AA154">
        <v>82.608812789525857</v>
      </c>
      <c r="AB154">
        <v>79.891841244133616</v>
      </c>
      <c r="AC154">
        <v>75.787546046284405</v>
      </c>
      <c r="AD154">
        <v>76.225533365892744</v>
      </c>
      <c r="AE154">
        <v>71.178686536744493</v>
      </c>
      <c r="AF154">
        <v>67.481276295987172</v>
      </c>
    </row>
    <row r="155" spans="1:32" x14ac:dyDescent="0.2">
      <c r="A155" t="s">
        <v>478</v>
      </c>
      <c r="B155" t="s">
        <v>253</v>
      </c>
      <c r="C155">
        <v>1</v>
      </c>
      <c r="D155">
        <v>2400</v>
      </c>
      <c r="E155">
        <v>60</v>
      </c>
      <c r="F155">
        <v>1</v>
      </c>
      <c r="G155">
        <v>1</v>
      </c>
      <c r="H155" t="s">
        <v>7</v>
      </c>
      <c r="I155">
        <v>66.11404329042297</v>
      </c>
      <c r="J155">
        <v>64.35315034100158</v>
      </c>
      <c r="K155">
        <v>63.052559552430878</v>
      </c>
      <c r="L155">
        <v>64.843005028459004</v>
      </c>
      <c r="M155">
        <v>70.850011543334034</v>
      </c>
      <c r="N155">
        <v>84.044651839055021</v>
      </c>
      <c r="O155">
        <v>95.467029577589443</v>
      </c>
      <c r="P155">
        <v>98.326676538263996</v>
      </c>
      <c r="Q155">
        <v>112.26215343972434</v>
      </c>
      <c r="R155">
        <v>119.89032270513698</v>
      </c>
      <c r="S155">
        <v>120.86495802926316</v>
      </c>
      <c r="T155">
        <v>120.89130704935066</v>
      </c>
      <c r="U155">
        <v>129.42134810065011</v>
      </c>
      <c r="V155">
        <v>125.57386077095718</v>
      </c>
      <c r="W155">
        <v>127.92058343512591</v>
      </c>
      <c r="X155">
        <v>122.16783521588322</v>
      </c>
      <c r="Y155">
        <v>113.88161921322046</v>
      </c>
      <c r="Z155">
        <v>107.4454061013148</v>
      </c>
      <c r="AA155">
        <v>103.17894689808706</v>
      </c>
      <c r="AB155">
        <v>97.445057116795297</v>
      </c>
      <c r="AC155">
        <v>93.346937229625553</v>
      </c>
      <c r="AD155">
        <v>86.554211382914914</v>
      </c>
      <c r="AE155">
        <v>80.524069073692147</v>
      </c>
      <c r="AF155">
        <v>76.562159522167462</v>
      </c>
    </row>
    <row r="156" spans="1:32" x14ac:dyDescent="0.2">
      <c r="A156" t="s">
        <v>478</v>
      </c>
      <c r="B156" t="s">
        <v>254</v>
      </c>
      <c r="C156">
        <v>1</v>
      </c>
      <c r="D156">
        <v>2400</v>
      </c>
      <c r="E156">
        <v>60</v>
      </c>
      <c r="F156">
        <v>1</v>
      </c>
      <c r="G156">
        <v>1</v>
      </c>
      <c r="H156" t="s">
        <v>7</v>
      </c>
      <c r="I156">
        <v>73.106598055412022</v>
      </c>
      <c r="J156">
        <v>71.68075868585349</v>
      </c>
      <c r="K156">
        <v>72.172077693333279</v>
      </c>
      <c r="L156">
        <v>72.691388486894567</v>
      </c>
      <c r="M156">
        <v>81.647526458445</v>
      </c>
      <c r="N156">
        <v>87.011793260789432</v>
      </c>
      <c r="O156">
        <v>104.92742942966332</v>
      </c>
      <c r="P156">
        <v>107.2432191910604</v>
      </c>
      <c r="Q156">
        <v>112.02426367133454</v>
      </c>
      <c r="R156">
        <v>117.79741079714508</v>
      </c>
      <c r="S156">
        <v>115.09043316291074</v>
      </c>
      <c r="T156">
        <v>111.29656224594366</v>
      </c>
      <c r="U156">
        <v>118.42707707699364</v>
      </c>
      <c r="V156">
        <v>114.69753853795324</v>
      </c>
      <c r="W156">
        <v>118.36441726593428</v>
      </c>
      <c r="X156">
        <v>121.06359740704882</v>
      </c>
      <c r="Y156">
        <v>108.95738010393492</v>
      </c>
      <c r="Z156">
        <v>101.39506452918492</v>
      </c>
      <c r="AA156">
        <v>98.798716087690323</v>
      </c>
      <c r="AB156">
        <v>93.128296179012239</v>
      </c>
      <c r="AC156">
        <v>90.060930538563895</v>
      </c>
      <c r="AD156">
        <v>83.307029763591956</v>
      </c>
      <c r="AE156">
        <v>77.503901193558875</v>
      </c>
      <c r="AF156">
        <v>75.120049781036514</v>
      </c>
    </row>
    <row r="157" spans="1:32" x14ac:dyDescent="0.2">
      <c r="A157" t="s">
        <v>478</v>
      </c>
      <c r="B157" t="s">
        <v>255</v>
      </c>
      <c r="C157">
        <v>1</v>
      </c>
      <c r="D157">
        <v>2400</v>
      </c>
      <c r="E157">
        <v>60</v>
      </c>
      <c r="F157">
        <v>1</v>
      </c>
      <c r="G157">
        <v>1</v>
      </c>
      <c r="H157" t="s">
        <v>7</v>
      </c>
      <c r="I157">
        <v>72.97947164547324</v>
      </c>
      <c r="J157">
        <v>70.273575559300056</v>
      </c>
      <c r="K157">
        <v>68.666766724465305</v>
      </c>
      <c r="L157">
        <v>68.428968495700516</v>
      </c>
      <c r="M157">
        <v>72.000822775231313</v>
      </c>
      <c r="N157">
        <v>87.080638907060617</v>
      </c>
      <c r="O157">
        <v>97.828328125386562</v>
      </c>
      <c r="P157">
        <v>99.198853847296547</v>
      </c>
      <c r="Q157">
        <v>109.47089871037444</v>
      </c>
      <c r="R157">
        <v>114.44993266791174</v>
      </c>
      <c r="S157">
        <v>117.02954147957755</v>
      </c>
      <c r="T157">
        <v>115.54309031822746</v>
      </c>
      <c r="U157">
        <v>122.79956337382106</v>
      </c>
      <c r="V157">
        <v>121.09605097581877</v>
      </c>
      <c r="W157">
        <v>121.87704452478479</v>
      </c>
      <c r="X157">
        <v>123.57861902601607</v>
      </c>
      <c r="Y157">
        <v>118.04002945657398</v>
      </c>
      <c r="Z157">
        <v>111.26702098869606</v>
      </c>
      <c r="AA157">
        <v>112.23898134841392</v>
      </c>
      <c r="AB157">
        <v>110.29636647971925</v>
      </c>
      <c r="AC157">
        <v>101.03885312546538</v>
      </c>
      <c r="AD157">
        <v>95.803369804275874</v>
      </c>
      <c r="AE157">
        <v>88.769904177314217</v>
      </c>
      <c r="AF157">
        <v>82.618564760245206</v>
      </c>
    </row>
    <row r="158" spans="1:32" x14ac:dyDescent="0.2">
      <c r="A158" t="s">
        <v>478</v>
      </c>
      <c r="B158" t="s">
        <v>256</v>
      </c>
      <c r="C158">
        <v>1</v>
      </c>
      <c r="D158">
        <v>2400</v>
      </c>
      <c r="E158">
        <v>60</v>
      </c>
      <c r="F158">
        <v>1</v>
      </c>
      <c r="G158">
        <v>1</v>
      </c>
      <c r="H158" t="s">
        <v>7</v>
      </c>
      <c r="I158">
        <v>74.524895962123452</v>
      </c>
      <c r="J158">
        <v>71.267509308467268</v>
      </c>
      <c r="K158">
        <v>69.764695623369448</v>
      </c>
      <c r="L158">
        <v>69.621328210310566</v>
      </c>
      <c r="M158">
        <v>72.284403389034807</v>
      </c>
      <c r="N158">
        <v>84.388698745123705</v>
      </c>
      <c r="O158">
        <v>100.78125579045292</v>
      </c>
      <c r="P158">
        <v>97.936506421375597</v>
      </c>
      <c r="Q158">
        <v>107.98195400618431</v>
      </c>
      <c r="R158">
        <v>115.30019168227069</v>
      </c>
      <c r="S158">
        <v>118.04824758492856</v>
      </c>
      <c r="T158">
        <v>116.18073702603019</v>
      </c>
      <c r="U158">
        <v>127.65855527301207</v>
      </c>
      <c r="V158">
        <v>129.91714362282877</v>
      </c>
      <c r="W158">
        <v>127.02018818258655</v>
      </c>
      <c r="X158">
        <v>122.03525285504061</v>
      </c>
      <c r="Y158">
        <v>117.29002128753756</v>
      </c>
      <c r="Z158">
        <v>115.10255235706691</v>
      </c>
      <c r="AA158">
        <v>110.05656640385912</v>
      </c>
      <c r="AB158">
        <v>106.38884722484335</v>
      </c>
      <c r="AC158">
        <v>100.10354580636742</v>
      </c>
      <c r="AD158">
        <v>90.9895274460834</v>
      </c>
      <c r="AE158">
        <v>86.304212225873528</v>
      </c>
      <c r="AF158">
        <v>81.169336694817815</v>
      </c>
    </row>
    <row r="159" spans="1:32" x14ac:dyDescent="0.2">
      <c r="A159" t="s">
        <v>478</v>
      </c>
      <c r="B159" t="s">
        <v>257</v>
      </c>
      <c r="C159">
        <v>1</v>
      </c>
      <c r="D159">
        <v>2400</v>
      </c>
      <c r="E159">
        <v>60</v>
      </c>
      <c r="F159">
        <v>1</v>
      </c>
      <c r="G159">
        <v>1</v>
      </c>
      <c r="H159" t="s">
        <v>7</v>
      </c>
      <c r="I159">
        <v>75.042874057822232</v>
      </c>
      <c r="J159">
        <v>72.720602127491716</v>
      </c>
      <c r="K159">
        <v>70.728658177068482</v>
      </c>
      <c r="L159">
        <v>70.481888939886588</v>
      </c>
      <c r="M159">
        <v>73.562850170134325</v>
      </c>
      <c r="N159">
        <v>79.807317492710069</v>
      </c>
      <c r="O159">
        <v>97.042135617885151</v>
      </c>
      <c r="P159">
        <v>97.555937026820402</v>
      </c>
      <c r="Q159">
        <v>102.49683296368777</v>
      </c>
      <c r="R159">
        <v>108.19860940831319</v>
      </c>
      <c r="S159">
        <v>112.95770467175295</v>
      </c>
      <c r="T159">
        <v>109.6764324422666</v>
      </c>
      <c r="U159">
        <v>114.76488709102303</v>
      </c>
      <c r="V159">
        <v>119.09266908290131</v>
      </c>
      <c r="W159">
        <v>116.18020164773527</v>
      </c>
      <c r="X159">
        <v>118.99994509429288</v>
      </c>
      <c r="Y159">
        <v>114.76816811858033</v>
      </c>
      <c r="Z159">
        <v>108.49686249107724</v>
      </c>
      <c r="AA159">
        <v>98.059990633147919</v>
      </c>
      <c r="AB159">
        <v>98.471817223186278</v>
      </c>
      <c r="AC159">
        <v>88.278530753542881</v>
      </c>
      <c r="AD159">
        <v>83.637261286650784</v>
      </c>
      <c r="AE159">
        <v>76.348428220321097</v>
      </c>
      <c r="AF159">
        <v>72.523032596045027</v>
      </c>
    </row>
    <row r="160" spans="1:32" x14ac:dyDescent="0.2">
      <c r="A160" t="s">
        <v>478</v>
      </c>
      <c r="B160" t="s">
        <v>258</v>
      </c>
      <c r="C160">
        <v>1</v>
      </c>
      <c r="D160">
        <v>2400</v>
      </c>
      <c r="E160">
        <v>60</v>
      </c>
      <c r="F160">
        <v>1</v>
      </c>
      <c r="G160">
        <v>1</v>
      </c>
      <c r="H160" t="s">
        <v>7</v>
      </c>
      <c r="I160">
        <v>68.479250572082449</v>
      </c>
      <c r="J160">
        <v>67.656808649230328</v>
      </c>
      <c r="K160">
        <v>65.987699451895395</v>
      </c>
      <c r="L160">
        <v>66.298028372157646</v>
      </c>
      <c r="M160">
        <v>73.136418519720621</v>
      </c>
      <c r="N160">
        <v>80.699965576484729</v>
      </c>
      <c r="O160">
        <v>81.411505365993435</v>
      </c>
      <c r="P160">
        <v>82.639908457639066</v>
      </c>
      <c r="Q160">
        <v>85.60845504250193</v>
      </c>
      <c r="R160">
        <v>88.452836694379997</v>
      </c>
      <c r="S160">
        <v>93.814607457968762</v>
      </c>
      <c r="T160">
        <v>95.041308739630352</v>
      </c>
      <c r="U160">
        <v>95.656533698846943</v>
      </c>
      <c r="V160">
        <v>99.617141429013714</v>
      </c>
      <c r="W160">
        <v>97.040873790775848</v>
      </c>
      <c r="X160">
        <v>98.507611119191168</v>
      </c>
      <c r="Y160">
        <v>98.984103955691737</v>
      </c>
      <c r="Z160">
        <v>95.307687874522173</v>
      </c>
      <c r="AA160">
        <v>99.352759880201887</v>
      </c>
      <c r="AB160">
        <v>93.096093484985275</v>
      </c>
      <c r="AC160">
        <v>85.569830750132482</v>
      </c>
      <c r="AD160">
        <v>81.028087820841534</v>
      </c>
      <c r="AE160">
        <v>75.518836722362181</v>
      </c>
      <c r="AF160">
        <v>72.086305009527251</v>
      </c>
    </row>
    <row r="161" spans="1:32" x14ac:dyDescent="0.2">
      <c r="A161" t="s">
        <v>478</v>
      </c>
      <c r="B161" t="s">
        <v>259</v>
      </c>
      <c r="C161">
        <v>1</v>
      </c>
      <c r="D161">
        <v>2400</v>
      </c>
      <c r="E161">
        <v>60</v>
      </c>
      <c r="F161">
        <v>1</v>
      </c>
      <c r="G161">
        <v>1</v>
      </c>
      <c r="H161" t="s">
        <v>7</v>
      </c>
      <c r="I161">
        <v>68.403826827698694</v>
      </c>
      <c r="J161">
        <v>67.368354275132347</v>
      </c>
      <c r="K161">
        <v>66.650707423792625</v>
      </c>
      <c r="L161">
        <v>66.195366385891006</v>
      </c>
      <c r="M161">
        <v>74.489169015161025</v>
      </c>
      <c r="N161">
        <v>74.201155124466538</v>
      </c>
      <c r="O161">
        <v>75.661778312158873</v>
      </c>
      <c r="P161">
        <v>71.467629610939156</v>
      </c>
      <c r="Q161">
        <v>75.779832182040678</v>
      </c>
      <c r="R161">
        <v>79.884287386030195</v>
      </c>
      <c r="S161">
        <v>87.073582237960025</v>
      </c>
      <c r="T161">
        <v>92.696854879728662</v>
      </c>
      <c r="U161">
        <v>98.611417021351357</v>
      </c>
      <c r="V161">
        <v>97.830663484853233</v>
      </c>
      <c r="W161">
        <v>99.561019407566192</v>
      </c>
      <c r="X161">
        <v>99.246359691590655</v>
      </c>
      <c r="Y161">
        <v>99.291823507221153</v>
      </c>
      <c r="Z161">
        <v>99.101267143937108</v>
      </c>
      <c r="AA161">
        <v>83.735190325539676</v>
      </c>
      <c r="AB161">
        <v>78.63305243836318</v>
      </c>
      <c r="AC161">
        <v>76.105440984373416</v>
      </c>
      <c r="AD161">
        <v>75.218784132109377</v>
      </c>
      <c r="AE161">
        <v>70.882136963800875</v>
      </c>
      <c r="AF161">
        <v>70.443902649644812</v>
      </c>
    </row>
    <row r="162" spans="1:32" x14ac:dyDescent="0.2">
      <c r="A162" t="s">
        <v>478</v>
      </c>
      <c r="B162" t="s">
        <v>260</v>
      </c>
      <c r="C162">
        <v>1</v>
      </c>
      <c r="D162">
        <v>2400</v>
      </c>
      <c r="E162">
        <v>60</v>
      </c>
      <c r="F162">
        <v>1</v>
      </c>
      <c r="G162">
        <v>1</v>
      </c>
      <c r="H162" t="s">
        <v>7</v>
      </c>
      <c r="I162">
        <v>68.922792176485771</v>
      </c>
      <c r="J162">
        <v>66.836463278743821</v>
      </c>
      <c r="K162">
        <v>65.337539986649134</v>
      </c>
      <c r="L162">
        <v>66.675297493870048</v>
      </c>
      <c r="M162">
        <v>76.573838913571123</v>
      </c>
      <c r="N162">
        <v>83.783646180987077</v>
      </c>
      <c r="O162">
        <v>96.7161439250999</v>
      </c>
      <c r="P162">
        <v>97.988682186996044</v>
      </c>
      <c r="Q162">
        <v>103.14310117767887</v>
      </c>
      <c r="R162">
        <v>109.65169076734033</v>
      </c>
      <c r="S162">
        <v>110.71302653142992</v>
      </c>
      <c r="T162">
        <v>112.55212245934956</v>
      </c>
      <c r="U162">
        <v>119.4108945315845</v>
      </c>
      <c r="V162">
        <v>124.43980975850474</v>
      </c>
      <c r="W162">
        <v>118.49117800554636</v>
      </c>
      <c r="X162">
        <v>115.94139515925765</v>
      </c>
      <c r="Y162">
        <v>110.72383419851755</v>
      </c>
      <c r="Z162">
        <v>101.34400103003065</v>
      </c>
      <c r="AA162">
        <v>94.432600770861242</v>
      </c>
      <c r="AB162">
        <v>90.098212360327679</v>
      </c>
      <c r="AC162">
        <v>89.187442722432522</v>
      </c>
      <c r="AD162">
        <v>85.135553183851258</v>
      </c>
      <c r="AE162">
        <v>82.993647317635435</v>
      </c>
      <c r="AF162">
        <v>77.893943045418681</v>
      </c>
    </row>
    <row r="163" spans="1:32" x14ac:dyDescent="0.2">
      <c r="A163" t="s">
        <v>478</v>
      </c>
      <c r="B163" t="s">
        <v>261</v>
      </c>
      <c r="C163">
        <v>1</v>
      </c>
      <c r="D163">
        <v>2400</v>
      </c>
      <c r="E163">
        <v>60</v>
      </c>
      <c r="F163">
        <v>1</v>
      </c>
      <c r="G163">
        <v>1</v>
      </c>
      <c r="H163" t="s">
        <v>7</v>
      </c>
      <c r="I163">
        <v>73.795681711798778</v>
      </c>
      <c r="J163">
        <v>71.539478481824801</v>
      </c>
      <c r="K163">
        <v>68.783237515131503</v>
      </c>
      <c r="L163">
        <v>68.208914256505736</v>
      </c>
      <c r="M163">
        <v>77.506312972102592</v>
      </c>
      <c r="N163">
        <v>82.178615937160458</v>
      </c>
      <c r="O163">
        <v>98.041357828538679</v>
      </c>
      <c r="P163">
        <v>96.737903280369238</v>
      </c>
      <c r="Q163">
        <v>103.51572766263726</v>
      </c>
      <c r="R163">
        <v>112.7208053554633</v>
      </c>
      <c r="S163">
        <v>112.93929152556917</v>
      </c>
      <c r="T163">
        <v>116.01093696420183</v>
      </c>
      <c r="U163">
        <v>123.05343370716484</v>
      </c>
      <c r="V163">
        <v>122.60401414921098</v>
      </c>
      <c r="W163">
        <v>127.03013098189032</v>
      </c>
      <c r="X163">
        <v>129.72140642313002</v>
      </c>
      <c r="Y163">
        <v>122.14277596562962</v>
      </c>
      <c r="Z163">
        <v>119.66792321878796</v>
      </c>
      <c r="AA163">
        <v>105.87145694266043</v>
      </c>
      <c r="AB163">
        <v>101.59078314864418</v>
      </c>
      <c r="AC163">
        <v>100.31877093993552</v>
      </c>
      <c r="AD163">
        <v>93.367466891914319</v>
      </c>
      <c r="AE163">
        <v>86.059883883254656</v>
      </c>
      <c r="AF163">
        <v>80.842857876376186</v>
      </c>
    </row>
    <row r="164" spans="1:32" x14ac:dyDescent="0.2">
      <c r="A164" t="s">
        <v>478</v>
      </c>
      <c r="B164" t="s">
        <v>262</v>
      </c>
      <c r="C164">
        <v>1</v>
      </c>
      <c r="D164">
        <v>2400</v>
      </c>
      <c r="E164">
        <v>60</v>
      </c>
      <c r="F164">
        <v>1</v>
      </c>
      <c r="G164">
        <v>1</v>
      </c>
      <c r="H164" t="s">
        <v>7</v>
      </c>
      <c r="I164">
        <v>76.4655233229483</v>
      </c>
      <c r="J164">
        <v>70.273474465601851</v>
      </c>
      <c r="K164">
        <v>68.565406390708148</v>
      </c>
      <c r="L164">
        <v>69.868238392523921</v>
      </c>
      <c r="M164">
        <v>77.792749958276573</v>
      </c>
      <c r="N164">
        <v>88.85739969572198</v>
      </c>
      <c r="O164">
        <v>96.428538096925109</v>
      </c>
      <c r="P164">
        <v>97.803433386747088</v>
      </c>
      <c r="Q164">
        <v>103.58566569441216</v>
      </c>
      <c r="R164">
        <v>114.07108874524214</v>
      </c>
      <c r="S164">
        <v>125.22443039248287</v>
      </c>
      <c r="T164">
        <v>119.66194292508301</v>
      </c>
      <c r="U164">
        <v>128.22272623647274</v>
      </c>
      <c r="V164">
        <v>127.42658174309211</v>
      </c>
      <c r="W164">
        <v>125.96866726704584</v>
      </c>
      <c r="X164">
        <v>129.79561230205698</v>
      </c>
      <c r="Y164">
        <v>124.15712632868248</v>
      </c>
      <c r="Z164">
        <v>120.09884371464659</v>
      </c>
      <c r="AA164">
        <v>108.3300921798395</v>
      </c>
      <c r="AB164">
        <v>107.24628668063926</v>
      </c>
      <c r="AC164">
        <v>100.34240808523542</v>
      </c>
      <c r="AD164">
        <v>92.219399396020506</v>
      </c>
      <c r="AE164">
        <v>90.912984298535278</v>
      </c>
      <c r="AF164">
        <v>78.965363616005604</v>
      </c>
    </row>
    <row r="165" spans="1:32" x14ac:dyDescent="0.2">
      <c r="A165" t="s">
        <v>478</v>
      </c>
      <c r="B165" t="s">
        <v>263</v>
      </c>
      <c r="C165">
        <v>1</v>
      </c>
      <c r="D165">
        <v>2400</v>
      </c>
      <c r="E165">
        <v>60</v>
      </c>
      <c r="F165">
        <v>1</v>
      </c>
      <c r="G165">
        <v>1</v>
      </c>
      <c r="H165" t="s">
        <v>7</v>
      </c>
      <c r="I165">
        <v>73.528218651708102</v>
      </c>
      <c r="J165">
        <v>71.857430583220221</v>
      </c>
      <c r="K165">
        <v>70.539807709818291</v>
      </c>
      <c r="L165">
        <v>70.400478907265409</v>
      </c>
      <c r="M165">
        <v>71.301300714658353</v>
      </c>
      <c r="N165">
        <v>81.657028634400433</v>
      </c>
      <c r="O165">
        <v>103.57157589964876</v>
      </c>
      <c r="P165">
        <v>102.85037866670616</v>
      </c>
      <c r="Q165">
        <v>107.93008635459663</v>
      </c>
      <c r="R165">
        <v>118.28667199875728</v>
      </c>
      <c r="S165">
        <v>129.0524974593832</v>
      </c>
      <c r="T165">
        <v>128.21263305019045</v>
      </c>
      <c r="U165">
        <v>124.80069397747228</v>
      </c>
      <c r="V165">
        <v>130.41865313414604</v>
      </c>
      <c r="W165">
        <v>131.00324282653389</v>
      </c>
      <c r="X165">
        <v>128.53848201981916</v>
      </c>
      <c r="Y165">
        <v>124.94346375661097</v>
      </c>
      <c r="Z165">
        <v>123.88852637175975</v>
      </c>
      <c r="AA165">
        <v>119.78020564165043</v>
      </c>
      <c r="AB165">
        <v>107.38276870614781</v>
      </c>
      <c r="AC165">
        <v>107.07914016335469</v>
      </c>
      <c r="AD165">
        <v>102.41670604097985</v>
      </c>
      <c r="AE165">
        <v>90.558979327722</v>
      </c>
      <c r="AF165">
        <v>81.425832779786688</v>
      </c>
    </row>
    <row r="166" spans="1:32" x14ac:dyDescent="0.2">
      <c r="A166" t="s">
        <v>478</v>
      </c>
      <c r="B166" t="s">
        <v>264</v>
      </c>
      <c r="C166">
        <v>1</v>
      </c>
      <c r="D166">
        <v>2400</v>
      </c>
      <c r="E166">
        <v>60</v>
      </c>
      <c r="F166">
        <v>1</v>
      </c>
      <c r="G166">
        <v>1</v>
      </c>
      <c r="H166" t="s">
        <v>7</v>
      </c>
      <c r="I166">
        <v>77.042320282732689</v>
      </c>
      <c r="J166">
        <v>76.326894896177961</v>
      </c>
      <c r="K166">
        <v>75.950577285682385</v>
      </c>
      <c r="L166">
        <v>75.701807565747885</v>
      </c>
      <c r="M166">
        <v>77.120964894029512</v>
      </c>
      <c r="N166">
        <v>83.368122780725542</v>
      </c>
      <c r="O166">
        <v>94.49845392922785</v>
      </c>
      <c r="P166">
        <v>104.93401364487299</v>
      </c>
      <c r="Q166">
        <v>114.36068624632944</v>
      </c>
      <c r="R166">
        <v>120.24060144397099</v>
      </c>
      <c r="S166">
        <v>124.7492239339448</v>
      </c>
      <c r="T166">
        <v>127.74612173303747</v>
      </c>
      <c r="U166">
        <v>130.64347466758872</v>
      </c>
      <c r="V166">
        <v>128.20985356865222</v>
      </c>
      <c r="W166">
        <v>131.67561530746929</v>
      </c>
      <c r="X166">
        <v>129.49016144612827</v>
      </c>
      <c r="Y166">
        <v>114.54245224969985</v>
      </c>
      <c r="Z166">
        <v>114.62019570297224</v>
      </c>
      <c r="AA166">
        <v>111.12009664131644</v>
      </c>
      <c r="AB166">
        <v>104.40353719821647</v>
      </c>
      <c r="AC166">
        <v>104.40696990158197</v>
      </c>
      <c r="AD166">
        <v>93.65382589763766</v>
      </c>
      <c r="AE166">
        <v>85.166336438048106</v>
      </c>
      <c r="AF166">
        <v>81.437617143091771</v>
      </c>
    </row>
    <row r="167" spans="1:32" x14ac:dyDescent="0.2">
      <c r="A167" t="s">
        <v>478</v>
      </c>
      <c r="B167" t="s">
        <v>265</v>
      </c>
      <c r="C167">
        <v>1</v>
      </c>
      <c r="D167">
        <v>2400</v>
      </c>
      <c r="E167">
        <v>60</v>
      </c>
      <c r="F167">
        <v>1</v>
      </c>
      <c r="G167">
        <v>1</v>
      </c>
      <c r="H167" t="s">
        <v>7</v>
      </c>
      <c r="I167">
        <v>76.496316199918397</v>
      </c>
      <c r="J167">
        <v>75.363148891703915</v>
      </c>
      <c r="K167">
        <v>74.29917195877141</v>
      </c>
      <c r="L167">
        <v>73.004428578776697</v>
      </c>
      <c r="M167">
        <v>72.204849038593352</v>
      </c>
      <c r="N167">
        <v>75.700365090490436</v>
      </c>
      <c r="O167">
        <v>77.483922845636684</v>
      </c>
      <c r="P167">
        <v>90.450247958526134</v>
      </c>
      <c r="Q167">
        <v>92.422803171984924</v>
      </c>
      <c r="R167">
        <v>94.623519739375141</v>
      </c>
      <c r="S167">
        <v>103.3658488971312</v>
      </c>
      <c r="T167">
        <v>105.82481214054202</v>
      </c>
      <c r="U167">
        <v>105.13005384010431</v>
      </c>
      <c r="V167">
        <v>111.13395050412278</v>
      </c>
      <c r="W167">
        <v>108.40367960227996</v>
      </c>
      <c r="X167">
        <v>105.4002864052855</v>
      </c>
      <c r="Y167">
        <v>108.77951910716183</v>
      </c>
      <c r="Z167">
        <v>109.03120338096828</v>
      </c>
      <c r="AA167">
        <v>106.37786379321578</v>
      </c>
      <c r="AB167">
        <v>104.59552009757867</v>
      </c>
      <c r="AC167">
        <v>104.37514697041125</v>
      </c>
      <c r="AD167">
        <v>92.113629036288145</v>
      </c>
      <c r="AE167">
        <v>82.244008231468044</v>
      </c>
      <c r="AF167">
        <v>77.418076730506442</v>
      </c>
    </row>
    <row r="168" spans="1:32" x14ac:dyDescent="0.2">
      <c r="A168" t="s">
        <v>478</v>
      </c>
      <c r="B168" t="s">
        <v>266</v>
      </c>
      <c r="C168">
        <v>1</v>
      </c>
      <c r="D168">
        <v>2400</v>
      </c>
      <c r="E168">
        <v>60</v>
      </c>
      <c r="F168">
        <v>1</v>
      </c>
      <c r="G168">
        <v>1</v>
      </c>
      <c r="H168" t="s">
        <v>7</v>
      </c>
      <c r="I168">
        <v>74.073547704588378</v>
      </c>
      <c r="J168">
        <v>72.990282221462479</v>
      </c>
      <c r="K168">
        <v>71.902584416658115</v>
      </c>
      <c r="L168">
        <v>71.819604547758829</v>
      </c>
      <c r="M168">
        <v>71.40293576655462</v>
      </c>
      <c r="N168">
        <v>82.832037927277</v>
      </c>
      <c r="O168">
        <v>82.457253518186562</v>
      </c>
      <c r="P168">
        <v>76.442331049571266</v>
      </c>
      <c r="Q168">
        <v>82.0649700624638</v>
      </c>
      <c r="R168">
        <v>88.598274151107958</v>
      </c>
      <c r="S168">
        <v>96.688346137270329</v>
      </c>
      <c r="T168">
        <v>97.383463273465068</v>
      </c>
      <c r="U168">
        <v>104.60407228417915</v>
      </c>
      <c r="V168">
        <v>107.02655232863299</v>
      </c>
      <c r="W168">
        <v>106.50444866483367</v>
      </c>
      <c r="X168">
        <v>103.94614846878854</v>
      </c>
      <c r="Y168">
        <v>107.88935835219378</v>
      </c>
      <c r="Z168">
        <v>105.45566119004228</v>
      </c>
      <c r="AA168">
        <v>90.954908578594754</v>
      </c>
      <c r="AB168">
        <v>86.367025167669937</v>
      </c>
      <c r="AC168">
        <v>82.959783610014227</v>
      </c>
      <c r="AD168">
        <v>81.310061440486706</v>
      </c>
      <c r="AE168">
        <v>77.366551912317007</v>
      </c>
      <c r="AF168">
        <v>75.090754223953127</v>
      </c>
    </row>
    <row r="169" spans="1:32" x14ac:dyDescent="0.2">
      <c r="A169" t="s">
        <v>478</v>
      </c>
      <c r="B169" t="s">
        <v>267</v>
      </c>
      <c r="C169">
        <v>1</v>
      </c>
      <c r="D169">
        <v>2400</v>
      </c>
      <c r="E169">
        <v>60</v>
      </c>
      <c r="F169">
        <v>1</v>
      </c>
      <c r="G169">
        <v>1</v>
      </c>
      <c r="H169" t="s">
        <v>7</v>
      </c>
      <c r="I169">
        <v>72.422735158155774</v>
      </c>
      <c r="J169">
        <v>70.774386991791104</v>
      </c>
      <c r="K169">
        <v>68.876391134262988</v>
      </c>
      <c r="L169">
        <v>71.745874049983115</v>
      </c>
      <c r="M169">
        <v>78.743581809798272</v>
      </c>
      <c r="N169">
        <v>86.326908808129858</v>
      </c>
      <c r="O169">
        <v>99.567528217624158</v>
      </c>
      <c r="P169">
        <v>98.990081103980899</v>
      </c>
      <c r="Q169">
        <v>108.10916013390852</v>
      </c>
      <c r="R169">
        <v>112.8410991222698</v>
      </c>
      <c r="S169">
        <v>119.05181739256831</v>
      </c>
      <c r="T169">
        <v>119.84296231140961</v>
      </c>
      <c r="U169">
        <v>122.73619622256814</v>
      </c>
      <c r="V169">
        <v>134.47255719995979</v>
      </c>
      <c r="W169">
        <v>135.81268533242778</v>
      </c>
      <c r="X169">
        <v>126.3770199561593</v>
      </c>
      <c r="Y169">
        <v>122.2259996565535</v>
      </c>
      <c r="Z169">
        <v>110.09678980471136</v>
      </c>
      <c r="AA169">
        <v>113.9638474982128</v>
      </c>
      <c r="AB169">
        <v>106.36993720820222</v>
      </c>
      <c r="AC169">
        <v>102.32412524419863</v>
      </c>
      <c r="AD169">
        <v>92.138546298913184</v>
      </c>
      <c r="AE169">
        <v>77.289143801141634</v>
      </c>
      <c r="AF169">
        <v>72.848900773354003</v>
      </c>
    </row>
    <row r="170" spans="1:32" x14ac:dyDescent="0.2">
      <c r="A170" t="s">
        <v>478</v>
      </c>
      <c r="B170" t="s">
        <v>268</v>
      </c>
      <c r="C170">
        <v>1</v>
      </c>
      <c r="D170">
        <v>2400</v>
      </c>
      <c r="E170">
        <v>60</v>
      </c>
      <c r="F170">
        <v>1</v>
      </c>
      <c r="G170">
        <v>1</v>
      </c>
      <c r="H170" t="s">
        <v>7</v>
      </c>
      <c r="I170">
        <v>70.365830529004953</v>
      </c>
      <c r="J170">
        <v>66.602779666505427</v>
      </c>
      <c r="K170">
        <v>64.99687580101201</v>
      </c>
      <c r="L170">
        <v>65.019912023155598</v>
      </c>
      <c r="M170">
        <v>73.192106931865879</v>
      </c>
      <c r="N170">
        <v>84.613672899272629</v>
      </c>
      <c r="O170">
        <v>97.783687493966241</v>
      </c>
      <c r="P170">
        <v>99.7668468515445</v>
      </c>
      <c r="Q170">
        <v>104.98476690088368</v>
      </c>
      <c r="R170">
        <v>113.77230237500726</v>
      </c>
      <c r="S170">
        <v>118.86205778120761</v>
      </c>
      <c r="T170">
        <v>118.91053101742249</v>
      </c>
      <c r="U170">
        <v>127.86314031358174</v>
      </c>
      <c r="V170">
        <v>130.95519737904451</v>
      </c>
      <c r="W170">
        <v>133.77388482600458</v>
      </c>
      <c r="X170">
        <v>133.03436467539916</v>
      </c>
      <c r="Y170">
        <v>119.18329967886156</v>
      </c>
      <c r="Z170">
        <v>109.61944184167184</v>
      </c>
      <c r="AA170">
        <v>99.827325297223027</v>
      </c>
      <c r="AB170">
        <v>93.421946821149191</v>
      </c>
      <c r="AC170">
        <v>93.473970402742211</v>
      </c>
      <c r="AD170">
        <v>86.997459718966411</v>
      </c>
      <c r="AE170">
        <v>79.135567209447345</v>
      </c>
      <c r="AF170">
        <v>73.777231462790596</v>
      </c>
    </row>
    <row r="171" spans="1:32" x14ac:dyDescent="0.2">
      <c r="A171" t="s">
        <v>478</v>
      </c>
      <c r="B171" t="s">
        <v>269</v>
      </c>
      <c r="C171">
        <v>1</v>
      </c>
      <c r="D171">
        <v>2400</v>
      </c>
      <c r="E171">
        <v>60</v>
      </c>
      <c r="F171">
        <v>1</v>
      </c>
      <c r="G171">
        <v>1</v>
      </c>
      <c r="H171" t="s">
        <v>7</v>
      </c>
      <c r="I171">
        <v>69.96569076083189</v>
      </c>
      <c r="J171">
        <v>68.13817455332341</v>
      </c>
      <c r="K171">
        <v>65.062877291645208</v>
      </c>
      <c r="L171">
        <v>66.762427759264355</v>
      </c>
      <c r="M171">
        <v>68.374866557684925</v>
      </c>
      <c r="N171">
        <v>77.824819131174166</v>
      </c>
      <c r="O171">
        <v>98.235603842051773</v>
      </c>
      <c r="P171">
        <v>104.7519978031074</v>
      </c>
      <c r="Q171">
        <v>107.85662666965035</v>
      </c>
      <c r="R171">
        <v>120.2868691911912</v>
      </c>
      <c r="S171">
        <v>126.88602732213521</v>
      </c>
      <c r="T171">
        <v>124.28631196295792</v>
      </c>
      <c r="U171">
        <v>126.78569215999254</v>
      </c>
      <c r="V171">
        <v>131.59808987730167</v>
      </c>
      <c r="W171">
        <v>129.86349564003575</v>
      </c>
      <c r="X171">
        <v>124.00911352078678</v>
      </c>
      <c r="Y171">
        <v>117.43895103467261</v>
      </c>
      <c r="Z171">
        <v>109.00137021560126</v>
      </c>
      <c r="AA171">
        <v>100.57863064444872</v>
      </c>
      <c r="AB171">
        <v>90.411123787749645</v>
      </c>
      <c r="AC171">
        <v>87.453325261142325</v>
      </c>
      <c r="AD171">
        <v>82.596866132301514</v>
      </c>
      <c r="AE171">
        <v>75.553868931463526</v>
      </c>
      <c r="AF171">
        <v>72.482144784503888</v>
      </c>
    </row>
    <row r="172" spans="1:32" x14ac:dyDescent="0.2">
      <c r="A172" t="s">
        <v>478</v>
      </c>
      <c r="B172" t="s">
        <v>270</v>
      </c>
      <c r="C172">
        <v>1</v>
      </c>
      <c r="D172">
        <v>2400</v>
      </c>
      <c r="E172">
        <v>60</v>
      </c>
      <c r="F172">
        <v>1</v>
      </c>
      <c r="G172">
        <v>1</v>
      </c>
      <c r="H172" t="s">
        <v>7</v>
      </c>
      <c r="I172">
        <v>68.35426081021977</v>
      </c>
      <c r="J172">
        <v>66.840475503707722</v>
      </c>
      <c r="K172">
        <v>67.921592496903557</v>
      </c>
      <c r="L172">
        <v>69.792101187748926</v>
      </c>
      <c r="M172">
        <v>71.540750733156045</v>
      </c>
      <c r="N172">
        <v>79.37917185936675</v>
      </c>
      <c r="O172">
        <v>101.64862410042801</v>
      </c>
      <c r="P172">
        <v>107.27775442175151</v>
      </c>
      <c r="Q172">
        <v>110.3161080121415</v>
      </c>
      <c r="R172">
        <v>117.02720077043983</v>
      </c>
      <c r="S172">
        <v>119.95363385023637</v>
      </c>
      <c r="T172">
        <v>119.76103529579511</v>
      </c>
      <c r="U172">
        <v>125.11308831751668</v>
      </c>
      <c r="V172">
        <v>133.38943090609223</v>
      </c>
      <c r="W172">
        <v>132.56315884893354</v>
      </c>
      <c r="X172">
        <v>126.14025605941424</v>
      </c>
      <c r="Y172">
        <v>115.51836248982809</v>
      </c>
      <c r="Z172">
        <v>109.49034218421637</v>
      </c>
      <c r="AA172">
        <v>97.997587662049554</v>
      </c>
      <c r="AB172">
        <v>100.10101541182188</v>
      </c>
      <c r="AC172">
        <v>95.642852771049505</v>
      </c>
      <c r="AD172">
        <v>84.831485221440261</v>
      </c>
      <c r="AE172">
        <v>80.832967246546957</v>
      </c>
      <c r="AF172">
        <v>78.07916868252407</v>
      </c>
    </row>
    <row r="173" spans="1:32" x14ac:dyDescent="0.2">
      <c r="A173" t="s">
        <v>478</v>
      </c>
      <c r="B173" t="s">
        <v>271</v>
      </c>
      <c r="C173">
        <v>1</v>
      </c>
      <c r="D173">
        <v>2400</v>
      </c>
      <c r="E173">
        <v>60</v>
      </c>
      <c r="F173">
        <v>1</v>
      </c>
      <c r="G173">
        <v>1</v>
      </c>
      <c r="H173" t="s">
        <v>7</v>
      </c>
      <c r="I173">
        <v>73.855460807656627</v>
      </c>
      <c r="J173">
        <v>69.934498502632536</v>
      </c>
      <c r="K173">
        <v>67.972842789905854</v>
      </c>
      <c r="L173">
        <v>69.676824728898964</v>
      </c>
      <c r="M173">
        <v>71.139485456593619</v>
      </c>
      <c r="N173">
        <v>84.004937736915451</v>
      </c>
      <c r="O173">
        <v>95.072887581148763</v>
      </c>
      <c r="P173">
        <v>94.51297147954682</v>
      </c>
      <c r="Q173">
        <v>103.63844099868402</v>
      </c>
      <c r="R173">
        <v>108.82225146928148</v>
      </c>
      <c r="S173">
        <v>108.36554779846328</v>
      </c>
      <c r="T173">
        <v>103.23328425273431</v>
      </c>
      <c r="U173">
        <v>110.5340718166282</v>
      </c>
      <c r="V173">
        <v>112.64389517071007</v>
      </c>
      <c r="W173">
        <v>110.34427898774635</v>
      </c>
      <c r="X173">
        <v>107.7631611307565</v>
      </c>
      <c r="Y173">
        <v>103.33274734967523</v>
      </c>
      <c r="Z173">
        <v>93.373896291107059</v>
      </c>
      <c r="AA173">
        <v>90.336036458501781</v>
      </c>
      <c r="AB173">
        <v>88.820146294922935</v>
      </c>
      <c r="AC173">
        <v>87.596498148414781</v>
      </c>
      <c r="AD173">
        <v>82.560809621997265</v>
      </c>
      <c r="AE173">
        <v>77.407353600839784</v>
      </c>
      <c r="AF173">
        <v>73.641312000172519</v>
      </c>
    </row>
    <row r="174" spans="1:32" x14ac:dyDescent="0.2">
      <c r="A174" t="s">
        <v>478</v>
      </c>
      <c r="B174" t="s">
        <v>272</v>
      </c>
      <c r="C174">
        <v>1</v>
      </c>
      <c r="D174">
        <v>2400</v>
      </c>
      <c r="E174">
        <v>60</v>
      </c>
      <c r="F174">
        <v>1</v>
      </c>
      <c r="G174">
        <v>1</v>
      </c>
      <c r="H174" t="s">
        <v>7</v>
      </c>
      <c r="I174">
        <v>70.710155952295011</v>
      </c>
      <c r="J174">
        <v>68.711053761084329</v>
      </c>
      <c r="K174">
        <v>66.26009691812591</v>
      </c>
      <c r="L174">
        <v>66.591715232759114</v>
      </c>
      <c r="M174">
        <v>70.980859992750609</v>
      </c>
      <c r="N174">
        <v>77.62083885779775</v>
      </c>
      <c r="O174">
        <v>78.667624549028631</v>
      </c>
      <c r="P174">
        <v>78.959670293962546</v>
      </c>
      <c r="Q174">
        <v>83.185789044534516</v>
      </c>
      <c r="R174">
        <v>87.907203958899728</v>
      </c>
      <c r="S174">
        <v>91.152983943582811</v>
      </c>
      <c r="T174">
        <v>94.73104906694131</v>
      </c>
      <c r="U174">
        <v>93.072161947823375</v>
      </c>
      <c r="V174">
        <v>99.466328594880196</v>
      </c>
      <c r="W174">
        <v>99.185733639603569</v>
      </c>
      <c r="X174">
        <v>96.187696293637302</v>
      </c>
      <c r="Y174">
        <v>102.99381367622428</v>
      </c>
      <c r="Z174">
        <v>97.029670680753327</v>
      </c>
      <c r="AA174">
        <v>89.164487004268267</v>
      </c>
      <c r="AB174">
        <v>87.170027404907202</v>
      </c>
      <c r="AC174">
        <v>89.291599876626421</v>
      </c>
      <c r="AD174">
        <v>79.779703623613742</v>
      </c>
      <c r="AE174">
        <v>77.197619326506256</v>
      </c>
      <c r="AF174">
        <v>74.717161122739199</v>
      </c>
    </row>
    <row r="175" spans="1:32" x14ac:dyDescent="0.2">
      <c r="A175" t="s">
        <v>478</v>
      </c>
      <c r="B175" t="s">
        <v>273</v>
      </c>
      <c r="C175">
        <v>1</v>
      </c>
      <c r="D175">
        <v>2400</v>
      </c>
      <c r="E175">
        <v>60</v>
      </c>
      <c r="F175">
        <v>1</v>
      </c>
      <c r="G175">
        <v>1</v>
      </c>
      <c r="H175" t="s">
        <v>7</v>
      </c>
      <c r="I175">
        <v>69.160704984653563</v>
      </c>
      <c r="J175">
        <v>66.430359594620654</v>
      </c>
      <c r="K175">
        <v>64.561836498448642</v>
      </c>
      <c r="L175">
        <v>64.861267228563165</v>
      </c>
      <c r="M175">
        <v>72.48811136213105</v>
      </c>
      <c r="N175">
        <v>73.280875083773083</v>
      </c>
      <c r="O175">
        <v>75.943586883281228</v>
      </c>
      <c r="P175">
        <v>72.585988660075969</v>
      </c>
      <c r="Q175">
        <v>72.705133870052208</v>
      </c>
      <c r="R175">
        <v>76.391437067395913</v>
      </c>
      <c r="S175">
        <v>83.163650188221695</v>
      </c>
      <c r="T175">
        <v>87.774813808059832</v>
      </c>
      <c r="U175">
        <v>92.384252730061874</v>
      </c>
      <c r="V175">
        <v>90.692768988529409</v>
      </c>
      <c r="W175">
        <v>94.008436280894202</v>
      </c>
      <c r="X175">
        <v>95.08834115805395</v>
      </c>
      <c r="Y175">
        <v>95.337876407450992</v>
      </c>
      <c r="Z175">
        <v>99.398467055329363</v>
      </c>
      <c r="AA175">
        <v>82.979748796708151</v>
      </c>
      <c r="AB175">
        <v>72.077024408655276</v>
      </c>
      <c r="AC175">
        <v>72.054268204721666</v>
      </c>
      <c r="AD175">
        <v>70.78009239521603</v>
      </c>
      <c r="AE175">
        <v>66.316877436688941</v>
      </c>
      <c r="AF175">
        <v>67.048668814691808</v>
      </c>
    </row>
    <row r="176" spans="1:32" x14ac:dyDescent="0.2">
      <c r="A176" t="s">
        <v>478</v>
      </c>
      <c r="B176" t="s">
        <v>274</v>
      </c>
      <c r="C176">
        <v>1</v>
      </c>
      <c r="D176">
        <v>2400</v>
      </c>
      <c r="E176">
        <v>60</v>
      </c>
      <c r="F176">
        <v>1</v>
      </c>
      <c r="G176">
        <v>1</v>
      </c>
      <c r="H176" t="s">
        <v>7</v>
      </c>
      <c r="I176">
        <v>66.515645422338636</v>
      </c>
      <c r="J176">
        <v>65.789430686680106</v>
      </c>
      <c r="K176">
        <v>62.764824713253091</v>
      </c>
      <c r="L176">
        <v>63.676996755711208</v>
      </c>
      <c r="M176">
        <v>73.156347151953327</v>
      </c>
      <c r="N176">
        <v>80.694904070663952</v>
      </c>
      <c r="O176">
        <v>90.520924644043163</v>
      </c>
      <c r="P176">
        <v>95.058932257328266</v>
      </c>
      <c r="Q176">
        <v>100.01120317920449</v>
      </c>
      <c r="R176">
        <v>104.92322600929796</v>
      </c>
      <c r="S176">
        <v>110.63170066006165</v>
      </c>
      <c r="T176">
        <v>106.98736354150488</v>
      </c>
      <c r="U176">
        <v>115.31742372156275</v>
      </c>
      <c r="V176">
        <v>120.52223275359437</v>
      </c>
      <c r="W176">
        <v>115.66000037109079</v>
      </c>
      <c r="X176">
        <v>111.48279243999934</v>
      </c>
      <c r="Y176">
        <v>105.10895947369534</v>
      </c>
      <c r="Z176">
        <v>106.67695140903307</v>
      </c>
      <c r="AA176">
        <v>97.14724962303255</v>
      </c>
      <c r="AB176">
        <v>89.379685273309192</v>
      </c>
      <c r="AC176">
        <v>88.05980226433968</v>
      </c>
      <c r="AD176">
        <v>81.430687088421706</v>
      </c>
      <c r="AE176">
        <v>76.344565091778392</v>
      </c>
      <c r="AF176">
        <v>69.149348742183136</v>
      </c>
    </row>
    <row r="177" spans="1:32" x14ac:dyDescent="0.2">
      <c r="A177" t="s">
        <v>478</v>
      </c>
      <c r="B177" t="s">
        <v>275</v>
      </c>
      <c r="C177">
        <v>1</v>
      </c>
      <c r="D177">
        <v>2400</v>
      </c>
      <c r="E177">
        <v>60</v>
      </c>
      <c r="F177">
        <v>1</v>
      </c>
      <c r="G177">
        <v>1</v>
      </c>
      <c r="H177" t="s">
        <v>7</v>
      </c>
      <c r="I177">
        <v>67.192442236202481</v>
      </c>
      <c r="J177">
        <v>61.614531496336731</v>
      </c>
      <c r="K177">
        <v>59.297016339599374</v>
      </c>
      <c r="L177">
        <v>59.978418877126167</v>
      </c>
      <c r="M177">
        <v>71.239025176901848</v>
      </c>
      <c r="N177">
        <v>79.672226616388969</v>
      </c>
      <c r="O177">
        <v>87.426173054844497</v>
      </c>
      <c r="P177">
        <v>91.454873909805713</v>
      </c>
      <c r="Q177">
        <v>99.367217704869219</v>
      </c>
      <c r="R177">
        <v>107.2179571209158</v>
      </c>
      <c r="S177">
        <v>115.47178986884113</v>
      </c>
      <c r="T177">
        <v>114.97087232933136</v>
      </c>
      <c r="U177">
        <v>118.43393608643176</v>
      </c>
      <c r="V177">
        <v>123.57173136969593</v>
      </c>
      <c r="W177">
        <v>120.21699848850982</v>
      </c>
      <c r="X177">
        <v>114.54880229852493</v>
      </c>
      <c r="Y177">
        <v>110.74115120919589</v>
      </c>
      <c r="Z177">
        <v>99.326024710446845</v>
      </c>
      <c r="AA177">
        <v>93.110601304222214</v>
      </c>
      <c r="AB177">
        <v>92.491390775253379</v>
      </c>
      <c r="AC177">
        <v>89.657521854402106</v>
      </c>
      <c r="AD177">
        <v>84.208163880480683</v>
      </c>
      <c r="AE177">
        <v>76.822137304121114</v>
      </c>
      <c r="AF177">
        <v>73.221349863423484</v>
      </c>
    </row>
    <row r="178" spans="1:32" x14ac:dyDescent="0.2">
      <c r="A178" t="s">
        <v>478</v>
      </c>
      <c r="B178" t="s">
        <v>276</v>
      </c>
      <c r="C178">
        <v>1</v>
      </c>
      <c r="D178">
        <v>2400</v>
      </c>
      <c r="E178">
        <v>60</v>
      </c>
      <c r="F178">
        <v>1</v>
      </c>
      <c r="G178">
        <v>1</v>
      </c>
      <c r="H178" t="s">
        <v>7</v>
      </c>
      <c r="I178">
        <v>68.973796914111986</v>
      </c>
      <c r="J178">
        <v>67.353098663526481</v>
      </c>
      <c r="K178">
        <v>64.272444375557981</v>
      </c>
      <c r="L178">
        <v>64.953199707483449</v>
      </c>
      <c r="M178">
        <v>75.434549236923175</v>
      </c>
      <c r="N178">
        <v>79.606323761669827</v>
      </c>
      <c r="O178">
        <v>97.118002707597356</v>
      </c>
      <c r="P178">
        <v>99.676312423480724</v>
      </c>
      <c r="Q178">
        <v>104.30594489510162</v>
      </c>
      <c r="R178">
        <v>114.36819034620429</v>
      </c>
      <c r="S178">
        <v>114.67101610863301</v>
      </c>
      <c r="T178">
        <v>111.33752581027065</v>
      </c>
      <c r="U178">
        <v>121.42985753630816</v>
      </c>
      <c r="V178">
        <v>123.62204871037976</v>
      </c>
      <c r="W178">
        <v>123.79973310487235</v>
      </c>
      <c r="X178">
        <v>115.20067067961759</v>
      </c>
      <c r="Y178">
        <v>113.00560930191585</v>
      </c>
      <c r="Z178">
        <v>105.48515563545348</v>
      </c>
      <c r="AA178">
        <v>99.34176860099447</v>
      </c>
      <c r="AB178">
        <v>92.604379877093734</v>
      </c>
      <c r="AC178">
        <v>93.260740348972874</v>
      </c>
      <c r="AD178">
        <v>85.295218190801819</v>
      </c>
      <c r="AE178">
        <v>80.257111293748693</v>
      </c>
      <c r="AF178">
        <v>76.44898600252148</v>
      </c>
    </row>
    <row r="179" spans="1:32" x14ac:dyDescent="0.2">
      <c r="A179" t="s">
        <v>478</v>
      </c>
      <c r="B179" t="s">
        <v>277</v>
      </c>
      <c r="C179">
        <v>1</v>
      </c>
      <c r="D179">
        <v>2400</v>
      </c>
      <c r="E179">
        <v>60</v>
      </c>
      <c r="F179">
        <v>1</v>
      </c>
      <c r="G179">
        <v>1</v>
      </c>
      <c r="H179" t="s">
        <v>7</v>
      </c>
      <c r="I179">
        <v>72.313239827005276</v>
      </c>
      <c r="J179">
        <v>70.021643865200943</v>
      </c>
      <c r="K179">
        <v>68.124921816787719</v>
      </c>
      <c r="L179">
        <v>69.706432504835462</v>
      </c>
      <c r="M179">
        <v>72.008765724490488</v>
      </c>
      <c r="N179">
        <v>80.834374237822544</v>
      </c>
      <c r="O179">
        <v>100.84486630471271</v>
      </c>
      <c r="P179">
        <v>101.9002482986553</v>
      </c>
      <c r="Q179">
        <v>106.63080329619987</v>
      </c>
      <c r="R179">
        <v>115.39377414185482</v>
      </c>
      <c r="S179">
        <v>124.89102745679158</v>
      </c>
      <c r="T179">
        <v>122.39594077930253</v>
      </c>
      <c r="U179">
        <v>132.8498381499538</v>
      </c>
      <c r="V179">
        <v>133.47196796456009</v>
      </c>
      <c r="W179">
        <v>131.9918875215655</v>
      </c>
      <c r="X179">
        <v>125.00772098170398</v>
      </c>
      <c r="Y179">
        <v>123.7494573022712</v>
      </c>
      <c r="Z179">
        <v>119.66421833588844</v>
      </c>
      <c r="AA179">
        <v>115.7805349999599</v>
      </c>
      <c r="AB179">
        <v>107.42069777719263</v>
      </c>
      <c r="AC179">
        <v>102.18445540816285</v>
      </c>
      <c r="AD179">
        <v>93.374244489008319</v>
      </c>
      <c r="AE179">
        <v>85.723628891554881</v>
      </c>
      <c r="AF179">
        <v>79.609265837216256</v>
      </c>
    </row>
    <row r="180" spans="1:32" x14ac:dyDescent="0.2">
      <c r="A180" t="s">
        <v>478</v>
      </c>
      <c r="B180" t="s">
        <v>278</v>
      </c>
      <c r="C180">
        <v>1</v>
      </c>
      <c r="D180">
        <v>2400</v>
      </c>
      <c r="E180">
        <v>60</v>
      </c>
      <c r="F180">
        <v>1</v>
      </c>
      <c r="G180">
        <v>1</v>
      </c>
      <c r="H180" t="s">
        <v>7</v>
      </c>
      <c r="I180">
        <v>75.519776483154388</v>
      </c>
      <c r="J180">
        <v>72.718850271904543</v>
      </c>
      <c r="K180">
        <v>71.349542243285498</v>
      </c>
      <c r="L180">
        <v>71.11216280433554</v>
      </c>
      <c r="M180">
        <v>73.041599328129962</v>
      </c>
      <c r="N180">
        <v>78.556227364640023</v>
      </c>
      <c r="O180">
        <v>96.222131772592832</v>
      </c>
      <c r="P180">
        <v>99.308961025205718</v>
      </c>
      <c r="Q180">
        <v>102.31973899178085</v>
      </c>
      <c r="R180">
        <v>110.39999990430863</v>
      </c>
      <c r="S180">
        <v>115.16723738442596</v>
      </c>
      <c r="T180">
        <v>113.18332444668803</v>
      </c>
      <c r="U180">
        <v>120.14474382907767</v>
      </c>
      <c r="V180">
        <v>124.06603848245487</v>
      </c>
      <c r="W180">
        <v>123.56343984978635</v>
      </c>
      <c r="X180">
        <v>114.7137722520575</v>
      </c>
      <c r="Y180">
        <v>117.55280851360932</v>
      </c>
      <c r="Z180">
        <v>113.96055557977485</v>
      </c>
      <c r="AA180">
        <v>106.89783407074353</v>
      </c>
      <c r="AB180">
        <v>104.70803389770498</v>
      </c>
      <c r="AC180">
        <v>95.358061412404965</v>
      </c>
      <c r="AD180">
        <v>88.911457817340889</v>
      </c>
      <c r="AE180">
        <v>82.190845394063217</v>
      </c>
      <c r="AF180">
        <v>78.733398288239513</v>
      </c>
    </row>
    <row r="181" spans="1:32" x14ac:dyDescent="0.2">
      <c r="A181" t="s">
        <v>478</v>
      </c>
      <c r="B181" t="s">
        <v>279</v>
      </c>
      <c r="C181">
        <v>1</v>
      </c>
      <c r="D181">
        <v>2400</v>
      </c>
      <c r="E181">
        <v>60</v>
      </c>
      <c r="F181">
        <v>1</v>
      </c>
      <c r="G181">
        <v>1</v>
      </c>
      <c r="H181" t="s">
        <v>7</v>
      </c>
      <c r="I181">
        <v>75.689292910920699</v>
      </c>
      <c r="J181">
        <v>73.374296846442206</v>
      </c>
      <c r="K181">
        <v>71.590240818288379</v>
      </c>
      <c r="L181">
        <v>71.317896616772998</v>
      </c>
      <c r="M181">
        <v>70.520435591095023</v>
      </c>
      <c r="N181">
        <v>73.463987555353015</v>
      </c>
      <c r="O181">
        <v>77.224545942443385</v>
      </c>
      <c r="P181">
        <v>86.470216305823698</v>
      </c>
      <c r="Q181">
        <v>86.643304263390235</v>
      </c>
      <c r="R181">
        <v>89.970459981519625</v>
      </c>
      <c r="S181">
        <v>97.272113117162689</v>
      </c>
      <c r="T181">
        <v>101.85032666351991</v>
      </c>
      <c r="U181">
        <v>101.38462574572061</v>
      </c>
      <c r="V181">
        <v>108.90844813307437</v>
      </c>
      <c r="W181">
        <v>109.54990100863454</v>
      </c>
      <c r="X181">
        <v>107.07381411437139</v>
      </c>
      <c r="Y181">
        <v>104.8685684663012</v>
      </c>
      <c r="Z181">
        <v>109.37259076082482</v>
      </c>
      <c r="AA181">
        <v>107.41787497176891</v>
      </c>
      <c r="AB181">
        <v>100.39558144668608</v>
      </c>
      <c r="AC181">
        <v>102.61504874547192</v>
      </c>
      <c r="AD181">
        <v>94.143679710657494</v>
      </c>
      <c r="AE181">
        <v>83.287319262617572</v>
      </c>
      <c r="AF181">
        <v>77.249165378703509</v>
      </c>
    </row>
    <row r="182" spans="1:32" x14ac:dyDescent="0.2">
      <c r="A182" t="s">
        <v>478</v>
      </c>
      <c r="B182" t="s">
        <v>280</v>
      </c>
      <c r="C182">
        <v>1</v>
      </c>
      <c r="D182">
        <v>2400</v>
      </c>
      <c r="E182">
        <v>60</v>
      </c>
      <c r="F182">
        <v>1</v>
      </c>
      <c r="G182">
        <v>1</v>
      </c>
      <c r="H182" t="s">
        <v>7</v>
      </c>
      <c r="I182">
        <v>70.927066785851792</v>
      </c>
      <c r="J182">
        <v>68.928301041125437</v>
      </c>
      <c r="K182">
        <v>67.760303858729387</v>
      </c>
      <c r="L182">
        <v>67.899127419150688</v>
      </c>
      <c r="M182">
        <v>67.281269927066177</v>
      </c>
      <c r="N182">
        <v>72.745183597198789</v>
      </c>
      <c r="O182">
        <v>79.355154562302062</v>
      </c>
      <c r="P182">
        <v>76.893652345950088</v>
      </c>
      <c r="Q182">
        <v>72.183365443963339</v>
      </c>
      <c r="R182">
        <v>81.014941740309325</v>
      </c>
      <c r="S182">
        <v>91.560188978124501</v>
      </c>
      <c r="T182">
        <v>92.325211602295923</v>
      </c>
      <c r="U182">
        <v>99.367783468330387</v>
      </c>
      <c r="V182">
        <v>103.66070966609045</v>
      </c>
      <c r="W182">
        <v>101.83677947621614</v>
      </c>
      <c r="X182">
        <v>106.78780801056291</v>
      </c>
      <c r="Y182">
        <v>111.18130022876487</v>
      </c>
      <c r="Z182">
        <v>111.13186366556421</v>
      </c>
      <c r="AA182">
        <v>102.83614192280373</v>
      </c>
      <c r="AB182">
        <v>97.577692746629651</v>
      </c>
      <c r="AC182">
        <v>84.134494038410907</v>
      </c>
      <c r="AD182">
        <v>83.493589942305448</v>
      </c>
      <c r="AE182">
        <v>80.443507212947367</v>
      </c>
      <c r="AF182">
        <v>78.972710081550275</v>
      </c>
    </row>
    <row r="183" spans="1:32" x14ac:dyDescent="0.2">
      <c r="A183" t="s">
        <v>478</v>
      </c>
      <c r="B183" t="s">
        <v>281</v>
      </c>
      <c r="C183">
        <v>1</v>
      </c>
      <c r="D183">
        <v>2400</v>
      </c>
      <c r="E183">
        <v>60</v>
      </c>
      <c r="F183">
        <v>1</v>
      </c>
      <c r="G183">
        <v>1</v>
      </c>
      <c r="H183" t="s">
        <v>7</v>
      </c>
      <c r="I183">
        <v>75.378690435622246</v>
      </c>
      <c r="J183">
        <v>73.907175298277977</v>
      </c>
      <c r="K183">
        <v>72.429767097970625</v>
      </c>
      <c r="L183">
        <v>74.017762829984576</v>
      </c>
      <c r="M183">
        <v>80.873052219351109</v>
      </c>
      <c r="N183">
        <v>89.920697667520741</v>
      </c>
      <c r="O183">
        <v>108.0913401437339</v>
      </c>
      <c r="P183">
        <v>110.2558789163823</v>
      </c>
      <c r="Q183">
        <v>114.06027159978015</v>
      </c>
      <c r="R183">
        <v>120.18315460575624</v>
      </c>
      <c r="S183">
        <v>127.98194416946041</v>
      </c>
      <c r="T183">
        <v>130.29135435289882</v>
      </c>
      <c r="U183">
        <v>136.27157073747136</v>
      </c>
      <c r="V183">
        <v>138.09368161639637</v>
      </c>
      <c r="W183">
        <v>134.47012410221436</v>
      </c>
      <c r="X183">
        <v>124.38384117235758</v>
      </c>
      <c r="Y183">
        <v>121.53318687032798</v>
      </c>
      <c r="Z183">
        <v>111.59008010146565</v>
      </c>
      <c r="AA183">
        <v>106.45017214864151</v>
      </c>
      <c r="AB183">
        <v>98.659141559844159</v>
      </c>
      <c r="AC183">
        <v>95.244914788461188</v>
      </c>
      <c r="AD183">
        <v>91.343746044715061</v>
      </c>
      <c r="AE183">
        <v>91.292868961321901</v>
      </c>
      <c r="AF183">
        <v>85.96972802863813</v>
      </c>
    </row>
    <row r="184" spans="1:32" x14ac:dyDescent="0.2">
      <c r="A184" t="s">
        <v>478</v>
      </c>
      <c r="B184" t="s">
        <v>282</v>
      </c>
      <c r="C184">
        <v>1</v>
      </c>
      <c r="D184">
        <v>2400</v>
      </c>
      <c r="E184">
        <v>60</v>
      </c>
      <c r="F184">
        <v>1</v>
      </c>
      <c r="G184">
        <v>1</v>
      </c>
      <c r="H184" t="s">
        <v>7</v>
      </c>
      <c r="I184">
        <v>80.561108223154633</v>
      </c>
      <c r="J184">
        <v>74.06080573598453</v>
      </c>
      <c r="K184">
        <v>75.90548240229883</v>
      </c>
      <c r="L184">
        <v>78.881262306169745</v>
      </c>
      <c r="M184">
        <v>78.53459196781499</v>
      </c>
      <c r="N184">
        <v>88.130584944930575</v>
      </c>
      <c r="O184">
        <v>100.92569588652115</v>
      </c>
      <c r="P184">
        <v>101.5446897115532</v>
      </c>
      <c r="Q184">
        <v>111.51350189936056</v>
      </c>
      <c r="R184">
        <v>121.85222818767984</v>
      </c>
      <c r="S184">
        <v>126.05040370649265</v>
      </c>
      <c r="T184">
        <v>123.50955466816291</v>
      </c>
      <c r="U184">
        <v>134.35751618466739</v>
      </c>
      <c r="V184">
        <v>140.55159171867427</v>
      </c>
      <c r="W184">
        <v>135.26067121994964</v>
      </c>
      <c r="X184">
        <v>127.94629359851277</v>
      </c>
      <c r="Y184">
        <v>117.56272573362095</v>
      </c>
      <c r="Z184">
        <v>108.46591143251327</v>
      </c>
      <c r="AA184">
        <v>100.3817037414085</v>
      </c>
      <c r="AB184">
        <v>97.708648881663621</v>
      </c>
      <c r="AC184">
        <v>97.928983056532488</v>
      </c>
      <c r="AD184">
        <v>93.106889799368332</v>
      </c>
      <c r="AE184">
        <v>85.595293960979362</v>
      </c>
      <c r="AF184">
        <v>80.843553451414522</v>
      </c>
    </row>
    <row r="185" spans="1:32" x14ac:dyDescent="0.2">
      <c r="A185" t="s">
        <v>478</v>
      </c>
      <c r="B185" t="s">
        <v>283</v>
      </c>
      <c r="C185">
        <v>1</v>
      </c>
      <c r="D185">
        <v>2400</v>
      </c>
      <c r="E185">
        <v>60</v>
      </c>
      <c r="F185">
        <v>1</v>
      </c>
      <c r="G185">
        <v>1</v>
      </c>
      <c r="H185" t="s">
        <v>7</v>
      </c>
      <c r="I185">
        <v>75.09723256699516</v>
      </c>
      <c r="J185">
        <v>70.524515103012334</v>
      </c>
      <c r="K185">
        <v>68.25207885400404</v>
      </c>
      <c r="L185">
        <v>69.260099258682175</v>
      </c>
      <c r="M185">
        <v>70.209178956262818</v>
      </c>
      <c r="N185">
        <v>77.152090237253105</v>
      </c>
      <c r="O185">
        <v>98.506977400006903</v>
      </c>
      <c r="P185">
        <v>104.36627624702855</v>
      </c>
      <c r="Q185">
        <v>105.98711599552045</v>
      </c>
      <c r="R185">
        <v>117.08001301079689</v>
      </c>
      <c r="S185">
        <v>121.30461276131176</v>
      </c>
      <c r="T185">
        <v>120.62881918317558</v>
      </c>
      <c r="U185">
        <v>129.26898918589131</v>
      </c>
      <c r="V185">
        <v>134.67941585398077</v>
      </c>
      <c r="W185">
        <v>128.97159830317727</v>
      </c>
      <c r="X185">
        <v>129.69160758865792</v>
      </c>
      <c r="Y185">
        <v>124.16137267861383</v>
      </c>
      <c r="Z185">
        <v>114.29895289868588</v>
      </c>
      <c r="AA185">
        <v>114.34066650016278</v>
      </c>
      <c r="AB185">
        <v>113.6323191848271</v>
      </c>
      <c r="AC185">
        <v>109.52103138479612</v>
      </c>
      <c r="AD185">
        <v>100.03882658121751</v>
      </c>
      <c r="AE185">
        <v>88.681740356159636</v>
      </c>
      <c r="AF185">
        <v>82.360907881516411</v>
      </c>
    </row>
    <row r="186" spans="1:32" x14ac:dyDescent="0.2">
      <c r="A186" t="s">
        <v>478</v>
      </c>
      <c r="B186" t="s">
        <v>284</v>
      </c>
      <c r="C186">
        <v>1</v>
      </c>
      <c r="D186">
        <v>2400</v>
      </c>
      <c r="E186">
        <v>60</v>
      </c>
      <c r="F186">
        <v>1</v>
      </c>
      <c r="G186">
        <v>1</v>
      </c>
      <c r="H186" t="s">
        <v>7</v>
      </c>
      <c r="I186">
        <v>75.258367747273539</v>
      </c>
      <c r="J186">
        <v>71.121294394700399</v>
      </c>
      <c r="K186">
        <v>69.413999974784957</v>
      </c>
      <c r="L186">
        <v>69.71681547932873</v>
      </c>
      <c r="M186">
        <v>71.643217967300998</v>
      </c>
      <c r="N186">
        <v>78.338988264185119</v>
      </c>
      <c r="O186">
        <v>100.1091342881795</v>
      </c>
      <c r="P186">
        <v>105.94889825471662</v>
      </c>
      <c r="Q186">
        <v>106.43825271535053</v>
      </c>
      <c r="R186">
        <v>119.13900395374876</v>
      </c>
      <c r="S186">
        <v>124.60700485695159</v>
      </c>
      <c r="T186">
        <v>117.91831822632653</v>
      </c>
      <c r="U186">
        <v>126.06336922205968</v>
      </c>
      <c r="V186">
        <v>124.10714579853141</v>
      </c>
      <c r="W186">
        <v>123.37631983011296</v>
      </c>
      <c r="X186">
        <v>114.29234714981202</v>
      </c>
      <c r="Y186">
        <v>111.58563382100485</v>
      </c>
      <c r="Z186">
        <v>103.95362457013189</v>
      </c>
      <c r="AA186">
        <v>98.058880947678745</v>
      </c>
      <c r="AB186">
        <v>98.873137779651216</v>
      </c>
      <c r="AC186">
        <v>95.510782980076158</v>
      </c>
      <c r="AD186">
        <v>91.082729625263426</v>
      </c>
      <c r="AE186">
        <v>79.48941250673434</v>
      </c>
      <c r="AF186">
        <v>70.201181005399903</v>
      </c>
    </row>
    <row r="187" spans="1:32" x14ac:dyDescent="0.2">
      <c r="A187" t="s">
        <v>478</v>
      </c>
      <c r="B187" t="s">
        <v>285</v>
      </c>
      <c r="C187">
        <v>1</v>
      </c>
      <c r="D187">
        <v>2400</v>
      </c>
      <c r="E187">
        <v>60</v>
      </c>
      <c r="F187">
        <v>1</v>
      </c>
      <c r="G187">
        <v>1</v>
      </c>
      <c r="H187" t="s">
        <v>7</v>
      </c>
      <c r="I187">
        <v>66.584555035041404</v>
      </c>
      <c r="J187">
        <v>63.221441831983128</v>
      </c>
      <c r="K187">
        <v>61.029929766500452</v>
      </c>
      <c r="L187">
        <v>60.727619941548916</v>
      </c>
      <c r="M187">
        <v>64.229784015519613</v>
      </c>
      <c r="N187">
        <v>73.963695083848421</v>
      </c>
      <c r="O187">
        <v>82.913961116951356</v>
      </c>
      <c r="P187">
        <v>79.708197481826005</v>
      </c>
      <c r="Q187">
        <v>88.480874541971488</v>
      </c>
      <c r="R187">
        <v>93.640583644609038</v>
      </c>
      <c r="S187">
        <v>97.707795162016708</v>
      </c>
      <c r="T187">
        <v>94.920626291268761</v>
      </c>
      <c r="U187">
        <v>105.04547755550109</v>
      </c>
      <c r="V187">
        <v>106.92379955990828</v>
      </c>
      <c r="W187">
        <v>102.33472955520241</v>
      </c>
      <c r="X187">
        <v>102.36518655240992</v>
      </c>
      <c r="Y187">
        <v>92.580103512392242</v>
      </c>
      <c r="Z187">
        <v>89.025139957872511</v>
      </c>
      <c r="AA187">
        <v>86.42318916175428</v>
      </c>
      <c r="AB187">
        <v>82.070329830450561</v>
      </c>
      <c r="AC187">
        <v>83.256439810898357</v>
      </c>
      <c r="AD187">
        <v>77.34578674917141</v>
      </c>
      <c r="AE187">
        <v>69.75895534488987</v>
      </c>
      <c r="AF187">
        <v>66.29023920368833</v>
      </c>
    </row>
    <row r="188" spans="1:32" x14ac:dyDescent="0.2">
      <c r="A188" t="s">
        <v>478</v>
      </c>
      <c r="B188" t="s">
        <v>286</v>
      </c>
      <c r="C188">
        <v>1</v>
      </c>
      <c r="D188">
        <v>2400</v>
      </c>
      <c r="E188">
        <v>60</v>
      </c>
      <c r="F188">
        <v>1</v>
      </c>
      <c r="G188">
        <v>1</v>
      </c>
      <c r="H188" t="s">
        <v>7</v>
      </c>
      <c r="I188">
        <v>64.444468056971246</v>
      </c>
      <c r="J188">
        <v>62.259951704022185</v>
      </c>
      <c r="K188">
        <v>63.792734857266396</v>
      </c>
      <c r="L188">
        <v>63.250012708031136</v>
      </c>
      <c r="M188">
        <v>65.606180750374676</v>
      </c>
      <c r="N188">
        <v>67.683627494943579</v>
      </c>
      <c r="O188">
        <v>67.354639256742331</v>
      </c>
      <c r="P188">
        <v>69.338236171646841</v>
      </c>
      <c r="Q188">
        <v>69.836185756620495</v>
      </c>
      <c r="R188">
        <v>76.425209236010701</v>
      </c>
      <c r="S188">
        <v>77.301975428090785</v>
      </c>
      <c r="T188">
        <v>83.142328118238112</v>
      </c>
      <c r="U188">
        <v>91.371011751161518</v>
      </c>
      <c r="V188">
        <v>88.949904830067382</v>
      </c>
      <c r="W188">
        <v>93.074700197272662</v>
      </c>
      <c r="X188">
        <v>93.1249420869852</v>
      </c>
      <c r="Y188">
        <v>90.886068914571965</v>
      </c>
      <c r="Z188">
        <v>92.714145088006816</v>
      </c>
      <c r="AA188">
        <v>94.219985986472579</v>
      </c>
      <c r="AB188">
        <v>79.802572666410995</v>
      </c>
      <c r="AC188">
        <v>80.826182375349248</v>
      </c>
      <c r="AD188">
        <v>73.617821389465547</v>
      </c>
      <c r="AE188">
        <v>67.591931585174649</v>
      </c>
      <c r="AF188">
        <v>63.482997728488051</v>
      </c>
    </row>
    <row r="189" spans="1:32" x14ac:dyDescent="0.2">
      <c r="A189" t="s">
        <v>478</v>
      </c>
      <c r="B189" t="s">
        <v>287</v>
      </c>
      <c r="C189">
        <v>1</v>
      </c>
      <c r="D189">
        <v>2400</v>
      </c>
      <c r="E189">
        <v>60</v>
      </c>
      <c r="F189">
        <v>1</v>
      </c>
      <c r="G189">
        <v>1</v>
      </c>
      <c r="H189" t="s">
        <v>7</v>
      </c>
      <c r="I189">
        <v>59.154325504108229</v>
      </c>
      <c r="J189">
        <v>55.404542216267231</v>
      </c>
      <c r="K189">
        <v>53.874280705901064</v>
      </c>
      <c r="L189">
        <v>53.441956830375183</v>
      </c>
      <c r="M189">
        <v>58.173440023378085</v>
      </c>
      <c r="N189">
        <v>64.531663346107294</v>
      </c>
      <c r="O189">
        <v>60.929947686286724</v>
      </c>
      <c r="P189">
        <v>61.034557359006023</v>
      </c>
      <c r="Q189">
        <v>62.43554855325371</v>
      </c>
      <c r="R189">
        <v>64.661650091041338</v>
      </c>
      <c r="S189">
        <v>81.371901223576373</v>
      </c>
      <c r="T189">
        <v>86.5587317016073</v>
      </c>
      <c r="U189">
        <v>90.988221418040396</v>
      </c>
      <c r="V189">
        <v>95.559709324381387</v>
      </c>
      <c r="W189">
        <v>95.542778433281924</v>
      </c>
      <c r="X189">
        <v>95.327626844957805</v>
      </c>
      <c r="Y189">
        <v>98.885563715862844</v>
      </c>
      <c r="Z189">
        <v>96.020618181698069</v>
      </c>
      <c r="AA189">
        <v>89.72328219757523</v>
      </c>
      <c r="AB189">
        <v>77.335560671111907</v>
      </c>
      <c r="AC189">
        <v>74.753119322617721</v>
      </c>
      <c r="AD189">
        <v>73.76917101399134</v>
      </c>
      <c r="AE189">
        <v>69.798060083538999</v>
      </c>
      <c r="AF189">
        <v>67.358010484174386</v>
      </c>
    </row>
    <row r="190" spans="1:32" x14ac:dyDescent="0.2">
      <c r="A190" t="s">
        <v>478</v>
      </c>
      <c r="B190" t="s">
        <v>288</v>
      </c>
      <c r="C190">
        <v>1</v>
      </c>
      <c r="D190">
        <v>2400</v>
      </c>
      <c r="E190">
        <v>60</v>
      </c>
      <c r="F190">
        <v>1</v>
      </c>
      <c r="G190">
        <v>1</v>
      </c>
      <c r="H190" t="s">
        <v>7</v>
      </c>
      <c r="I190">
        <v>64.926606798524602</v>
      </c>
      <c r="J190">
        <v>62.279604682101322</v>
      </c>
      <c r="K190">
        <v>61.04299090468065</v>
      </c>
      <c r="L190">
        <v>59.362620178051174</v>
      </c>
      <c r="M190">
        <v>65.030058146766947</v>
      </c>
      <c r="N190">
        <v>69.262130682617624</v>
      </c>
      <c r="O190">
        <v>71.806801116502271</v>
      </c>
      <c r="P190">
        <v>70.448343613658636</v>
      </c>
      <c r="Q190">
        <v>73.252710933637573</v>
      </c>
      <c r="R190">
        <v>81.525155532742644</v>
      </c>
      <c r="S190">
        <v>85.75965623175766</v>
      </c>
      <c r="T190">
        <v>88.199017969113712</v>
      </c>
      <c r="U190">
        <v>93.539979809328898</v>
      </c>
      <c r="V190">
        <v>94.578787771799142</v>
      </c>
      <c r="W190">
        <v>98.045750797618012</v>
      </c>
      <c r="X190">
        <v>96.989450772781041</v>
      </c>
      <c r="Y190">
        <v>95.59713798862893</v>
      </c>
      <c r="Z190">
        <v>97.146873170485392</v>
      </c>
      <c r="AA190">
        <v>89.328794204210851</v>
      </c>
      <c r="AB190">
        <v>84.820164795211909</v>
      </c>
      <c r="AC190">
        <v>77.42345760617259</v>
      </c>
      <c r="AD190">
        <v>72.980767513830159</v>
      </c>
      <c r="AE190">
        <v>69.436700354297528</v>
      </c>
      <c r="AF190">
        <v>64.24330302214301</v>
      </c>
    </row>
    <row r="191" spans="1:32" x14ac:dyDescent="0.2">
      <c r="A191" t="s">
        <v>478</v>
      </c>
      <c r="B191" t="s">
        <v>289</v>
      </c>
      <c r="C191">
        <v>1</v>
      </c>
      <c r="D191">
        <v>2400</v>
      </c>
      <c r="E191">
        <v>60</v>
      </c>
      <c r="F191">
        <v>1</v>
      </c>
      <c r="G191">
        <v>1</v>
      </c>
      <c r="H191" t="s">
        <v>7</v>
      </c>
      <c r="I191">
        <v>59.728481133285143</v>
      </c>
      <c r="J191">
        <v>58.695142115778751</v>
      </c>
      <c r="K191">
        <v>56.600148905116534</v>
      </c>
      <c r="L191">
        <v>60.040280020479663</v>
      </c>
      <c r="M191">
        <v>64.687681981651764</v>
      </c>
      <c r="N191">
        <v>75.872040441799143</v>
      </c>
      <c r="O191">
        <v>89.566497446257543</v>
      </c>
      <c r="P191">
        <v>92.95213030410288</v>
      </c>
      <c r="Q191">
        <v>105.38674265790056</v>
      </c>
      <c r="R191">
        <v>115.87332535303531</v>
      </c>
      <c r="S191">
        <v>121.83350545088298</v>
      </c>
      <c r="T191">
        <v>121.19461458069905</v>
      </c>
      <c r="U191">
        <v>125.41015246412968</v>
      </c>
      <c r="V191">
        <v>131.35577182012952</v>
      </c>
      <c r="W191">
        <v>131.12081588027314</v>
      </c>
      <c r="X191">
        <v>127.24922742267404</v>
      </c>
      <c r="Y191">
        <v>119.91899005508014</v>
      </c>
      <c r="Z191">
        <v>114.73361490635027</v>
      </c>
      <c r="AA191">
        <v>114.82266271988181</v>
      </c>
      <c r="AB191">
        <v>111.91071437281846</v>
      </c>
      <c r="AC191">
        <v>108.65673266166304</v>
      </c>
      <c r="AD191">
        <v>96.283085926020561</v>
      </c>
      <c r="AE191">
        <v>90.242978305426703</v>
      </c>
      <c r="AF191">
        <v>85.782342680693063</v>
      </c>
    </row>
    <row r="192" spans="1:32" x14ac:dyDescent="0.2">
      <c r="A192" t="s">
        <v>478</v>
      </c>
      <c r="B192" t="s">
        <v>290</v>
      </c>
      <c r="C192">
        <v>1</v>
      </c>
      <c r="D192">
        <v>2400</v>
      </c>
      <c r="E192">
        <v>60</v>
      </c>
      <c r="F192">
        <v>1</v>
      </c>
      <c r="G192">
        <v>1</v>
      </c>
      <c r="H192" t="s">
        <v>7</v>
      </c>
      <c r="I192">
        <v>73.149888950889704</v>
      </c>
      <c r="J192">
        <v>70.670287759020766</v>
      </c>
      <c r="K192">
        <v>67.892235476888942</v>
      </c>
      <c r="L192">
        <v>69.77550802119049</v>
      </c>
      <c r="M192">
        <v>78.326373672779496</v>
      </c>
      <c r="N192">
        <v>83.17134312622629</v>
      </c>
      <c r="O192">
        <v>103.43053743672894</v>
      </c>
      <c r="P192">
        <v>99.987665203115952</v>
      </c>
      <c r="Q192">
        <v>111.91242873246324</v>
      </c>
      <c r="R192">
        <v>116.45658222382653</v>
      </c>
      <c r="S192">
        <v>115.23856857307699</v>
      </c>
      <c r="T192">
        <v>123.25664591943251</v>
      </c>
      <c r="U192">
        <v>131.19164962108289</v>
      </c>
      <c r="V192">
        <v>130.71218793509399</v>
      </c>
      <c r="W192">
        <v>134.84148321040939</v>
      </c>
      <c r="X192">
        <v>129.71410927176095</v>
      </c>
      <c r="Y192">
        <v>126.69749667251867</v>
      </c>
      <c r="Z192">
        <v>117.64813872075038</v>
      </c>
      <c r="AA192">
        <v>119.86569726349505</v>
      </c>
      <c r="AB192">
        <v>109.68673987465469</v>
      </c>
      <c r="AC192">
        <v>102.33843042064541</v>
      </c>
      <c r="AD192">
        <v>90.711986563517954</v>
      </c>
      <c r="AE192">
        <v>84.706338175800738</v>
      </c>
      <c r="AF192">
        <v>81.240878274693131</v>
      </c>
    </row>
    <row r="193" spans="1:32" x14ac:dyDescent="0.2">
      <c r="A193" t="s">
        <v>478</v>
      </c>
      <c r="B193" t="s">
        <v>291</v>
      </c>
      <c r="C193">
        <v>1</v>
      </c>
      <c r="D193">
        <v>2400</v>
      </c>
      <c r="E193">
        <v>60</v>
      </c>
      <c r="F193">
        <v>1</v>
      </c>
      <c r="G193">
        <v>1</v>
      </c>
      <c r="H193" t="s">
        <v>7</v>
      </c>
      <c r="I193">
        <v>74.863845035874476</v>
      </c>
      <c r="J193">
        <v>72.095323516717571</v>
      </c>
      <c r="K193">
        <v>66.542197313767502</v>
      </c>
      <c r="L193">
        <v>66.387374062438539</v>
      </c>
      <c r="M193">
        <v>67.957487114508126</v>
      </c>
      <c r="N193">
        <v>73.670726763075635</v>
      </c>
      <c r="O193">
        <v>97.430527815868217</v>
      </c>
      <c r="P193">
        <v>104.55785600537607</v>
      </c>
      <c r="Q193">
        <v>109.82347183943146</v>
      </c>
      <c r="R193">
        <v>118.20000257696904</v>
      </c>
      <c r="S193">
        <v>126.67032717450948</v>
      </c>
      <c r="T193">
        <v>129.65638521500338</v>
      </c>
      <c r="U193">
        <v>132.86660146312468</v>
      </c>
      <c r="V193">
        <v>137.42895092134813</v>
      </c>
      <c r="W193">
        <v>137.60035931804788</v>
      </c>
      <c r="X193">
        <v>129.00092866086604</v>
      </c>
      <c r="Y193">
        <v>131.20585028516558</v>
      </c>
      <c r="Z193">
        <v>122.35056740869413</v>
      </c>
      <c r="AA193">
        <v>109.46857765639601</v>
      </c>
      <c r="AB193">
        <v>109.04552167995085</v>
      </c>
      <c r="AC193">
        <v>109.39274522153899</v>
      </c>
      <c r="AD193">
        <v>96.596625149127362</v>
      </c>
      <c r="AE193">
        <v>84.600528987170918</v>
      </c>
      <c r="AF193">
        <v>79.667471099851895</v>
      </c>
    </row>
    <row r="194" spans="1:32" x14ac:dyDescent="0.2">
      <c r="A194" t="s">
        <v>478</v>
      </c>
      <c r="B194" t="s">
        <v>292</v>
      </c>
      <c r="C194">
        <v>1</v>
      </c>
      <c r="D194">
        <v>2400</v>
      </c>
      <c r="E194">
        <v>60</v>
      </c>
      <c r="F194">
        <v>1</v>
      </c>
      <c r="G194">
        <v>1</v>
      </c>
      <c r="H194" t="s">
        <v>7</v>
      </c>
      <c r="I194">
        <v>74.543396755392962</v>
      </c>
      <c r="J194">
        <v>71.160470055348071</v>
      </c>
      <c r="K194">
        <v>69.668855316376082</v>
      </c>
      <c r="L194">
        <v>69.685272383249867</v>
      </c>
      <c r="M194">
        <v>73.408111461392878</v>
      </c>
      <c r="N194">
        <v>85.22150871089346</v>
      </c>
      <c r="O194">
        <v>99.657794140267228</v>
      </c>
      <c r="P194">
        <v>98.225650906266196</v>
      </c>
      <c r="Q194">
        <v>106.63501059810177</v>
      </c>
      <c r="R194">
        <v>113.04526561592539</v>
      </c>
      <c r="S194">
        <v>115.5918437581546</v>
      </c>
      <c r="T194">
        <v>113.35777012202625</v>
      </c>
      <c r="U194">
        <v>122.4575299312487</v>
      </c>
      <c r="V194">
        <v>123.28772199223411</v>
      </c>
      <c r="W194">
        <v>119.53063906047315</v>
      </c>
      <c r="X194">
        <v>119.92441785481681</v>
      </c>
      <c r="Y194">
        <v>112.5398075489436</v>
      </c>
      <c r="Z194">
        <v>104.10778190398466</v>
      </c>
      <c r="AA194">
        <v>101.19901050938367</v>
      </c>
      <c r="AB194">
        <v>102.25138179028812</v>
      </c>
      <c r="AC194">
        <v>100.83546065213605</v>
      </c>
      <c r="AD194">
        <v>90.716484966077132</v>
      </c>
      <c r="AE194">
        <v>80.750736079541937</v>
      </c>
      <c r="AF194">
        <v>75.950847537326325</v>
      </c>
    </row>
    <row r="195" spans="1:32" x14ac:dyDescent="0.2">
      <c r="A195" t="s">
        <v>478</v>
      </c>
      <c r="B195" t="s">
        <v>293</v>
      </c>
      <c r="C195">
        <v>1</v>
      </c>
      <c r="D195">
        <v>2400</v>
      </c>
      <c r="E195">
        <v>60</v>
      </c>
      <c r="F195">
        <v>1</v>
      </c>
      <c r="G195">
        <v>1</v>
      </c>
      <c r="H195" t="s">
        <v>7</v>
      </c>
      <c r="I195">
        <v>72.574245681980884</v>
      </c>
      <c r="J195">
        <v>70.499253565085994</v>
      </c>
      <c r="K195">
        <v>68.694562520327679</v>
      </c>
      <c r="L195">
        <v>68.638829824791813</v>
      </c>
      <c r="M195">
        <v>67.67817913469932</v>
      </c>
      <c r="N195">
        <v>67.02885744736156</v>
      </c>
      <c r="O195">
        <v>70.062466272915515</v>
      </c>
      <c r="P195">
        <v>81.887366480596299</v>
      </c>
      <c r="Q195">
        <v>84.39498774176856</v>
      </c>
      <c r="R195">
        <v>90.501776295942307</v>
      </c>
      <c r="S195">
        <v>94.336294143469644</v>
      </c>
      <c r="T195">
        <v>95.373420375409751</v>
      </c>
      <c r="U195">
        <v>100.85747387682396</v>
      </c>
      <c r="V195">
        <v>101.42353779948125</v>
      </c>
      <c r="W195">
        <v>102.80078141354133</v>
      </c>
      <c r="X195">
        <v>102.79946797278627</v>
      </c>
      <c r="Y195">
        <v>101.16400996374033</v>
      </c>
      <c r="Z195">
        <v>103.65637688416068</v>
      </c>
      <c r="AA195">
        <v>98.997469618891074</v>
      </c>
      <c r="AB195">
        <v>96.271399535028678</v>
      </c>
      <c r="AC195">
        <v>95.612529673616294</v>
      </c>
      <c r="AD195">
        <v>84.605819998194264</v>
      </c>
      <c r="AE195">
        <v>73.124708091751302</v>
      </c>
      <c r="AF195">
        <v>69.139747223005756</v>
      </c>
    </row>
    <row r="196" spans="1:32" x14ac:dyDescent="0.2">
      <c r="A196" t="s">
        <v>478</v>
      </c>
      <c r="B196" t="s">
        <v>294</v>
      </c>
      <c r="C196">
        <v>1</v>
      </c>
      <c r="D196">
        <v>2400</v>
      </c>
      <c r="E196">
        <v>60</v>
      </c>
      <c r="F196">
        <v>1</v>
      </c>
      <c r="G196">
        <v>1</v>
      </c>
      <c r="H196" t="s">
        <v>7</v>
      </c>
      <c r="I196">
        <v>74.571346703892956</v>
      </c>
      <c r="J196">
        <v>73.40020739908951</v>
      </c>
      <c r="K196">
        <v>72.306415498731127</v>
      </c>
      <c r="L196">
        <v>71.910264820565828</v>
      </c>
      <c r="M196">
        <v>72.143284309101304</v>
      </c>
      <c r="N196">
        <v>82.174855617854007</v>
      </c>
      <c r="O196">
        <v>81.21477803386972</v>
      </c>
      <c r="P196">
        <v>75.073685919890309</v>
      </c>
      <c r="Q196">
        <v>79.620613150298951</v>
      </c>
      <c r="R196">
        <v>82.931279137732886</v>
      </c>
      <c r="S196">
        <v>90.400228038983215</v>
      </c>
      <c r="T196">
        <v>94.056956046873154</v>
      </c>
      <c r="U196">
        <v>97.883000475608952</v>
      </c>
      <c r="V196">
        <v>98.118172667064897</v>
      </c>
      <c r="W196">
        <v>93.570663857245506</v>
      </c>
      <c r="X196">
        <v>99.043315848167737</v>
      </c>
      <c r="Y196">
        <v>99.609907693626226</v>
      </c>
      <c r="Z196">
        <v>93.674690040965174</v>
      </c>
      <c r="AA196">
        <v>81.453412161643186</v>
      </c>
      <c r="AB196">
        <v>74.658698024649581</v>
      </c>
      <c r="AC196">
        <v>76.135964960082731</v>
      </c>
      <c r="AD196">
        <v>70.040531836830098</v>
      </c>
      <c r="AE196">
        <v>63.87504938054596</v>
      </c>
      <c r="AF196">
        <v>63.058871418899109</v>
      </c>
    </row>
    <row r="197" spans="1:32" x14ac:dyDescent="0.2">
      <c r="A197" t="s">
        <v>478</v>
      </c>
      <c r="B197" t="s">
        <v>295</v>
      </c>
      <c r="C197">
        <v>1</v>
      </c>
      <c r="D197">
        <v>2400</v>
      </c>
      <c r="E197">
        <v>60</v>
      </c>
      <c r="F197">
        <v>1</v>
      </c>
      <c r="G197">
        <v>1</v>
      </c>
      <c r="H197" t="s">
        <v>7</v>
      </c>
      <c r="I197">
        <v>60.535478717177241</v>
      </c>
      <c r="J197">
        <v>57.390304924344022</v>
      </c>
      <c r="K197">
        <v>55.910335179161819</v>
      </c>
      <c r="L197">
        <v>57.647186240899089</v>
      </c>
      <c r="M197">
        <v>63.314408445830793</v>
      </c>
      <c r="N197">
        <v>75.154584338634123</v>
      </c>
      <c r="O197">
        <v>91.233718708535292</v>
      </c>
      <c r="P197">
        <v>90.791809430671734</v>
      </c>
      <c r="Q197">
        <v>103.51105166550252</v>
      </c>
      <c r="R197">
        <v>104.43235862844921</v>
      </c>
      <c r="S197">
        <v>108.97620579069292</v>
      </c>
      <c r="T197">
        <v>107.00726307469036</v>
      </c>
      <c r="U197">
        <v>113.9213353449109</v>
      </c>
      <c r="V197">
        <v>116.47369838331443</v>
      </c>
      <c r="W197">
        <v>115.89804311200979</v>
      </c>
      <c r="X197">
        <v>125.60071769788378</v>
      </c>
      <c r="Y197">
        <v>114.73462323763157</v>
      </c>
      <c r="Z197">
        <v>107.00106550413672</v>
      </c>
      <c r="AA197">
        <v>106.31413820942983</v>
      </c>
      <c r="AB197">
        <v>99.317474578835885</v>
      </c>
      <c r="AC197">
        <v>90.503962860659371</v>
      </c>
      <c r="AD197">
        <v>84.372051760151976</v>
      </c>
      <c r="AE197">
        <v>78.319527248913374</v>
      </c>
      <c r="AF197">
        <v>72.048899381361579</v>
      </c>
    </row>
    <row r="198" spans="1:32" x14ac:dyDescent="0.2">
      <c r="A198" t="s">
        <v>478</v>
      </c>
      <c r="B198" t="s">
        <v>296</v>
      </c>
      <c r="C198">
        <v>1</v>
      </c>
      <c r="D198">
        <v>2400</v>
      </c>
      <c r="E198">
        <v>60</v>
      </c>
      <c r="F198">
        <v>1</v>
      </c>
      <c r="G198">
        <v>1</v>
      </c>
      <c r="H198" t="s">
        <v>7</v>
      </c>
      <c r="I198">
        <v>66.481862741905061</v>
      </c>
      <c r="J198">
        <v>62.342242552971157</v>
      </c>
      <c r="K198">
        <v>59.630919064867946</v>
      </c>
      <c r="L198">
        <v>63.127584738628407</v>
      </c>
      <c r="M198">
        <v>71.98237053459934</v>
      </c>
      <c r="N198">
        <v>76.50468749469762</v>
      </c>
      <c r="O198">
        <v>97.472602656308098</v>
      </c>
      <c r="P198">
        <v>98.206865385463587</v>
      </c>
      <c r="Q198">
        <v>108.32541595634747</v>
      </c>
      <c r="R198">
        <v>115.84787266308375</v>
      </c>
      <c r="S198">
        <v>125.18520280985859</v>
      </c>
      <c r="T198">
        <v>127.00631285844608</v>
      </c>
      <c r="U198">
        <v>131.60457524247127</v>
      </c>
      <c r="V198">
        <v>131.99984869893274</v>
      </c>
      <c r="W198">
        <v>129.79602878371614</v>
      </c>
      <c r="X198">
        <v>131.9473980348167</v>
      </c>
      <c r="Y198">
        <v>126.23175421431925</v>
      </c>
      <c r="Z198">
        <v>117.50425343470948</v>
      </c>
      <c r="AA198">
        <v>114.55930069048492</v>
      </c>
      <c r="AB198">
        <v>110.18040946518771</v>
      </c>
      <c r="AC198">
        <v>102.46223106004902</v>
      </c>
      <c r="AD198">
        <v>93.593621461685458</v>
      </c>
      <c r="AE198">
        <v>87.50026671245918</v>
      </c>
      <c r="AF198">
        <v>82.023269406595929</v>
      </c>
    </row>
    <row r="199" spans="1:32" x14ac:dyDescent="0.2">
      <c r="A199" t="s">
        <v>478</v>
      </c>
      <c r="B199" t="s">
        <v>297</v>
      </c>
      <c r="C199">
        <v>1</v>
      </c>
      <c r="D199">
        <v>2400</v>
      </c>
      <c r="E199">
        <v>60</v>
      </c>
      <c r="F199">
        <v>1</v>
      </c>
      <c r="G199">
        <v>1</v>
      </c>
      <c r="H199" t="s">
        <v>7</v>
      </c>
      <c r="I199">
        <v>74.664895758032372</v>
      </c>
      <c r="J199">
        <v>67.72804352510812</v>
      </c>
      <c r="K199">
        <v>65.935744953210133</v>
      </c>
      <c r="L199">
        <v>67.111755870709871</v>
      </c>
      <c r="M199">
        <v>68.559619001907961</v>
      </c>
      <c r="N199">
        <v>80.040813224820795</v>
      </c>
      <c r="O199">
        <v>103.41933403291156</v>
      </c>
      <c r="P199">
        <v>106.07938169194132</v>
      </c>
      <c r="Q199">
        <v>114.8732303983798</v>
      </c>
      <c r="R199">
        <v>121.40878994517284</v>
      </c>
      <c r="S199">
        <v>122.62691085000276</v>
      </c>
      <c r="T199">
        <v>127.85328707996155</v>
      </c>
      <c r="U199">
        <v>131.41083374041204</v>
      </c>
      <c r="V199">
        <v>127.877912402253</v>
      </c>
      <c r="W199">
        <v>137.01505052224246</v>
      </c>
      <c r="X199">
        <v>134.20037590576896</v>
      </c>
      <c r="Y199">
        <v>125.44941386481875</v>
      </c>
      <c r="Z199">
        <v>119.04494076109997</v>
      </c>
      <c r="AA199">
        <v>119.06910191156155</v>
      </c>
      <c r="AB199">
        <v>111.72593177070492</v>
      </c>
      <c r="AC199">
        <v>102.38268259167154</v>
      </c>
      <c r="AD199">
        <v>85.156457880949176</v>
      </c>
      <c r="AE199">
        <v>77.32207603206021</v>
      </c>
      <c r="AF199">
        <v>73.667282346919222</v>
      </c>
    </row>
    <row r="200" spans="1:32" x14ac:dyDescent="0.2">
      <c r="A200" t="s">
        <v>478</v>
      </c>
      <c r="B200" t="s">
        <v>298</v>
      </c>
      <c r="C200">
        <v>1</v>
      </c>
      <c r="D200">
        <v>2400</v>
      </c>
      <c r="E200">
        <v>60</v>
      </c>
      <c r="F200">
        <v>1</v>
      </c>
      <c r="G200">
        <v>1</v>
      </c>
      <c r="H200" t="s">
        <v>7</v>
      </c>
      <c r="I200">
        <v>69.926699457788601</v>
      </c>
      <c r="J200">
        <v>68.488346100260713</v>
      </c>
      <c r="K200">
        <v>66.715614353229896</v>
      </c>
      <c r="L200">
        <v>66.21763100624176</v>
      </c>
      <c r="M200">
        <v>66.366818426884251</v>
      </c>
      <c r="N200">
        <v>74.612620053681539</v>
      </c>
      <c r="O200">
        <v>95.833315309766988</v>
      </c>
      <c r="P200">
        <v>107.9039343116076</v>
      </c>
      <c r="Q200">
        <v>113.19796267892143</v>
      </c>
      <c r="R200">
        <v>115.19757807135522</v>
      </c>
      <c r="S200">
        <v>119.6077385900814</v>
      </c>
      <c r="T200">
        <v>116.28550016408943</v>
      </c>
      <c r="U200">
        <v>125.18197595558341</v>
      </c>
      <c r="V200">
        <v>128.1631473845398</v>
      </c>
      <c r="W200">
        <v>130.08222706405436</v>
      </c>
      <c r="X200">
        <v>129.85650807947334</v>
      </c>
      <c r="Y200">
        <v>115.77575799905635</v>
      </c>
      <c r="Z200">
        <v>106.82347757060519</v>
      </c>
      <c r="AA200">
        <v>108.15812861414818</v>
      </c>
      <c r="AB200">
        <v>105.68192492453927</v>
      </c>
      <c r="AC200">
        <v>100.4860271208275</v>
      </c>
      <c r="AD200">
        <v>87.64539801875064</v>
      </c>
      <c r="AE200">
        <v>81.058496217985649</v>
      </c>
      <c r="AF200">
        <v>71.407174562783311</v>
      </c>
    </row>
    <row r="201" spans="1:32" x14ac:dyDescent="0.2">
      <c r="A201" t="s">
        <v>478</v>
      </c>
      <c r="B201" t="s">
        <v>299</v>
      </c>
      <c r="C201">
        <v>1</v>
      </c>
      <c r="D201">
        <v>2400</v>
      </c>
      <c r="E201">
        <v>60</v>
      </c>
      <c r="F201">
        <v>1</v>
      </c>
      <c r="G201">
        <v>1</v>
      </c>
      <c r="H201" t="s">
        <v>7</v>
      </c>
      <c r="I201">
        <v>67.307198204388527</v>
      </c>
      <c r="J201">
        <v>65.480488985348785</v>
      </c>
      <c r="K201">
        <v>63.660749773054739</v>
      </c>
      <c r="L201">
        <v>63.282755387531338</v>
      </c>
      <c r="M201">
        <v>71.807221830770033</v>
      </c>
      <c r="N201">
        <v>80.715407099646185</v>
      </c>
      <c r="O201">
        <v>93.090829995213497</v>
      </c>
      <c r="P201">
        <v>94.437172986986184</v>
      </c>
      <c r="Q201">
        <v>100.85751090882333</v>
      </c>
      <c r="R201">
        <v>104.5666894747451</v>
      </c>
      <c r="S201">
        <v>104.35058991327766</v>
      </c>
      <c r="T201">
        <v>110.31379291198969</v>
      </c>
      <c r="U201">
        <v>116.02292990535861</v>
      </c>
      <c r="V201">
        <v>116.97066136218598</v>
      </c>
      <c r="W201">
        <v>118.90622981349304</v>
      </c>
      <c r="X201">
        <v>121.27811927232736</v>
      </c>
      <c r="Y201">
        <v>108.52610657418676</v>
      </c>
      <c r="Z201">
        <v>94.939788992960047</v>
      </c>
      <c r="AA201">
        <v>88.346150142950322</v>
      </c>
      <c r="AB201">
        <v>86.896370343339868</v>
      </c>
      <c r="AC201">
        <v>86.177769849284942</v>
      </c>
      <c r="AD201">
        <v>78.122697917482711</v>
      </c>
      <c r="AE201">
        <v>70.838021910349994</v>
      </c>
      <c r="AF201">
        <v>67.950461634947459</v>
      </c>
    </row>
    <row r="202" spans="1:32" x14ac:dyDescent="0.2">
      <c r="A202" t="s">
        <v>478</v>
      </c>
      <c r="B202" t="s">
        <v>300</v>
      </c>
      <c r="C202">
        <v>1</v>
      </c>
      <c r="D202">
        <v>2400</v>
      </c>
      <c r="E202">
        <v>60</v>
      </c>
      <c r="F202">
        <v>1</v>
      </c>
      <c r="G202">
        <v>1</v>
      </c>
      <c r="H202" t="s">
        <v>7</v>
      </c>
      <c r="I202">
        <v>64.322835239517403</v>
      </c>
      <c r="J202">
        <v>64.386812216659081</v>
      </c>
      <c r="K202">
        <v>68.009943640845151</v>
      </c>
      <c r="L202">
        <v>71.112651525321212</v>
      </c>
      <c r="M202">
        <v>74.576868735120399</v>
      </c>
      <c r="N202">
        <v>76.230703486935596</v>
      </c>
      <c r="O202">
        <v>79.485591698833687</v>
      </c>
      <c r="P202">
        <v>80.308638393541358</v>
      </c>
      <c r="Q202">
        <v>81.619554650036761</v>
      </c>
      <c r="R202">
        <v>90.439318476997428</v>
      </c>
      <c r="S202">
        <v>90.500902048919073</v>
      </c>
      <c r="T202">
        <v>94.581644422709928</v>
      </c>
      <c r="U202">
        <v>96.553856008996462</v>
      </c>
      <c r="V202">
        <v>99.546774157168684</v>
      </c>
      <c r="W202">
        <v>101.99394270439879</v>
      </c>
      <c r="X202">
        <v>100.01414183217499</v>
      </c>
      <c r="Y202">
        <v>99.232128675514502</v>
      </c>
      <c r="Z202">
        <v>97.434390620764347</v>
      </c>
      <c r="AA202">
        <v>96.540613863383825</v>
      </c>
      <c r="AB202">
        <v>89.538767600523741</v>
      </c>
      <c r="AC202">
        <v>86.477374303407402</v>
      </c>
      <c r="AD202">
        <v>77.556297012664416</v>
      </c>
      <c r="AE202">
        <v>72.472339359971116</v>
      </c>
      <c r="AF202">
        <v>69.303263960746079</v>
      </c>
    </row>
    <row r="203" spans="1:32" x14ac:dyDescent="0.2">
      <c r="A203" t="s">
        <v>478</v>
      </c>
      <c r="B203" t="s">
        <v>301</v>
      </c>
      <c r="C203">
        <v>1</v>
      </c>
      <c r="D203">
        <v>2400</v>
      </c>
      <c r="E203">
        <v>60</v>
      </c>
      <c r="F203">
        <v>1</v>
      </c>
      <c r="G203">
        <v>1</v>
      </c>
      <c r="H203" t="s">
        <v>7</v>
      </c>
      <c r="I203">
        <v>66.487970345144589</v>
      </c>
      <c r="J203">
        <v>65.447689137476686</v>
      </c>
      <c r="K203">
        <v>61.72162436937991</v>
      </c>
      <c r="L203">
        <v>68.546154319733134</v>
      </c>
      <c r="M203">
        <v>69.704976150412904</v>
      </c>
      <c r="N203">
        <v>73.17998512582713</v>
      </c>
      <c r="O203">
        <v>75.212827440976909</v>
      </c>
      <c r="P203">
        <v>69.779054339041195</v>
      </c>
      <c r="Q203">
        <v>72.637222492572079</v>
      </c>
      <c r="R203">
        <v>74.035537269824303</v>
      </c>
      <c r="S203">
        <v>79.78702659350111</v>
      </c>
      <c r="T203">
        <v>82.532790789766807</v>
      </c>
      <c r="U203">
        <v>84.799021068330177</v>
      </c>
      <c r="V203">
        <v>82.486178508826356</v>
      </c>
      <c r="W203">
        <v>84.535561854609938</v>
      </c>
      <c r="X203">
        <v>80.703509829884581</v>
      </c>
      <c r="Y203">
        <v>75.555015872983432</v>
      </c>
      <c r="Z203">
        <v>75.636969166983178</v>
      </c>
      <c r="AA203">
        <v>68.504446404324099</v>
      </c>
      <c r="AB203">
        <v>66.416301130358931</v>
      </c>
      <c r="AC203">
        <v>64.17077056325769</v>
      </c>
      <c r="AD203">
        <v>63.356084852054877</v>
      </c>
      <c r="AE203">
        <v>63.357175424559152</v>
      </c>
      <c r="AF203">
        <v>62.652173505136652</v>
      </c>
    </row>
    <row r="204" spans="1:32" x14ac:dyDescent="0.2">
      <c r="A204" t="s">
        <v>478</v>
      </c>
      <c r="B204" t="s">
        <v>302</v>
      </c>
      <c r="C204">
        <v>1</v>
      </c>
      <c r="D204">
        <v>2400</v>
      </c>
      <c r="E204">
        <v>60</v>
      </c>
      <c r="F204">
        <v>1</v>
      </c>
      <c r="G204">
        <v>1</v>
      </c>
      <c r="H204" t="s">
        <v>7</v>
      </c>
      <c r="I204">
        <v>61.839687580754145</v>
      </c>
      <c r="J204">
        <v>60.805855164317258</v>
      </c>
      <c r="K204">
        <v>60.279539253902605</v>
      </c>
      <c r="L204">
        <v>67.158992075275506</v>
      </c>
      <c r="M204">
        <v>70.999331353637274</v>
      </c>
      <c r="N204">
        <v>79.637181311964994</v>
      </c>
      <c r="O204">
        <v>102.57286305905686</v>
      </c>
      <c r="P204">
        <v>100.7760507109241</v>
      </c>
      <c r="Q204">
        <v>108.88665265169773</v>
      </c>
      <c r="R204">
        <v>114.42977128951681</v>
      </c>
      <c r="S204">
        <v>120.51268439757511</v>
      </c>
      <c r="T204">
        <v>122.03501465841447</v>
      </c>
      <c r="U204">
        <v>123.94439223603739</v>
      </c>
      <c r="V204">
        <v>127.89151665039702</v>
      </c>
      <c r="W204">
        <v>130.77478996878384</v>
      </c>
      <c r="X204">
        <v>126.86332780761428</v>
      </c>
      <c r="Y204">
        <v>123.39359770063599</v>
      </c>
      <c r="Z204">
        <v>114.64090989376386</v>
      </c>
      <c r="AA204">
        <v>100.77669524207133</v>
      </c>
      <c r="AB204">
        <v>95.661942170344318</v>
      </c>
      <c r="AC204">
        <v>98.249088796630872</v>
      </c>
      <c r="AD204">
        <v>89.241911056906304</v>
      </c>
      <c r="AE204">
        <v>81.389225295498107</v>
      </c>
      <c r="AF204">
        <v>72.254824155200851</v>
      </c>
    </row>
    <row r="205" spans="1:32" x14ac:dyDescent="0.2">
      <c r="A205" t="s">
        <v>478</v>
      </c>
      <c r="B205" t="s">
        <v>303</v>
      </c>
      <c r="C205">
        <v>1</v>
      </c>
      <c r="D205">
        <v>2400</v>
      </c>
      <c r="E205">
        <v>60</v>
      </c>
      <c r="F205">
        <v>1</v>
      </c>
      <c r="G205">
        <v>1</v>
      </c>
      <c r="H205" t="s">
        <v>7</v>
      </c>
      <c r="I205">
        <v>66.007274141975131</v>
      </c>
      <c r="J205">
        <v>63.597055507374812</v>
      </c>
      <c r="K205">
        <v>61.856384402137657</v>
      </c>
      <c r="L205">
        <v>63.17261784782557</v>
      </c>
      <c r="M205">
        <v>72.20203686524745</v>
      </c>
      <c r="N205">
        <v>84.600365833320581</v>
      </c>
      <c r="O205">
        <v>104.83768724762098</v>
      </c>
      <c r="P205">
        <v>105.13366780271069</v>
      </c>
      <c r="Q205">
        <v>106.63778592886953</v>
      </c>
      <c r="R205">
        <v>109.90099334056669</v>
      </c>
      <c r="S205">
        <v>119.97993479140086</v>
      </c>
      <c r="T205">
        <v>123.97818604931173</v>
      </c>
      <c r="U205">
        <v>130.66443714110073</v>
      </c>
      <c r="V205">
        <v>134.78931174068921</v>
      </c>
      <c r="W205">
        <v>132.65551059932886</v>
      </c>
      <c r="X205">
        <v>126.40431884370632</v>
      </c>
      <c r="Y205">
        <v>115.66458566698684</v>
      </c>
      <c r="Z205">
        <v>105.54302318553648</v>
      </c>
      <c r="AA205">
        <v>103.09457714670322</v>
      </c>
      <c r="AB205">
        <v>94.272656552746398</v>
      </c>
      <c r="AC205">
        <v>89.536877428189726</v>
      </c>
      <c r="AD205">
        <v>81.223008834342721</v>
      </c>
      <c r="AE205">
        <v>78.17607172592551</v>
      </c>
      <c r="AF205">
        <v>76.123907659679205</v>
      </c>
    </row>
    <row r="206" spans="1:32" x14ac:dyDescent="0.2">
      <c r="A206" t="s">
        <v>478</v>
      </c>
      <c r="B206" t="s">
        <v>304</v>
      </c>
      <c r="C206">
        <v>1</v>
      </c>
      <c r="D206">
        <v>2400</v>
      </c>
      <c r="E206">
        <v>60</v>
      </c>
      <c r="F206">
        <v>1</v>
      </c>
      <c r="G206">
        <v>1</v>
      </c>
      <c r="H206" t="s">
        <v>7</v>
      </c>
      <c r="I206">
        <v>68.186772012367868</v>
      </c>
      <c r="J206">
        <v>62.944896539574877</v>
      </c>
      <c r="K206">
        <v>61.917730243700831</v>
      </c>
      <c r="L206">
        <v>70.205835483427563</v>
      </c>
      <c r="M206">
        <v>66.756110228283788</v>
      </c>
      <c r="N206">
        <v>80.346315572725658</v>
      </c>
      <c r="O206">
        <v>98.180073741537328</v>
      </c>
      <c r="P206">
        <v>99.686999529441138</v>
      </c>
      <c r="Q206">
        <v>110.30048352667195</v>
      </c>
      <c r="R206">
        <v>113.85543376992591</v>
      </c>
      <c r="S206">
        <v>117.6649073972952</v>
      </c>
      <c r="T206">
        <v>111.45050950968896</v>
      </c>
      <c r="U206">
        <v>122.49037047546264</v>
      </c>
      <c r="V206">
        <v>127.4633762325317</v>
      </c>
      <c r="W206">
        <v>136.53015066590771</v>
      </c>
      <c r="X206">
        <v>130.79765165053004</v>
      </c>
      <c r="Y206">
        <v>115.52844603602598</v>
      </c>
      <c r="Z206">
        <v>114.95763085425139</v>
      </c>
      <c r="AA206">
        <v>110.55555673241898</v>
      </c>
      <c r="AB206">
        <v>105.53199230279701</v>
      </c>
      <c r="AC206">
        <v>93.571591877368775</v>
      </c>
      <c r="AD206">
        <v>82.327258342227765</v>
      </c>
      <c r="AE206">
        <v>79.843621586618227</v>
      </c>
      <c r="AF206">
        <v>76.602892880766206</v>
      </c>
    </row>
    <row r="207" spans="1:32" x14ac:dyDescent="0.2">
      <c r="A207" t="s">
        <v>478</v>
      </c>
      <c r="B207" t="s">
        <v>305</v>
      </c>
      <c r="C207">
        <v>1</v>
      </c>
      <c r="D207">
        <v>2400</v>
      </c>
      <c r="E207">
        <v>60</v>
      </c>
      <c r="F207">
        <v>1</v>
      </c>
      <c r="G207">
        <v>1</v>
      </c>
      <c r="H207" t="s">
        <v>7</v>
      </c>
      <c r="I207">
        <v>66.774333464233678</v>
      </c>
      <c r="J207">
        <v>64.024847725684936</v>
      </c>
      <c r="K207">
        <v>61.617205257867404</v>
      </c>
      <c r="L207">
        <v>61.014342579501914</v>
      </c>
      <c r="M207">
        <v>58.570197961647835</v>
      </c>
      <c r="N207">
        <v>73.813423938383991</v>
      </c>
      <c r="O207">
        <v>101.2712005980061</v>
      </c>
      <c r="P207">
        <v>100.88457537587895</v>
      </c>
      <c r="Q207">
        <v>104.24983322384847</v>
      </c>
      <c r="R207">
        <v>109.07913272467225</v>
      </c>
      <c r="S207">
        <v>117.10509313727704</v>
      </c>
      <c r="T207">
        <v>121.1542761713102</v>
      </c>
      <c r="U207">
        <v>126.07390560339267</v>
      </c>
      <c r="V207">
        <v>130.05403202787318</v>
      </c>
      <c r="W207">
        <v>128.75537604447439</v>
      </c>
      <c r="X207">
        <v>127.16515273335968</v>
      </c>
      <c r="Y207">
        <v>129.6119977521941</v>
      </c>
      <c r="Z207">
        <v>117.11542678298555</v>
      </c>
      <c r="AA207">
        <v>107.19090462563685</v>
      </c>
      <c r="AB207">
        <v>102.9978445252615</v>
      </c>
      <c r="AC207">
        <v>98.912545060405336</v>
      </c>
      <c r="AD207">
        <v>84.183489593428064</v>
      </c>
      <c r="AE207">
        <v>77.637514841763334</v>
      </c>
      <c r="AF207">
        <v>72.633485345579345</v>
      </c>
    </row>
    <row r="208" spans="1:32" x14ac:dyDescent="0.2">
      <c r="A208" t="s">
        <v>478</v>
      </c>
      <c r="B208" t="s">
        <v>306</v>
      </c>
      <c r="C208">
        <v>1</v>
      </c>
      <c r="D208">
        <v>2400</v>
      </c>
      <c r="E208">
        <v>60</v>
      </c>
      <c r="F208">
        <v>1</v>
      </c>
      <c r="G208">
        <v>1</v>
      </c>
      <c r="H208" t="s">
        <v>7</v>
      </c>
      <c r="I208">
        <v>69.41294108833587</v>
      </c>
      <c r="J208">
        <v>67.510478125329115</v>
      </c>
      <c r="K208">
        <v>67.038048179363841</v>
      </c>
      <c r="L208">
        <v>67.203828584391303</v>
      </c>
      <c r="M208">
        <v>65.656759144281622</v>
      </c>
      <c r="N208">
        <v>73.350975839726857</v>
      </c>
      <c r="O208">
        <v>99.724851328819994</v>
      </c>
      <c r="P208">
        <v>96.875203858090202</v>
      </c>
      <c r="Q208">
        <v>100.80898978334831</v>
      </c>
      <c r="R208">
        <v>111.3956524620873</v>
      </c>
      <c r="S208">
        <v>107.38648311723881</v>
      </c>
      <c r="T208">
        <v>113.2522415240072</v>
      </c>
      <c r="U208">
        <v>127.05839355704725</v>
      </c>
      <c r="V208">
        <v>125.3128079562666</v>
      </c>
      <c r="W208">
        <v>123.60216228247837</v>
      </c>
      <c r="X208">
        <v>125.20007388787869</v>
      </c>
      <c r="Y208">
        <v>119.06654500290784</v>
      </c>
      <c r="Z208">
        <v>107.4318287725075</v>
      </c>
      <c r="AA208">
        <v>102.16450145781698</v>
      </c>
      <c r="AB208">
        <v>100.43194479837912</v>
      </c>
      <c r="AC208">
        <v>94.890186370100238</v>
      </c>
      <c r="AD208">
        <v>89.900338450011049</v>
      </c>
      <c r="AE208">
        <v>83.399955661995605</v>
      </c>
      <c r="AF208">
        <v>75.532216847834803</v>
      </c>
    </row>
    <row r="209" spans="1:32" x14ac:dyDescent="0.2">
      <c r="A209" t="s">
        <v>478</v>
      </c>
      <c r="B209" t="s">
        <v>307</v>
      </c>
      <c r="C209">
        <v>1</v>
      </c>
      <c r="D209">
        <v>2400</v>
      </c>
      <c r="E209">
        <v>60</v>
      </c>
      <c r="F209">
        <v>1</v>
      </c>
      <c r="G209">
        <v>1</v>
      </c>
      <c r="H209" t="s">
        <v>7</v>
      </c>
      <c r="I209">
        <v>67.781087774669388</v>
      </c>
      <c r="J209">
        <v>66.627616260359588</v>
      </c>
      <c r="K209">
        <v>66.518084242949726</v>
      </c>
      <c r="L209">
        <v>67.453602420986499</v>
      </c>
      <c r="M209">
        <v>65.106122508499638</v>
      </c>
      <c r="N209">
        <v>67.749287933275639</v>
      </c>
      <c r="O209">
        <v>70.772841031126333</v>
      </c>
      <c r="P209">
        <v>82.790659813241192</v>
      </c>
      <c r="Q209">
        <v>79.82403027534852</v>
      </c>
      <c r="R209">
        <v>82.541720511315958</v>
      </c>
      <c r="S209">
        <v>87.419517287296557</v>
      </c>
      <c r="T209">
        <v>93.778551993735022</v>
      </c>
      <c r="U209">
        <v>98.474703236166036</v>
      </c>
      <c r="V209">
        <v>100.39160761256144</v>
      </c>
      <c r="W209">
        <v>102.1317733450403</v>
      </c>
      <c r="X209">
        <v>104.99821864476154</v>
      </c>
      <c r="Y209">
        <v>103.71133883614915</v>
      </c>
      <c r="Z209">
        <v>99.374624542070578</v>
      </c>
      <c r="AA209">
        <v>99.85999379818719</v>
      </c>
      <c r="AB209">
        <v>97.47164553377263</v>
      </c>
      <c r="AC209">
        <v>92.517386473895385</v>
      </c>
      <c r="AD209">
        <v>88.183082583881799</v>
      </c>
      <c r="AE209">
        <v>81.91825880248193</v>
      </c>
      <c r="AF209">
        <v>70.480889221512953</v>
      </c>
    </row>
    <row r="210" spans="1:32" x14ac:dyDescent="0.2">
      <c r="A210" t="s">
        <v>478</v>
      </c>
      <c r="B210" t="s">
        <v>308</v>
      </c>
      <c r="C210">
        <v>1</v>
      </c>
      <c r="D210">
        <v>2400</v>
      </c>
      <c r="E210">
        <v>60</v>
      </c>
      <c r="F210">
        <v>1</v>
      </c>
      <c r="G210">
        <v>1</v>
      </c>
      <c r="H210" t="s">
        <v>7</v>
      </c>
      <c r="I210">
        <v>66.050858506722534</v>
      </c>
      <c r="J210">
        <v>65.143811485839279</v>
      </c>
      <c r="K210">
        <v>63.549394257382609</v>
      </c>
      <c r="L210">
        <v>63.8301582448847</v>
      </c>
      <c r="M210">
        <v>63.741255946037228</v>
      </c>
      <c r="N210">
        <v>68.485158098690675</v>
      </c>
      <c r="O210">
        <v>73.59680670495041</v>
      </c>
      <c r="P210">
        <v>71.954475155101477</v>
      </c>
      <c r="Q210">
        <v>68.795885137352073</v>
      </c>
      <c r="R210">
        <v>73.100932592588634</v>
      </c>
      <c r="S210">
        <v>81.220140566702128</v>
      </c>
      <c r="T210">
        <v>84.985520489264147</v>
      </c>
      <c r="U210">
        <v>94.273676282498712</v>
      </c>
      <c r="V210">
        <v>94.913486315601261</v>
      </c>
      <c r="W210">
        <v>96.789545759023881</v>
      </c>
      <c r="X210">
        <v>99.057135559887158</v>
      </c>
      <c r="Y210">
        <v>99.887184831640425</v>
      </c>
      <c r="Z210">
        <v>94.473620080308606</v>
      </c>
      <c r="AA210">
        <v>81.007541103752189</v>
      </c>
      <c r="AB210">
        <v>79.043494175450988</v>
      </c>
      <c r="AC210">
        <v>78.173400388602786</v>
      </c>
      <c r="AD210">
        <v>76.296341764425307</v>
      </c>
      <c r="AE210">
        <v>72.555315212257639</v>
      </c>
      <c r="AF210">
        <v>70.683683682569594</v>
      </c>
    </row>
    <row r="211" spans="1:32" x14ac:dyDescent="0.2">
      <c r="A211" t="s">
        <v>478</v>
      </c>
      <c r="B211" t="s">
        <v>309</v>
      </c>
      <c r="C211">
        <v>1</v>
      </c>
      <c r="D211">
        <v>2400</v>
      </c>
      <c r="E211">
        <v>60</v>
      </c>
      <c r="F211">
        <v>1</v>
      </c>
      <c r="G211">
        <v>1</v>
      </c>
      <c r="H211" t="s">
        <v>7</v>
      </c>
      <c r="I211">
        <v>66.576648406811373</v>
      </c>
      <c r="J211">
        <v>65.573083028590844</v>
      </c>
      <c r="K211">
        <v>64.381493637061155</v>
      </c>
      <c r="L211">
        <v>66.843896529714598</v>
      </c>
      <c r="M211">
        <v>73.82339265763872</v>
      </c>
      <c r="N211">
        <v>84.96089807564168</v>
      </c>
      <c r="O211">
        <v>100.70599768584708</v>
      </c>
      <c r="P211">
        <v>106.34449355181306</v>
      </c>
      <c r="Q211">
        <v>108.1117617649745</v>
      </c>
      <c r="R211">
        <v>115.91547087068376</v>
      </c>
      <c r="S211">
        <v>116.73919401679491</v>
      </c>
      <c r="T211">
        <v>116.29024928737078</v>
      </c>
      <c r="U211">
        <v>125.92574083153902</v>
      </c>
      <c r="V211">
        <v>126.97398074816296</v>
      </c>
      <c r="W211">
        <v>130.41180828735742</v>
      </c>
      <c r="X211">
        <v>125.40307757612266</v>
      </c>
      <c r="Y211">
        <v>117.56793515756038</v>
      </c>
      <c r="Z211">
        <v>100.5047814918024</v>
      </c>
      <c r="AA211">
        <v>93.992296475168402</v>
      </c>
      <c r="AB211">
        <v>95.061627584354483</v>
      </c>
      <c r="AC211">
        <v>95.928065986913339</v>
      </c>
      <c r="AD211">
        <v>81.288978472993193</v>
      </c>
      <c r="AE211">
        <v>75.138543451098883</v>
      </c>
      <c r="AF211">
        <v>72.107020845665133</v>
      </c>
    </row>
    <row r="212" spans="1:32" x14ac:dyDescent="0.2">
      <c r="A212" t="s">
        <v>478</v>
      </c>
      <c r="B212" t="s">
        <v>310</v>
      </c>
      <c r="C212">
        <v>1</v>
      </c>
      <c r="D212">
        <v>2400</v>
      </c>
      <c r="E212">
        <v>60</v>
      </c>
      <c r="F212">
        <v>1</v>
      </c>
      <c r="G212">
        <v>1</v>
      </c>
      <c r="H212" t="s">
        <v>7</v>
      </c>
      <c r="I212">
        <v>63.276355410354718</v>
      </c>
      <c r="J212">
        <v>60.972847932192856</v>
      </c>
      <c r="K212">
        <v>57.960859908448882</v>
      </c>
      <c r="L212">
        <v>59.364928052619028</v>
      </c>
      <c r="M212">
        <v>66.583307733444556</v>
      </c>
      <c r="N212">
        <v>76.652521325768035</v>
      </c>
      <c r="O212">
        <v>96.586678144041727</v>
      </c>
      <c r="P212">
        <v>104.02107781232991</v>
      </c>
      <c r="Q212">
        <v>104.79450625116142</v>
      </c>
      <c r="R212">
        <v>109.61498757833361</v>
      </c>
      <c r="S212">
        <v>112.48266002447869</v>
      </c>
      <c r="T212">
        <v>111.09928978553737</v>
      </c>
      <c r="U212">
        <v>116.70753981131162</v>
      </c>
      <c r="V212">
        <v>117.46523236244225</v>
      </c>
      <c r="W212">
        <v>120.79861889221189</v>
      </c>
      <c r="X212">
        <v>117.21777895682409</v>
      </c>
      <c r="Y212">
        <v>110.76907280682128</v>
      </c>
      <c r="Z212">
        <v>102.12728422904513</v>
      </c>
      <c r="AA212">
        <v>93.32356639507482</v>
      </c>
      <c r="AB212">
        <v>91.69695494938675</v>
      </c>
      <c r="AC212">
        <v>81.454262971749387</v>
      </c>
      <c r="AD212">
        <v>74.926257280909837</v>
      </c>
      <c r="AE212">
        <v>67.737029375840777</v>
      </c>
      <c r="AF212">
        <v>64.019701996997767</v>
      </c>
    </row>
    <row r="213" spans="1:32" x14ac:dyDescent="0.2">
      <c r="A213" t="s">
        <v>478</v>
      </c>
      <c r="B213" t="s">
        <v>311</v>
      </c>
      <c r="C213">
        <v>1</v>
      </c>
      <c r="D213">
        <v>2400</v>
      </c>
      <c r="E213">
        <v>60</v>
      </c>
      <c r="F213">
        <v>1</v>
      </c>
      <c r="G213">
        <v>1</v>
      </c>
      <c r="H213" t="s">
        <v>7</v>
      </c>
      <c r="I213">
        <v>61.939820320194826</v>
      </c>
      <c r="J213">
        <v>59.299977815471344</v>
      </c>
      <c r="K213">
        <v>57.073869270373741</v>
      </c>
      <c r="L213">
        <v>53.167414929721296</v>
      </c>
      <c r="M213">
        <v>58.511536515114742</v>
      </c>
      <c r="N213">
        <v>72.91003296481496</v>
      </c>
      <c r="O213">
        <v>85.644462709294146</v>
      </c>
      <c r="P213">
        <v>93.66753688194494</v>
      </c>
      <c r="Q213">
        <v>99.767965273431201</v>
      </c>
      <c r="R213">
        <v>107.2464145827212</v>
      </c>
      <c r="S213">
        <v>114.1698299760763</v>
      </c>
      <c r="T213">
        <v>112.71436909351243</v>
      </c>
      <c r="U213">
        <v>118.72090389828568</v>
      </c>
      <c r="V213">
        <v>123.75686478468043</v>
      </c>
      <c r="W213">
        <v>121.59889317936319</v>
      </c>
      <c r="X213">
        <v>125.69067779048767</v>
      </c>
      <c r="Y213">
        <v>121.09126831497504</v>
      </c>
      <c r="Z213">
        <v>107.51398952732825</v>
      </c>
      <c r="AA213">
        <v>93.376829023254402</v>
      </c>
      <c r="AB213">
        <v>90.202840688827536</v>
      </c>
      <c r="AC213">
        <v>88.065163048397096</v>
      </c>
      <c r="AD213">
        <v>82.136201944441467</v>
      </c>
      <c r="AE213">
        <v>73.485981962167116</v>
      </c>
      <c r="AF213">
        <v>69.747783139116223</v>
      </c>
    </row>
    <row r="214" spans="1:32" x14ac:dyDescent="0.2">
      <c r="A214" t="s">
        <v>478</v>
      </c>
      <c r="B214" t="s">
        <v>312</v>
      </c>
      <c r="C214">
        <v>1</v>
      </c>
      <c r="D214">
        <v>2400</v>
      </c>
      <c r="E214">
        <v>60</v>
      </c>
      <c r="F214">
        <v>1</v>
      </c>
      <c r="G214">
        <v>1</v>
      </c>
      <c r="H214" t="s">
        <v>7</v>
      </c>
      <c r="I214">
        <v>67.285358605208515</v>
      </c>
      <c r="J214">
        <v>65.331410590126325</v>
      </c>
      <c r="K214">
        <v>65.819715361260279</v>
      </c>
      <c r="L214">
        <v>62.24996651473225</v>
      </c>
      <c r="M214">
        <v>68.287922401190514</v>
      </c>
      <c r="N214">
        <v>87.663947989556561</v>
      </c>
      <c r="O214">
        <v>105.89254123285892</v>
      </c>
      <c r="P214">
        <v>106.27561364815962</v>
      </c>
      <c r="Q214">
        <v>105.41030016140991</v>
      </c>
      <c r="R214">
        <v>112.41612449984474</v>
      </c>
      <c r="S214">
        <v>117.99848664876733</v>
      </c>
      <c r="T214">
        <v>114.51560745507246</v>
      </c>
      <c r="U214">
        <v>125.05811420181212</v>
      </c>
      <c r="V214">
        <v>119.14722030392009</v>
      </c>
      <c r="W214">
        <v>110.15969472294445</v>
      </c>
      <c r="X214">
        <v>112.6287540132474</v>
      </c>
      <c r="Y214">
        <v>105.85765397547172</v>
      </c>
      <c r="Z214">
        <v>98.214289513895409</v>
      </c>
      <c r="AA214">
        <v>95.559902070446228</v>
      </c>
      <c r="AB214">
        <v>87.901826062362971</v>
      </c>
      <c r="AC214">
        <v>81.897739050712175</v>
      </c>
      <c r="AD214">
        <v>76.030176647291682</v>
      </c>
      <c r="AE214">
        <v>70.23591264779688</v>
      </c>
      <c r="AF214">
        <v>68.567516365254008</v>
      </c>
    </row>
    <row r="215" spans="1:32" x14ac:dyDescent="0.2">
      <c r="A215" t="s">
        <v>478</v>
      </c>
      <c r="B215" t="s">
        <v>313</v>
      </c>
      <c r="C215">
        <v>1</v>
      </c>
      <c r="D215">
        <v>2400</v>
      </c>
      <c r="E215">
        <v>60</v>
      </c>
      <c r="F215">
        <v>1</v>
      </c>
      <c r="G215">
        <v>1</v>
      </c>
      <c r="H215" t="s">
        <v>7</v>
      </c>
      <c r="I215">
        <v>66.322380333437778</v>
      </c>
      <c r="J215">
        <v>65.373951812204481</v>
      </c>
      <c r="K215">
        <v>62.829431294880031</v>
      </c>
      <c r="L215">
        <v>58.389019803237595</v>
      </c>
      <c r="M215">
        <v>61.081989724086917</v>
      </c>
      <c r="N215">
        <v>72.424410844612126</v>
      </c>
      <c r="O215">
        <v>90.66549850711796</v>
      </c>
      <c r="P215">
        <v>88.703048068075063</v>
      </c>
      <c r="Q215">
        <v>94.971104148258675</v>
      </c>
      <c r="R215">
        <v>97.902958056787114</v>
      </c>
      <c r="S215">
        <v>98.929041514706071</v>
      </c>
      <c r="T215">
        <v>95.76526130497551</v>
      </c>
      <c r="U215">
        <v>100.1165546807419</v>
      </c>
      <c r="V215">
        <v>100.39355199966175</v>
      </c>
      <c r="W215">
        <v>96.798189756001179</v>
      </c>
      <c r="X215">
        <v>100.74110842968463</v>
      </c>
      <c r="Y215">
        <v>92.970343797405391</v>
      </c>
      <c r="Z215">
        <v>84.710632354899218</v>
      </c>
      <c r="AA215">
        <v>75.697880355001985</v>
      </c>
      <c r="AB215">
        <v>72.169388415372595</v>
      </c>
      <c r="AC215">
        <v>73.375877505655311</v>
      </c>
      <c r="AD215">
        <v>67.293105653400431</v>
      </c>
      <c r="AE215">
        <v>62.080662002367362</v>
      </c>
      <c r="AF215">
        <v>58.251867460132686</v>
      </c>
    </row>
    <row r="216" spans="1:32" x14ac:dyDescent="0.2">
      <c r="A216" t="s">
        <v>478</v>
      </c>
      <c r="B216" t="s">
        <v>314</v>
      </c>
      <c r="C216">
        <v>1</v>
      </c>
      <c r="D216">
        <v>2400</v>
      </c>
      <c r="E216">
        <v>60</v>
      </c>
      <c r="F216">
        <v>1</v>
      </c>
      <c r="G216">
        <v>1</v>
      </c>
      <c r="H216" t="s">
        <v>7</v>
      </c>
      <c r="I216">
        <v>55.151610469077383</v>
      </c>
      <c r="J216">
        <v>54.968326283337298</v>
      </c>
      <c r="K216">
        <v>54.513628763539721</v>
      </c>
      <c r="L216">
        <v>55.206793660756247</v>
      </c>
      <c r="M216">
        <v>59.36764566523108</v>
      </c>
      <c r="N216">
        <v>71.792320577145176</v>
      </c>
      <c r="O216">
        <v>72.971487944494498</v>
      </c>
      <c r="P216">
        <v>71.244548713395659</v>
      </c>
      <c r="Q216">
        <v>76.703256644243268</v>
      </c>
      <c r="R216">
        <v>80.48181505014378</v>
      </c>
      <c r="S216">
        <v>81.959675311892681</v>
      </c>
      <c r="T216">
        <v>82.125636437278843</v>
      </c>
      <c r="U216">
        <v>85.493356973751247</v>
      </c>
      <c r="V216">
        <v>87.657280784363266</v>
      </c>
      <c r="W216">
        <v>82.64805734139965</v>
      </c>
      <c r="X216">
        <v>80.808641852482836</v>
      </c>
      <c r="Y216">
        <v>81.414698701005079</v>
      </c>
      <c r="Z216">
        <v>77.09570091539743</v>
      </c>
      <c r="AA216">
        <v>75.532515996221164</v>
      </c>
      <c r="AB216">
        <v>68.96349511630406</v>
      </c>
      <c r="AC216">
        <v>69.632820556393824</v>
      </c>
      <c r="AD216">
        <v>63.731440092850889</v>
      </c>
      <c r="AE216">
        <v>57.447960380197252</v>
      </c>
      <c r="AF216">
        <v>56.197306141871856</v>
      </c>
    </row>
    <row r="217" spans="1:32" x14ac:dyDescent="0.2">
      <c r="A217" t="s">
        <v>478</v>
      </c>
      <c r="B217" t="s">
        <v>315</v>
      </c>
      <c r="C217">
        <v>1</v>
      </c>
      <c r="D217">
        <v>2400</v>
      </c>
      <c r="E217">
        <v>60</v>
      </c>
      <c r="F217">
        <v>1</v>
      </c>
      <c r="G217">
        <v>1</v>
      </c>
      <c r="H217" t="s">
        <v>7</v>
      </c>
      <c r="I217">
        <v>54.589669926942804</v>
      </c>
      <c r="J217">
        <v>55.004541947133099</v>
      </c>
      <c r="K217">
        <v>55.614622857670724</v>
      </c>
      <c r="L217">
        <v>55.373371053089805</v>
      </c>
      <c r="M217">
        <v>54.916831820645669</v>
      </c>
      <c r="N217">
        <v>57.492677891581792</v>
      </c>
      <c r="O217">
        <v>66.277089334430727</v>
      </c>
      <c r="P217">
        <v>62.39044577699071</v>
      </c>
      <c r="Q217">
        <v>64.135616749248314</v>
      </c>
      <c r="R217">
        <v>63.30828603697163</v>
      </c>
      <c r="S217">
        <v>70.300236251723945</v>
      </c>
      <c r="T217">
        <v>72.846154374984494</v>
      </c>
      <c r="U217">
        <v>73.420585620915105</v>
      </c>
      <c r="V217">
        <v>77.144825819179601</v>
      </c>
      <c r="W217">
        <v>78.281594058854807</v>
      </c>
      <c r="X217">
        <v>76.583589777648655</v>
      </c>
      <c r="Y217">
        <v>80.531674235671758</v>
      </c>
      <c r="Z217">
        <v>83.806625411550726</v>
      </c>
      <c r="AA217">
        <v>77.915579671226141</v>
      </c>
      <c r="AB217">
        <v>69.162041742672486</v>
      </c>
      <c r="AC217">
        <v>68.7154804706947</v>
      </c>
      <c r="AD217">
        <v>69.82152399300071</v>
      </c>
      <c r="AE217">
        <v>68.78474016078961</v>
      </c>
      <c r="AF217">
        <v>66.893729499227177</v>
      </c>
    </row>
    <row r="218" spans="1:32" x14ac:dyDescent="0.2">
      <c r="A218" t="s">
        <v>478</v>
      </c>
      <c r="B218" t="s">
        <v>316</v>
      </c>
      <c r="C218">
        <v>1</v>
      </c>
      <c r="D218">
        <v>2400</v>
      </c>
      <c r="E218">
        <v>60</v>
      </c>
      <c r="F218">
        <v>1</v>
      </c>
      <c r="G218">
        <v>1</v>
      </c>
      <c r="H218" t="s">
        <v>7</v>
      </c>
      <c r="I218">
        <v>63.816775076937397</v>
      </c>
      <c r="J218">
        <v>62.337977393171933</v>
      </c>
      <c r="K218">
        <v>59.022912195289948</v>
      </c>
      <c r="L218">
        <v>54.962746504028011</v>
      </c>
      <c r="M218">
        <v>56.562403271743484</v>
      </c>
      <c r="N218">
        <v>71.207817414728126</v>
      </c>
      <c r="O218">
        <v>92.139249115798819</v>
      </c>
      <c r="P218">
        <v>91.489571212017211</v>
      </c>
      <c r="Q218">
        <v>101.44692186520122</v>
      </c>
      <c r="R218">
        <v>100.4361083095673</v>
      </c>
      <c r="S218">
        <v>104.16438590482535</v>
      </c>
      <c r="T218">
        <v>106.60870407901778</v>
      </c>
      <c r="U218">
        <v>111.49081762394719</v>
      </c>
      <c r="V218">
        <v>121.19669814653552</v>
      </c>
      <c r="W218">
        <v>119.70709897289542</v>
      </c>
      <c r="X218">
        <v>120.99013214860965</v>
      </c>
      <c r="Y218">
        <v>106.77687708293247</v>
      </c>
      <c r="Z218">
        <v>98.572491689831097</v>
      </c>
      <c r="AA218">
        <v>89.071146967466134</v>
      </c>
      <c r="AB218">
        <v>85.225424391833414</v>
      </c>
      <c r="AC218">
        <v>85.448124516352919</v>
      </c>
      <c r="AD218">
        <v>77.946790908941878</v>
      </c>
      <c r="AE218">
        <v>75.972936335468162</v>
      </c>
      <c r="AF218">
        <v>72.749403979498268</v>
      </c>
    </row>
    <row r="219" spans="1:32" x14ac:dyDescent="0.2">
      <c r="A219" t="s">
        <v>478</v>
      </c>
      <c r="B219" t="s">
        <v>317</v>
      </c>
      <c r="C219">
        <v>1</v>
      </c>
      <c r="D219">
        <v>2400</v>
      </c>
      <c r="E219">
        <v>60</v>
      </c>
      <c r="F219">
        <v>1</v>
      </c>
      <c r="G219">
        <v>1</v>
      </c>
      <c r="H219" t="s">
        <v>7</v>
      </c>
      <c r="I219">
        <v>71.027880185945023</v>
      </c>
      <c r="J219">
        <v>68.104567350698332</v>
      </c>
      <c r="K219">
        <v>64.109763280041548</v>
      </c>
      <c r="L219">
        <v>60.49920591107724</v>
      </c>
      <c r="M219">
        <v>62.475416383557828</v>
      </c>
      <c r="N219">
        <v>79.276806834941027</v>
      </c>
      <c r="O219">
        <v>97.220671883872143</v>
      </c>
      <c r="P219">
        <v>100.06494288204861</v>
      </c>
      <c r="Q219">
        <v>105.66167222527086</v>
      </c>
      <c r="R219">
        <v>110.11650245695233</v>
      </c>
      <c r="S219">
        <v>113.38948829620908</v>
      </c>
      <c r="T219">
        <v>112.9937144067801</v>
      </c>
      <c r="U219">
        <v>115.81469422157956</v>
      </c>
      <c r="V219">
        <v>120.85055829154753</v>
      </c>
      <c r="W219">
        <v>118.05819385626295</v>
      </c>
      <c r="X219">
        <v>119.6664969610746</v>
      </c>
      <c r="Y219">
        <v>111.54927243818945</v>
      </c>
      <c r="Z219">
        <v>106.16347880341245</v>
      </c>
      <c r="AA219">
        <v>95.036612549684776</v>
      </c>
      <c r="AB219">
        <v>92.145804035917635</v>
      </c>
      <c r="AC219">
        <v>85.050811207858573</v>
      </c>
      <c r="AD219">
        <v>77.05310677609566</v>
      </c>
      <c r="AE219">
        <v>75.546590963829971</v>
      </c>
      <c r="AF219">
        <v>74.905154615729487</v>
      </c>
    </row>
    <row r="220" spans="1:32" x14ac:dyDescent="0.2">
      <c r="A220" t="s">
        <v>478</v>
      </c>
      <c r="B220" t="s">
        <v>318</v>
      </c>
      <c r="C220">
        <v>1</v>
      </c>
      <c r="D220">
        <v>2400</v>
      </c>
      <c r="E220">
        <v>60</v>
      </c>
      <c r="F220">
        <v>1</v>
      </c>
      <c r="G220">
        <v>1</v>
      </c>
      <c r="H220" t="s">
        <v>7</v>
      </c>
      <c r="I220">
        <v>71.838703801571768</v>
      </c>
      <c r="J220">
        <v>69.31699794294714</v>
      </c>
      <c r="K220">
        <v>65.443442107616207</v>
      </c>
      <c r="L220">
        <v>60.681030172748954</v>
      </c>
      <c r="M220">
        <v>64.965959715339778</v>
      </c>
      <c r="N220">
        <v>77.567102574757484</v>
      </c>
      <c r="O220">
        <v>90.265725853595271</v>
      </c>
      <c r="P220">
        <v>99.351524299960133</v>
      </c>
      <c r="Q220">
        <v>101.72158551637226</v>
      </c>
      <c r="R220">
        <v>111.81061983068055</v>
      </c>
      <c r="S220">
        <v>114.72737544747632</v>
      </c>
      <c r="T220">
        <v>118.12436708237811</v>
      </c>
      <c r="U220">
        <v>121.26158573873431</v>
      </c>
      <c r="V220">
        <v>126.11066627311942</v>
      </c>
      <c r="W220">
        <v>128.06187298535554</v>
      </c>
      <c r="X220">
        <v>121.97058151601094</v>
      </c>
      <c r="Y220">
        <v>117.34529018516666</v>
      </c>
      <c r="Z220">
        <v>111.97091321125262</v>
      </c>
      <c r="AA220">
        <v>106.96008365526815</v>
      </c>
      <c r="AB220">
        <v>100.89295648603176</v>
      </c>
      <c r="AC220">
        <v>90.179780905286066</v>
      </c>
      <c r="AD220">
        <v>80.988604335457438</v>
      </c>
      <c r="AE220">
        <v>76.038834083739545</v>
      </c>
      <c r="AF220">
        <v>69.533061495486052</v>
      </c>
    </row>
    <row r="221" spans="1:32" x14ac:dyDescent="0.2">
      <c r="A221" t="s">
        <v>478</v>
      </c>
      <c r="B221" t="s">
        <v>319</v>
      </c>
      <c r="C221">
        <v>1</v>
      </c>
      <c r="D221">
        <v>2400</v>
      </c>
      <c r="E221">
        <v>60</v>
      </c>
      <c r="F221">
        <v>1</v>
      </c>
      <c r="G221">
        <v>1</v>
      </c>
      <c r="H221" t="s">
        <v>7</v>
      </c>
      <c r="I221">
        <v>66.898687241466703</v>
      </c>
      <c r="J221">
        <v>64.223719222917694</v>
      </c>
      <c r="K221">
        <v>59.603913963143654</v>
      </c>
      <c r="L221">
        <v>56.220901395970834</v>
      </c>
      <c r="M221">
        <v>57.32544252356977</v>
      </c>
      <c r="N221">
        <v>73.136738372572566</v>
      </c>
      <c r="O221">
        <v>93.431682240899761</v>
      </c>
      <c r="P221">
        <v>98.583526276566559</v>
      </c>
      <c r="Q221">
        <v>97.424969606786746</v>
      </c>
      <c r="R221">
        <v>108.88263035468829</v>
      </c>
      <c r="S221">
        <v>111.72241883725384</v>
      </c>
      <c r="T221">
        <v>111.69724234166479</v>
      </c>
      <c r="U221">
        <v>115.70799193161547</v>
      </c>
      <c r="V221">
        <v>119.63164118823421</v>
      </c>
      <c r="W221">
        <v>121.44919655056987</v>
      </c>
      <c r="X221">
        <v>118.15240810912208</v>
      </c>
      <c r="Y221">
        <v>107.59290817845572</v>
      </c>
      <c r="Z221">
        <v>103.69246758660776</v>
      </c>
      <c r="AA221">
        <v>93.007042172521381</v>
      </c>
      <c r="AB221">
        <v>88.833233898707334</v>
      </c>
      <c r="AC221">
        <v>83.721064335719973</v>
      </c>
      <c r="AD221">
        <v>69.955060474272159</v>
      </c>
      <c r="AE221">
        <v>66.780306495332837</v>
      </c>
      <c r="AF221">
        <v>64.233632069734369</v>
      </c>
    </row>
    <row r="222" spans="1:32" x14ac:dyDescent="0.2">
      <c r="A222" t="s">
        <v>478</v>
      </c>
      <c r="B222" t="s">
        <v>320</v>
      </c>
      <c r="C222">
        <v>1</v>
      </c>
      <c r="D222">
        <v>2400</v>
      </c>
      <c r="E222">
        <v>60</v>
      </c>
      <c r="F222">
        <v>1</v>
      </c>
      <c r="G222">
        <v>1</v>
      </c>
      <c r="H222" t="s">
        <v>7</v>
      </c>
      <c r="I222">
        <v>59.686181028116685</v>
      </c>
      <c r="J222">
        <v>58.24839978334068</v>
      </c>
      <c r="K222">
        <v>57.882214316549714</v>
      </c>
      <c r="L222">
        <v>58.043932024997389</v>
      </c>
      <c r="M222">
        <v>58.258805731250916</v>
      </c>
      <c r="N222">
        <v>67.917560096123154</v>
      </c>
      <c r="O222">
        <v>84.816875971619467</v>
      </c>
      <c r="P222">
        <v>87.464754937811961</v>
      </c>
      <c r="Q222">
        <v>92.251065487911973</v>
      </c>
      <c r="R222">
        <v>99.166432430805742</v>
      </c>
      <c r="S222">
        <v>102.89985656066695</v>
      </c>
      <c r="T222">
        <v>98.021020898997449</v>
      </c>
      <c r="U222">
        <v>102.47286278753596</v>
      </c>
      <c r="V222">
        <v>106.50823907887107</v>
      </c>
      <c r="W222">
        <v>105.84904600772015</v>
      </c>
      <c r="X222">
        <v>97.615001857842728</v>
      </c>
      <c r="Y222">
        <v>93.650274008765095</v>
      </c>
      <c r="Z222">
        <v>88.024574235905391</v>
      </c>
      <c r="AA222">
        <v>83.480644800565699</v>
      </c>
      <c r="AB222">
        <v>87.760553179195</v>
      </c>
      <c r="AC222">
        <v>80.238153117658911</v>
      </c>
      <c r="AD222">
        <v>71.675130219194656</v>
      </c>
      <c r="AE222">
        <v>66.974211852105043</v>
      </c>
      <c r="AF222">
        <v>64.452134575937009</v>
      </c>
    </row>
    <row r="223" spans="1:32" x14ac:dyDescent="0.2">
      <c r="A223" t="s">
        <v>478</v>
      </c>
      <c r="B223" t="s">
        <v>321</v>
      </c>
      <c r="C223">
        <v>1</v>
      </c>
      <c r="D223">
        <v>2400</v>
      </c>
      <c r="E223">
        <v>60</v>
      </c>
      <c r="F223">
        <v>1</v>
      </c>
      <c r="G223">
        <v>1</v>
      </c>
      <c r="H223" t="s">
        <v>7</v>
      </c>
      <c r="I223">
        <v>63.289170708310671</v>
      </c>
      <c r="J223">
        <v>62.707503761391166</v>
      </c>
      <c r="K223">
        <v>60.033260641446418</v>
      </c>
      <c r="L223">
        <v>59.903355090897215</v>
      </c>
      <c r="M223">
        <v>60.557870760147772</v>
      </c>
      <c r="N223">
        <v>70.087288528636549</v>
      </c>
      <c r="O223">
        <v>69.12579706869235</v>
      </c>
      <c r="P223">
        <v>72.066913009712749</v>
      </c>
      <c r="Q223">
        <v>75.524559230875269</v>
      </c>
      <c r="R223">
        <v>78.862321254657218</v>
      </c>
      <c r="S223">
        <v>76.740860415756316</v>
      </c>
      <c r="T223">
        <v>80.697628329875513</v>
      </c>
      <c r="U223">
        <v>80.470866324954841</v>
      </c>
      <c r="V223">
        <v>80.046896413256732</v>
      </c>
      <c r="W223">
        <v>79.307766834398848</v>
      </c>
      <c r="X223">
        <v>81.904462478003083</v>
      </c>
      <c r="Y223">
        <v>82.380790084654024</v>
      </c>
      <c r="Z223">
        <v>78.636982417950549</v>
      </c>
      <c r="AA223">
        <v>71.504099010542419</v>
      </c>
      <c r="AB223">
        <v>69.297070975483436</v>
      </c>
      <c r="AC223">
        <v>66.208375248213358</v>
      </c>
      <c r="AD223">
        <v>58.02424057271552</v>
      </c>
      <c r="AE223">
        <v>54.424728483578974</v>
      </c>
      <c r="AF223">
        <v>51.997095806937402</v>
      </c>
    </row>
    <row r="224" spans="1:32" x14ac:dyDescent="0.2">
      <c r="A224" t="s">
        <v>478</v>
      </c>
      <c r="B224" t="s">
        <v>322</v>
      </c>
      <c r="C224">
        <v>1</v>
      </c>
      <c r="D224">
        <v>2400</v>
      </c>
      <c r="E224">
        <v>60</v>
      </c>
      <c r="F224">
        <v>1</v>
      </c>
      <c r="G224">
        <v>1</v>
      </c>
      <c r="H224" t="s">
        <v>7</v>
      </c>
      <c r="I224">
        <v>50.451958979555052</v>
      </c>
      <c r="J224">
        <v>50.902962003141987</v>
      </c>
      <c r="K224">
        <v>49.921280558549064</v>
      </c>
      <c r="L224">
        <v>49.286403205806572</v>
      </c>
      <c r="M224">
        <v>49.596411687465576</v>
      </c>
      <c r="N224">
        <v>58.936045933248288</v>
      </c>
      <c r="O224">
        <v>63.62789816010109</v>
      </c>
      <c r="P224">
        <v>60.173272540281594</v>
      </c>
      <c r="Q224">
        <v>61.485322534624217</v>
      </c>
      <c r="R224">
        <v>63.239697468195992</v>
      </c>
      <c r="S224">
        <v>66.185562179885622</v>
      </c>
      <c r="T224">
        <v>68.065845689493244</v>
      </c>
      <c r="U224">
        <v>74.054993280304018</v>
      </c>
      <c r="V224">
        <v>75.744682965884294</v>
      </c>
      <c r="W224">
        <v>72.739740651229496</v>
      </c>
      <c r="X224">
        <v>77.358171642145152</v>
      </c>
      <c r="Y224">
        <v>77.799752727461353</v>
      </c>
      <c r="Z224">
        <v>83.377449079573907</v>
      </c>
      <c r="AA224">
        <v>70.774766085377635</v>
      </c>
      <c r="AB224">
        <v>68.408142663192052</v>
      </c>
      <c r="AC224">
        <v>67.578422760055787</v>
      </c>
      <c r="AD224">
        <v>65.466282824831026</v>
      </c>
      <c r="AE224">
        <v>63.086084005077382</v>
      </c>
      <c r="AF224">
        <v>63.391350985602969</v>
      </c>
    </row>
    <row r="225" spans="1:32" x14ac:dyDescent="0.2">
      <c r="A225" t="s">
        <v>478</v>
      </c>
      <c r="B225" t="s">
        <v>323</v>
      </c>
      <c r="C225">
        <v>1</v>
      </c>
      <c r="D225">
        <v>2400</v>
      </c>
      <c r="E225">
        <v>60</v>
      </c>
      <c r="F225">
        <v>1</v>
      </c>
      <c r="G225">
        <v>1</v>
      </c>
      <c r="H225" t="s">
        <v>7</v>
      </c>
      <c r="I225">
        <v>60.990633624766332</v>
      </c>
      <c r="J225">
        <v>60.365341833444411</v>
      </c>
      <c r="K225">
        <v>58.831171524783819</v>
      </c>
      <c r="L225">
        <v>57.064226657610078</v>
      </c>
      <c r="M225">
        <v>58.134872518369633</v>
      </c>
      <c r="N225">
        <v>70.221128796869451</v>
      </c>
      <c r="O225">
        <v>87.546398476162665</v>
      </c>
      <c r="P225">
        <v>89.391612460351851</v>
      </c>
      <c r="Q225">
        <v>92.493468228859655</v>
      </c>
      <c r="R225">
        <v>95.442531883729373</v>
      </c>
      <c r="S225">
        <v>100.12578353618841</v>
      </c>
      <c r="T225">
        <v>96.993100995160617</v>
      </c>
      <c r="U225">
        <v>102.10257875483764</v>
      </c>
      <c r="V225">
        <v>103.82174480952412</v>
      </c>
      <c r="W225">
        <v>102.58545930460144</v>
      </c>
      <c r="X225">
        <v>107.36294404293848</v>
      </c>
      <c r="Y225">
        <v>98.261521654663028</v>
      </c>
      <c r="Z225">
        <v>99.209344247692044</v>
      </c>
      <c r="AA225">
        <v>97.031837859298022</v>
      </c>
      <c r="AB225">
        <v>94.772557802343826</v>
      </c>
      <c r="AC225">
        <v>92.281540785869794</v>
      </c>
      <c r="AD225">
        <v>84.789540391758678</v>
      </c>
      <c r="AE225">
        <v>77.805978262352724</v>
      </c>
      <c r="AF225">
        <v>77.547039178468864</v>
      </c>
    </row>
    <row r="226" spans="1:32" x14ac:dyDescent="0.2">
      <c r="A226" t="s">
        <v>478</v>
      </c>
      <c r="B226" t="s">
        <v>324</v>
      </c>
      <c r="C226">
        <v>1</v>
      </c>
      <c r="D226">
        <v>2400</v>
      </c>
      <c r="E226">
        <v>60</v>
      </c>
      <c r="F226">
        <v>1</v>
      </c>
      <c r="G226">
        <v>1</v>
      </c>
      <c r="H226" t="s">
        <v>7</v>
      </c>
      <c r="I226">
        <v>72.316231058011482</v>
      </c>
      <c r="J226">
        <v>72.42360957260631</v>
      </c>
      <c r="K226">
        <v>68.129329349838684</v>
      </c>
      <c r="L226">
        <v>64.14527918937614</v>
      </c>
      <c r="M226">
        <v>68.632416454424117</v>
      </c>
      <c r="N226">
        <v>74.051086690931001</v>
      </c>
      <c r="O226">
        <v>92.782123984457201</v>
      </c>
      <c r="P226">
        <v>96.98062832804807</v>
      </c>
      <c r="Q226">
        <v>105.66922940536817</v>
      </c>
      <c r="R226">
        <v>108.286583829915</v>
      </c>
      <c r="S226">
        <v>121.2325380008192</v>
      </c>
      <c r="T226">
        <v>118.97632753030753</v>
      </c>
      <c r="U226">
        <v>120.91049528219719</v>
      </c>
      <c r="V226">
        <v>127.86966383211471</v>
      </c>
      <c r="W226">
        <v>121.44706741380313</v>
      </c>
      <c r="X226">
        <v>117.99506740204322</v>
      </c>
      <c r="Y226">
        <v>110.94231735243432</v>
      </c>
      <c r="Z226">
        <v>103.05550760982726</v>
      </c>
      <c r="AA226">
        <v>97.481174890367086</v>
      </c>
      <c r="AB226">
        <v>85.932262498434412</v>
      </c>
      <c r="AC226">
        <v>80.430186057979654</v>
      </c>
      <c r="AD226">
        <v>72.358003399640381</v>
      </c>
      <c r="AE226">
        <v>69.723517879829856</v>
      </c>
      <c r="AF226">
        <v>66.120560166858382</v>
      </c>
    </row>
    <row r="227" spans="1:32" x14ac:dyDescent="0.2">
      <c r="A227" t="s">
        <v>478</v>
      </c>
      <c r="B227" t="s">
        <v>325</v>
      </c>
      <c r="C227">
        <v>1</v>
      </c>
      <c r="D227">
        <v>2400</v>
      </c>
      <c r="E227">
        <v>60</v>
      </c>
      <c r="F227">
        <v>1</v>
      </c>
      <c r="G227">
        <v>1</v>
      </c>
      <c r="H227" t="s">
        <v>7</v>
      </c>
      <c r="I227">
        <v>62.179828147104487</v>
      </c>
      <c r="J227">
        <v>60.002003309958155</v>
      </c>
      <c r="K227">
        <v>54.390106963565962</v>
      </c>
      <c r="L227">
        <v>53.946697945159535</v>
      </c>
      <c r="M227">
        <v>56.507370888897725</v>
      </c>
      <c r="N227">
        <v>74.162160814182002</v>
      </c>
      <c r="O227">
        <v>92.949293640329032</v>
      </c>
      <c r="P227">
        <v>100.82215585784645</v>
      </c>
      <c r="Q227">
        <v>101.85112426430304</v>
      </c>
      <c r="R227">
        <v>107.72349348173836</v>
      </c>
      <c r="S227">
        <v>108.14285637020893</v>
      </c>
      <c r="T227">
        <v>105.75363210754389</v>
      </c>
      <c r="U227">
        <v>114.87652835656917</v>
      </c>
      <c r="V227">
        <v>115.67569097169854</v>
      </c>
      <c r="W227">
        <v>115.00059636796118</v>
      </c>
      <c r="X227">
        <v>116.35124473606338</v>
      </c>
      <c r="Y227">
        <v>108.43076785563949</v>
      </c>
      <c r="Z227">
        <v>100.52230579675583</v>
      </c>
      <c r="AA227">
        <v>96.711230727013387</v>
      </c>
      <c r="AB227">
        <v>89.766613632800357</v>
      </c>
      <c r="AC227">
        <v>86.399606798151439</v>
      </c>
      <c r="AD227">
        <v>77.017615208350747</v>
      </c>
      <c r="AE227">
        <v>75.645567765403328</v>
      </c>
      <c r="AF227">
        <v>76.26910702574385</v>
      </c>
    </row>
    <row r="228" spans="1:32" x14ac:dyDescent="0.2">
      <c r="A228" t="s">
        <v>478</v>
      </c>
      <c r="B228" t="s">
        <v>326</v>
      </c>
      <c r="C228">
        <v>1</v>
      </c>
      <c r="D228">
        <v>2400</v>
      </c>
      <c r="E228">
        <v>60</v>
      </c>
      <c r="F228">
        <v>1</v>
      </c>
      <c r="G228">
        <v>1</v>
      </c>
      <c r="H228" t="s">
        <v>7</v>
      </c>
      <c r="I228">
        <v>70.683222471307971</v>
      </c>
      <c r="J228">
        <v>65.417912281032443</v>
      </c>
      <c r="K228">
        <v>62.466249069281233</v>
      </c>
      <c r="L228">
        <v>58.438586287997204</v>
      </c>
      <c r="M228">
        <v>58.886956173029226</v>
      </c>
      <c r="N228">
        <v>70.346673935247708</v>
      </c>
      <c r="O228">
        <v>101.46521104885505</v>
      </c>
      <c r="P228">
        <v>107.1574225440603</v>
      </c>
      <c r="Q228">
        <v>108.39556663887653</v>
      </c>
      <c r="R228">
        <v>105.49270162577001</v>
      </c>
      <c r="S228">
        <v>108.19577902861043</v>
      </c>
      <c r="T228">
        <v>103.59976534498514</v>
      </c>
      <c r="U228">
        <v>106.37807516617592</v>
      </c>
      <c r="V228">
        <v>109.70079170766854</v>
      </c>
      <c r="W228">
        <v>109.09960945405743</v>
      </c>
      <c r="X228">
        <v>112.82403724779498</v>
      </c>
      <c r="Y228">
        <v>103.50686289069998</v>
      </c>
      <c r="Z228">
        <v>92.162317710951655</v>
      </c>
      <c r="AA228">
        <v>86.708000488527205</v>
      </c>
      <c r="AB228">
        <v>80.204141435321233</v>
      </c>
      <c r="AC228">
        <v>80.407674963238094</v>
      </c>
      <c r="AD228">
        <v>74.274039872309999</v>
      </c>
      <c r="AE228">
        <v>67.158124531683157</v>
      </c>
      <c r="AF228">
        <v>61.603351158578704</v>
      </c>
    </row>
    <row r="229" spans="1:32" x14ac:dyDescent="0.2">
      <c r="A229" t="s">
        <v>478</v>
      </c>
      <c r="B229" t="s">
        <v>327</v>
      </c>
      <c r="C229">
        <v>1</v>
      </c>
      <c r="D229">
        <v>2400</v>
      </c>
      <c r="E229">
        <v>60</v>
      </c>
      <c r="F229">
        <v>1</v>
      </c>
      <c r="G229">
        <v>1</v>
      </c>
      <c r="H229" t="s">
        <v>7</v>
      </c>
      <c r="I229">
        <v>57.504021964610729</v>
      </c>
      <c r="J229">
        <v>55.9486333794827</v>
      </c>
      <c r="K229">
        <v>54.655409535352803</v>
      </c>
      <c r="L229">
        <v>55.398459148638587</v>
      </c>
      <c r="M229">
        <v>58.50048262058192</v>
      </c>
      <c r="N229">
        <v>64.918604750808697</v>
      </c>
      <c r="O229">
        <v>87.075238543457701</v>
      </c>
      <c r="P229">
        <v>88.993144788575734</v>
      </c>
      <c r="Q229">
        <v>96.423418399965428</v>
      </c>
      <c r="R229">
        <v>98.743993851944452</v>
      </c>
      <c r="S229">
        <v>96.218919884697485</v>
      </c>
      <c r="T229">
        <v>91.179638690406549</v>
      </c>
      <c r="U229">
        <v>95.494832372379904</v>
      </c>
      <c r="V229">
        <v>95.863772253843479</v>
      </c>
      <c r="W229">
        <v>97.417264643691283</v>
      </c>
      <c r="X229">
        <v>95.946440598601811</v>
      </c>
      <c r="Y229">
        <v>88.572132913211959</v>
      </c>
      <c r="Z229">
        <v>85.170476406060516</v>
      </c>
      <c r="AA229">
        <v>74.917954307983223</v>
      </c>
      <c r="AB229">
        <v>72.07033250569188</v>
      </c>
      <c r="AC229">
        <v>72.213208323756021</v>
      </c>
      <c r="AD229">
        <v>66.382528897560263</v>
      </c>
      <c r="AE229">
        <v>61.183579708744119</v>
      </c>
      <c r="AF229">
        <v>58.073968162482821</v>
      </c>
    </row>
    <row r="230" spans="1:32" x14ac:dyDescent="0.2">
      <c r="A230" t="s">
        <v>478</v>
      </c>
      <c r="B230" t="s">
        <v>328</v>
      </c>
      <c r="C230">
        <v>1</v>
      </c>
      <c r="D230">
        <v>2400</v>
      </c>
      <c r="E230">
        <v>60</v>
      </c>
      <c r="F230">
        <v>1</v>
      </c>
      <c r="G230">
        <v>1</v>
      </c>
      <c r="H230" t="s">
        <v>7</v>
      </c>
      <c r="I230">
        <v>56.594512436400755</v>
      </c>
      <c r="J230">
        <v>57.885172882929844</v>
      </c>
      <c r="K230">
        <v>56.759424410378394</v>
      </c>
      <c r="L230">
        <v>56.044186789760552</v>
      </c>
      <c r="M230">
        <v>59.097627201133371</v>
      </c>
      <c r="N230">
        <v>66.964623547041782</v>
      </c>
      <c r="O230">
        <v>65.205616465880823</v>
      </c>
      <c r="P230">
        <v>72.451844858553002</v>
      </c>
      <c r="Q230">
        <v>73.206784674730955</v>
      </c>
      <c r="R230">
        <v>74.119578711482802</v>
      </c>
      <c r="S230">
        <v>73.29915952459595</v>
      </c>
      <c r="T230">
        <v>73.583287904349945</v>
      </c>
      <c r="U230">
        <v>74.269743933357191</v>
      </c>
      <c r="V230">
        <v>80.296879820138912</v>
      </c>
      <c r="W230">
        <v>79.143628996122317</v>
      </c>
      <c r="X230">
        <v>78.718335828813849</v>
      </c>
      <c r="Y230">
        <v>81.402054635043442</v>
      </c>
      <c r="Z230">
        <v>78.024806886543772</v>
      </c>
      <c r="AA230">
        <v>75.878623202745814</v>
      </c>
      <c r="AB230">
        <v>68.142079899188303</v>
      </c>
      <c r="AC230">
        <v>67.383465793707657</v>
      </c>
      <c r="AD230">
        <v>62.439319771563476</v>
      </c>
      <c r="AE230">
        <v>59.219433910338061</v>
      </c>
      <c r="AF230">
        <v>57.740486399941176</v>
      </c>
    </row>
    <row r="231" spans="1:32" x14ac:dyDescent="0.2">
      <c r="A231" t="s">
        <v>478</v>
      </c>
      <c r="B231" t="s">
        <v>329</v>
      </c>
      <c r="C231">
        <v>1</v>
      </c>
      <c r="D231">
        <v>2400</v>
      </c>
      <c r="E231">
        <v>60</v>
      </c>
      <c r="F231">
        <v>1</v>
      </c>
      <c r="G231">
        <v>1</v>
      </c>
      <c r="H231" t="s">
        <v>7</v>
      </c>
      <c r="I231">
        <v>56.822199384430498</v>
      </c>
      <c r="J231">
        <v>56.243910887775186</v>
      </c>
      <c r="K231">
        <v>55.314166242645861</v>
      </c>
      <c r="L231">
        <v>56.160843416669373</v>
      </c>
      <c r="M231">
        <v>58.68494096202604</v>
      </c>
      <c r="N231">
        <v>65.57821570972385</v>
      </c>
      <c r="O231">
        <v>63.816524008234246</v>
      </c>
      <c r="P231">
        <v>64.283777060260277</v>
      </c>
      <c r="Q231">
        <v>63.95663132551077</v>
      </c>
      <c r="R231">
        <v>65.526071126426004</v>
      </c>
      <c r="S231">
        <v>70.721807726011448</v>
      </c>
      <c r="T231">
        <v>76.124023565557906</v>
      </c>
      <c r="U231">
        <v>84.403428951712542</v>
      </c>
      <c r="V231">
        <v>82.257879193398352</v>
      </c>
      <c r="W231">
        <v>82.00143772892585</v>
      </c>
      <c r="X231">
        <v>85.891669593048434</v>
      </c>
      <c r="Y231">
        <v>92.760258492541524</v>
      </c>
      <c r="Z231">
        <v>86.323945752829886</v>
      </c>
      <c r="AA231">
        <v>76.496276281370342</v>
      </c>
      <c r="AB231">
        <v>74.48798611656018</v>
      </c>
      <c r="AC231">
        <v>69.90987867927997</v>
      </c>
      <c r="AD231">
        <v>66.283774831372867</v>
      </c>
      <c r="AE231">
        <v>64.527429461690275</v>
      </c>
      <c r="AF231">
        <v>63.745329059263291</v>
      </c>
    </row>
    <row r="232" spans="1:32" x14ac:dyDescent="0.2">
      <c r="A232" t="s">
        <v>478</v>
      </c>
      <c r="B232" t="s">
        <v>330</v>
      </c>
      <c r="C232">
        <v>1</v>
      </c>
      <c r="D232">
        <v>2400</v>
      </c>
      <c r="E232">
        <v>60</v>
      </c>
      <c r="F232">
        <v>1</v>
      </c>
      <c r="G232">
        <v>1</v>
      </c>
      <c r="H232" t="s">
        <v>7</v>
      </c>
      <c r="I232">
        <v>62.358663954114441</v>
      </c>
      <c r="J232">
        <v>60.922484715798085</v>
      </c>
      <c r="K232">
        <v>58.867228847896108</v>
      </c>
      <c r="L232">
        <v>56.358980175223131</v>
      </c>
      <c r="M232">
        <v>60.340649956536794</v>
      </c>
      <c r="N232">
        <v>75.142700556298976</v>
      </c>
      <c r="O232">
        <v>91.86741939089805</v>
      </c>
      <c r="P232">
        <v>100.05876700096782</v>
      </c>
      <c r="Q232">
        <v>102.19677036890228</v>
      </c>
      <c r="R232">
        <v>106.16753707957301</v>
      </c>
      <c r="S232">
        <v>110.40970480600488</v>
      </c>
      <c r="T232">
        <v>113.6175203780505</v>
      </c>
      <c r="U232">
        <v>120.76008312498159</v>
      </c>
      <c r="V232">
        <v>125.31316027921865</v>
      </c>
      <c r="W232">
        <v>124.87351769163638</v>
      </c>
      <c r="X232">
        <v>127.55466220840107</v>
      </c>
      <c r="Y232">
        <v>115.16502924724996</v>
      </c>
      <c r="Z232">
        <v>107.31638380975947</v>
      </c>
      <c r="AA232">
        <v>105.85904346231509</v>
      </c>
      <c r="AB232">
        <v>98.757363835562685</v>
      </c>
      <c r="AC232">
        <v>92.247946779935688</v>
      </c>
      <c r="AD232">
        <v>78.76852764877188</v>
      </c>
      <c r="AE232">
        <v>74.747228201549007</v>
      </c>
      <c r="AF232">
        <v>71.532171230128469</v>
      </c>
    </row>
    <row r="233" spans="1:32" x14ac:dyDescent="0.2">
      <c r="A233" t="s">
        <v>478</v>
      </c>
      <c r="B233" t="s">
        <v>331</v>
      </c>
      <c r="C233">
        <v>1</v>
      </c>
      <c r="D233">
        <v>2400</v>
      </c>
      <c r="E233">
        <v>60</v>
      </c>
      <c r="F233">
        <v>1</v>
      </c>
      <c r="G233">
        <v>1</v>
      </c>
      <c r="H233" t="s">
        <v>7</v>
      </c>
      <c r="I233">
        <v>68.162355539583061</v>
      </c>
      <c r="J233">
        <v>66.895200803985219</v>
      </c>
      <c r="K233">
        <v>62.245248335655425</v>
      </c>
      <c r="L233">
        <v>61.003174753108055</v>
      </c>
      <c r="M233">
        <v>65.50347284683555</v>
      </c>
      <c r="N233">
        <v>77.966275520046636</v>
      </c>
      <c r="O233">
        <v>92.181773494985364</v>
      </c>
      <c r="P233">
        <v>96.539910512009953</v>
      </c>
      <c r="Q233">
        <v>106.73200013261525</v>
      </c>
      <c r="R233">
        <v>104.9748961412937</v>
      </c>
      <c r="S233">
        <v>108.16622328753262</v>
      </c>
      <c r="T233">
        <v>108.85861924997542</v>
      </c>
      <c r="U233">
        <v>109.36831227273117</v>
      </c>
      <c r="V233">
        <v>116.29765994206312</v>
      </c>
      <c r="W233">
        <v>117.4781804732883</v>
      </c>
      <c r="X233">
        <v>113.47184652902975</v>
      </c>
      <c r="Y233">
        <v>107.25428240592687</v>
      </c>
      <c r="Z233">
        <v>104.35396849210858</v>
      </c>
      <c r="AA233">
        <v>99.560603346462202</v>
      </c>
      <c r="AB233">
        <v>99.244753016324324</v>
      </c>
      <c r="AC233">
        <v>96.509908347348926</v>
      </c>
      <c r="AD233">
        <v>88.758574380308872</v>
      </c>
      <c r="AE233">
        <v>82.994659067975462</v>
      </c>
      <c r="AF233">
        <v>77.371556473088233</v>
      </c>
    </row>
    <row r="234" spans="1:32" x14ac:dyDescent="0.2">
      <c r="A234" t="s">
        <v>478</v>
      </c>
      <c r="B234" t="s">
        <v>332</v>
      </c>
      <c r="C234">
        <v>1</v>
      </c>
      <c r="D234">
        <v>2400</v>
      </c>
      <c r="E234">
        <v>60</v>
      </c>
      <c r="F234">
        <v>1</v>
      </c>
      <c r="G234">
        <v>1</v>
      </c>
      <c r="H234" t="s">
        <v>7</v>
      </c>
      <c r="I234">
        <v>74.909720511174768</v>
      </c>
      <c r="J234">
        <v>71.786701535469135</v>
      </c>
      <c r="K234">
        <v>69.558283632590289</v>
      </c>
      <c r="L234">
        <v>65.304571941850995</v>
      </c>
      <c r="M234">
        <v>67.403231080178102</v>
      </c>
      <c r="N234">
        <v>80.398887856731335</v>
      </c>
      <c r="O234">
        <v>98.796075292335146</v>
      </c>
      <c r="P234">
        <v>99.648345948348862</v>
      </c>
      <c r="Q234">
        <v>108.34521192323355</v>
      </c>
      <c r="R234">
        <v>110.63624367253264</v>
      </c>
      <c r="S234">
        <v>121.4004690751965</v>
      </c>
      <c r="T234">
        <v>119.51313083789771</v>
      </c>
      <c r="U234">
        <v>125.84146785647863</v>
      </c>
      <c r="V234">
        <v>126.68920950544893</v>
      </c>
      <c r="W234">
        <v>122.22447273915034</v>
      </c>
      <c r="X234">
        <v>125.47915034618552</v>
      </c>
      <c r="Y234">
        <v>112.79258066603174</v>
      </c>
      <c r="Z234">
        <v>110.93325312541941</v>
      </c>
      <c r="AA234">
        <v>104.07817136988167</v>
      </c>
      <c r="AB234">
        <v>98.355858843734211</v>
      </c>
      <c r="AC234">
        <v>92.169530966209607</v>
      </c>
      <c r="AD234">
        <v>84.327077459779346</v>
      </c>
      <c r="AE234">
        <v>78.967233873027112</v>
      </c>
      <c r="AF234">
        <v>80.894751524981331</v>
      </c>
    </row>
    <row r="235" spans="1:32" x14ac:dyDescent="0.2">
      <c r="A235" t="s">
        <v>478</v>
      </c>
      <c r="B235" t="s">
        <v>333</v>
      </c>
      <c r="C235">
        <v>1</v>
      </c>
      <c r="D235">
        <v>2400</v>
      </c>
      <c r="E235">
        <v>60</v>
      </c>
      <c r="F235">
        <v>1</v>
      </c>
      <c r="G235">
        <v>1</v>
      </c>
      <c r="H235" t="s">
        <v>7</v>
      </c>
      <c r="I235">
        <v>79.282657221701413</v>
      </c>
      <c r="J235">
        <v>76.582098411540514</v>
      </c>
      <c r="K235">
        <v>71.580869857119865</v>
      </c>
      <c r="L235">
        <v>65.981608695984036</v>
      </c>
      <c r="M235">
        <v>66.39090558231716</v>
      </c>
      <c r="N235">
        <v>81.54750094611164</v>
      </c>
      <c r="O235">
        <v>98.891752835391245</v>
      </c>
      <c r="P235">
        <v>103.76067650373106</v>
      </c>
      <c r="Q235">
        <v>107.16714198781355</v>
      </c>
      <c r="R235">
        <v>112.56614382040989</v>
      </c>
      <c r="S235">
        <v>116.56186716280796</v>
      </c>
      <c r="T235">
        <v>114.08197925376138</v>
      </c>
      <c r="U235">
        <v>125.62112111504125</v>
      </c>
      <c r="V235">
        <v>128.44902558957102</v>
      </c>
      <c r="W235">
        <v>124.26958756698102</v>
      </c>
      <c r="X235">
        <v>122.94229491961003</v>
      </c>
      <c r="Y235">
        <v>106.27886149497445</v>
      </c>
      <c r="Z235">
        <v>92.216892078379232</v>
      </c>
      <c r="AA235">
        <v>90.494127246249008</v>
      </c>
      <c r="AB235">
        <v>93.727388649075536</v>
      </c>
      <c r="AC235">
        <v>90.425329168760229</v>
      </c>
      <c r="AD235">
        <v>80.814972966847918</v>
      </c>
      <c r="AE235">
        <v>76.431948950186879</v>
      </c>
      <c r="AF235">
        <v>76.407091965327155</v>
      </c>
    </row>
    <row r="236" spans="1:32" x14ac:dyDescent="0.2">
      <c r="A236" t="s">
        <v>478</v>
      </c>
      <c r="B236" t="s">
        <v>334</v>
      </c>
      <c r="C236">
        <v>1</v>
      </c>
      <c r="D236">
        <v>2400</v>
      </c>
      <c r="E236">
        <v>60</v>
      </c>
      <c r="F236">
        <v>1</v>
      </c>
      <c r="G236">
        <v>1</v>
      </c>
      <c r="H236" t="s">
        <v>7</v>
      </c>
      <c r="I236">
        <v>73.807789051694598</v>
      </c>
      <c r="J236">
        <v>72.94136687760097</v>
      </c>
      <c r="K236">
        <v>69.263316514003009</v>
      </c>
      <c r="L236">
        <v>62.580206262344277</v>
      </c>
      <c r="M236">
        <v>66.983613829220346</v>
      </c>
      <c r="N236">
        <v>76.114218242391246</v>
      </c>
      <c r="O236">
        <v>89.673421347342909</v>
      </c>
      <c r="P236">
        <v>88.303470420332772</v>
      </c>
      <c r="Q236">
        <v>99.706275539195005</v>
      </c>
      <c r="R236">
        <v>102.23917170477777</v>
      </c>
      <c r="S236">
        <v>98.330453267689876</v>
      </c>
      <c r="T236">
        <v>99.394145681052805</v>
      </c>
      <c r="U236">
        <v>102.88204556388018</v>
      </c>
      <c r="V236">
        <v>104.54172105199656</v>
      </c>
      <c r="W236">
        <v>97.185518477605754</v>
      </c>
      <c r="X236">
        <v>100.89806231023424</v>
      </c>
      <c r="Y236">
        <v>85.116694200702668</v>
      </c>
      <c r="Z236">
        <v>77.922644222537514</v>
      </c>
      <c r="AA236">
        <v>72.26814141283343</v>
      </c>
      <c r="AB236">
        <v>72.569369059005467</v>
      </c>
      <c r="AC236">
        <v>70.585901317683692</v>
      </c>
      <c r="AD236">
        <v>64.544342292220378</v>
      </c>
      <c r="AE236">
        <v>61.426966555709228</v>
      </c>
      <c r="AF236">
        <v>59.396869755887899</v>
      </c>
    </row>
    <row r="237" spans="1:32" x14ac:dyDescent="0.2">
      <c r="A237" t="s">
        <v>478</v>
      </c>
      <c r="B237" t="s">
        <v>335</v>
      </c>
      <c r="C237">
        <v>1</v>
      </c>
      <c r="D237">
        <v>2400</v>
      </c>
      <c r="E237">
        <v>60</v>
      </c>
      <c r="F237">
        <v>1</v>
      </c>
      <c r="G237">
        <v>1</v>
      </c>
      <c r="H237" t="s">
        <v>7</v>
      </c>
      <c r="I237">
        <v>58.179488203587631</v>
      </c>
      <c r="J237">
        <v>56.596751776759447</v>
      </c>
      <c r="K237">
        <v>52.89651263817629</v>
      </c>
      <c r="L237">
        <v>53.793403720041056</v>
      </c>
      <c r="M237">
        <v>56.665552147911271</v>
      </c>
      <c r="N237">
        <v>67.822746094014931</v>
      </c>
      <c r="O237">
        <v>70.807091726307789</v>
      </c>
      <c r="P237">
        <v>73.813451124608605</v>
      </c>
      <c r="Q237">
        <v>75.818301842624493</v>
      </c>
      <c r="R237">
        <v>77.265833600354441</v>
      </c>
      <c r="S237">
        <v>78.812146727980476</v>
      </c>
      <c r="T237">
        <v>72.325120167947674</v>
      </c>
      <c r="U237">
        <v>83.296003731008142</v>
      </c>
      <c r="V237">
        <v>84.195235467024034</v>
      </c>
      <c r="W237">
        <v>74.488384074205342</v>
      </c>
      <c r="X237">
        <v>78.96971164173469</v>
      </c>
      <c r="Y237">
        <v>77.468221029546669</v>
      </c>
      <c r="Z237">
        <v>73.691520801229402</v>
      </c>
      <c r="AA237">
        <v>65.696410388510984</v>
      </c>
      <c r="AB237">
        <v>68.391813853324749</v>
      </c>
      <c r="AC237">
        <v>68.642104892891084</v>
      </c>
      <c r="AD237">
        <v>63.651047976749382</v>
      </c>
      <c r="AE237">
        <v>60.008347459691954</v>
      </c>
      <c r="AF237">
        <v>58.721272119767974</v>
      </c>
    </row>
    <row r="238" spans="1:32" x14ac:dyDescent="0.2">
      <c r="A238" t="s">
        <v>478</v>
      </c>
      <c r="B238" t="s">
        <v>336</v>
      </c>
      <c r="C238">
        <v>1</v>
      </c>
      <c r="D238">
        <v>2400</v>
      </c>
      <c r="E238">
        <v>60</v>
      </c>
      <c r="F238">
        <v>1</v>
      </c>
      <c r="G238">
        <v>1</v>
      </c>
      <c r="H238" t="s">
        <v>7</v>
      </c>
      <c r="I238">
        <v>57.936742443210122</v>
      </c>
      <c r="J238">
        <v>58.190899886012573</v>
      </c>
      <c r="K238">
        <v>56.32998741459074</v>
      </c>
      <c r="L238">
        <v>56.276555997037633</v>
      </c>
      <c r="M238">
        <v>55.363307820230574</v>
      </c>
      <c r="N238">
        <v>63.051743619009784</v>
      </c>
      <c r="O238">
        <v>66.543883480077312</v>
      </c>
      <c r="P238">
        <v>62.540162411142035</v>
      </c>
      <c r="Q238">
        <v>65.334248197690442</v>
      </c>
      <c r="R238">
        <v>69.120065703024125</v>
      </c>
      <c r="S238">
        <v>66.292050195558417</v>
      </c>
      <c r="T238">
        <v>72.183136567476339</v>
      </c>
      <c r="U238">
        <v>73.947655881984176</v>
      </c>
      <c r="V238">
        <v>71.618951802605949</v>
      </c>
      <c r="W238">
        <v>76.751104718257452</v>
      </c>
      <c r="X238">
        <v>75.494279309175297</v>
      </c>
      <c r="Y238">
        <v>79.103063574716899</v>
      </c>
      <c r="Z238">
        <v>75.086010156348152</v>
      </c>
      <c r="AA238">
        <v>67.367841892692198</v>
      </c>
      <c r="AB238">
        <v>67.29932985373901</v>
      </c>
      <c r="AC238">
        <v>64.65015009176885</v>
      </c>
      <c r="AD238">
        <v>61.821757043743411</v>
      </c>
      <c r="AE238">
        <v>61.407017257044942</v>
      </c>
      <c r="AF238">
        <v>60.596485777971928</v>
      </c>
    </row>
    <row r="239" spans="1:32" x14ac:dyDescent="0.2">
      <c r="A239" t="s">
        <v>478</v>
      </c>
      <c r="B239" t="s">
        <v>337</v>
      </c>
      <c r="C239">
        <v>1</v>
      </c>
      <c r="D239">
        <v>2400</v>
      </c>
      <c r="E239">
        <v>60</v>
      </c>
      <c r="F239">
        <v>1</v>
      </c>
      <c r="G239">
        <v>1</v>
      </c>
      <c r="H239" t="s">
        <v>7</v>
      </c>
      <c r="I239">
        <v>58.664719727771086</v>
      </c>
      <c r="J239">
        <v>59.404789259363234</v>
      </c>
      <c r="K239">
        <v>60.263777799528881</v>
      </c>
      <c r="L239">
        <v>55.293798132949213</v>
      </c>
      <c r="M239">
        <v>58.855967733054285</v>
      </c>
      <c r="N239">
        <v>72.988370232385535</v>
      </c>
      <c r="O239">
        <v>92.210077652637082</v>
      </c>
      <c r="P239">
        <v>105.11774328443754</v>
      </c>
      <c r="Q239">
        <v>106.64052243082064</v>
      </c>
      <c r="R239">
        <v>109.0831559936636</v>
      </c>
      <c r="S239">
        <v>105.07726441447562</v>
      </c>
      <c r="T239">
        <v>100.79702108138996</v>
      </c>
      <c r="U239">
        <v>102.82394135834814</v>
      </c>
      <c r="V239">
        <v>106.60737141230496</v>
      </c>
      <c r="W239">
        <v>105.78978042128766</v>
      </c>
      <c r="X239">
        <v>107.11482493940279</v>
      </c>
      <c r="Y239">
        <v>93.400091586153707</v>
      </c>
      <c r="Z239">
        <v>91.341287101867309</v>
      </c>
      <c r="AA239">
        <v>87.818274286025158</v>
      </c>
      <c r="AB239">
        <v>83.099902065100395</v>
      </c>
      <c r="AC239">
        <v>81.924890510472821</v>
      </c>
      <c r="AD239">
        <v>75.608665909721992</v>
      </c>
      <c r="AE239">
        <v>74.956469159970496</v>
      </c>
      <c r="AF239">
        <v>73.442015485407751</v>
      </c>
    </row>
    <row r="240" spans="1:32" x14ac:dyDescent="0.2">
      <c r="A240" t="s">
        <v>478</v>
      </c>
      <c r="B240" t="s">
        <v>338</v>
      </c>
      <c r="C240">
        <v>1</v>
      </c>
      <c r="D240">
        <v>2400</v>
      </c>
      <c r="E240">
        <v>60</v>
      </c>
      <c r="F240">
        <v>1</v>
      </c>
      <c r="G240">
        <v>1</v>
      </c>
      <c r="H240" t="s">
        <v>7</v>
      </c>
      <c r="I240">
        <v>68.23408743661814</v>
      </c>
      <c r="J240">
        <v>62.020951484691373</v>
      </c>
      <c r="K240">
        <v>63.246368751486138</v>
      </c>
      <c r="L240">
        <v>56.963812252295838</v>
      </c>
      <c r="M240">
        <v>61.002100297864565</v>
      </c>
      <c r="N240">
        <v>78.12066620044979</v>
      </c>
      <c r="O240">
        <v>97.214848613743001</v>
      </c>
      <c r="P240">
        <v>100.13939038136213</v>
      </c>
      <c r="Q240">
        <v>109.43776166292196</v>
      </c>
      <c r="R240">
        <v>101.04812541083625</v>
      </c>
      <c r="S240">
        <v>101.52503099585546</v>
      </c>
      <c r="T240">
        <v>99.571078388714128</v>
      </c>
      <c r="U240">
        <v>100.58127569041605</v>
      </c>
      <c r="V240">
        <v>105.16775863044641</v>
      </c>
      <c r="W240">
        <v>101.95610558559336</v>
      </c>
      <c r="X240">
        <v>101.89972292290034</v>
      </c>
      <c r="Y240">
        <v>86.333146200268075</v>
      </c>
      <c r="Z240">
        <v>81.233168171551469</v>
      </c>
      <c r="AA240">
        <v>81.081418837594171</v>
      </c>
      <c r="AB240">
        <v>92.591211494506098</v>
      </c>
      <c r="AC240">
        <v>91.132417799009005</v>
      </c>
      <c r="AD240">
        <v>82.818894295374193</v>
      </c>
      <c r="AE240">
        <v>75.538550525856721</v>
      </c>
      <c r="AF240">
        <v>75.628908441384382</v>
      </c>
    </row>
    <row r="241" spans="1:32" x14ac:dyDescent="0.2">
      <c r="A241" t="s">
        <v>478</v>
      </c>
      <c r="B241" t="s">
        <v>339</v>
      </c>
      <c r="C241">
        <v>1</v>
      </c>
      <c r="D241">
        <v>2400</v>
      </c>
      <c r="E241">
        <v>60</v>
      </c>
      <c r="F241">
        <v>1</v>
      </c>
      <c r="G241">
        <v>1</v>
      </c>
      <c r="H241" t="s">
        <v>7</v>
      </c>
      <c r="I241">
        <v>65.317147626149747</v>
      </c>
      <c r="J241">
        <v>63.71356061131619</v>
      </c>
      <c r="K241">
        <v>61.428585754778346</v>
      </c>
      <c r="L241">
        <v>58.630584173600795</v>
      </c>
      <c r="M241">
        <v>59.245905979815703</v>
      </c>
      <c r="N241">
        <v>74.102921408768125</v>
      </c>
      <c r="O241">
        <v>88.961803517876817</v>
      </c>
      <c r="P241">
        <v>97.365878560802614</v>
      </c>
      <c r="Q241">
        <v>104.0896188132476</v>
      </c>
      <c r="R241">
        <v>108.15809715245821</v>
      </c>
      <c r="S241">
        <v>109.60979442400892</v>
      </c>
      <c r="T241">
        <v>103.10070733124425</v>
      </c>
      <c r="U241">
        <v>113.19864216502414</v>
      </c>
      <c r="V241">
        <v>113.09867483928974</v>
      </c>
      <c r="W241">
        <v>112.29960563944643</v>
      </c>
      <c r="X241">
        <v>109.12873769085579</v>
      </c>
      <c r="Y241">
        <v>100.00719022717132</v>
      </c>
      <c r="Z241">
        <v>94.6460035101762</v>
      </c>
      <c r="AA241">
        <v>86.139067541105206</v>
      </c>
      <c r="AB241">
        <v>85.996004634683146</v>
      </c>
      <c r="AC241">
        <v>85.55902724852092</v>
      </c>
      <c r="AD241">
        <v>79.689800413435293</v>
      </c>
      <c r="AE241">
        <v>73.438644880601686</v>
      </c>
      <c r="AF241">
        <v>69.888391811012141</v>
      </c>
    </row>
    <row r="242" spans="1:32" x14ac:dyDescent="0.2">
      <c r="A242" t="s">
        <v>478</v>
      </c>
      <c r="B242" t="s">
        <v>340</v>
      </c>
      <c r="C242">
        <v>1</v>
      </c>
      <c r="D242">
        <v>2400</v>
      </c>
      <c r="E242">
        <v>60</v>
      </c>
      <c r="F242">
        <v>1</v>
      </c>
      <c r="G242">
        <v>1</v>
      </c>
      <c r="H242" t="s">
        <v>7</v>
      </c>
      <c r="I242">
        <v>67.288020845159906</v>
      </c>
      <c r="J242">
        <v>63.897085522484431</v>
      </c>
      <c r="K242">
        <v>62.104475893875346</v>
      </c>
      <c r="L242">
        <v>58.56721864772873</v>
      </c>
      <c r="M242">
        <v>58.13728006605497</v>
      </c>
      <c r="N242">
        <v>74.107043594695952</v>
      </c>
      <c r="O242">
        <v>92.577977314482169</v>
      </c>
      <c r="P242">
        <v>92.146944562168258</v>
      </c>
      <c r="Q242">
        <v>101.92061791565287</v>
      </c>
      <c r="R242">
        <v>108.1452942963965</v>
      </c>
      <c r="S242">
        <v>110.57204912583845</v>
      </c>
      <c r="T242">
        <v>112.5828562758845</v>
      </c>
      <c r="U242">
        <v>114.95527733570863</v>
      </c>
      <c r="V242">
        <v>113.90464293139443</v>
      </c>
      <c r="W242">
        <v>108.05064280836027</v>
      </c>
      <c r="X242">
        <v>105.16324554167971</v>
      </c>
      <c r="Y242">
        <v>100.10828327194966</v>
      </c>
      <c r="Z242">
        <v>91.109601431002687</v>
      </c>
      <c r="AA242">
        <v>87.25656625453334</v>
      </c>
      <c r="AB242">
        <v>85.054136912527042</v>
      </c>
      <c r="AC242">
        <v>82.322626925817744</v>
      </c>
      <c r="AD242">
        <v>73.423250968026039</v>
      </c>
      <c r="AE242">
        <v>70.197332147836576</v>
      </c>
      <c r="AF242">
        <v>66.878456149353227</v>
      </c>
    </row>
    <row r="243" spans="1:32" x14ac:dyDescent="0.2">
      <c r="A243" t="s">
        <v>478</v>
      </c>
      <c r="B243" t="s">
        <v>341</v>
      </c>
      <c r="C243">
        <v>1</v>
      </c>
      <c r="D243">
        <v>2400</v>
      </c>
      <c r="E243">
        <v>60</v>
      </c>
      <c r="F243">
        <v>1</v>
      </c>
      <c r="G243">
        <v>1</v>
      </c>
      <c r="H243" t="s">
        <v>7</v>
      </c>
      <c r="I243">
        <v>63.868078773804335</v>
      </c>
      <c r="J243">
        <v>61.656841227611203</v>
      </c>
      <c r="K243">
        <v>58.067592193224002</v>
      </c>
      <c r="L243">
        <v>58.558874368664718</v>
      </c>
      <c r="M243">
        <v>59.621238359776193</v>
      </c>
      <c r="N243">
        <v>70.499157932830997</v>
      </c>
      <c r="O243">
        <v>87.247517193128019</v>
      </c>
      <c r="P243">
        <v>90.169899421585313</v>
      </c>
      <c r="Q243">
        <v>97.068116596118827</v>
      </c>
      <c r="R243">
        <v>97.65513664812336</v>
      </c>
      <c r="S243">
        <v>97.36175271737774</v>
      </c>
      <c r="T243">
        <v>98.08835640430604</v>
      </c>
      <c r="U243">
        <v>102.43404128785602</v>
      </c>
      <c r="V243">
        <v>98.613406294473904</v>
      </c>
      <c r="W243">
        <v>100.17015476158346</v>
      </c>
      <c r="X243">
        <v>102.50753882000856</v>
      </c>
      <c r="Y243">
        <v>92.021213924199074</v>
      </c>
      <c r="Z243">
        <v>83.548951999133777</v>
      </c>
      <c r="AA243">
        <v>78.965315582692284</v>
      </c>
      <c r="AB243">
        <v>70.888875887041024</v>
      </c>
      <c r="AC243">
        <v>70.664249503842427</v>
      </c>
      <c r="AD243">
        <v>62.118109485850844</v>
      </c>
      <c r="AE243">
        <v>58.753304163420012</v>
      </c>
      <c r="AF243">
        <v>55.71996331781515</v>
      </c>
    </row>
    <row r="244" spans="1:32" x14ac:dyDescent="0.2">
      <c r="A244" t="s">
        <v>478</v>
      </c>
      <c r="B244" t="s">
        <v>342</v>
      </c>
      <c r="C244">
        <v>1</v>
      </c>
      <c r="D244">
        <v>2400</v>
      </c>
      <c r="E244">
        <v>60</v>
      </c>
      <c r="F244">
        <v>1</v>
      </c>
      <c r="G244">
        <v>1</v>
      </c>
      <c r="H244" t="s">
        <v>7</v>
      </c>
      <c r="I244">
        <v>54.062972102013745</v>
      </c>
      <c r="J244">
        <v>54.654997058757644</v>
      </c>
      <c r="K244">
        <v>52.51921188778072</v>
      </c>
      <c r="L244">
        <v>53.626523686162869</v>
      </c>
      <c r="M244">
        <v>61.028540915184472</v>
      </c>
      <c r="N244">
        <v>69.006226935690691</v>
      </c>
      <c r="O244">
        <v>70.345082932263949</v>
      </c>
      <c r="P244">
        <v>76.278545607141126</v>
      </c>
      <c r="Q244">
        <v>75.806854209404833</v>
      </c>
      <c r="R244">
        <v>78.592464032470588</v>
      </c>
      <c r="S244">
        <v>81.859069913598532</v>
      </c>
      <c r="T244">
        <v>76.558573763167473</v>
      </c>
      <c r="U244">
        <v>81.749077844528244</v>
      </c>
      <c r="V244">
        <v>83.979006234970853</v>
      </c>
      <c r="W244">
        <v>78.283179287953928</v>
      </c>
      <c r="X244">
        <v>81.384396018737604</v>
      </c>
      <c r="Y244">
        <v>80.433091306049533</v>
      </c>
      <c r="Z244">
        <v>72.86572987544271</v>
      </c>
      <c r="AA244">
        <v>68.96919867226157</v>
      </c>
      <c r="AB244">
        <v>69.285791001721108</v>
      </c>
      <c r="AC244">
        <v>68.406861150466455</v>
      </c>
      <c r="AD244">
        <v>62.748413671294848</v>
      </c>
      <c r="AE244">
        <v>58.412213748568142</v>
      </c>
      <c r="AF244">
        <v>55.813668714632712</v>
      </c>
    </row>
    <row r="245" spans="1:32" x14ac:dyDescent="0.2">
      <c r="A245" t="s">
        <v>478</v>
      </c>
      <c r="B245" t="s">
        <v>343</v>
      </c>
      <c r="C245">
        <v>1</v>
      </c>
      <c r="D245">
        <v>2400</v>
      </c>
      <c r="E245">
        <v>60</v>
      </c>
      <c r="F245">
        <v>1</v>
      </c>
      <c r="G245">
        <v>1</v>
      </c>
      <c r="H245" t="s">
        <v>7</v>
      </c>
      <c r="I245">
        <v>54.063732470472438</v>
      </c>
      <c r="J245">
        <v>54.157992041109573</v>
      </c>
      <c r="K245">
        <v>53.510017769254674</v>
      </c>
      <c r="L245">
        <v>53.17501612017837</v>
      </c>
      <c r="M245">
        <v>55.230414691002018</v>
      </c>
      <c r="N245">
        <v>63.435390324455355</v>
      </c>
      <c r="O245">
        <v>61.808218000648289</v>
      </c>
      <c r="P245">
        <v>62.174951388342528</v>
      </c>
      <c r="Q245">
        <v>62.871019069123541</v>
      </c>
      <c r="R245">
        <v>61.014761414671142</v>
      </c>
      <c r="S245">
        <v>70.094119631258849</v>
      </c>
      <c r="T245">
        <v>70.826840045382056</v>
      </c>
      <c r="U245">
        <v>75.884066070607687</v>
      </c>
      <c r="V245">
        <v>77.175547784894022</v>
      </c>
      <c r="W245">
        <v>76.445470197819049</v>
      </c>
      <c r="X245">
        <v>80.132673442644219</v>
      </c>
      <c r="Y245">
        <v>86.958141131609025</v>
      </c>
      <c r="Z245">
        <v>86.262648956191796</v>
      </c>
      <c r="AA245">
        <v>75.544995120479385</v>
      </c>
      <c r="AB245">
        <v>70.246325582691043</v>
      </c>
      <c r="AC245">
        <v>68.075320335816329</v>
      </c>
      <c r="AD245">
        <v>65.420757421306547</v>
      </c>
      <c r="AE245">
        <v>65.224709320598919</v>
      </c>
      <c r="AF245">
        <v>64.965999305845173</v>
      </c>
    </row>
    <row r="246" spans="1:32" x14ac:dyDescent="0.2">
      <c r="A246" t="s">
        <v>478</v>
      </c>
      <c r="B246" t="s">
        <v>344</v>
      </c>
      <c r="C246">
        <v>1</v>
      </c>
      <c r="D246">
        <v>2400</v>
      </c>
      <c r="E246">
        <v>60</v>
      </c>
      <c r="F246">
        <v>1</v>
      </c>
      <c r="G246">
        <v>1</v>
      </c>
      <c r="H246" t="s">
        <v>7</v>
      </c>
      <c r="I246">
        <v>62.302690737992769</v>
      </c>
      <c r="J246">
        <v>62.884684408157291</v>
      </c>
      <c r="K246">
        <v>61.386342946277615</v>
      </c>
      <c r="L246">
        <v>60.093835218329005</v>
      </c>
      <c r="M246">
        <v>57.007157500196364</v>
      </c>
      <c r="N246">
        <v>71.522821577496444</v>
      </c>
      <c r="O246">
        <v>90.288113377221734</v>
      </c>
      <c r="P246">
        <v>93.064783328726264</v>
      </c>
      <c r="Q246">
        <v>103.24806250087657</v>
      </c>
      <c r="R246">
        <v>104.42249359167798</v>
      </c>
      <c r="S246">
        <v>113.68316435250371</v>
      </c>
      <c r="T246">
        <v>109.18762824798695</v>
      </c>
      <c r="U246">
        <v>114.60707019684904</v>
      </c>
      <c r="V246">
        <v>118.7758431934945</v>
      </c>
      <c r="W246">
        <v>115.60042250672889</v>
      </c>
      <c r="X246">
        <v>113.2747280411206</v>
      </c>
      <c r="Y246">
        <v>100.61621126196148</v>
      </c>
      <c r="Z246">
        <v>89.345011219046583</v>
      </c>
      <c r="AA246">
        <v>88.780207691634445</v>
      </c>
      <c r="AB246">
        <v>86.743250369614373</v>
      </c>
      <c r="AC246">
        <v>87.330798728002165</v>
      </c>
      <c r="AD246">
        <v>78.195143267508328</v>
      </c>
      <c r="AE246">
        <v>75.083498479984883</v>
      </c>
      <c r="AF246">
        <v>72.317985854521055</v>
      </c>
    </row>
    <row r="247" spans="1:32" x14ac:dyDescent="0.2">
      <c r="A247" t="s">
        <v>478</v>
      </c>
      <c r="B247" t="s">
        <v>345</v>
      </c>
      <c r="C247">
        <v>1</v>
      </c>
      <c r="D247">
        <v>2400</v>
      </c>
      <c r="E247">
        <v>60</v>
      </c>
      <c r="F247">
        <v>1</v>
      </c>
      <c r="G247">
        <v>1</v>
      </c>
      <c r="H247" t="s">
        <v>7</v>
      </c>
      <c r="I247">
        <v>64.65855766342446</v>
      </c>
      <c r="J247">
        <v>61.919731855118179</v>
      </c>
      <c r="K247">
        <v>59.223169937910818</v>
      </c>
      <c r="L247">
        <v>55.350470927151214</v>
      </c>
      <c r="M247">
        <v>57.861628055188525</v>
      </c>
      <c r="N247">
        <v>75.644931612400654</v>
      </c>
      <c r="O247">
        <v>92.180263553488459</v>
      </c>
      <c r="P247">
        <v>94.655722572060412</v>
      </c>
      <c r="Q247">
        <v>105.02804622429478</v>
      </c>
      <c r="R247">
        <v>102.48416333209038</v>
      </c>
      <c r="S247">
        <v>110.50487910797729</v>
      </c>
      <c r="T247">
        <v>106.94307972774452</v>
      </c>
      <c r="U247">
        <v>112.31971537338741</v>
      </c>
      <c r="V247">
        <v>111.9417655635593</v>
      </c>
      <c r="W247">
        <v>115.37058626456393</v>
      </c>
      <c r="X247">
        <v>116.20351943127123</v>
      </c>
      <c r="Y247">
        <v>109.22806194507864</v>
      </c>
      <c r="Z247">
        <v>107.0049895931424</v>
      </c>
      <c r="AA247">
        <v>97.282182977009754</v>
      </c>
      <c r="AB247">
        <v>89.698453734745527</v>
      </c>
      <c r="AC247">
        <v>86.743038155874757</v>
      </c>
      <c r="AD247">
        <v>79.334317954732626</v>
      </c>
      <c r="AE247">
        <v>81.477025905953298</v>
      </c>
      <c r="AF247">
        <v>76.324021285688673</v>
      </c>
    </row>
    <row r="248" spans="1:32" x14ac:dyDescent="0.2">
      <c r="A248" t="s">
        <v>478</v>
      </c>
      <c r="B248" t="s">
        <v>346</v>
      </c>
      <c r="C248">
        <v>1</v>
      </c>
      <c r="D248">
        <v>2400</v>
      </c>
      <c r="E248">
        <v>60</v>
      </c>
      <c r="F248">
        <v>1</v>
      </c>
      <c r="G248">
        <v>1</v>
      </c>
      <c r="H248" t="s">
        <v>7</v>
      </c>
      <c r="I248">
        <v>67.709401966717792</v>
      </c>
      <c r="J248">
        <v>63.533229024519308</v>
      </c>
      <c r="K248">
        <v>59.261394358318157</v>
      </c>
      <c r="L248">
        <v>56.225739044301655</v>
      </c>
      <c r="M248">
        <v>57.658669312727987</v>
      </c>
      <c r="N248">
        <v>67.871697229322137</v>
      </c>
      <c r="O248">
        <v>87.128796005928479</v>
      </c>
      <c r="P248">
        <v>91.1085932096194</v>
      </c>
      <c r="Q248">
        <v>98.746077833386607</v>
      </c>
      <c r="R248">
        <v>98.75679722739217</v>
      </c>
      <c r="S248">
        <v>108.67828390664484</v>
      </c>
      <c r="T248">
        <v>103.98937868368198</v>
      </c>
      <c r="U248">
        <v>108.19372792626007</v>
      </c>
      <c r="V248">
        <v>112.83828670337049</v>
      </c>
      <c r="W248">
        <v>117.39921924972133</v>
      </c>
      <c r="X248">
        <v>115.21292482193803</v>
      </c>
      <c r="Y248">
        <v>104.6663094410119</v>
      </c>
      <c r="Z248">
        <v>101.55530132207458</v>
      </c>
      <c r="AA248">
        <v>94.142372743405915</v>
      </c>
      <c r="AB248">
        <v>97.633883973452726</v>
      </c>
      <c r="AC248">
        <v>84.264106358300594</v>
      </c>
      <c r="AD248">
        <v>78.100661291062679</v>
      </c>
      <c r="AE248">
        <v>74.387907473095666</v>
      </c>
      <c r="AF248">
        <v>71.815243142140915</v>
      </c>
    </row>
    <row r="249" spans="1:32" x14ac:dyDescent="0.2">
      <c r="A249" t="s">
        <v>478</v>
      </c>
      <c r="B249" t="s">
        <v>347</v>
      </c>
      <c r="C249">
        <v>1</v>
      </c>
      <c r="D249">
        <v>2400</v>
      </c>
      <c r="E249">
        <v>60</v>
      </c>
      <c r="F249">
        <v>1</v>
      </c>
      <c r="G249">
        <v>1</v>
      </c>
      <c r="H249" t="s">
        <v>7</v>
      </c>
      <c r="I249">
        <v>68.820429806575362</v>
      </c>
      <c r="J249">
        <v>67.518543076918917</v>
      </c>
      <c r="K249">
        <v>63.493464011665431</v>
      </c>
      <c r="L249">
        <v>58.610992232736059</v>
      </c>
      <c r="M249">
        <v>60.902831486920405</v>
      </c>
      <c r="N249">
        <v>75.882852347624052</v>
      </c>
      <c r="O249">
        <v>92.09895575103279</v>
      </c>
      <c r="P249">
        <v>91.633144906939549</v>
      </c>
      <c r="Q249">
        <v>100.71086805391296</v>
      </c>
      <c r="R249">
        <v>109.54666322039941</v>
      </c>
      <c r="S249">
        <v>113.08546862616839</v>
      </c>
      <c r="T249">
        <v>107.73871047624975</v>
      </c>
      <c r="U249">
        <v>115.93325187748013</v>
      </c>
      <c r="V249">
        <v>114.16980773129241</v>
      </c>
      <c r="W249">
        <v>105.92049755187347</v>
      </c>
      <c r="X249">
        <v>109.67044413095446</v>
      </c>
      <c r="Y249">
        <v>91.632236891873973</v>
      </c>
      <c r="Z249">
        <v>81.812717082744911</v>
      </c>
      <c r="AA249">
        <v>80.288783169942874</v>
      </c>
      <c r="AB249">
        <v>85.188475111030527</v>
      </c>
      <c r="AC249">
        <v>77.142949047712307</v>
      </c>
      <c r="AD249">
        <v>69.734560208187432</v>
      </c>
      <c r="AE249">
        <v>66.470675492911795</v>
      </c>
      <c r="AF249">
        <v>63.470634570763487</v>
      </c>
    </row>
    <row r="250" spans="1:32" x14ac:dyDescent="0.2">
      <c r="A250" t="s">
        <v>478</v>
      </c>
      <c r="B250" t="s">
        <v>348</v>
      </c>
      <c r="C250">
        <v>1</v>
      </c>
      <c r="D250">
        <v>2400</v>
      </c>
      <c r="E250">
        <v>60</v>
      </c>
      <c r="F250">
        <v>1</v>
      </c>
      <c r="G250">
        <v>1</v>
      </c>
      <c r="H250" t="s">
        <v>7</v>
      </c>
      <c r="I250">
        <v>59.486221165146702</v>
      </c>
      <c r="J250">
        <v>57.485043057450511</v>
      </c>
      <c r="K250">
        <v>54.998687710201509</v>
      </c>
      <c r="L250">
        <v>55.858348268930456</v>
      </c>
      <c r="M250">
        <v>56.315410129155438</v>
      </c>
      <c r="N250">
        <v>71.128577528333452</v>
      </c>
      <c r="O250">
        <v>79.722064434483187</v>
      </c>
      <c r="P250">
        <v>80.087181031177977</v>
      </c>
      <c r="Q250">
        <v>87.375902076582875</v>
      </c>
      <c r="R250">
        <v>87.438006605156673</v>
      </c>
      <c r="S250">
        <v>84.818295407179093</v>
      </c>
      <c r="T250">
        <v>84.272398883133789</v>
      </c>
      <c r="U250">
        <v>91.655307384964232</v>
      </c>
      <c r="V250">
        <v>91.957711396021168</v>
      </c>
      <c r="W250">
        <v>88.688606548180616</v>
      </c>
      <c r="X250">
        <v>93.394381825103736</v>
      </c>
      <c r="Y250">
        <v>85.578329090375732</v>
      </c>
      <c r="Z250">
        <v>74.759209395640283</v>
      </c>
      <c r="AA250">
        <v>71.001537895774888</v>
      </c>
      <c r="AB250">
        <v>70.205825049112875</v>
      </c>
      <c r="AC250">
        <v>68.053056581802423</v>
      </c>
      <c r="AD250">
        <v>62.547906893830046</v>
      </c>
      <c r="AE250">
        <v>58.572196370201731</v>
      </c>
      <c r="AF250">
        <v>56.794115329529781</v>
      </c>
    </row>
    <row r="251" spans="1:32" x14ac:dyDescent="0.2">
      <c r="A251" t="s">
        <v>478</v>
      </c>
      <c r="B251" t="s">
        <v>349</v>
      </c>
      <c r="C251">
        <v>1</v>
      </c>
      <c r="D251">
        <v>2400</v>
      </c>
      <c r="E251">
        <v>60</v>
      </c>
      <c r="F251">
        <v>1</v>
      </c>
      <c r="G251">
        <v>1</v>
      </c>
      <c r="H251" t="s">
        <v>7</v>
      </c>
      <c r="I251">
        <v>54.451063722163731</v>
      </c>
      <c r="J251">
        <v>56.438064706672066</v>
      </c>
      <c r="K251">
        <v>55.061190808387856</v>
      </c>
      <c r="L251">
        <v>56.208704620872417</v>
      </c>
      <c r="M251">
        <v>55.980998690948226</v>
      </c>
      <c r="N251">
        <v>65.323201886185345</v>
      </c>
      <c r="O251">
        <v>68.012878120986244</v>
      </c>
      <c r="P251">
        <v>67.132939842809463</v>
      </c>
      <c r="Q251">
        <v>73.247023482601989</v>
      </c>
      <c r="R251">
        <v>74.473525873607912</v>
      </c>
      <c r="S251">
        <v>71.457768859611818</v>
      </c>
      <c r="T251">
        <v>71.278775717367154</v>
      </c>
      <c r="U251">
        <v>74.07120988908828</v>
      </c>
      <c r="V251">
        <v>75.34225720689777</v>
      </c>
      <c r="W251">
        <v>73.690173988644361</v>
      </c>
      <c r="X251">
        <v>75.713245558192099</v>
      </c>
      <c r="Y251">
        <v>69.877951804122858</v>
      </c>
      <c r="Z251">
        <v>68.046156844595018</v>
      </c>
      <c r="AA251">
        <v>67.233381669870681</v>
      </c>
      <c r="AB251">
        <v>68.572306719296293</v>
      </c>
      <c r="AC251">
        <v>66.534207460957774</v>
      </c>
      <c r="AD251">
        <v>60.314643922407775</v>
      </c>
      <c r="AE251">
        <v>58.279235587647207</v>
      </c>
      <c r="AF251">
        <v>58.139786877317611</v>
      </c>
    </row>
    <row r="252" spans="1:32" x14ac:dyDescent="0.2">
      <c r="A252" t="s">
        <v>478</v>
      </c>
      <c r="B252" t="s">
        <v>350</v>
      </c>
      <c r="C252">
        <v>1</v>
      </c>
      <c r="D252">
        <v>2400</v>
      </c>
      <c r="E252">
        <v>60</v>
      </c>
      <c r="F252">
        <v>1</v>
      </c>
      <c r="G252">
        <v>1</v>
      </c>
      <c r="H252" t="s">
        <v>7</v>
      </c>
      <c r="I252">
        <v>55.644518951118037</v>
      </c>
      <c r="J252">
        <v>56.327760542073399</v>
      </c>
      <c r="K252">
        <v>56.71379143963906</v>
      </c>
      <c r="L252">
        <v>56.361417486550799</v>
      </c>
      <c r="M252">
        <v>58.654229247060556</v>
      </c>
      <c r="N252">
        <v>68.176694957257453</v>
      </c>
      <c r="O252">
        <v>67.592255119216674</v>
      </c>
      <c r="P252">
        <v>63.476322165804199</v>
      </c>
      <c r="Q252">
        <v>68.103353011176068</v>
      </c>
      <c r="R252">
        <v>71.073038726429402</v>
      </c>
      <c r="S252">
        <v>67.031816692361161</v>
      </c>
      <c r="T252">
        <v>74.287847719089868</v>
      </c>
      <c r="U252">
        <v>71.924229109646717</v>
      </c>
      <c r="V252">
        <v>72.576551877435037</v>
      </c>
      <c r="W252">
        <v>74.459144350776413</v>
      </c>
      <c r="X252">
        <v>72.25845877733623</v>
      </c>
      <c r="Y252">
        <v>76.292370333338582</v>
      </c>
      <c r="Z252">
        <v>82.189562093008504</v>
      </c>
      <c r="AA252">
        <v>71.337332102264369</v>
      </c>
      <c r="AB252">
        <v>64.499495837210901</v>
      </c>
      <c r="AC252">
        <v>62.634935909125005</v>
      </c>
      <c r="AD252">
        <v>62.875238667395223</v>
      </c>
      <c r="AE252">
        <v>64.2021170968397</v>
      </c>
      <c r="AF252">
        <v>65.347687010280822</v>
      </c>
    </row>
    <row r="253" spans="1:32" x14ac:dyDescent="0.2">
      <c r="A253" t="s">
        <v>478</v>
      </c>
      <c r="B253" t="s">
        <v>351</v>
      </c>
      <c r="C253">
        <v>1</v>
      </c>
      <c r="D253">
        <v>2400</v>
      </c>
      <c r="E253">
        <v>60</v>
      </c>
      <c r="F253">
        <v>1</v>
      </c>
      <c r="G253">
        <v>1</v>
      </c>
      <c r="H253" t="s">
        <v>7</v>
      </c>
      <c r="I253">
        <v>63.081318976615798</v>
      </c>
      <c r="J253">
        <v>63.575806216830799</v>
      </c>
      <c r="K253">
        <v>61.790701797206424</v>
      </c>
      <c r="L253">
        <v>59.958011262713853</v>
      </c>
      <c r="M253">
        <v>64.71909446755528</v>
      </c>
      <c r="N253">
        <v>78.889135636417208</v>
      </c>
      <c r="O253">
        <v>92.505578659889608</v>
      </c>
      <c r="P253">
        <v>101.05515805526936</v>
      </c>
      <c r="Q253">
        <v>102.7565008757468</v>
      </c>
      <c r="R253">
        <v>106.88830608501632</v>
      </c>
      <c r="S253">
        <v>111.66539123282548</v>
      </c>
      <c r="T253">
        <v>104.50358138392831</v>
      </c>
      <c r="U253">
        <v>106.21854593550214</v>
      </c>
      <c r="V253">
        <v>108.15941505637143</v>
      </c>
      <c r="W253">
        <v>104.53489333994591</v>
      </c>
      <c r="X253">
        <v>106.67690577520014</v>
      </c>
      <c r="Y253">
        <v>96.492605599385911</v>
      </c>
      <c r="Z253">
        <v>93.869247414384319</v>
      </c>
      <c r="AA253">
        <v>92.242356213622529</v>
      </c>
      <c r="AB253">
        <v>82.708606595226755</v>
      </c>
      <c r="AC253">
        <v>76.207053983226785</v>
      </c>
      <c r="AD253">
        <v>70.575075897566023</v>
      </c>
      <c r="AE253">
        <v>67.150823402018005</v>
      </c>
      <c r="AF253">
        <v>66.203758635859131</v>
      </c>
    </row>
    <row r="254" spans="1:32" x14ac:dyDescent="0.2">
      <c r="A254" t="s">
        <v>478</v>
      </c>
      <c r="B254" t="s">
        <v>352</v>
      </c>
      <c r="C254">
        <v>1</v>
      </c>
      <c r="D254">
        <v>2400</v>
      </c>
      <c r="E254">
        <v>60</v>
      </c>
      <c r="F254">
        <v>1</v>
      </c>
      <c r="G254">
        <v>1</v>
      </c>
      <c r="H254" t="s">
        <v>7</v>
      </c>
      <c r="I254">
        <v>64.709560650055565</v>
      </c>
      <c r="J254">
        <v>65.144987519075428</v>
      </c>
      <c r="K254">
        <v>62.161193304767053</v>
      </c>
      <c r="L254">
        <v>59.018578195176126</v>
      </c>
      <c r="M254">
        <v>62.58811263640338</v>
      </c>
      <c r="N254">
        <v>78.491975361265034</v>
      </c>
      <c r="O254">
        <v>95.56817876022096</v>
      </c>
      <c r="P254">
        <v>99.128916650589559</v>
      </c>
      <c r="Q254">
        <v>105.64620763529921</v>
      </c>
      <c r="R254">
        <v>102.31319066290679</v>
      </c>
      <c r="S254">
        <v>107.38524266752877</v>
      </c>
      <c r="T254">
        <v>100.66516520576306</v>
      </c>
      <c r="U254">
        <v>109.35462647174599</v>
      </c>
      <c r="V254">
        <v>110.3882311288969</v>
      </c>
      <c r="W254">
        <v>103.86148323525227</v>
      </c>
      <c r="X254">
        <v>102.05197494398331</v>
      </c>
      <c r="Y254">
        <v>94.329815280363192</v>
      </c>
      <c r="Z254">
        <v>90.281021758015314</v>
      </c>
      <c r="AA254">
        <v>85.535542809916791</v>
      </c>
      <c r="AB254">
        <v>80.007854745335109</v>
      </c>
      <c r="AC254">
        <v>77.391281333956485</v>
      </c>
      <c r="AD254">
        <v>70.317761470449284</v>
      </c>
      <c r="AE254">
        <v>66.946122761479742</v>
      </c>
      <c r="AF254">
        <v>63.430139645800885</v>
      </c>
    </row>
    <row r="255" spans="1:32" x14ac:dyDescent="0.2">
      <c r="A255" t="s">
        <v>478</v>
      </c>
      <c r="B255" t="s">
        <v>353</v>
      </c>
      <c r="C255">
        <v>1</v>
      </c>
      <c r="D255">
        <v>2400</v>
      </c>
      <c r="E255">
        <v>60</v>
      </c>
      <c r="F255">
        <v>1</v>
      </c>
      <c r="G255">
        <v>1</v>
      </c>
      <c r="H255" t="s">
        <v>7</v>
      </c>
      <c r="I255">
        <v>60.759296372691573</v>
      </c>
      <c r="J255">
        <v>59.773048304083382</v>
      </c>
      <c r="K255">
        <v>58.669312902485125</v>
      </c>
      <c r="L255">
        <v>59.877120750403854</v>
      </c>
      <c r="M255">
        <v>61.280176723611696</v>
      </c>
      <c r="N255">
        <v>75.016933172020288</v>
      </c>
      <c r="O255">
        <v>91.298849812916544</v>
      </c>
      <c r="P255">
        <v>95.291125789142711</v>
      </c>
      <c r="Q255">
        <v>97.570134941936658</v>
      </c>
      <c r="R255">
        <v>103.03826223857202</v>
      </c>
      <c r="S255">
        <v>105.38404304623707</v>
      </c>
      <c r="T255">
        <v>97.815554402461601</v>
      </c>
      <c r="U255">
        <v>107.68224409162603</v>
      </c>
      <c r="V255">
        <v>105.89554126134675</v>
      </c>
      <c r="W255">
        <v>101.72196633112927</v>
      </c>
      <c r="X255">
        <v>104.09961031018565</v>
      </c>
      <c r="Y255">
        <v>95.877656280303654</v>
      </c>
      <c r="Z255">
        <v>96.64523388165189</v>
      </c>
      <c r="AA255">
        <v>88.593643954272039</v>
      </c>
      <c r="AB255">
        <v>82.933315086168022</v>
      </c>
      <c r="AC255">
        <v>80.457075309594572</v>
      </c>
      <c r="AD255">
        <v>74.05368325962344</v>
      </c>
      <c r="AE255">
        <v>71.845400825365928</v>
      </c>
      <c r="AF255">
        <v>69.704000890685137</v>
      </c>
    </row>
    <row r="256" spans="1:32" x14ac:dyDescent="0.2">
      <c r="A256" t="s">
        <v>478</v>
      </c>
      <c r="B256" t="s">
        <v>354</v>
      </c>
      <c r="C256">
        <v>1</v>
      </c>
      <c r="D256">
        <v>2400</v>
      </c>
      <c r="E256">
        <v>60</v>
      </c>
      <c r="F256">
        <v>1</v>
      </c>
      <c r="G256">
        <v>1</v>
      </c>
      <c r="H256" t="s">
        <v>7</v>
      </c>
      <c r="I256">
        <v>68.395339022518044</v>
      </c>
      <c r="J256">
        <v>67.878717839687837</v>
      </c>
      <c r="K256">
        <v>64.663395445874315</v>
      </c>
      <c r="L256">
        <v>63.451970831244722</v>
      </c>
      <c r="M256">
        <v>64.984904188607402</v>
      </c>
      <c r="N256">
        <v>80.058120078128866</v>
      </c>
      <c r="O256">
        <v>95.258598628410041</v>
      </c>
      <c r="P256">
        <v>100.49429287297886</v>
      </c>
      <c r="Q256">
        <v>105.42255304008202</v>
      </c>
      <c r="R256">
        <v>104.10713850127475</v>
      </c>
      <c r="S256">
        <v>105.83105609381992</v>
      </c>
      <c r="T256">
        <v>99.844876009997947</v>
      </c>
      <c r="U256">
        <v>106.37817393743343</v>
      </c>
      <c r="V256">
        <v>106.19943717417688</v>
      </c>
      <c r="W256">
        <v>101.51876189552955</v>
      </c>
      <c r="X256">
        <v>103.15759566875984</v>
      </c>
      <c r="Y256">
        <v>94.040896214425914</v>
      </c>
      <c r="Z256">
        <v>84.105614560211905</v>
      </c>
      <c r="AA256">
        <v>81.721116563430385</v>
      </c>
      <c r="AB256">
        <v>81.044574071364124</v>
      </c>
      <c r="AC256">
        <v>73.908465035262225</v>
      </c>
      <c r="AD256">
        <v>69.23756948446281</v>
      </c>
      <c r="AE256">
        <v>66.172955766395276</v>
      </c>
      <c r="AF256">
        <v>62.87324502762921</v>
      </c>
    </row>
    <row r="257" spans="1:32" x14ac:dyDescent="0.2">
      <c r="A257" t="s">
        <v>478</v>
      </c>
      <c r="B257" t="s">
        <v>355</v>
      </c>
      <c r="C257">
        <v>1</v>
      </c>
      <c r="D257">
        <v>2400</v>
      </c>
      <c r="E257">
        <v>60</v>
      </c>
      <c r="F257">
        <v>1</v>
      </c>
      <c r="G257">
        <v>1</v>
      </c>
      <c r="H257" t="s">
        <v>7</v>
      </c>
      <c r="I257">
        <v>60.705455056810202</v>
      </c>
      <c r="J257">
        <v>59.483745948847186</v>
      </c>
      <c r="K257">
        <v>59.593841517909524</v>
      </c>
      <c r="L257">
        <v>61.195465596388424</v>
      </c>
      <c r="M257">
        <v>67.37532520816103</v>
      </c>
      <c r="N257">
        <v>79.554788272257738</v>
      </c>
      <c r="O257">
        <v>90.863393663238043</v>
      </c>
      <c r="P257">
        <v>89.788673048420179</v>
      </c>
      <c r="Q257">
        <v>92.778534403600986</v>
      </c>
      <c r="R257">
        <v>96.518165941076646</v>
      </c>
      <c r="S257">
        <v>89.714562286176417</v>
      </c>
      <c r="T257">
        <v>92.889308684386449</v>
      </c>
      <c r="U257">
        <v>98.782341961180961</v>
      </c>
      <c r="V257">
        <v>94.949029847568966</v>
      </c>
      <c r="W257">
        <v>90.458724288256818</v>
      </c>
      <c r="X257">
        <v>91.194543875572492</v>
      </c>
      <c r="Y257">
        <v>83.69113962456683</v>
      </c>
      <c r="Z257">
        <v>72.676690817497203</v>
      </c>
      <c r="AA257">
        <v>70.477839346124014</v>
      </c>
      <c r="AB257">
        <v>69.969207573817272</v>
      </c>
      <c r="AC257">
        <v>68.912124120896294</v>
      </c>
      <c r="AD257">
        <v>63.953873404963367</v>
      </c>
      <c r="AE257">
        <v>60.539600930032641</v>
      </c>
      <c r="AF257">
        <v>59.072964567208778</v>
      </c>
    </row>
    <row r="258" spans="1:32" x14ac:dyDescent="0.2">
      <c r="A258" t="s">
        <v>478</v>
      </c>
      <c r="B258" t="s">
        <v>356</v>
      </c>
      <c r="C258">
        <v>1</v>
      </c>
      <c r="D258">
        <v>2400</v>
      </c>
      <c r="E258">
        <v>60</v>
      </c>
      <c r="F258">
        <v>1</v>
      </c>
      <c r="G258">
        <v>1</v>
      </c>
      <c r="H258" t="s">
        <v>7</v>
      </c>
      <c r="I258">
        <v>58.485460319139534</v>
      </c>
      <c r="J258">
        <v>59.445673862599286</v>
      </c>
      <c r="K258">
        <v>59.596142937593605</v>
      </c>
      <c r="L258">
        <v>59.693440275389172</v>
      </c>
      <c r="M258">
        <v>62.860668442762098</v>
      </c>
      <c r="N258">
        <v>71.019545954388349</v>
      </c>
      <c r="O258">
        <v>72.095711294840456</v>
      </c>
      <c r="P258">
        <v>80.295359195389011</v>
      </c>
      <c r="Q258">
        <v>75.732513901797674</v>
      </c>
      <c r="R258">
        <v>79.918822032393976</v>
      </c>
      <c r="S258">
        <v>76.092782338516159</v>
      </c>
      <c r="T258">
        <v>74.369910914204652</v>
      </c>
      <c r="U258">
        <v>77.932047824531409</v>
      </c>
      <c r="V258">
        <v>74.372066933345423</v>
      </c>
      <c r="W258">
        <v>77.285249360390779</v>
      </c>
      <c r="X258">
        <v>73.08685435368254</v>
      </c>
      <c r="Y258">
        <v>76.759853950387679</v>
      </c>
      <c r="Z258">
        <v>75.863213120455669</v>
      </c>
      <c r="AA258">
        <v>80.610150132082026</v>
      </c>
      <c r="AB258">
        <v>75.973425144758778</v>
      </c>
      <c r="AC258">
        <v>71.696481563563708</v>
      </c>
      <c r="AD258">
        <v>64.308023279893376</v>
      </c>
      <c r="AE258">
        <v>62.570682043356001</v>
      </c>
      <c r="AF258">
        <v>63.535435799989152</v>
      </c>
    </row>
    <row r="259" spans="1:32" x14ac:dyDescent="0.2">
      <c r="A259" t="s">
        <v>478</v>
      </c>
      <c r="B259" t="s">
        <v>357</v>
      </c>
      <c r="C259">
        <v>1</v>
      </c>
      <c r="D259">
        <v>2400</v>
      </c>
      <c r="E259">
        <v>60</v>
      </c>
      <c r="F259">
        <v>1</v>
      </c>
      <c r="G259">
        <v>1</v>
      </c>
      <c r="H259" t="s">
        <v>7</v>
      </c>
      <c r="I259">
        <v>63.393422799088057</v>
      </c>
      <c r="J259">
        <v>64.043851814231985</v>
      </c>
      <c r="K259">
        <v>62.981270494678228</v>
      </c>
      <c r="L259">
        <v>63.545597386787662</v>
      </c>
      <c r="M259">
        <v>67.473462856435702</v>
      </c>
      <c r="N259">
        <v>76.650821120248992</v>
      </c>
      <c r="O259">
        <v>75.452874515556729</v>
      </c>
      <c r="P259">
        <v>77.682543448992831</v>
      </c>
      <c r="Q259">
        <v>73.529925455871251</v>
      </c>
      <c r="R259">
        <v>74.376849694742631</v>
      </c>
      <c r="S259">
        <v>77.061475568582679</v>
      </c>
      <c r="T259">
        <v>73.119227295877153</v>
      </c>
      <c r="U259">
        <v>75.644439475951302</v>
      </c>
      <c r="V259">
        <v>76.93074768410473</v>
      </c>
      <c r="W259">
        <v>74.523067515954281</v>
      </c>
      <c r="X259">
        <v>74.189595688810371</v>
      </c>
      <c r="Y259">
        <v>77.763059769585496</v>
      </c>
      <c r="Z259">
        <v>84.943685456476473</v>
      </c>
      <c r="AA259">
        <v>76.092670176085946</v>
      </c>
      <c r="AB259">
        <v>70.575671882893602</v>
      </c>
      <c r="AC259">
        <v>69.614983807232278</v>
      </c>
      <c r="AD259">
        <v>69.243949271648972</v>
      </c>
      <c r="AE259">
        <v>68.892018658372294</v>
      </c>
      <c r="AF259">
        <v>67.906643644118247</v>
      </c>
    </row>
    <row r="260" spans="1:32" x14ac:dyDescent="0.2">
      <c r="A260" t="s">
        <v>478</v>
      </c>
      <c r="B260" t="s">
        <v>358</v>
      </c>
      <c r="C260">
        <v>1</v>
      </c>
      <c r="D260">
        <v>2400</v>
      </c>
      <c r="E260">
        <v>60</v>
      </c>
      <c r="F260">
        <v>1</v>
      </c>
      <c r="G260">
        <v>1</v>
      </c>
      <c r="H260" t="s">
        <v>7</v>
      </c>
      <c r="I260">
        <v>67.775854200343673</v>
      </c>
      <c r="J260">
        <v>68.498984823263882</v>
      </c>
      <c r="K260">
        <v>67.375010190301964</v>
      </c>
      <c r="L260">
        <v>67.49395896741666</v>
      </c>
      <c r="M260">
        <v>67.539623598712922</v>
      </c>
      <c r="N260">
        <v>84.371628107645165</v>
      </c>
      <c r="O260">
        <v>96.902245259626909</v>
      </c>
      <c r="P260">
        <v>108.59070373364506</v>
      </c>
      <c r="Q260">
        <v>107.40178054988743</v>
      </c>
      <c r="R260">
        <v>111.3796716460095</v>
      </c>
      <c r="S260">
        <v>117.96895002274988</v>
      </c>
      <c r="T260">
        <v>107.90311822651501</v>
      </c>
      <c r="U260">
        <v>112.15915434486597</v>
      </c>
      <c r="V260">
        <v>108.18235381568624</v>
      </c>
      <c r="W260">
        <v>108.82140743738067</v>
      </c>
      <c r="X260">
        <v>110.8187688590227</v>
      </c>
      <c r="Y260">
        <v>99.038273578781897</v>
      </c>
      <c r="Z260">
        <v>98.605247001954837</v>
      </c>
      <c r="AA260">
        <v>88.689349044972829</v>
      </c>
      <c r="AB260">
        <v>87.165854022644254</v>
      </c>
      <c r="AC260">
        <v>84.668619328857687</v>
      </c>
      <c r="AD260">
        <v>76.41002177013165</v>
      </c>
      <c r="AE260">
        <v>75.366423720163283</v>
      </c>
      <c r="AF260">
        <v>72.315372501197942</v>
      </c>
    </row>
    <row r="261" spans="1:32" x14ac:dyDescent="0.2">
      <c r="A261" t="s">
        <v>478</v>
      </c>
      <c r="B261" t="s">
        <v>359</v>
      </c>
      <c r="C261">
        <v>1</v>
      </c>
      <c r="D261">
        <v>2400</v>
      </c>
      <c r="E261">
        <v>60</v>
      </c>
      <c r="F261">
        <v>1</v>
      </c>
      <c r="G261">
        <v>1</v>
      </c>
      <c r="H261" t="s">
        <v>7</v>
      </c>
      <c r="I261">
        <v>69.824341562597454</v>
      </c>
      <c r="J261">
        <v>70.217466920177998</v>
      </c>
      <c r="K261">
        <v>68.578967374250283</v>
      </c>
      <c r="L261">
        <v>68.400026911823957</v>
      </c>
      <c r="M261">
        <v>72.477257722247444</v>
      </c>
      <c r="N261">
        <v>88.800469686880433</v>
      </c>
      <c r="O261">
        <v>101.8391949050159</v>
      </c>
      <c r="P261">
        <v>111.59818367534781</v>
      </c>
      <c r="Q261">
        <v>108.08750658578316</v>
      </c>
      <c r="R261">
        <v>112.90092408649672</v>
      </c>
      <c r="S261">
        <v>114.62522934011494</v>
      </c>
      <c r="T261">
        <v>107.51178525123021</v>
      </c>
      <c r="U261">
        <v>111.43283655820935</v>
      </c>
      <c r="V261">
        <v>107.09094890920471</v>
      </c>
      <c r="W261">
        <v>106.17632084818466</v>
      </c>
      <c r="X261">
        <v>102.94302144832638</v>
      </c>
      <c r="Y261">
        <v>95.416732817629608</v>
      </c>
      <c r="Z261">
        <v>95.286572572496624</v>
      </c>
      <c r="AA261">
        <v>87.548659949815189</v>
      </c>
      <c r="AB261">
        <v>89.28391137689961</v>
      </c>
      <c r="AC261">
        <v>83.566308970412322</v>
      </c>
      <c r="AD261">
        <v>75.229828506522992</v>
      </c>
      <c r="AE261">
        <v>71.682488344511938</v>
      </c>
      <c r="AF261">
        <v>69.372882669072979</v>
      </c>
    </row>
    <row r="262" spans="1:32" x14ac:dyDescent="0.2">
      <c r="A262" t="s">
        <v>478</v>
      </c>
      <c r="B262" t="s">
        <v>360</v>
      </c>
      <c r="C262">
        <v>1</v>
      </c>
      <c r="D262">
        <v>2400</v>
      </c>
      <c r="E262">
        <v>60</v>
      </c>
      <c r="F262">
        <v>1</v>
      </c>
      <c r="G262">
        <v>1</v>
      </c>
      <c r="H262" t="s">
        <v>7</v>
      </c>
      <c r="I262">
        <v>68.190953764475466</v>
      </c>
      <c r="J262">
        <v>66.917054750597615</v>
      </c>
      <c r="K262">
        <v>65.50545726760464</v>
      </c>
      <c r="L262">
        <v>63.980010079414924</v>
      </c>
      <c r="M262">
        <v>67.008794664887915</v>
      </c>
      <c r="N262">
        <v>79.281999932737008</v>
      </c>
      <c r="O262">
        <v>93.29787964986366</v>
      </c>
      <c r="P262">
        <v>100.51142656266393</v>
      </c>
      <c r="Q262">
        <v>99.615985679164282</v>
      </c>
      <c r="R262">
        <v>108.34429599363551</v>
      </c>
      <c r="S262">
        <v>111.64142380671889</v>
      </c>
      <c r="T262">
        <v>104.40255824776507</v>
      </c>
      <c r="U262">
        <v>105.97776587960396</v>
      </c>
      <c r="V262">
        <v>107.70672861046843</v>
      </c>
      <c r="W262">
        <v>102.59851056802596</v>
      </c>
      <c r="X262">
        <v>103.03047970792834</v>
      </c>
      <c r="Y262">
        <v>96.160045317316076</v>
      </c>
      <c r="Z262">
        <v>97.464505805267933</v>
      </c>
      <c r="AA262">
        <v>100.6003587344188</v>
      </c>
      <c r="AB262">
        <v>92.801598786354219</v>
      </c>
      <c r="AC262">
        <v>86.294493830637052</v>
      </c>
      <c r="AD262">
        <v>79.766920486795883</v>
      </c>
      <c r="AE262">
        <v>73.173823735088234</v>
      </c>
      <c r="AF262">
        <v>75.538991194406549</v>
      </c>
    </row>
    <row r="263" spans="1:32" x14ac:dyDescent="0.2">
      <c r="A263" t="s">
        <v>478</v>
      </c>
      <c r="B263" t="s">
        <v>361</v>
      </c>
      <c r="C263">
        <v>1</v>
      </c>
      <c r="D263">
        <v>2400</v>
      </c>
      <c r="E263">
        <v>60</v>
      </c>
      <c r="F263">
        <v>1</v>
      </c>
      <c r="G263">
        <v>1</v>
      </c>
      <c r="H263" t="s">
        <v>7</v>
      </c>
      <c r="I263">
        <v>74.161443211713674</v>
      </c>
      <c r="J263">
        <v>67.888124792956845</v>
      </c>
      <c r="K263">
        <v>66.900751754173669</v>
      </c>
      <c r="L263">
        <v>65.162916077106729</v>
      </c>
      <c r="M263">
        <v>65.904936143259917</v>
      </c>
      <c r="N263">
        <v>80.879496194336468</v>
      </c>
      <c r="O263">
        <v>98.920565342606693</v>
      </c>
      <c r="P263">
        <v>104.93052176267479</v>
      </c>
      <c r="Q263">
        <v>108.7244238945261</v>
      </c>
      <c r="R263">
        <v>107.73973820393877</v>
      </c>
      <c r="S263">
        <v>110.3027967110028</v>
      </c>
      <c r="T263">
        <v>105.12380322219359</v>
      </c>
      <c r="U263">
        <v>107.69781201403352</v>
      </c>
      <c r="V263">
        <v>110.39901253244523</v>
      </c>
      <c r="W263">
        <v>110.6022264217038</v>
      </c>
      <c r="X263">
        <v>107.88077241796822</v>
      </c>
      <c r="Y263">
        <v>94.961890230189567</v>
      </c>
      <c r="Z263">
        <v>92.859010522760101</v>
      </c>
      <c r="AA263">
        <v>85.376938186552621</v>
      </c>
      <c r="AB263">
        <v>84.681967475365269</v>
      </c>
      <c r="AC263">
        <v>77.829834703926096</v>
      </c>
      <c r="AD263">
        <v>72.432793822387993</v>
      </c>
      <c r="AE263">
        <v>70.61518418338207</v>
      </c>
      <c r="AF263">
        <v>61.964026694795642</v>
      </c>
    </row>
    <row r="264" spans="1:32" x14ac:dyDescent="0.2">
      <c r="A264" t="s">
        <v>478</v>
      </c>
      <c r="B264" t="s">
        <v>362</v>
      </c>
      <c r="C264">
        <v>1</v>
      </c>
      <c r="D264">
        <v>2400</v>
      </c>
      <c r="E264">
        <v>60</v>
      </c>
      <c r="F264">
        <v>1</v>
      </c>
      <c r="G264">
        <v>1</v>
      </c>
      <c r="H264" t="s">
        <v>7</v>
      </c>
      <c r="I264">
        <v>59.857230863288741</v>
      </c>
      <c r="J264">
        <v>59.919613084414763</v>
      </c>
      <c r="K264">
        <v>61.679263700912756</v>
      </c>
      <c r="L264">
        <v>63.546453888017986</v>
      </c>
      <c r="M264">
        <v>65.843553345054161</v>
      </c>
      <c r="N264">
        <v>80.68488342468811</v>
      </c>
      <c r="O264">
        <v>93.311167775232917</v>
      </c>
      <c r="P264">
        <v>95.678513820696622</v>
      </c>
      <c r="Q264">
        <v>99.772253503654781</v>
      </c>
      <c r="R264">
        <v>102.80083971029126</v>
      </c>
      <c r="S264">
        <v>102.29835119137667</v>
      </c>
      <c r="T264">
        <v>95.069750799208194</v>
      </c>
      <c r="U264">
        <v>105.97296167978618</v>
      </c>
      <c r="V264">
        <v>104.22987992668884</v>
      </c>
      <c r="W264">
        <v>102.81255015149686</v>
      </c>
      <c r="X264">
        <v>96.435411734626911</v>
      </c>
      <c r="Y264">
        <v>89.666495092672236</v>
      </c>
      <c r="Z264">
        <v>83.287226286870236</v>
      </c>
      <c r="AA264">
        <v>75.700808667357109</v>
      </c>
      <c r="AB264">
        <v>70.331234989838478</v>
      </c>
      <c r="AC264">
        <v>71.160519660418885</v>
      </c>
      <c r="AD264">
        <v>65.089279262893967</v>
      </c>
      <c r="AE264">
        <v>60.807395051992771</v>
      </c>
      <c r="AF264">
        <v>57.233664847202519</v>
      </c>
    </row>
    <row r="265" spans="1:32" x14ac:dyDescent="0.2">
      <c r="A265" t="s">
        <v>478</v>
      </c>
      <c r="B265" t="s">
        <v>363</v>
      </c>
      <c r="C265">
        <v>1</v>
      </c>
      <c r="D265">
        <v>2400</v>
      </c>
      <c r="E265">
        <v>60</v>
      </c>
      <c r="F265">
        <v>1</v>
      </c>
      <c r="G265">
        <v>1</v>
      </c>
      <c r="H265" t="s">
        <v>7</v>
      </c>
      <c r="I265">
        <v>56.644757621880316</v>
      </c>
      <c r="J265">
        <v>57.786609713991247</v>
      </c>
      <c r="K265">
        <v>58.205876832164762</v>
      </c>
      <c r="L265">
        <v>58.68630556863048</v>
      </c>
      <c r="M265">
        <v>59.669711882591237</v>
      </c>
      <c r="N265">
        <v>62.275332188906418</v>
      </c>
      <c r="O265">
        <v>70.554119935857457</v>
      </c>
      <c r="P265">
        <v>70.12419434133362</v>
      </c>
      <c r="Q265">
        <v>77.343011264777431</v>
      </c>
      <c r="R265">
        <v>78.564949557199952</v>
      </c>
      <c r="S265">
        <v>74.137395049654188</v>
      </c>
      <c r="T265">
        <v>78.359036727147839</v>
      </c>
      <c r="U265">
        <v>79.89047117087263</v>
      </c>
      <c r="V265">
        <v>76.933017286629081</v>
      </c>
      <c r="W265">
        <v>80.461734160923029</v>
      </c>
      <c r="X265">
        <v>82.189340448384243</v>
      </c>
      <c r="Y265">
        <v>78.154957366233219</v>
      </c>
      <c r="Z265">
        <v>83.770648745652593</v>
      </c>
      <c r="AA265">
        <v>83.51522541859562</v>
      </c>
      <c r="AB265">
        <v>78.341962338784697</v>
      </c>
      <c r="AC265">
        <v>75.828917152382388</v>
      </c>
      <c r="AD265">
        <v>70.142274023533247</v>
      </c>
      <c r="AE265">
        <v>67.254990323661445</v>
      </c>
      <c r="AF265">
        <v>64.791914624028635</v>
      </c>
    </row>
    <row r="266" spans="1:32" x14ac:dyDescent="0.2">
      <c r="A266" t="s">
        <v>478</v>
      </c>
      <c r="B266" t="s">
        <v>364</v>
      </c>
      <c r="C266">
        <v>1</v>
      </c>
      <c r="D266">
        <v>2400</v>
      </c>
      <c r="E266">
        <v>60</v>
      </c>
      <c r="F266">
        <v>1</v>
      </c>
      <c r="G266">
        <v>1</v>
      </c>
      <c r="H266" t="s">
        <v>7</v>
      </c>
      <c r="I266">
        <v>62.896459722033462</v>
      </c>
      <c r="J266">
        <v>63.016404832167368</v>
      </c>
      <c r="K266">
        <v>63.513344959648286</v>
      </c>
      <c r="L266">
        <v>63.611271787724355</v>
      </c>
      <c r="M266">
        <v>66.082640295722769</v>
      </c>
      <c r="N266">
        <v>75.630869179239539</v>
      </c>
      <c r="O266">
        <v>72.831363323961924</v>
      </c>
      <c r="P266">
        <v>73.184859359574119</v>
      </c>
      <c r="Q266">
        <v>73.162003174146619</v>
      </c>
      <c r="R266">
        <v>74.54709154422045</v>
      </c>
      <c r="S266">
        <v>77.798940486737351</v>
      </c>
      <c r="T266">
        <v>79.92314145435131</v>
      </c>
      <c r="U266">
        <v>79.50616620718742</v>
      </c>
      <c r="V266">
        <v>78.470991689299893</v>
      </c>
      <c r="W266">
        <v>80.284092815918001</v>
      </c>
      <c r="X266">
        <v>74.769688047895201</v>
      </c>
      <c r="Y266">
        <v>80.169955981236299</v>
      </c>
      <c r="Z266">
        <v>81.849570680669359</v>
      </c>
      <c r="AA266">
        <v>75.872010344129649</v>
      </c>
      <c r="AB266">
        <v>71.23399866252943</v>
      </c>
      <c r="AC266">
        <v>68.313496015781766</v>
      </c>
      <c r="AD266">
        <v>69.607864947788642</v>
      </c>
      <c r="AE266">
        <v>69.115398184288168</v>
      </c>
      <c r="AF266">
        <v>68.018171586880555</v>
      </c>
    </row>
    <row r="267" spans="1:32" x14ac:dyDescent="0.2">
      <c r="A267" t="s">
        <v>478</v>
      </c>
      <c r="B267" t="s">
        <v>365</v>
      </c>
      <c r="C267">
        <v>1</v>
      </c>
      <c r="D267">
        <v>2400</v>
      </c>
      <c r="E267">
        <v>60</v>
      </c>
      <c r="F267">
        <v>1</v>
      </c>
      <c r="G267">
        <v>1</v>
      </c>
      <c r="H267" t="s">
        <v>7</v>
      </c>
      <c r="I267">
        <v>67.002152811360276</v>
      </c>
      <c r="J267">
        <v>68.527221185811356</v>
      </c>
      <c r="K267">
        <v>67.41122959893319</v>
      </c>
      <c r="L267">
        <v>67.244523901787417</v>
      </c>
      <c r="M267">
        <v>77.605022701009119</v>
      </c>
      <c r="N267">
        <v>87.508104913093177</v>
      </c>
      <c r="O267">
        <v>102.36686654619663</v>
      </c>
      <c r="P267">
        <v>104.07470243367145</v>
      </c>
      <c r="Q267">
        <v>109.81239428570539</v>
      </c>
      <c r="R267">
        <v>113.84833811996644</v>
      </c>
      <c r="S267">
        <v>121.30636901584936</v>
      </c>
      <c r="T267">
        <v>115.01428523712337</v>
      </c>
      <c r="U267">
        <v>116.72245536397125</v>
      </c>
      <c r="V267">
        <v>112.06396644359283</v>
      </c>
      <c r="W267">
        <v>108.52145857702507</v>
      </c>
      <c r="X267">
        <v>108.99437386213877</v>
      </c>
      <c r="Y267">
        <v>100.28259010689487</v>
      </c>
      <c r="Z267">
        <v>99.188089125551386</v>
      </c>
      <c r="AA267">
        <v>98.089718494434578</v>
      </c>
      <c r="AB267">
        <v>91.410918760045448</v>
      </c>
      <c r="AC267">
        <v>83.262309247362779</v>
      </c>
      <c r="AD267">
        <v>78.447521122765224</v>
      </c>
      <c r="AE267">
        <v>77.961522276387285</v>
      </c>
      <c r="AF267">
        <v>76.889673900337684</v>
      </c>
    </row>
    <row r="268" spans="1:32" x14ac:dyDescent="0.2">
      <c r="A268" t="s">
        <v>478</v>
      </c>
      <c r="B268" t="s">
        <v>366</v>
      </c>
      <c r="C268">
        <v>1</v>
      </c>
      <c r="D268">
        <v>2400</v>
      </c>
      <c r="E268">
        <v>60</v>
      </c>
      <c r="F268">
        <v>1</v>
      </c>
      <c r="G268">
        <v>1</v>
      </c>
      <c r="H268" t="s">
        <v>7</v>
      </c>
      <c r="I268">
        <v>75.321593711360023</v>
      </c>
      <c r="J268">
        <v>74.711739750818424</v>
      </c>
      <c r="K268">
        <v>74.994193181466713</v>
      </c>
      <c r="L268">
        <v>74.54066520217556</v>
      </c>
      <c r="M268">
        <v>82.689907340349862</v>
      </c>
      <c r="N268">
        <v>93.56135421514189</v>
      </c>
      <c r="O268">
        <v>109.3706488896518</v>
      </c>
      <c r="P268">
        <v>115.10147314371825</v>
      </c>
      <c r="Q268">
        <v>119.21342296831226</v>
      </c>
      <c r="R268">
        <v>123.6604437221352</v>
      </c>
      <c r="S268">
        <v>124.85680083298786</v>
      </c>
      <c r="T268">
        <v>116.39586151102091</v>
      </c>
      <c r="U268">
        <v>120.82841185908077</v>
      </c>
      <c r="V268">
        <v>116.78600713441466</v>
      </c>
      <c r="W268">
        <v>115.12895887074275</v>
      </c>
      <c r="X268">
        <v>118.73368184444833</v>
      </c>
      <c r="Y268">
        <v>105.97952091580792</v>
      </c>
      <c r="Z268">
        <v>100.30343477973115</v>
      </c>
      <c r="AA268">
        <v>95.519261850567446</v>
      </c>
      <c r="AB268">
        <v>96.607125522408353</v>
      </c>
      <c r="AC268">
        <v>94.220680087530539</v>
      </c>
      <c r="AD268">
        <v>89.07183102457212</v>
      </c>
      <c r="AE268">
        <v>87.44730830065123</v>
      </c>
      <c r="AF268">
        <v>76.272666136269507</v>
      </c>
    </row>
    <row r="269" spans="1:32" x14ac:dyDescent="0.2">
      <c r="A269" t="s">
        <v>478</v>
      </c>
      <c r="B269" t="s">
        <v>367</v>
      </c>
      <c r="C269">
        <v>1</v>
      </c>
      <c r="D269">
        <v>2400</v>
      </c>
      <c r="E269">
        <v>60</v>
      </c>
      <c r="F269">
        <v>1</v>
      </c>
      <c r="G269">
        <v>1</v>
      </c>
      <c r="H269" t="s">
        <v>7</v>
      </c>
      <c r="I269">
        <v>74.425205971619548</v>
      </c>
      <c r="J269">
        <v>73.596138220148504</v>
      </c>
      <c r="K269">
        <v>73.573357334777683</v>
      </c>
      <c r="L269">
        <v>75.083170223938168</v>
      </c>
      <c r="M269">
        <v>80.139196960030915</v>
      </c>
      <c r="N269">
        <v>95.071650533757818</v>
      </c>
      <c r="O269">
        <v>107.2167514337407</v>
      </c>
      <c r="P269">
        <v>109.53871058720033</v>
      </c>
      <c r="Q269">
        <v>110.22251539619612</v>
      </c>
      <c r="R269">
        <v>118.82211410474717</v>
      </c>
      <c r="S269">
        <v>116.47903224239712</v>
      </c>
      <c r="T269">
        <v>103.29146617707428</v>
      </c>
      <c r="U269">
        <v>116.92635722128355</v>
      </c>
      <c r="V269">
        <v>116.28628029177682</v>
      </c>
      <c r="W269">
        <v>109.12877149449383</v>
      </c>
      <c r="X269">
        <v>112.5738298684952</v>
      </c>
      <c r="Y269">
        <v>99.964530892316446</v>
      </c>
      <c r="Z269">
        <v>96.935138819120738</v>
      </c>
      <c r="AA269">
        <v>93.921470035201793</v>
      </c>
      <c r="AB269">
        <v>85.67108024867666</v>
      </c>
      <c r="AC269">
        <v>79.201627732081036</v>
      </c>
      <c r="AD269">
        <v>73.316056169732377</v>
      </c>
      <c r="AE269">
        <v>69.20742804329879</v>
      </c>
      <c r="AF269">
        <v>66.000208168180933</v>
      </c>
    </row>
    <row r="270" spans="1:32" x14ac:dyDescent="0.2">
      <c r="A270" t="s">
        <v>478</v>
      </c>
      <c r="B270" t="s">
        <v>368</v>
      </c>
      <c r="C270">
        <v>1</v>
      </c>
      <c r="D270">
        <v>2400</v>
      </c>
      <c r="E270">
        <v>60</v>
      </c>
      <c r="F270">
        <v>1</v>
      </c>
      <c r="G270">
        <v>1</v>
      </c>
      <c r="H270" t="s">
        <v>7</v>
      </c>
      <c r="I270">
        <v>63.726847390869239</v>
      </c>
      <c r="J270">
        <v>63.389391100272434</v>
      </c>
      <c r="K270">
        <v>62.012569954102624</v>
      </c>
      <c r="L270">
        <v>63.743941631368749</v>
      </c>
      <c r="M270">
        <v>64.145261838196006</v>
      </c>
      <c r="N270">
        <v>73.845980739532351</v>
      </c>
      <c r="O270">
        <v>74.823523255677571</v>
      </c>
      <c r="P270">
        <v>71.902889759403195</v>
      </c>
      <c r="Q270">
        <v>73.049314881882793</v>
      </c>
      <c r="R270">
        <v>71.692641733496927</v>
      </c>
      <c r="S270">
        <v>70.792542562226998</v>
      </c>
      <c r="T270">
        <v>71.023611078193426</v>
      </c>
      <c r="U270">
        <v>76.618928654002076</v>
      </c>
      <c r="V270">
        <v>76.116355554285533</v>
      </c>
      <c r="W270">
        <v>72.981073306441843</v>
      </c>
      <c r="X270">
        <v>74.103141669321147</v>
      </c>
      <c r="Y270">
        <v>74.876539933948891</v>
      </c>
      <c r="Z270">
        <v>75.524298845231542</v>
      </c>
      <c r="AA270">
        <v>69.457400330726614</v>
      </c>
      <c r="AB270">
        <v>69.234727097072252</v>
      </c>
      <c r="AC270">
        <v>68.606258552184201</v>
      </c>
      <c r="AD270">
        <v>64.525064188468562</v>
      </c>
      <c r="AE270">
        <v>62.292539138355792</v>
      </c>
      <c r="AF270">
        <v>61.33630421052154</v>
      </c>
    </row>
    <row r="271" spans="1:32" x14ac:dyDescent="0.2">
      <c r="A271" t="s">
        <v>478</v>
      </c>
      <c r="B271" t="s">
        <v>369</v>
      </c>
      <c r="C271">
        <v>1</v>
      </c>
      <c r="D271">
        <v>2400</v>
      </c>
      <c r="E271">
        <v>60</v>
      </c>
      <c r="F271">
        <v>1</v>
      </c>
      <c r="G271">
        <v>1</v>
      </c>
      <c r="H271" t="s">
        <v>7</v>
      </c>
      <c r="I271">
        <v>61.964195185202783</v>
      </c>
      <c r="J271">
        <v>61.244450569146089</v>
      </c>
      <c r="K271">
        <v>60.80571965686282</v>
      </c>
      <c r="L271">
        <v>60.849690930791589</v>
      </c>
      <c r="M271">
        <v>61.170322369337583</v>
      </c>
      <c r="N271">
        <v>66.166013159031891</v>
      </c>
      <c r="O271">
        <v>72.498686076129161</v>
      </c>
      <c r="P271">
        <v>70.180135179364086</v>
      </c>
      <c r="Q271">
        <v>75.319373207453367</v>
      </c>
      <c r="R271">
        <v>76.620971522539094</v>
      </c>
      <c r="S271">
        <v>74.688070356843369</v>
      </c>
      <c r="T271">
        <v>76.870169814180386</v>
      </c>
      <c r="U271">
        <v>74.458735071228759</v>
      </c>
      <c r="V271">
        <v>77.751909943003284</v>
      </c>
      <c r="W271">
        <v>78.680849113694237</v>
      </c>
      <c r="X271">
        <v>74.628661402076801</v>
      </c>
      <c r="Y271">
        <v>77.48770540348346</v>
      </c>
      <c r="Z271">
        <v>82.618307357832137</v>
      </c>
      <c r="AA271">
        <v>76.760071494830498</v>
      </c>
      <c r="AB271">
        <v>75.950281739198573</v>
      </c>
      <c r="AC271">
        <v>73.846984714651441</v>
      </c>
      <c r="AD271">
        <v>70.463303429643716</v>
      </c>
      <c r="AE271">
        <v>66.441329786094087</v>
      </c>
      <c r="AF271">
        <v>64.399113273844847</v>
      </c>
    </row>
    <row r="272" spans="1:32" x14ac:dyDescent="0.2">
      <c r="A272" t="s">
        <v>478</v>
      </c>
      <c r="B272" t="s">
        <v>370</v>
      </c>
      <c r="C272">
        <v>1</v>
      </c>
      <c r="D272">
        <v>2400</v>
      </c>
      <c r="E272">
        <v>60</v>
      </c>
      <c r="F272">
        <v>1</v>
      </c>
      <c r="G272">
        <v>1</v>
      </c>
      <c r="H272" t="s">
        <v>7</v>
      </c>
      <c r="I272">
        <v>63.804457986879299</v>
      </c>
      <c r="J272">
        <v>65.747430311313266</v>
      </c>
      <c r="K272">
        <v>65.278069052043421</v>
      </c>
      <c r="L272">
        <v>65.532033643693083</v>
      </c>
      <c r="M272">
        <v>68.215191081652122</v>
      </c>
      <c r="N272">
        <v>76.383962595146599</v>
      </c>
      <c r="O272">
        <v>74.952161441173914</v>
      </c>
      <c r="P272">
        <v>77.345703547412512</v>
      </c>
      <c r="Q272">
        <v>75.941140663779109</v>
      </c>
      <c r="R272">
        <v>80.395310467257289</v>
      </c>
      <c r="S272">
        <v>80.226249319186579</v>
      </c>
      <c r="T272">
        <v>82.148851994003778</v>
      </c>
      <c r="U272">
        <v>78.890102615409774</v>
      </c>
      <c r="V272">
        <v>82.306638761120055</v>
      </c>
      <c r="W272">
        <v>80.671022827769846</v>
      </c>
      <c r="X272">
        <v>79.472560569506427</v>
      </c>
      <c r="Y272">
        <v>80.743141384777672</v>
      </c>
      <c r="Z272">
        <v>84.52887895936631</v>
      </c>
      <c r="AA272">
        <v>84.188677036633621</v>
      </c>
      <c r="AB272">
        <v>82.244778088602459</v>
      </c>
      <c r="AC272">
        <v>74.521985219913347</v>
      </c>
      <c r="AD272">
        <v>71.242125573530743</v>
      </c>
      <c r="AE272">
        <v>68.107757083633857</v>
      </c>
      <c r="AF272">
        <v>68.186105571383663</v>
      </c>
    </row>
    <row r="273" spans="1:32" x14ac:dyDescent="0.2">
      <c r="A273" t="s">
        <v>478</v>
      </c>
      <c r="B273" t="s">
        <v>371</v>
      </c>
      <c r="C273">
        <v>1</v>
      </c>
      <c r="D273">
        <v>2400</v>
      </c>
      <c r="E273">
        <v>60</v>
      </c>
      <c r="F273">
        <v>1</v>
      </c>
      <c r="G273">
        <v>1</v>
      </c>
      <c r="H273" t="s">
        <v>7</v>
      </c>
      <c r="I273">
        <v>68.726355447475328</v>
      </c>
      <c r="J273">
        <v>69.615129745521784</v>
      </c>
      <c r="K273">
        <v>69.510518498258634</v>
      </c>
      <c r="L273">
        <v>70.06474672121459</v>
      </c>
      <c r="M273">
        <v>74.499795885209949</v>
      </c>
      <c r="N273">
        <v>83.315299413591049</v>
      </c>
      <c r="O273">
        <v>82.672675658552066</v>
      </c>
      <c r="P273">
        <v>83.06706890506176</v>
      </c>
      <c r="Q273">
        <v>82.684694022769335</v>
      </c>
      <c r="R273">
        <v>81.883224307533425</v>
      </c>
      <c r="S273">
        <v>84.588678334800292</v>
      </c>
      <c r="T273">
        <v>81.771695449661593</v>
      </c>
      <c r="U273">
        <v>81.602927227229657</v>
      </c>
      <c r="V273">
        <v>82.092509539855172</v>
      </c>
      <c r="W273">
        <v>77.750112267607392</v>
      </c>
      <c r="X273">
        <v>80.239799129393134</v>
      </c>
      <c r="Y273">
        <v>81.099598117186162</v>
      </c>
      <c r="Z273">
        <v>84.963683931015623</v>
      </c>
      <c r="AA273">
        <v>87.861049854873286</v>
      </c>
      <c r="AB273">
        <v>79.299104116893403</v>
      </c>
      <c r="AC273">
        <v>73.691172746509068</v>
      </c>
      <c r="AD273">
        <v>70.929020741164209</v>
      </c>
      <c r="AE273">
        <v>69.301546421521124</v>
      </c>
      <c r="AF273">
        <v>67.473930498491015</v>
      </c>
    </row>
    <row r="274" spans="1:32" x14ac:dyDescent="0.2">
      <c r="A274" t="s">
        <v>478</v>
      </c>
      <c r="B274" t="s">
        <v>372</v>
      </c>
      <c r="C274">
        <v>1</v>
      </c>
      <c r="D274">
        <v>2400</v>
      </c>
      <c r="E274">
        <v>60</v>
      </c>
      <c r="F274">
        <v>1</v>
      </c>
      <c r="G274">
        <v>1</v>
      </c>
      <c r="H274" t="s">
        <v>7</v>
      </c>
      <c r="I274">
        <v>67.717031341917377</v>
      </c>
      <c r="J274">
        <v>68.586310406080784</v>
      </c>
      <c r="K274">
        <v>68.93799870068429</v>
      </c>
      <c r="L274">
        <v>69.89390796572097</v>
      </c>
      <c r="M274">
        <v>71.906497580982403</v>
      </c>
      <c r="N274">
        <v>88.534129534247313</v>
      </c>
      <c r="O274">
        <v>95.312402419710466</v>
      </c>
      <c r="P274">
        <v>102.83615378024923</v>
      </c>
      <c r="Q274">
        <v>106.60870071253763</v>
      </c>
      <c r="R274">
        <v>111.43546777234251</v>
      </c>
      <c r="S274">
        <v>108.19829007019567</v>
      </c>
      <c r="T274">
        <v>107.41616678576571</v>
      </c>
      <c r="U274">
        <v>108.00804955746092</v>
      </c>
      <c r="V274">
        <v>107.41545306489724</v>
      </c>
      <c r="W274">
        <v>113.465916013252</v>
      </c>
      <c r="X274">
        <v>105.66721610038617</v>
      </c>
      <c r="Y274">
        <v>96.437959094810381</v>
      </c>
      <c r="Z274">
        <v>90.327277336105269</v>
      </c>
      <c r="AA274">
        <v>89.147739508050535</v>
      </c>
      <c r="AB274">
        <v>84.460027017044055</v>
      </c>
      <c r="AC274">
        <v>75.726248881081972</v>
      </c>
      <c r="AD274">
        <v>71.828542578050332</v>
      </c>
      <c r="AE274">
        <v>67.187349265493197</v>
      </c>
      <c r="AF274">
        <v>65.640799406381305</v>
      </c>
    </row>
    <row r="275" spans="1:32" x14ac:dyDescent="0.2">
      <c r="A275" t="s">
        <v>478</v>
      </c>
      <c r="B275" t="s">
        <v>373</v>
      </c>
      <c r="C275">
        <v>1</v>
      </c>
      <c r="D275">
        <v>2400</v>
      </c>
      <c r="E275">
        <v>60</v>
      </c>
      <c r="F275">
        <v>1</v>
      </c>
      <c r="G275">
        <v>1</v>
      </c>
      <c r="H275" t="s">
        <v>7</v>
      </c>
      <c r="I275">
        <v>64.395398935366472</v>
      </c>
      <c r="J275">
        <v>61.855145170331319</v>
      </c>
      <c r="K275">
        <v>61.032412451411091</v>
      </c>
      <c r="L275">
        <v>61.664367596699584</v>
      </c>
      <c r="M275">
        <v>66.23172666723049</v>
      </c>
      <c r="N275">
        <v>77.926358342258382</v>
      </c>
      <c r="O275">
        <v>91.536697002113016</v>
      </c>
      <c r="P275">
        <v>100.74811400014188</v>
      </c>
      <c r="Q275">
        <v>103.74234954955566</v>
      </c>
      <c r="R275">
        <v>110.7115758481185</v>
      </c>
      <c r="S275">
        <v>113.26155731300656</v>
      </c>
      <c r="T275">
        <v>107.88985800100218</v>
      </c>
      <c r="U275">
        <v>114.16743608283669</v>
      </c>
      <c r="V275">
        <v>107.41899958140459</v>
      </c>
      <c r="W275">
        <v>111.17317563208958</v>
      </c>
      <c r="X275">
        <v>110.28713156319591</v>
      </c>
      <c r="Y275">
        <v>102.93080669139168</v>
      </c>
      <c r="Z275">
        <v>101.79085767265687</v>
      </c>
      <c r="AA275">
        <v>90.820751557529746</v>
      </c>
      <c r="AB275">
        <v>87.780514828990576</v>
      </c>
      <c r="AC275">
        <v>77.326498408348229</v>
      </c>
      <c r="AD275">
        <v>69.661663110760529</v>
      </c>
      <c r="AE275">
        <v>65.44169452654009</v>
      </c>
      <c r="AF275">
        <v>63.818982291755304</v>
      </c>
    </row>
    <row r="276" spans="1:32" x14ac:dyDescent="0.2">
      <c r="A276" t="s">
        <v>478</v>
      </c>
      <c r="B276" t="s">
        <v>374</v>
      </c>
      <c r="C276">
        <v>1</v>
      </c>
      <c r="D276">
        <v>2400</v>
      </c>
      <c r="E276">
        <v>60</v>
      </c>
      <c r="F276">
        <v>1</v>
      </c>
      <c r="G276">
        <v>1</v>
      </c>
      <c r="H276" t="s">
        <v>7</v>
      </c>
      <c r="I276">
        <v>60.535921709590632</v>
      </c>
      <c r="J276">
        <v>59.395939265873359</v>
      </c>
      <c r="K276">
        <v>59.058719365702004</v>
      </c>
      <c r="L276">
        <v>60.603912988674921</v>
      </c>
      <c r="M276">
        <v>64.01896841798299</v>
      </c>
      <c r="N276">
        <v>77.777490970643839</v>
      </c>
      <c r="O276">
        <v>89.846831623849553</v>
      </c>
      <c r="P276">
        <v>102.48039887634135</v>
      </c>
      <c r="Q276">
        <v>103.35094416631048</v>
      </c>
      <c r="R276">
        <v>114.82812829649149</v>
      </c>
      <c r="S276">
        <v>117.72791306825252</v>
      </c>
      <c r="T276">
        <v>113.81644900532395</v>
      </c>
      <c r="U276">
        <v>115.55311817207354</v>
      </c>
      <c r="V276">
        <v>114.27855849506422</v>
      </c>
      <c r="W276">
        <v>109.24625834815778</v>
      </c>
      <c r="X276">
        <v>108.17045692919457</v>
      </c>
      <c r="Y276">
        <v>93.757142077101918</v>
      </c>
      <c r="Z276">
        <v>92.810790983374389</v>
      </c>
      <c r="AA276">
        <v>84.735632612528633</v>
      </c>
      <c r="AB276">
        <v>82.709944188840907</v>
      </c>
      <c r="AC276">
        <v>75.695643625219461</v>
      </c>
      <c r="AD276">
        <v>70.642302808976169</v>
      </c>
      <c r="AE276">
        <v>67.849330413309772</v>
      </c>
      <c r="AF276">
        <v>65.309358224833005</v>
      </c>
    </row>
    <row r="277" spans="1:32" x14ac:dyDescent="0.2">
      <c r="A277" t="s">
        <v>478</v>
      </c>
      <c r="B277" t="s">
        <v>375</v>
      </c>
      <c r="C277">
        <v>1</v>
      </c>
      <c r="D277">
        <v>2400</v>
      </c>
      <c r="E277">
        <v>60</v>
      </c>
      <c r="F277">
        <v>1</v>
      </c>
      <c r="G277">
        <v>1</v>
      </c>
      <c r="H277" t="s">
        <v>7</v>
      </c>
      <c r="I277">
        <v>61.567949981938838</v>
      </c>
      <c r="J277">
        <v>64.478629996846038</v>
      </c>
      <c r="K277">
        <v>63.953445947734053</v>
      </c>
      <c r="L277">
        <v>65.260414027926117</v>
      </c>
      <c r="M277">
        <v>69.167104776739322</v>
      </c>
      <c r="N277">
        <v>84.391007767876332</v>
      </c>
      <c r="O277">
        <v>99.651835738558461</v>
      </c>
      <c r="P277">
        <v>98.958536643828864</v>
      </c>
      <c r="Q277">
        <v>108.26992298341825</v>
      </c>
      <c r="R277">
        <v>109.9496849101201</v>
      </c>
      <c r="S277">
        <v>106.17055734073766</v>
      </c>
      <c r="T277">
        <v>105.26941852118622</v>
      </c>
      <c r="U277">
        <v>108.45856557051425</v>
      </c>
      <c r="V277">
        <v>103.7184789664214</v>
      </c>
      <c r="W277">
        <v>109.64807202619134</v>
      </c>
      <c r="X277">
        <v>108.61326072746201</v>
      </c>
      <c r="Y277">
        <v>92.669391589261195</v>
      </c>
      <c r="Z277">
        <v>96.507927275860425</v>
      </c>
      <c r="AA277">
        <v>89.60860476466253</v>
      </c>
      <c r="AB277">
        <v>83.563118609270859</v>
      </c>
      <c r="AC277">
        <v>81.343330162670497</v>
      </c>
      <c r="AD277">
        <v>76.306465807195167</v>
      </c>
      <c r="AE277">
        <v>74.191064268787486</v>
      </c>
      <c r="AF277">
        <v>72.90878476595492</v>
      </c>
    </row>
    <row r="278" spans="1:32" x14ac:dyDescent="0.2">
      <c r="A278" t="s">
        <v>478</v>
      </c>
      <c r="B278" t="s">
        <v>376</v>
      </c>
      <c r="C278">
        <v>1</v>
      </c>
      <c r="D278">
        <v>2400</v>
      </c>
      <c r="E278">
        <v>60</v>
      </c>
      <c r="F278">
        <v>1</v>
      </c>
      <c r="G278">
        <v>1</v>
      </c>
      <c r="H278" t="s">
        <v>7</v>
      </c>
      <c r="I278">
        <v>71.27660053753948</v>
      </c>
      <c r="J278">
        <v>72.078895933831717</v>
      </c>
      <c r="K278">
        <v>70.65921091532995</v>
      </c>
      <c r="L278">
        <v>73.26594586806074</v>
      </c>
      <c r="M278">
        <v>76.164643045867194</v>
      </c>
      <c r="N278">
        <v>90.351500849283951</v>
      </c>
      <c r="O278">
        <v>101.58539045376281</v>
      </c>
      <c r="P278">
        <v>104.34180880446341</v>
      </c>
      <c r="Q278">
        <v>101.38923386210828</v>
      </c>
      <c r="R278">
        <v>108.54362268804782</v>
      </c>
      <c r="S278">
        <v>105.01894200142651</v>
      </c>
      <c r="T278">
        <v>100.44621210180524</v>
      </c>
      <c r="U278">
        <v>101.80547320258016</v>
      </c>
      <c r="V278">
        <v>97.662724390642211</v>
      </c>
      <c r="W278">
        <v>100.37639509023587</v>
      </c>
      <c r="X278">
        <v>98.164799316700055</v>
      </c>
      <c r="Y278">
        <v>87.085635367884294</v>
      </c>
      <c r="Z278">
        <v>83.164233580385201</v>
      </c>
      <c r="AA278">
        <v>81.103859128525784</v>
      </c>
      <c r="AB278">
        <v>81.962465760100599</v>
      </c>
      <c r="AC278">
        <v>80.816101084902215</v>
      </c>
      <c r="AD278">
        <v>74.371296460445421</v>
      </c>
      <c r="AE278">
        <v>70.303490870825797</v>
      </c>
      <c r="AF278">
        <v>66.925121780076282</v>
      </c>
    </row>
    <row r="279" spans="1:32" x14ac:dyDescent="0.2">
      <c r="A279" t="s">
        <v>478</v>
      </c>
      <c r="B279" t="s">
        <v>377</v>
      </c>
      <c r="C279">
        <v>1</v>
      </c>
      <c r="D279">
        <v>2400</v>
      </c>
      <c r="E279">
        <v>60</v>
      </c>
      <c r="F279">
        <v>1</v>
      </c>
      <c r="G279">
        <v>1</v>
      </c>
      <c r="H279" t="s">
        <v>7</v>
      </c>
      <c r="I279">
        <v>65.789967838280447</v>
      </c>
      <c r="J279">
        <v>66.288738327443681</v>
      </c>
      <c r="K279">
        <v>64.728711111536569</v>
      </c>
      <c r="L279">
        <v>66.642908912156372</v>
      </c>
      <c r="M279">
        <v>71.003574277036591</v>
      </c>
      <c r="N279">
        <v>73.280353833568753</v>
      </c>
      <c r="O279">
        <v>80.927263189577474</v>
      </c>
      <c r="P279">
        <v>87.058178777298892</v>
      </c>
      <c r="Q279">
        <v>83.739622325091347</v>
      </c>
      <c r="R279">
        <v>89.368118611491397</v>
      </c>
      <c r="S279">
        <v>88.760151860322381</v>
      </c>
      <c r="T279">
        <v>84.242244879341882</v>
      </c>
      <c r="U279">
        <v>92.745346593491277</v>
      </c>
      <c r="V279">
        <v>93.746823454931203</v>
      </c>
      <c r="W279">
        <v>83.779516501398334</v>
      </c>
      <c r="X279">
        <v>87.780439762608253</v>
      </c>
      <c r="Y279">
        <v>86.308433664063756</v>
      </c>
      <c r="Z279">
        <v>83.231039010657696</v>
      </c>
      <c r="AA279">
        <v>87.568234458566252</v>
      </c>
      <c r="AB279">
        <v>85.865246112766968</v>
      </c>
      <c r="AC279">
        <v>79.592013640966186</v>
      </c>
      <c r="AD279">
        <v>71.21997410326685</v>
      </c>
      <c r="AE279">
        <v>69.44357554188511</v>
      </c>
      <c r="AF279">
        <v>69.221349809328913</v>
      </c>
    </row>
    <row r="280" spans="1:32" x14ac:dyDescent="0.2">
      <c r="A280" t="s">
        <v>478</v>
      </c>
      <c r="B280" t="s">
        <v>378</v>
      </c>
      <c r="C280">
        <v>1</v>
      </c>
      <c r="D280">
        <v>2400</v>
      </c>
      <c r="E280">
        <v>60</v>
      </c>
      <c r="F280">
        <v>1</v>
      </c>
      <c r="G280">
        <v>1</v>
      </c>
      <c r="H280" t="s">
        <v>7</v>
      </c>
      <c r="I280">
        <v>68.539451191014948</v>
      </c>
      <c r="J280">
        <v>68.825380185463914</v>
      </c>
      <c r="K280">
        <v>68.564848263524709</v>
      </c>
      <c r="L280">
        <v>67.476380166019169</v>
      </c>
      <c r="M280">
        <v>68.306803410903314</v>
      </c>
      <c r="N280">
        <v>77.056068030654558</v>
      </c>
      <c r="O280">
        <v>78.401454392508839</v>
      </c>
      <c r="P280">
        <v>74.318341113993426</v>
      </c>
      <c r="Q280">
        <v>76.156959125590433</v>
      </c>
      <c r="R280">
        <v>78.490817376323832</v>
      </c>
      <c r="S280">
        <v>80.975042193849234</v>
      </c>
      <c r="T280">
        <v>79.129177731328795</v>
      </c>
      <c r="U280">
        <v>82.850461196398442</v>
      </c>
      <c r="V280">
        <v>82.488564468901373</v>
      </c>
      <c r="W280">
        <v>77.552427337163479</v>
      </c>
      <c r="X280">
        <v>80.267852310904289</v>
      </c>
      <c r="Y280">
        <v>81.032084127408837</v>
      </c>
      <c r="Z280">
        <v>83.329811250050469</v>
      </c>
      <c r="AA280">
        <v>74.988342760758258</v>
      </c>
      <c r="AB280">
        <v>68.202127847140758</v>
      </c>
      <c r="AC280">
        <v>66.544621389847507</v>
      </c>
      <c r="AD280">
        <v>68.334599719011734</v>
      </c>
      <c r="AE280">
        <v>66.686178250318505</v>
      </c>
      <c r="AF280">
        <v>65.144972792808346</v>
      </c>
    </row>
    <row r="281" spans="1:32" x14ac:dyDescent="0.2">
      <c r="A281" t="s">
        <v>478</v>
      </c>
      <c r="B281" t="s">
        <v>379</v>
      </c>
      <c r="C281">
        <v>1</v>
      </c>
      <c r="D281">
        <v>2400</v>
      </c>
      <c r="E281">
        <v>60</v>
      </c>
      <c r="F281">
        <v>1</v>
      </c>
      <c r="G281">
        <v>1</v>
      </c>
      <c r="H281" t="s">
        <v>7</v>
      </c>
      <c r="I281">
        <v>63.767117441682238</v>
      </c>
      <c r="J281">
        <v>63.889553068040989</v>
      </c>
      <c r="K281">
        <v>63.328019786564028</v>
      </c>
      <c r="L281">
        <v>65.655571118926105</v>
      </c>
      <c r="M281">
        <v>67.843019681652549</v>
      </c>
      <c r="N281">
        <v>82.920289350795983</v>
      </c>
      <c r="O281">
        <v>93.711663532395704</v>
      </c>
      <c r="P281">
        <v>102.02551138175254</v>
      </c>
      <c r="Q281">
        <v>100.08631196238113</v>
      </c>
      <c r="R281">
        <v>101.65161380236572</v>
      </c>
      <c r="S281">
        <v>100.87977559831299</v>
      </c>
      <c r="T281">
        <v>94.271684547655184</v>
      </c>
      <c r="U281">
        <v>105.8689833732729</v>
      </c>
      <c r="V281">
        <v>105.66327051115273</v>
      </c>
      <c r="W281">
        <v>106.55701380456479</v>
      </c>
      <c r="X281">
        <v>107.60758992685152</v>
      </c>
      <c r="Y281">
        <v>93.237915094462124</v>
      </c>
      <c r="Z281">
        <v>89.008214414396988</v>
      </c>
      <c r="AA281">
        <v>88.548986562478703</v>
      </c>
      <c r="AB281">
        <v>92.620815061898156</v>
      </c>
      <c r="AC281">
        <v>84.196288603586268</v>
      </c>
      <c r="AD281">
        <v>86.431780087634451</v>
      </c>
      <c r="AE281">
        <v>80.301555823917241</v>
      </c>
      <c r="AF281">
        <v>75.176544025042489</v>
      </c>
    </row>
    <row r="282" spans="1:32" x14ac:dyDescent="0.2">
      <c r="A282" t="s">
        <v>478</v>
      </c>
      <c r="B282" t="s">
        <v>380</v>
      </c>
      <c r="C282">
        <v>1</v>
      </c>
      <c r="D282">
        <v>2400</v>
      </c>
      <c r="E282">
        <v>60</v>
      </c>
      <c r="F282">
        <v>1</v>
      </c>
      <c r="G282">
        <v>1</v>
      </c>
      <c r="H282" t="s">
        <v>7</v>
      </c>
      <c r="I282">
        <v>70.749404029802292</v>
      </c>
      <c r="J282">
        <v>67.327746863575982</v>
      </c>
      <c r="K282">
        <v>61.657454460423814</v>
      </c>
      <c r="L282">
        <v>61.958458718709615</v>
      </c>
      <c r="M282">
        <v>64.175190324753572</v>
      </c>
      <c r="N282">
        <v>78.260109632840226</v>
      </c>
      <c r="O282">
        <v>87.615597131829986</v>
      </c>
      <c r="P282">
        <v>95.809657337605785</v>
      </c>
      <c r="Q282">
        <v>98.856386196494157</v>
      </c>
      <c r="R282">
        <v>105.06444138353737</v>
      </c>
      <c r="S282">
        <v>110.2877773237859</v>
      </c>
      <c r="T282">
        <v>105.31941546616714</v>
      </c>
      <c r="U282">
        <v>113.09849842382611</v>
      </c>
      <c r="V282">
        <v>105.52713569591195</v>
      </c>
      <c r="W282">
        <v>113.78469637245817</v>
      </c>
      <c r="X282">
        <v>111.92140994861309</v>
      </c>
      <c r="Y282">
        <v>91.755760044258523</v>
      </c>
      <c r="Z282">
        <v>91.259404778318967</v>
      </c>
      <c r="AA282">
        <v>91.399508946023559</v>
      </c>
      <c r="AB282">
        <v>92.765859458092194</v>
      </c>
      <c r="AC282">
        <v>85.032851528884123</v>
      </c>
      <c r="AD282">
        <v>79.863657367575442</v>
      </c>
      <c r="AE282">
        <v>73.26663731220755</v>
      </c>
      <c r="AF282">
        <v>73.540046931523605</v>
      </c>
    </row>
    <row r="283" spans="1:32" x14ac:dyDescent="0.2">
      <c r="A283" t="s">
        <v>478</v>
      </c>
      <c r="B283" t="s">
        <v>381</v>
      </c>
      <c r="C283">
        <v>1</v>
      </c>
      <c r="D283">
        <v>2400</v>
      </c>
      <c r="E283">
        <v>60</v>
      </c>
      <c r="F283">
        <v>1</v>
      </c>
      <c r="G283">
        <v>1</v>
      </c>
      <c r="H283" t="s">
        <v>7</v>
      </c>
      <c r="I283">
        <v>65.037178782344526</v>
      </c>
      <c r="J283">
        <v>64.928194811979822</v>
      </c>
      <c r="K283">
        <v>64.026014236867042</v>
      </c>
      <c r="L283">
        <v>67.821005369904313</v>
      </c>
      <c r="M283">
        <v>70.486323155742554</v>
      </c>
      <c r="N283">
        <v>86.305275914589288</v>
      </c>
      <c r="O283">
        <v>99.947993756460619</v>
      </c>
      <c r="P283">
        <v>104.1356900503653</v>
      </c>
      <c r="Q283">
        <v>107.30123545228236</v>
      </c>
      <c r="R283">
        <v>113.76012466135799</v>
      </c>
      <c r="S283">
        <v>111.40078323497109</v>
      </c>
      <c r="T283">
        <v>106.86630689269666</v>
      </c>
      <c r="U283">
        <v>108.96830082288525</v>
      </c>
      <c r="V283">
        <v>112.0424738179819</v>
      </c>
      <c r="W283">
        <v>114.09277938392228</v>
      </c>
      <c r="X283">
        <v>112.10431448962863</v>
      </c>
      <c r="Y283">
        <v>101.33211515010345</v>
      </c>
      <c r="Z283">
        <v>101.08178984423272</v>
      </c>
      <c r="AA283">
        <v>91.717439509242539</v>
      </c>
      <c r="AB283">
        <v>83.215119518624363</v>
      </c>
      <c r="AC283">
        <v>82.955549662468059</v>
      </c>
      <c r="AD283">
        <v>81.907155944910784</v>
      </c>
      <c r="AE283">
        <v>80.402180877443143</v>
      </c>
      <c r="AF283">
        <v>76.590762536386819</v>
      </c>
    </row>
    <row r="284" spans="1:32" x14ac:dyDescent="0.2">
      <c r="A284" t="s">
        <v>478</v>
      </c>
      <c r="B284" t="s">
        <v>382</v>
      </c>
      <c r="C284">
        <v>1</v>
      </c>
      <c r="D284">
        <v>2400</v>
      </c>
      <c r="E284">
        <v>60</v>
      </c>
      <c r="F284">
        <v>1</v>
      </c>
      <c r="G284">
        <v>1</v>
      </c>
      <c r="H284" t="s">
        <v>7</v>
      </c>
      <c r="I284">
        <v>68.124174479996086</v>
      </c>
      <c r="J284">
        <v>66.772534225710757</v>
      </c>
      <c r="K284">
        <v>64.782149346103566</v>
      </c>
      <c r="L284">
        <v>67.291611309058126</v>
      </c>
      <c r="M284">
        <v>73.740810633803392</v>
      </c>
      <c r="N284">
        <v>88.194841266011565</v>
      </c>
      <c r="O284">
        <v>101.93886839498961</v>
      </c>
      <c r="P284">
        <v>105.23002816358746</v>
      </c>
      <c r="Q284">
        <v>111.81793261357127</v>
      </c>
      <c r="R284">
        <v>112.92393410988043</v>
      </c>
      <c r="S284">
        <v>114.77039109513245</v>
      </c>
      <c r="T284">
        <v>113.92398643859333</v>
      </c>
      <c r="U284">
        <v>110.63465036124131</v>
      </c>
      <c r="V284">
        <v>111.81376013998567</v>
      </c>
      <c r="W284">
        <v>117.88412643979984</v>
      </c>
      <c r="X284">
        <v>114.57281773934761</v>
      </c>
      <c r="Y284">
        <v>100.67792507563101</v>
      </c>
      <c r="Z284">
        <v>98.681959311336499</v>
      </c>
      <c r="AA284">
        <v>93.773234377013964</v>
      </c>
      <c r="AB284">
        <v>87.190128775167523</v>
      </c>
      <c r="AC284">
        <v>88.032033267127147</v>
      </c>
      <c r="AD284">
        <v>85.070398448075295</v>
      </c>
      <c r="AE284">
        <v>77.824269990501605</v>
      </c>
      <c r="AF284">
        <v>78.931476635930537</v>
      </c>
    </row>
    <row r="285" spans="1:32" x14ac:dyDescent="0.2">
      <c r="A285" t="s">
        <v>478</v>
      </c>
      <c r="B285" t="s">
        <v>383</v>
      </c>
      <c r="C285">
        <v>1</v>
      </c>
      <c r="D285">
        <v>2400</v>
      </c>
      <c r="E285">
        <v>60</v>
      </c>
      <c r="F285">
        <v>1</v>
      </c>
      <c r="G285">
        <v>1</v>
      </c>
      <c r="H285" t="s">
        <v>7</v>
      </c>
      <c r="I285">
        <v>77.064613677762893</v>
      </c>
      <c r="J285">
        <v>74.452151570951699</v>
      </c>
      <c r="K285">
        <v>72.290989576743627</v>
      </c>
      <c r="L285">
        <v>75.019446116309922</v>
      </c>
      <c r="M285">
        <v>79.973085635085127</v>
      </c>
      <c r="N285">
        <v>90.823432247376388</v>
      </c>
      <c r="O285">
        <v>103.59828581645573</v>
      </c>
      <c r="P285">
        <v>111.56229046568876</v>
      </c>
      <c r="Q285">
        <v>120.23679755359638</v>
      </c>
      <c r="R285">
        <v>123.84480396811367</v>
      </c>
      <c r="S285">
        <v>118.2807266904621</v>
      </c>
      <c r="T285">
        <v>116.21101617467372</v>
      </c>
      <c r="U285">
        <v>120.29396954689025</v>
      </c>
      <c r="V285">
        <v>120.60958504532121</v>
      </c>
      <c r="W285">
        <v>119.46989062893834</v>
      </c>
      <c r="X285">
        <v>110.53750533621245</v>
      </c>
      <c r="Y285">
        <v>103.21306659449868</v>
      </c>
      <c r="Z285">
        <v>94.259330273484963</v>
      </c>
      <c r="AA285">
        <v>90.921883128065161</v>
      </c>
      <c r="AB285">
        <v>88.921347227720219</v>
      </c>
      <c r="AC285">
        <v>88.549945951444272</v>
      </c>
      <c r="AD285">
        <v>84.596455194369398</v>
      </c>
      <c r="AE285">
        <v>78.861248809569332</v>
      </c>
      <c r="AF285">
        <v>78.066054762222919</v>
      </c>
    </row>
    <row r="286" spans="1:32" x14ac:dyDescent="0.2">
      <c r="A286" t="s">
        <v>478</v>
      </c>
      <c r="B286" t="s">
        <v>384</v>
      </c>
      <c r="C286">
        <v>1</v>
      </c>
      <c r="D286">
        <v>2400</v>
      </c>
      <c r="E286">
        <v>60</v>
      </c>
      <c r="F286">
        <v>1</v>
      </c>
      <c r="G286">
        <v>1</v>
      </c>
      <c r="H286" t="s">
        <v>7</v>
      </c>
      <c r="I286">
        <v>77.153811415713733</v>
      </c>
      <c r="J286">
        <v>76.336698011897226</v>
      </c>
      <c r="K286">
        <v>74.012308217862497</v>
      </c>
      <c r="L286">
        <v>72.159746271119772</v>
      </c>
      <c r="M286">
        <v>71.777130767552649</v>
      </c>
      <c r="N286">
        <v>79.160462515902424</v>
      </c>
      <c r="O286">
        <v>81.939349745561614</v>
      </c>
      <c r="P286">
        <v>86.333512764379776</v>
      </c>
      <c r="Q286">
        <v>87.587668445083949</v>
      </c>
      <c r="R286">
        <v>89.395867095002799</v>
      </c>
      <c r="S286">
        <v>88.817216637379829</v>
      </c>
      <c r="T286">
        <v>85.279436368489556</v>
      </c>
      <c r="U286">
        <v>88.084920671285673</v>
      </c>
      <c r="V286">
        <v>84.632238064124763</v>
      </c>
      <c r="W286">
        <v>88.409742102251954</v>
      </c>
      <c r="X286">
        <v>83.81279317442764</v>
      </c>
      <c r="Y286">
        <v>89.648823280561459</v>
      </c>
      <c r="Z286">
        <v>89.905184682837159</v>
      </c>
      <c r="AA286">
        <v>94.365200954565793</v>
      </c>
      <c r="AB286">
        <v>94.430555518923725</v>
      </c>
      <c r="AC286">
        <v>85.045160865247112</v>
      </c>
      <c r="AD286">
        <v>79.444842588917552</v>
      </c>
      <c r="AE286">
        <v>76.086225815878564</v>
      </c>
      <c r="AF286">
        <v>75.235181105588524</v>
      </c>
    </row>
    <row r="287" spans="1:32" x14ac:dyDescent="0.2">
      <c r="A287" t="s">
        <v>478</v>
      </c>
      <c r="B287" t="s">
        <v>385</v>
      </c>
      <c r="C287">
        <v>1</v>
      </c>
      <c r="D287">
        <v>2400</v>
      </c>
      <c r="E287">
        <v>60</v>
      </c>
      <c r="F287">
        <v>1</v>
      </c>
      <c r="G287">
        <v>1</v>
      </c>
      <c r="H287" t="s">
        <v>7</v>
      </c>
      <c r="I287">
        <v>73.631130993742119</v>
      </c>
      <c r="J287">
        <v>73.453347691505712</v>
      </c>
      <c r="K287">
        <v>73.144616488565532</v>
      </c>
      <c r="L287">
        <v>73.665412695045845</v>
      </c>
      <c r="M287">
        <v>74.295284266123716</v>
      </c>
      <c r="N287">
        <v>81.396199501264263</v>
      </c>
      <c r="O287">
        <v>83.906406749816597</v>
      </c>
      <c r="P287">
        <v>85.178561839114863</v>
      </c>
      <c r="Q287">
        <v>84.489161173431697</v>
      </c>
      <c r="R287">
        <v>86.024652594062928</v>
      </c>
      <c r="S287">
        <v>88.046120761203568</v>
      </c>
      <c r="T287">
        <v>85.785345576358623</v>
      </c>
      <c r="U287">
        <v>85.573349794004187</v>
      </c>
      <c r="V287">
        <v>85.833911595643386</v>
      </c>
      <c r="W287">
        <v>80.952975726925345</v>
      </c>
      <c r="X287">
        <v>83.103211368683105</v>
      </c>
      <c r="Y287">
        <v>83.159287703610445</v>
      </c>
      <c r="Z287">
        <v>81.273362447036703</v>
      </c>
      <c r="AA287">
        <v>83.026609272033468</v>
      </c>
      <c r="AB287">
        <v>74.79885919613703</v>
      </c>
      <c r="AC287">
        <v>72.014974454250392</v>
      </c>
      <c r="AD287">
        <v>70.334713330035754</v>
      </c>
      <c r="AE287">
        <v>62.269235548753194</v>
      </c>
      <c r="AF287">
        <v>60.394707737264476</v>
      </c>
    </row>
    <row r="288" spans="1:32" x14ac:dyDescent="0.2">
      <c r="A288" t="s">
        <v>478</v>
      </c>
      <c r="B288" t="s">
        <v>386</v>
      </c>
      <c r="C288">
        <v>1</v>
      </c>
      <c r="D288">
        <v>2400</v>
      </c>
      <c r="E288">
        <v>60</v>
      </c>
      <c r="F288">
        <v>1</v>
      </c>
      <c r="G288">
        <v>1</v>
      </c>
      <c r="H288" t="s">
        <v>7</v>
      </c>
      <c r="I288">
        <v>60.720350841857652</v>
      </c>
      <c r="J288">
        <v>61.013835880888607</v>
      </c>
      <c r="K288">
        <v>63.062423774456683</v>
      </c>
      <c r="L288">
        <v>63.532686412885276</v>
      </c>
      <c r="M288">
        <v>67.95270507779837</v>
      </c>
      <c r="N288">
        <v>78.712997316842745</v>
      </c>
      <c r="O288">
        <v>90.460519372681247</v>
      </c>
      <c r="P288">
        <v>102.37633239512719</v>
      </c>
      <c r="Q288">
        <v>108.40726150444056</v>
      </c>
      <c r="R288">
        <v>112.3306854020925</v>
      </c>
      <c r="S288">
        <v>111.20566431369487</v>
      </c>
      <c r="T288">
        <v>109.19033421203729</v>
      </c>
      <c r="U288">
        <v>113.92184133420538</v>
      </c>
      <c r="V288">
        <v>114.9407113889272</v>
      </c>
      <c r="W288">
        <v>109.16570095383908</v>
      </c>
      <c r="X288">
        <v>102.8167171695527</v>
      </c>
      <c r="Y288">
        <v>95.016174965217942</v>
      </c>
      <c r="Z288">
        <v>95.049403115051319</v>
      </c>
      <c r="AA288">
        <v>98.976740116579137</v>
      </c>
      <c r="AB288">
        <v>99.813835432567174</v>
      </c>
      <c r="AC288">
        <v>86.879292372407207</v>
      </c>
      <c r="AD288">
        <v>76.235491112226981</v>
      </c>
      <c r="AE288">
        <v>75.931281980389841</v>
      </c>
      <c r="AF288">
        <v>77.603598326344652</v>
      </c>
    </row>
    <row r="289" spans="1:32" x14ac:dyDescent="0.2">
      <c r="A289" t="s">
        <v>478</v>
      </c>
      <c r="B289" t="s">
        <v>387</v>
      </c>
      <c r="C289">
        <v>1</v>
      </c>
      <c r="D289">
        <v>2400</v>
      </c>
      <c r="E289">
        <v>60</v>
      </c>
      <c r="F289">
        <v>1</v>
      </c>
      <c r="G289">
        <v>1</v>
      </c>
      <c r="H289" t="s">
        <v>7</v>
      </c>
      <c r="I289">
        <v>70.006913021990513</v>
      </c>
      <c r="J289">
        <v>69.765900218876681</v>
      </c>
      <c r="K289">
        <v>64.509038685977714</v>
      </c>
      <c r="L289">
        <v>64.79764021682773</v>
      </c>
      <c r="M289">
        <v>68.955344515521645</v>
      </c>
      <c r="N289">
        <v>79.123781814718313</v>
      </c>
      <c r="O289">
        <v>93.067839433474816</v>
      </c>
      <c r="P289">
        <v>108.35619316018321</v>
      </c>
      <c r="Q289">
        <v>109.64111524548763</v>
      </c>
      <c r="R289">
        <v>115.73164186940006</v>
      </c>
      <c r="S289">
        <v>113.72712378137348</v>
      </c>
      <c r="T289">
        <v>113.8738822329483</v>
      </c>
      <c r="U289">
        <v>118.68586087887363</v>
      </c>
      <c r="V289">
        <v>114.62849192987009</v>
      </c>
      <c r="W289">
        <v>115.03610453990859</v>
      </c>
      <c r="X289">
        <v>109.06854051110265</v>
      </c>
      <c r="Y289">
        <v>104.34581893697425</v>
      </c>
      <c r="Z289">
        <v>102.10778252968096</v>
      </c>
      <c r="AA289">
        <v>88.66836855861456</v>
      </c>
      <c r="AB289">
        <v>86.338718894449244</v>
      </c>
      <c r="AC289">
        <v>87.863035956696578</v>
      </c>
      <c r="AD289">
        <v>83.624317508380173</v>
      </c>
      <c r="AE289">
        <v>79.140758231778946</v>
      </c>
      <c r="AF289">
        <v>72.99555618099572</v>
      </c>
    </row>
    <row r="290" spans="1:32" x14ac:dyDescent="0.2">
      <c r="A290" t="s">
        <v>478</v>
      </c>
      <c r="B290" t="s">
        <v>388</v>
      </c>
      <c r="C290">
        <v>1</v>
      </c>
      <c r="D290">
        <v>2400</v>
      </c>
      <c r="E290">
        <v>60</v>
      </c>
      <c r="F290">
        <v>1</v>
      </c>
      <c r="G290">
        <v>1</v>
      </c>
      <c r="H290" t="s">
        <v>7</v>
      </c>
      <c r="I290">
        <v>71.56994416717194</v>
      </c>
      <c r="J290">
        <v>68.217978037099257</v>
      </c>
      <c r="K290">
        <v>67.284056328255218</v>
      </c>
      <c r="L290">
        <v>67.522226689236859</v>
      </c>
      <c r="M290">
        <v>69.963409436885939</v>
      </c>
      <c r="N290">
        <v>83.673748591254622</v>
      </c>
      <c r="O290">
        <v>98.054008899076123</v>
      </c>
      <c r="P290">
        <v>106.86377078273166</v>
      </c>
      <c r="Q290">
        <v>116.23628762477739</v>
      </c>
      <c r="R290">
        <v>116.03312999443932</v>
      </c>
      <c r="S290">
        <v>121.00838712588302</v>
      </c>
      <c r="T290">
        <v>114.74127489433727</v>
      </c>
      <c r="U290">
        <v>121.09259092739104</v>
      </c>
      <c r="V290">
        <v>120.99535961757455</v>
      </c>
      <c r="W290">
        <v>126.96626064442869</v>
      </c>
      <c r="X290">
        <v>118.21611572223897</v>
      </c>
      <c r="Y290">
        <v>103.60988436708952</v>
      </c>
      <c r="Z290">
        <v>100.71133972939298</v>
      </c>
      <c r="AA290">
        <v>95.58577366124014</v>
      </c>
      <c r="AB290">
        <v>92.419360874381212</v>
      </c>
      <c r="AC290">
        <v>87.140553059966223</v>
      </c>
      <c r="AD290">
        <v>85.447746511380416</v>
      </c>
      <c r="AE290">
        <v>80.674858277342011</v>
      </c>
      <c r="AF290">
        <v>74.280190024552354</v>
      </c>
    </row>
    <row r="291" spans="1:32" x14ac:dyDescent="0.2">
      <c r="A291" t="s">
        <v>478</v>
      </c>
      <c r="B291" t="s">
        <v>389</v>
      </c>
      <c r="C291">
        <v>1</v>
      </c>
      <c r="D291">
        <v>2400</v>
      </c>
      <c r="E291">
        <v>60</v>
      </c>
      <c r="F291">
        <v>1</v>
      </c>
      <c r="G291">
        <v>1</v>
      </c>
      <c r="H291" t="s">
        <v>7</v>
      </c>
      <c r="I291">
        <v>74.322647180685053</v>
      </c>
      <c r="J291">
        <v>74.306320806251691</v>
      </c>
      <c r="K291">
        <v>73.279636113273412</v>
      </c>
      <c r="L291">
        <v>74.840161916217241</v>
      </c>
      <c r="M291">
        <v>81.321691523152964</v>
      </c>
      <c r="N291">
        <v>94.27146058881921</v>
      </c>
      <c r="O291">
        <v>109.84169923328088</v>
      </c>
      <c r="P291">
        <v>117.03764704594749</v>
      </c>
      <c r="Q291">
        <v>125.93158614014254</v>
      </c>
      <c r="R291">
        <v>133.4363935730417</v>
      </c>
      <c r="S291">
        <v>130.74481256201156</v>
      </c>
      <c r="T291">
        <v>134.93620983839762</v>
      </c>
      <c r="U291">
        <v>133.75028248486328</v>
      </c>
      <c r="V291">
        <v>126.64155654478525</v>
      </c>
      <c r="W291">
        <v>129.75657881197122</v>
      </c>
      <c r="X291">
        <v>123.52960957801687</v>
      </c>
      <c r="Y291">
        <v>116.34451972936975</v>
      </c>
      <c r="Z291">
        <v>109.90175230560455</v>
      </c>
      <c r="AA291">
        <v>105.00933580657883</v>
      </c>
      <c r="AB291">
        <v>106.6906967798116</v>
      </c>
      <c r="AC291">
        <v>103.18283991470648</v>
      </c>
      <c r="AD291">
        <v>91.01749844194309</v>
      </c>
      <c r="AE291">
        <v>89.572884254161565</v>
      </c>
      <c r="AF291">
        <v>87.41017900545576</v>
      </c>
    </row>
    <row r="292" spans="1:32" x14ac:dyDescent="0.2">
      <c r="A292" t="s">
        <v>478</v>
      </c>
      <c r="B292" t="s">
        <v>390</v>
      </c>
      <c r="C292">
        <v>1</v>
      </c>
      <c r="D292">
        <v>2400</v>
      </c>
      <c r="E292">
        <v>60</v>
      </c>
      <c r="F292">
        <v>1</v>
      </c>
      <c r="G292">
        <v>1</v>
      </c>
      <c r="H292" t="s">
        <v>7</v>
      </c>
      <c r="I292">
        <v>87.159826534286992</v>
      </c>
      <c r="J292">
        <v>86.044009871719012</v>
      </c>
      <c r="K292">
        <v>84.545719943978128</v>
      </c>
      <c r="L292">
        <v>85.767861823382461</v>
      </c>
      <c r="M292">
        <v>86.004190055272716</v>
      </c>
      <c r="N292">
        <v>99.52887431667294</v>
      </c>
      <c r="O292">
        <v>106.52574070251826</v>
      </c>
      <c r="P292">
        <v>114.67526995922704</v>
      </c>
      <c r="Q292">
        <v>121.21338100200813</v>
      </c>
      <c r="R292">
        <v>127.01785449891108</v>
      </c>
      <c r="S292">
        <v>129.08023406324108</v>
      </c>
      <c r="T292">
        <v>123.25394310981498</v>
      </c>
      <c r="U292">
        <v>124.80337415018327</v>
      </c>
      <c r="V292">
        <v>122.5485718092355</v>
      </c>
      <c r="W292">
        <v>116.50590845191732</v>
      </c>
      <c r="X292">
        <v>113.39838843254084</v>
      </c>
      <c r="Y292">
        <v>104.20663601249116</v>
      </c>
      <c r="Z292">
        <v>98.024369476355361</v>
      </c>
      <c r="AA292">
        <v>96.56446039824479</v>
      </c>
      <c r="AB292">
        <v>90.187899533299458</v>
      </c>
      <c r="AC292">
        <v>86.485326401314282</v>
      </c>
      <c r="AD292">
        <v>80.427516964389326</v>
      </c>
      <c r="AE292">
        <v>78.500215097071219</v>
      </c>
      <c r="AF292">
        <v>75.547150454751872</v>
      </c>
    </row>
    <row r="293" spans="1:32" x14ac:dyDescent="0.2">
      <c r="A293" t="s">
        <v>478</v>
      </c>
      <c r="B293" t="s">
        <v>391</v>
      </c>
      <c r="C293">
        <v>1</v>
      </c>
      <c r="D293">
        <v>2400</v>
      </c>
      <c r="E293">
        <v>60</v>
      </c>
      <c r="F293">
        <v>1</v>
      </c>
      <c r="G293">
        <v>1</v>
      </c>
      <c r="H293" t="s">
        <v>7</v>
      </c>
      <c r="I293">
        <v>72.160189918608353</v>
      </c>
      <c r="J293">
        <v>70.795092286756926</v>
      </c>
      <c r="K293">
        <v>69.23850758373726</v>
      </c>
      <c r="L293">
        <v>69.908753286499078</v>
      </c>
      <c r="M293">
        <v>73.370894889402933</v>
      </c>
      <c r="N293">
        <v>81.022954297327104</v>
      </c>
      <c r="O293">
        <v>85.761541349318293</v>
      </c>
      <c r="P293">
        <v>86.550469571873762</v>
      </c>
      <c r="Q293">
        <v>87.933054026115542</v>
      </c>
      <c r="R293">
        <v>89.218219407230734</v>
      </c>
      <c r="S293">
        <v>92.583041875494203</v>
      </c>
      <c r="T293">
        <v>88.568821473741522</v>
      </c>
      <c r="U293">
        <v>87.734264488569451</v>
      </c>
      <c r="V293">
        <v>87.1887029129974</v>
      </c>
      <c r="W293">
        <v>82.737300545843084</v>
      </c>
      <c r="X293">
        <v>79.810534606181747</v>
      </c>
      <c r="Y293">
        <v>76.560398529368484</v>
      </c>
      <c r="Z293">
        <v>81.207714459121803</v>
      </c>
      <c r="AA293">
        <v>82.337566407054439</v>
      </c>
      <c r="AB293">
        <v>76.966060083620889</v>
      </c>
      <c r="AC293">
        <v>70.692923205648711</v>
      </c>
      <c r="AD293">
        <v>63.991787505273138</v>
      </c>
      <c r="AE293">
        <v>61.433124794673894</v>
      </c>
      <c r="AF293">
        <v>58.738871043283453</v>
      </c>
    </row>
    <row r="294" spans="1:32" x14ac:dyDescent="0.2">
      <c r="A294" t="s">
        <v>478</v>
      </c>
      <c r="B294" t="s">
        <v>392</v>
      </c>
      <c r="C294">
        <v>1</v>
      </c>
      <c r="D294">
        <v>2400</v>
      </c>
      <c r="E294">
        <v>60</v>
      </c>
      <c r="F294">
        <v>1</v>
      </c>
      <c r="G294">
        <v>1</v>
      </c>
      <c r="H294" t="s">
        <v>7</v>
      </c>
      <c r="I294">
        <v>57.154269069787077</v>
      </c>
      <c r="J294">
        <v>57.090570931291751</v>
      </c>
      <c r="K294">
        <v>56.364998678134974</v>
      </c>
      <c r="L294">
        <v>54.422481033891636</v>
      </c>
      <c r="M294">
        <v>54.064497780716309</v>
      </c>
      <c r="N294">
        <v>63.597488604453346</v>
      </c>
      <c r="O294">
        <v>62.890394489080222</v>
      </c>
      <c r="P294">
        <v>62.789249592997443</v>
      </c>
      <c r="Q294">
        <v>68.452180953402305</v>
      </c>
      <c r="R294">
        <v>71.375396429670289</v>
      </c>
      <c r="S294">
        <v>73.749212795820966</v>
      </c>
      <c r="T294">
        <v>80.431596394321829</v>
      </c>
      <c r="U294">
        <v>82.369958181648059</v>
      </c>
      <c r="V294">
        <v>79.689621155802868</v>
      </c>
      <c r="W294">
        <v>87.523802780780059</v>
      </c>
      <c r="X294">
        <v>89.324562895214058</v>
      </c>
      <c r="Y294">
        <v>87.462031739940329</v>
      </c>
      <c r="Z294">
        <v>95.138743891557709</v>
      </c>
      <c r="AA294">
        <v>86.750355569069825</v>
      </c>
      <c r="AB294">
        <v>79.769958857028158</v>
      </c>
      <c r="AC294">
        <v>78.422274845179317</v>
      </c>
      <c r="AD294">
        <v>77.670777355463315</v>
      </c>
      <c r="AE294">
        <v>76.364665679854127</v>
      </c>
      <c r="AF294">
        <v>74.757320879676769</v>
      </c>
    </row>
    <row r="295" spans="1:32" x14ac:dyDescent="0.2">
      <c r="A295" t="s">
        <v>478</v>
      </c>
      <c r="B295" t="s">
        <v>393</v>
      </c>
      <c r="C295">
        <v>1</v>
      </c>
      <c r="D295">
        <v>2400</v>
      </c>
      <c r="E295">
        <v>60</v>
      </c>
      <c r="F295">
        <v>1</v>
      </c>
      <c r="G295">
        <v>1</v>
      </c>
      <c r="H295" t="s">
        <v>7</v>
      </c>
      <c r="I295">
        <v>73.779927388792956</v>
      </c>
      <c r="J295">
        <v>75.864737973461914</v>
      </c>
      <c r="K295">
        <v>74.227054367919763</v>
      </c>
      <c r="L295">
        <v>74.41757604560668</v>
      </c>
      <c r="M295">
        <v>77.45971469829</v>
      </c>
      <c r="N295">
        <v>90.45173924667634</v>
      </c>
      <c r="O295">
        <v>107.65877947374831</v>
      </c>
      <c r="P295">
        <v>119.68618334201889</v>
      </c>
      <c r="Q295">
        <v>121.17043943972789</v>
      </c>
      <c r="R295">
        <v>128.35527892577377</v>
      </c>
      <c r="S295">
        <v>127.57734135039314</v>
      </c>
      <c r="T295">
        <v>118.63190231164273</v>
      </c>
      <c r="U295">
        <v>127.21680612603822</v>
      </c>
      <c r="V295">
        <v>121.83013050361933</v>
      </c>
      <c r="W295">
        <v>122.87736701773417</v>
      </c>
      <c r="X295">
        <v>122.81900645163378</v>
      </c>
      <c r="Y295">
        <v>107.45352352892495</v>
      </c>
      <c r="Z295">
        <v>106.43621083093278</v>
      </c>
      <c r="AA295">
        <v>99.625961880169854</v>
      </c>
      <c r="AB295">
        <v>97.169891306635492</v>
      </c>
      <c r="AC295">
        <v>90.594238750794219</v>
      </c>
      <c r="AD295">
        <v>86.108897609441527</v>
      </c>
      <c r="AE295">
        <v>83.122915561667682</v>
      </c>
      <c r="AF295">
        <v>82.367887200213985</v>
      </c>
    </row>
    <row r="296" spans="1:32" x14ac:dyDescent="0.2">
      <c r="A296" t="s">
        <v>478</v>
      </c>
      <c r="B296" t="s">
        <v>394</v>
      </c>
      <c r="C296">
        <v>1</v>
      </c>
      <c r="D296">
        <v>2400</v>
      </c>
      <c r="E296">
        <v>60</v>
      </c>
      <c r="F296">
        <v>1</v>
      </c>
      <c r="G296">
        <v>1</v>
      </c>
      <c r="H296" t="s">
        <v>7</v>
      </c>
      <c r="I296">
        <v>82.253802540598485</v>
      </c>
      <c r="J296">
        <v>80.489654298212855</v>
      </c>
      <c r="K296">
        <v>79.950202129075592</v>
      </c>
      <c r="L296">
        <v>81.378545358308259</v>
      </c>
      <c r="M296">
        <v>85.122579709812527</v>
      </c>
      <c r="N296">
        <v>100.38176118679596</v>
      </c>
      <c r="O296">
        <v>121.96742543621183</v>
      </c>
      <c r="P296">
        <v>134.13977605314417</v>
      </c>
      <c r="Q296">
        <v>139.85943319660404</v>
      </c>
      <c r="R296">
        <v>140.64246754456789</v>
      </c>
      <c r="S296">
        <v>130.79841467709997</v>
      </c>
      <c r="T296">
        <v>131.72275652745677</v>
      </c>
      <c r="U296">
        <v>132.57187846827057</v>
      </c>
      <c r="V296">
        <v>124.33097378891094</v>
      </c>
      <c r="W296">
        <v>121.0625587357213</v>
      </c>
      <c r="X296">
        <v>112.42789633876728</v>
      </c>
      <c r="Y296">
        <v>95.854542492206235</v>
      </c>
      <c r="Z296">
        <v>98.11613079941506</v>
      </c>
      <c r="AA296">
        <v>108.74374552256081</v>
      </c>
      <c r="AB296">
        <v>105.27983899239844</v>
      </c>
      <c r="AC296">
        <v>96.866954572557773</v>
      </c>
      <c r="AD296">
        <v>93.980129927987619</v>
      </c>
      <c r="AE296">
        <v>91.205637369575456</v>
      </c>
      <c r="AF296">
        <v>88.850666035918465</v>
      </c>
    </row>
    <row r="297" spans="1:32" x14ac:dyDescent="0.2">
      <c r="A297" t="s">
        <v>478</v>
      </c>
      <c r="B297" t="s">
        <v>395</v>
      </c>
      <c r="C297">
        <v>1</v>
      </c>
      <c r="D297">
        <v>2400</v>
      </c>
      <c r="E297">
        <v>60</v>
      </c>
      <c r="F297">
        <v>1</v>
      </c>
      <c r="G297">
        <v>1</v>
      </c>
      <c r="H297" t="s">
        <v>7</v>
      </c>
      <c r="I297">
        <v>83.666698568543225</v>
      </c>
      <c r="J297">
        <v>80.770701825354806</v>
      </c>
      <c r="K297">
        <v>79.246288182582987</v>
      </c>
      <c r="L297">
        <v>80.154776956476326</v>
      </c>
      <c r="M297">
        <v>85.784310125892162</v>
      </c>
      <c r="N297">
        <v>101.88380778911367</v>
      </c>
      <c r="O297">
        <v>114.72462800469339</v>
      </c>
      <c r="P297">
        <v>121.77862336240484</v>
      </c>
      <c r="Q297">
        <v>130.88873488467132</v>
      </c>
      <c r="R297">
        <v>127.88335573905104</v>
      </c>
      <c r="S297">
        <v>129.62028418089682</v>
      </c>
      <c r="T297">
        <v>122.03959531531551</v>
      </c>
      <c r="U297">
        <v>122.20991008365797</v>
      </c>
      <c r="V297">
        <v>123.14187519809936</v>
      </c>
      <c r="W297">
        <v>117.27743105636429</v>
      </c>
      <c r="X297">
        <v>102.35278105148292</v>
      </c>
      <c r="Y297">
        <v>94.014336321855637</v>
      </c>
      <c r="Z297">
        <v>97.992888797715707</v>
      </c>
      <c r="AA297">
        <v>91.050873714210169</v>
      </c>
      <c r="AB297">
        <v>85.869841706542388</v>
      </c>
      <c r="AC297">
        <v>83.957322738264878</v>
      </c>
      <c r="AD297">
        <v>80.525321547145083</v>
      </c>
      <c r="AE297">
        <v>78.161152400089136</v>
      </c>
      <c r="AF297">
        <v>75.09913458137521</v>
      </c>
    </row>
    <row r="298" spans="1:32" x14ac:dyDescent="0.2">
      <c r="A298" t="s">
        <v>478</v>
      </c>
      <c r="B298" t="s">
        <v>396</v>
      </c>
      <c r="C298">
        <v>1</v>
      </c>
      <c r="D298">
        <v>2400</v>
      </c>
      <c r="E298">
        <v>60</v>
      </c>
      <c r="F298">
        <v>1</v>
      </c>
      <c r="G298">
        <v>1</v>
      </c>
      <c r="H298" t="s">
        <v>7</v>
      </c>
      <c r="I298">
        <v>72.445532414384132</v>
      </c>
      <c r="J298">
        <v>70.800698039256289</v>
      </c>
      <c r="K298">
        <v>71.925686386147504</v>
      </c>
      <c r="L298">
        <v>72.638250133850448</v>
      </c>
      <c r="M298">
        <v>75.525158374705597</v>
      </c>
      <c r="N298">
        <v>92.170160863392368</v>
      </c>
      <c r="O298">
        <v>100.29759827603006</v>
      </c>
      <c r="P298">
        <v>107.11511920875922</v>
      </c>
      <c r="Q298">
        <v>116.17147154426637</v>
      </c>
      <c r="R298">
        <v>118.20557133983249</v>
      </c>
      <c r="S298">
        <v>114.02679830953019</v>
      </c>
      <c r="T298">
        <v>109.07068909405187</v>
      </c>
      <c r="U298">
        <v>113.38358930098896</v>
      </c>
      <c r="V298">
        <v>113.55298998332053</v>
      </c>
      <c r="W298">
        <v>115.18678638308435</v>
      </c>
      <c r="X298">
        <v>105.38268473694497</v>
      </c>
      <c r="Y298">
        <v>95.704151994677574</v>
      </c>
      <c r="Z298">
        <v>94.050522021220118</v>
      </c>
      <c r="AA298">
        <v>87.45362669409694</v>
      </c>
      <c r="AB298">
        <v>82.770489313833096</v>
      </c>
      <c r="AC298">
        <v>80.663223872727656</v>
      </c>
      <c r="AD298">
        <v>79.418739749328964</v>
      </c>
      <c r="AE298">
        <v>75.701583817469739</v>
      </c>
      <c r="AF298">
        <v>75.437763065434311</v>
      </c>
    </row>
    <row r="299" spans="1:32" x14ac:dyDescent="0.2">
      <c r="A299" t="s">
        <v>478</v>
      </c>
      <c r="B299" t="s">
        <v>397</v>
      </c>
      <c r="C299">
        <v>1</v>
      </c>
      <c r="D299">
        <v>2400</v>
      </c>
      <c r="E299">
        <v>60</v>
      </c>
      <c r="F299">
        <v>1</v>
      </c>
      <c r="G299">
        <v>1</v>
      </c>
      <c r="H299" t="s">
        <v>7</v>
      </c>
      <c r="I299">
        <v>73.610117636456451</v>
      </c>
      <c r="J299">
        <v>73.736688983090161</v>
      </c>
      <c r="K299">
        <v>73.202996545865133</v>
      </c>
      <c r="L299">
        <v>75.308137600875327</v>
      </c>
      <c r="M299">
        <v>79.695261584257821</v>
      </c>
      <c r="N299">
        <v>89.311129070080142</v>
      </c>
      <c r="O299">
        <v>93.849278058104304</v>
      </c>
      <c r="P299">
        <v>95.14170436520098</v>
      </c>
      <c r="Q299">
        <v>101.13242540128455</v>
      </c>
      <c r="R299">
        <v>101.64200792773484</v>
      </c>
      <c r="S299">
        <v>94.984322230143647</v>
      </c>
      <c r="T299">
        <v>92.326806562255399</v>
      </c>
      <c r="U299">
        <v>94.841305048178754</v>
      </c>
      <c r="V299">
        <v>92.135181756694905</v>
      </c>
      <c r="W299">
        <v>90.610461198968096</v>
      </c>
      <c r="X299">
        <v>88.653118589202208</v>
      </c>
      <c r="Y299">
        <v>87.547959675778841</v>
      </c>
      <c r="Z299">
        <v>82.182198784648619</v>
      </c>
      <c r="AA299">
        <v>82.134685592853785</v>
      </c>
      <c r="AB299">
        <v>81.167214613166166</v>
      </c>
      <c r="AC299">
        <v>81.930919547874652</v>
      </c>
      <c r="AD299">
        <v>78.867668075434878</v>
      </c>
      <c r="AE299">
        <v>72.989670683073498</v>
      </c>
      <c r="AF299">
        <v>71.534906559365453</v>
      </c>
    </row>
    <row r="300" spans="1:32" x14ac:dyDescent="0.2">
      <c r="A300" t="s">
        <v>478</v>
      </c>
      <c r="B300" t="s">
        <v>398</v>
      </c>
      <c r="C300">
        <v>1</v>
      </c>
      <c r="D300">
        <v>2400</v>
      </c>
      <c r="E300">
        <v>60</v>
      </c>
      <c r="F300">
        <v>1</v>
      </c>
      <c r="G300">
        <v>1</v>
      </c>
      <c r="H300" t="s">
        <v>7</v>
      </c>
      <c r="I300">
        <v>70.038852108565592</v>
      </c>
      <c r="J300">
        <v>69.780773640618506</v>
      </c>
      <c r="K300">
        <v>69.353512311875804</v>
      </c>
      <c r="L300">
        <v>69.174874355038966</v>
      </c>
      <c r="M300">
        <v>68.960647504300596</v>
      </c>
      <c r="N300">
        <v>74.429012866652144</v>
      </c>
      <c r="O300">
        <v>75.448639311487867</v>
      </c>
      <c r="P300">
        <v>81.323215896370812</v>
      </c>
      <c r="Q300">
        <v>79.461982986628627</v>
      </c>
      <c r="R300">
        <v>82.291025335905871</v>
      </c>
      <c r="S300">
        <v>81.25002901079209</v>
      </c>
      <c r="T300">
        <v>80.599641044745454</v>
      </c>
      <c r="U300">
        <v>81.042929387276601</v>
      </c>
      <c r="V300">
        <v>77.246542381634811</v>
      </c>
      <c r="W300">
        <v>78.596170989056375</v>
      </c>
      <c r="X300">
        <v>76.484032369269983</v>
      </c>
      <c r="Y300">
        <v>77.838633321988468</v>
      </c>
      <c r="Z300">
        <v>82.575420333611731</v>
      </c>
      <c r="AA300">
        <v>76.093617158752636</v>
      </c>
      <c r="AB300">
        <v>71.689435002394362</v>
      </c>
      <c r="AC300">
        <v>65.593119700688533</v>
      </c>
      <c r="AD300">
        <v>63.452437100003323</v>
      </c>
      <c r="AE300">
        <v>62.644176376431368</v>
      </c>
      <c r="AF300">
        <v>60.891502565893013</v>
      </c>
    </row>
    <row r="301" spans="1:32" x14ac:dyDescent="0.2">
      <c r="A301" t="s">
        <v>478</v>
      </c>
      <c r="B301" t="s">
        <v>399</v>
      </c>
      <c r="C301">
        <v>1</v>
      </c>
      <c r="D301">
        <v>2400</v>
      </c>
      <c r="E301">
        <v>60</v>
      </c>
      <c r="F301">
        <v>1</v>
      </c>
      <c r="G301">
        <v>1</v>
      </c>
      <c r="H301" t="s">
        <v>7</v>
      </c>
      <c r="I301">
        <v>60.068321950852152</v>
      </c>
      <c r="J301">
        <v>60.80956153801548</v>
      </c>
      <c r="K301">
        <v>60.268532088047074</v>
      </c>
      <c r="L301">
        <v>60.075658803387178</v>
      </c>
      <c r="M301">
        <v>60.95344097318722</v>
      </c>
      <c r="N301">
        <v>63.244293069083817</v>
      </c>
      <c r="O301">
        <v>70.172346226011626</v>
      </c>
      <c r="P301">
        <v>69.859551580932859</v>
      </c>
      <c r="Q301">
        <v>68.011570467066974</v>
      </c>
      <c r="R301">
        <v>68.709497506636311</v>
      </c>
      <c r="S301">
        <v>70.905415034840374</v>
      </c>
      <c r="T301">
        <v>67.54764524658512</v>
      </c>
      <c r="U301">
        <v>68.12432421518308</v>
      </c>
      <c r="V301">
        <v>68.355251249413016</v>
      </c>
      <c r="W301">
        <v>68.061617918447155</v>
      </c>
      <c r="X301">
        <v>66.608869733421287</v>
      </c>
      <c r="Y301">
        <v>68.983846772059238</v>
      </c>
      <c r="Z301">
        <v>72.537598686026271</v>
      </c>
      <c r="AA301">
        <v>68.849576382408557</v>
      </c>
      <c r="AB301">
        <v>64.291114633738189</v>
      </c>
      <c r="AC301">
        <v>62.712014946295682</v>
      </c>
      <c r="AD301">
        <v>62.120216833176968</v>
      </c>
      <c r="AE301">
        <v>62.884607125130131</v>
      </c>
      <c r="AF301">
        <v>61.537124669949883</v>
      </c>
    </row>
    <row r="302" spans="1:32" x14ac:dyDescent="0.2">
      <c r="A302" t="s">
        <v>478</v>
      </c>
      <c r="B302" t="s">
        <v>400</v>
      </c>
      <c r="C302">
        <v>1</v>
      </c>
      <c r="D302">
        <v>2400</v>
      </c>
      <c r="E302">
        <v>60</v>
      </c>
      <c r="F302">
        <v>1</v>
      </c>
      <c r="G302">
        <v>1</v>
      </c>
      <c r="H302" t="s">
        <v>7</v>
      </c>
      <c r="I302">
        <v>59.996416004837748</v>
      </c>
      <c r="J302">
        <v>60.078852593917127</v>
      </c>
      <c r="K302">
        <v>60.661616135816324</v>
      </c>
      <c r="L302">
        <v>64.390830165823118</v>
      </c>
      <c r="M302">
        <v>65.075735076885195</v>
      </c>
      <c r="N302">
        <v>73.061659997684757</v>
      </c>
      <c r="O302">
        <v>75.615110167986941</v>
      </c>
      <c r="P302">
        <v>78.50590801856211</v>
      </c>
      <c r="Q302">
        <v>77.092306726349733</v>
      </c>
      <c r="R302">
        <v>76.517328736908269</v>
      </c>
      <c r="S302">
        <v>78.506354420485394</v>
      </c>
      <c r="T302">
        <v>77.07674342204254</v>
      </c>
      <c r="U302">
        <v>75.462024995550593</v>
      </c>
      <c r="V302">
        <v>76.507051386476689</v>
      </c>
      <c r="W302">
        <v>72.681625930285961</v>
      </c>
      <c r="X302">
        <v>76.763999146389679</v>
      </c>
      <c r="Y302">
        <v>74.061788302236735</v>
      </c>
      <c r="Z302">
        <v>79.646013519191811</v>
      </c>
      <c r="AA302">
        <v>82.847023604772531</v>
      </c>
      <c r="AB302">
        <v>79.323246766274039</v>
      </c>
      <c r="AC302">
        <v>69.170556505083596</v>
      </c>
      <c r="AD302">
        <v>66.509720949914055</v>
      </c>
      <c r="AE302">
        <v>62.691626958660606</v>
      </c>
      <c r="AF302">
        <v>61.629846250978176</v>
      </c>
    </row>
    <row r="303" spans="1:32" x14ac:dyDescent="0.2">
      <c r="A303" t="s">
        <v>478</v>
      </c>
      <c r="B303" t="s">
        <v>401</v>
      </c>
      <c r="C303">
        <v>1</v>
      </c>
      <c r="D303">
        <v>2400</v>
      </c>
      <c r="E303">
        <v>60</v>
      </c>
      <c r="F303">
        <v>1</v>
      </c>
      <c r="G303">
        <v>1</v>
      </c>
      <c r="H303" t="s">
        <v>7</v>
      </c>
      <c r="I303">
        <v>59.984901616639917</v>
      </c>
      <c r="J303">
        <v>59.575887361680138</v>
      </c>
      <c r="K303">
        <v>59.054926229161069</v>
      </c>
      <c r="L303">
        <v>59.848768557610768</v>
      </c>
      <c r="M303">
        <v>59.671038255601587</v>
      </c>
      <c r="N303">
        <v>65.387387890902133</v>
      </c>
      <c r="O303">
        <v>75.821940957542012</v>
      </c>
      <c r="P303">
        <v>86.193263517546796</v>
      </c>
      <c r="Q303">
        <v>90.862526986903049</v>
      </c>
      <c r="R303">
        <v>90.965440031284047</v>
      </c>
      <c r="S303">
        <v>97.481731248646867</v>
      </c>
      <c r="T303">
        <v>97.490344179638825</v>
      </c>
      <c r="U303">
        <v>96.967493287115659</v>
      </c>
      <c r="V303">
        <v>98.734839336571227</v>
      </c>
      <c r="W303">
        <v>94.678797529880683</v>
      </c>
      <c r="X303">
        <v>94.907767928264903</v>
      </c>
      <c r="Y303">
        <v>96.416971707226466</v>
      </c>
      <c r="Z303">
        <v>92.332592147391523</v>
      </c>
      <c r="AA303">
        <v>89.299985913278107</v>
      </c>
      <c r="AB303">
        <v>82.413798314004026</v>
      </c>
      <c r="AC303">
        <v>82.655149765356938</v>
      </c>
      <c r="AD303">
        <v>76.717360186702422</v>
      </c>
      <c r="AE303">
        <v>69.483960477001986</v>
      </c>
      <c r="AF303">
        <v>67.852616096348655</v>
      </c>
    </row>
    <row r="304" spans="1:32" x14ac:dyDescent="0.2">
      <c r="A304" t="s">
        <v>478</v>
      </c>
      <c r="B304" t="s">
        <v>402</v>
      </c>
      <c r="C304">
        <v>1</v>
      </c>
      <c r="D304">
        <v>2400</v>
      </c>
      <c r="E304">
        <v>60</v>
      </c>
      <c r="F304">
        <v>1</v>
      </c>
      <c r="G304">
        <v>1</v>
      </c>
      <c r="H304" t="s">
        <v>7</v>
      </c>
      <c r="I304">
        <v>67.694422007996039</v>
      </c>
      <c r="J304">
        <v>65.457013170502492</v>
      </c>
      <c r="K304">
        <v>63.90257331743701</v>
      </c>
      <c r="L304">
        <v>66.620805083986525</v>
      </c>
      <c r="M304">
        <v>70.67105199348012</v>
      </c>
      <c r="N304">
        <v>80.294277581499401</v>
      </c>
      <c r="O304">
        <v>92.709385451568224</v>
      </c>
      <c r="P304">
        <v>108.30899228919156</v>
      </c>
      <c r="Q304">
        <v>108.75766904717602</v>
      </c>
      <c r="R304">
        <v>111.75471052350902</v>
      </c>
      <c r="S304">
        <v>113.70647893864468</v>
      </c>
      <c r="T304">
        <v>116.27551454682084</v>
      </c>
      <c r="U304">
        <v>107.95576629579178</v>
      </c>
      <c r="V304">
        <v>108.28731001272872</v>
      </c>
      <c r="W304">
        <v>102.9302993380867</v>
      </c>
      <c r="X304">
        <v>100.10010450895236</v>
      </c>
      <c r="Y304">
        <v>91.459421559435214</v>
      </c>
      <c r="Z304">
        <v>99.055236320782598</v>
      </c>
      <c r="AA304">
        <v>98.557537686698041</v>
      </c>
      <c r="AB304">
        <v>96.179023650343694</v>
      </c>
      <c r="AC304">
        <v>87.425401583137941</v>
      </c>
      <c r="AD304">
        <v>80.188627291343181</v>
      </c>
      <c r="AE304">
        <v>76.814966291118168</v>
      </c>
      <c r="AF304">
        <v>72.208285777565209</v>
      </c>
    </row>
    <row r="305" spans="1:32" x14ac:dyDescent="0.2">
      <c r="A305" t="s">
        <v>478</v>
      </c>
      <c r="B305" t="s">
        <v>403</v>
      </c>
      <c r="C305">
        <v>1</v>
      </c>
      <c r="D305">
        <v>2400</v>
      </c>
      <c r="E305">
        <v>60</v>
      </c>
      <c r="F305">
        <v>1</v>
      </c>
      <c r="G305">
        <v>1</v>
      </c>
      <c r="H305" t="s">
        <v>7</v>
      </c>
      <c r="I305">
        <v>64.40898777759638</v>
      </c>
      <c r="J305">
        <v>63.698405236037303</v>
      </c>
      <c r="K305">
        <v>61.375525569806747</v>
      </c>
      <c r="L305">
        <v>62.283707264786571</v>
      </c>
      <c r="M305">
        <v>62.706675885978001</v>
      </c>
      <c r="N305">
        <v>74.128546352911499</v>
      </c>
      <c r="O305">
        <v>84.612838026541297</v>
      </c>
      <c r="P305">
        <v>94.369189914922984</v>
      </c>
      <c r="Q305">
        <v>100.36748915352911</v>
      </c>
      <c r="R305">
        <v>102.15946356542912</v>
      </c>
      <c r="S305">
        <v>101.64763335269905</v>
      </c>
      <c r="T305">
        <v>106.14060753966078</v>
      </c>
      <c r="U305">
        <v>107.22255843787838</v>
      </c>
      <c r="V305">
        <v>101.71599449760733</v>
      </c>
      <c r="W305">
        <v>100.27151035138685</v>
      </c>
      <c r="X305">
        <v>96.935343031934011</v>
      </c>
      <c r="Y305">
        <v>95.910976303500334</v>
      </c>
      <c r="Z305">
        <v>98.180778879601675</v>
      </c>
      <c r="AA305">
        <v>99.875966814745979</v>
      </c>
      <c r="AB305">
        <v>92.452356440883975</v>
      </c>
      <c r="AC305">
        <v>84.303128699783471</v>
      </c>
      <c r="AD305">
        <v>78.357130974813387</v>
      </c>
      <c r="AE305">
        <v>77.321832798234524</v>
      </c>
      <c r="AF305">
        <v>76.663711438445347</v>
      </c>
    </row>
    <row r="306" spans="1:32" x14ac:dyDescent="0.2">
      <c r="A306" t="s">
        <v>478</v>
      </c>
      <c r="B306" t="s">
        <v>404</v>
      </c>
      <c r="C306">
        <v>1</v>
      </c>
      <c r="D306">
        <v>2400</v>
      </c>
      <c r="E306">
        <v>60</v>
      </c>
      <c r="F306">
        <v>1</v>
      </c>
      <c r="G306">
        <v>1</v>
      </c>
      <c r="H306" t="s">
        <v>7</v>
      </c>
      <c r="I306">
        <v>72.643751528727776</v>
      </c>
      <c r="J306">
        <v>71.235887277533621</v>
      </c>
      <c r="K306">
        <v>70.265267897593517</v>
      </c>
      <c r="L306">
        <v>70.60499866130175</v>
      </c>
      <c r="M306">
        <v>72.379712016412498</v>
      </c>
      <c r="N306">
        <v>82.705359082771693</v>
      </c>
      <c r="O306">
        <v>89.554510180503343</v>
      </c>
      <c r="P306">
        <v>90.264247187939844</v>
      </c>
      <c r="Q306">
        <v>96.075242986064879</v>
      </c>
      <c r="R306">
        <v>97.944613467346073</v>
      </c>
      <c r="S306">
        <v>94.921992982651503</v>
      </c>
      <c r="T306">
        <v>92.042360525448046</v>
      </c>
      <c r="U306">
        <v>95.360363395259071</v>
      </c>
      <c r="V306">
        <v>95.696750947044777</v>
      </c>
      <c r="W306">
        <v>90.37117113711011</v>
      </c>
      <c r="X306">
        <v>89.620809340038633</v>
      </c>
      <c r="Y306">
        <v>89.197435087240265</v>
      </c>
      <c r="Z306">
        <v>90.61673144274269</v>
      </c>
      <c r="AA306">
        <v>85.344697363248571</v>
      </c>
      <c r="AB306">
        <v>81.807815200217277</v>
      </c>
      <c r="AC306">
        <v>82.57725510640023</v>
      </c>
      <c r="AD306">
        <v>78.957792097037981</v>
      </c>
      <c r="AE306">
        <v>77.229482101334526</v>
      </c>
      <c r="AF306">
        <v>77.05067710677244</v>
      </c>
    </row>
    <row r="307" spans="1:32" x14ac:dyDescent="0.2">
      <c r="A307" t="s">
        <v>478</v>
      </c>
      <c r="B307" t="s">
        <v>405</v>
      </c>
      <c r="C307">
        <v>1</v>
      </c>
      <c r="D307">
        <v>2400</v>
      </c>
      <c r="E307">
        <v>60</v>
      </c>
      <c r="F307">
        <v>1</v>
      </c>
      <c r="G307">
        <v>1</v>
      </c>
      <c r="H307" t="s">
        <v>7</v>
      </c>
      <c r="I307">
        <v>77.450182252432171</v>
      </c>
      <c r="J307">
        <v>76.782007187538525</v>
      </c>
      <c r="K307">
        <v>74.996763501977469</v>
      </c>
      <c r="L307">
        <v>74.822445530297983</v>
      </c>
      <c r="M307">
        <v>75.397850238618858</v>
      </c>
      <c r="N307">
        <v>84.132275403923998</v>
      </c>
      <c r="O307">
        <v>92.431419058381877</v>
      </c>
      <c r="P307">
        <v>97.538392143098804</v>
      </c>
      <c r="Q307">
        <v>91.740624284053411</v>
      </c>
      <c r="R307">
        <v>97.400890108770867</v>
      </c>
      <c r="S307">
        <v>91.065037107379425</v>
      </c>
      <c r="T307">
        <v>88.837827655694909</v>
      </c>
      <c r="U307">
        <v>92.419642523152703</v>
      </c>
      <c r="V307">
        <v>90.435258259350036</v>
      </c>
      <c r="W307">
        <v>88.983532983946887</v>
      </c>
      <c r="X307">
        <v>92.358428428509342</v>
      </c>
      <c r="Y307">
        <v>90.277520273549612</v>
      </c>
      <c r="Z307">
        <v>92.318263759712835</v>
      </c>
      <c r="AA307">
        <v>82.115281859117715</v>
      </c>
      <c r="AB307">
        <v>76.941563406274383</v>
      </c>
      <c r="AC307">
        <v>75.927313305456963</v>
      </c>
      <c r="AD307">
        <v>73.878960793101598</v>
      </c>
      <c r="AE307">
        <v>70.92762919677935</v>
      </c>
      <c r="AF307">
        <v>70.33075542872578</v>
      </c>
    </row>
    <row r="308" spans="1:32" x14ac:dyDescent="0.2">
      <c r="A308" t="s">
        <v>478</v>
      </c>
      <c r="B308" t="s">
        <v>416</v>
      </c>
      <c r="C308">
        <v>1</v>
      </c>
      <c r="D308">
        <v>2400</v>
      </c>
      <c r="E308">
        <v>60</v>
      </c>
      <c r="F308">
        <v>1</v>
      </c>
      <c r="G308">
        <v>1</v>
      </c>
      <c r="H308" t="s">
        <v>7</v>
      </c>
      <c r="I308">
        <v>69.591996034146902</v>
      </c>
      <c r="J308">
        <v>69.660313310973109</v>
      </c>
      <c r="K308">
        <v>68.552451401603506</v>
      </c>
      <c r="L308">
        <v>68.487955877889135</v>
      </c>
      <c r="M308">
        <v>69.250177845641872</v>
      </c>
      <c r="N308">
        <v>72.728282702991606</v>
      </c>
      <c r="O308">
        <v>80.311417500010208</v>
      </c>
      <c r="P308">
        <v>76.899750713507714</v>
      </c>
      <c r="Q308">
        <v>74.022397271467227</v>
      </c>
      <c r="R308">
        <v>77.28109050826906</v>
      </c>
      <c r="S308">
        <v>77.91619251950857</v>
      </c>
      <c r="T308">
        <v>76.212843817495411</v>
      </c>
      <c r="U308">
        <v>77.96992346215383</v>
      </c>
      <c r="V308">
        <v>77.336616351986422</v>
      </c>
      <c r="W308">
        <v>74.387607427464999</v>
      </c>
      <c r="X308">
        <v>76.002667275857746</v>
      </c>
      <c r="Y308">
        <v>77.675483134880992</v>
      </c>
      <c r="Z308">
        <v>81.606647054929041</v>
      </c>
      <c r="AA308">
        <v>72.461971600549091</v>
      </c>
      <c r="AB308">
        <v>65.67724264467742</v>
      </c>
      <c r="AC308">
        <v>65.567598570861335</v>
      </c>
      <c r="AD308">
        <v>66.197280094996529</v>
      </c>
      <c r="AE308">
        <v>64.58255240969369</v>
      </c>
      <c r="AF308">
        <v>65.976624087262948</v>
      </c>
    </row>
    <row r="309" spans="1:32" x14ac:dyDescent="0.2">
      <c r="A309" t="s">
        <v>478</v>
      </c>
      <c r="B309" t="s">
        <v>417</v>
      </c>
      <c r="C309">
        <v>1</v>
      </c>
      <c r="D309">
        <v>2400</v>
      </c>
      <c r="E309">
        <v>60</v>
      </c>
      <c r="F309">
        <v>1</v>
      </c>
      <c r="G309">
        <v>1</v>
      </c>
      <c r="H309" t="s">
        <v>7</v>
      </c>
      <c r="I309">
        <v>67.974850017838463</v>
      </c>
      <c r="J309">
        <v>68.257926239329763</v>
      </c>
      <c r="K309">
        <v>66.617372634685339</v>
      </c>
      <c r="L309">
        <v>67.654233674205329</v>
      </c>
      <c r="M309">
        <v>67.196513555035835</v>
      </c>
      <c r="N309">
        <v>72.249950201190785</v>
      </c>
      <c r="O309">
        <v>80.426233274727679</v>
      </c>
      <c r="P309">
        <v>86.188788094989846</v>
      </c>
      <c r="Q309">
        <v>89.699433707806961</v>
      </c>
      <c r="R309">
        <v>86.639151272897578</v>
      </c>
      <c r="S309">
        <v>87.457339802440742</v>
      </c>
      <c r="T309">
        <v>85.526168971395876</v>
      </c>
      <c r="U309">
        <v>86.867974252454474</v>
      </c>
      <c r="V309">
        <v>87.830201531492108</v>
      </c>
      <c r="W309">
        <v>84.83631025348366</v>
      </c>
      <c r="X309">
        <v>87.043952835950535</v>
      </c>
      <c r="Y309">
        <v>84.244908120862689</v>
      </c>
      <c r="Z309">
        <v>79.467512065760616</v>
      </c>
      <c r="AA309">
        <v>82.681108381641877</v>
      </c>
      <c r="AB309">
        <v>81.203237515979737</v>
      </c>
      <c r="AC309">
        <v>72.163396397811653</v>
      </c>
      <c r="AD309">
        <v>66.43922216075147</v>
      </c>
      <c r="AE309">
        <v>63.807275832484407</v>
      </c>
      <c r="AF309">
        <v>59.549988787108894</v>
      </c>
    </row>
    <row r="310" spans="1:32" x14ac:dyDescent="0.2">
      <c r="A310" t="s">
        <v>478</v>
      </c>
      <c r="B310" t="s">
        <v>418</v>
      </c>
      <c r="C310">
        <v>1</v>
      </c>
      <c r="D310">
        <v>2400</v>
      </c>
      <c r="E310">
        <v>60</v>
      </c>
      <c r="F310">
        <v>1</v>
      </c>
      <c r="G310">
        <v>1</v>
      </c>
      <c r="H310" t="s">
        <v>7</v>
      </c>
      <c r="I310">
        <v>59.094617386467725</v>
      </c>
      <c r="J310">
        <v>59.816426330734863</v>
      </c>
      <c r="K310">
        <v>59.403822616095816</v>
      </c>
      <c r="L310">
        <v>61.560774659228429</v>
      </c>
      <c r="M310">
        <v>65.483797262662151</v>
      </c>
      <c r="N310">
        <v>74.057925512315578</v>
      </c>
      <c r="O310">
        <v>90.264814248199428</v>
      </c>
      <c r="P310">
        <v>95.224376343623248</v>
      </c>
      <c r="Q310">
        <v>106.54720276355751</v>
      </c>
      <c r="R310">
        <v>106.86451893269023</v>
      </c>
      <c r="S310">
        <v>109.07370794863171</v>
      </c>
      <c r="T310">
        <v>106.02585484768343</v>
      </c>
      <c r="U310">
        <v>114.4778351315356</v>
      </c>
      <c r="V310">
        <v>109.56488143439687</v>
      </c>
      <c r="W310">
        <v>116.3310454364736</v>
      </c>
      <c r="X310">
        <v>109.50476463710886</v>
      </c>
      <c r="Y310">
        <v>95.932149070161387</v>
      </c>
      <c r="Z310">
        <v>94.145042700528123</v>
      </c>
      <c r="AA310">
        <v>82.78385441564258</v>
      </c>
      <c r="AB310">
        <v>81.020738479388882</v>
      </c>
      <c r="AC310">
        <v>76.415650668608762</v>
      </c>
      <c r="AD310">
        <v>79.0806612058946</v>
      </c>
      <c r="AE310">
        <v>75.221604020158097</v>
      </c>
      <c r="AF310">
        <v>66.352519843144592</v>
      </c>
    </row>
    <row r="311" spans="1:32" x14ac:dyDescent="0.2">
      <c r="A311" t="s">
        <v>478</v>
      </c>
      <c r="B311" t="s">
        <v>419</v>
      </c>
      <c r="C311">
        <v>1</v>
      </c>
      <c r="D311">
        <v>2400</v>
      </c>
      <c r="E311">
        <v>60</v>
      </c>
      <c r="F311">
        <v>1</v>
      </c>
      <c r="G311">
        <v>1</v>
      </c>
      <c r="H311" t="s">
        <v>7</v>
      </c>
      <c r="I311">
        <v>65.188474839961572</v>
      </c>
      <c r="J311">
        <v>63.307431258299552</v>
      </c>
      <c r="K311">
        <v>64.202711378731195</v>
      </c>
      <c r="L311">
        <v>65.98538735782202</v>
      </c>
      <c r="M311">
        <v>68.916698295272255</v>
      </c>
      <c r="N311">
        <v>79.117907400457199</v>
      </c>
      <c r="O311">
        <v>91.814600514431334</v>
      </c>
      <c r="P311">
        <v>96.088463480040772</v>
      </c>
      <c r="Q311">
        <v>105.55626877511678</v>
      </c>
      <c r="R311">
        <v>113.07272249128758</v>
      </c>
      <c r="S311">
        <v>111.78647687287598</v>
      </c>
      <c r="T311">
        <v>110.89045159005119</v>
      </c>
      <c r="U311">
        <v>108.87236657300917</v>
      </c>
      <c r="V311">
        <v>106.36289621067046</v>
      </c>
      <c r="W311">
        <v>112.82964728515421</v>
      </c>
      <c r="X311">
        <v>110.57003060102998</v>
      </c>
      <c r="Y311">
        <v>98.33995773991046</v>
      </c>
      <c r="Z311">
        <v>97.235434782058064</v>
      </c>
      <c r="AA311">
        <v>91.75896948864478</v>
      </c>
      <c r="AB311">
        <v>86.036100502114181</v>
      </c>
      <c r="AC311">
        <v>88.783956047634547</v>
      </c>
      <c r="AD311">
        <v>86.706417720596747</v>
      </c>
      <c r="AE311">
        <v>79.88943126161891</v>
      </c>
      <c r="AF311">
        <v>77.859775130194365</v>
      </c>
    </row>
    <row r="312" spans="1:32" x14ac:dyDescent="0.2">
      <c r="A312" t="s">
        <v>478</v>
      </c>
      <c r="B312" t="s">
        <v>420</v>
      </c>
      <c r="C312">
        <v>1</v>
      </c>
      <c r="D312">
        <v>2400</v>
      </c>
      <c r="E312">
        <v>60</v>
      </c>
      <c r="F312">
        <v>1</v>
      </c>
      <c r="G312">
        <v>1</v>
      </c>
      <c r="H312" t="s">
        <v>7</v>
      </c>
      <c r="I312">
        <v>75.590708497554999</v>
      </c>
      <c r="J312">
        <v>72.884614435914017</v>
      </c>
      <c r="K312">
        <v>72.065428881147355</v>
      </c>
      <c r="L312">
        <v>74.99001844228107</v>
      </c>
      <c r="M312">
        <v>80.168385191771335</v>
      </c>
      <c r="N312">
        <v>93.471107708924237</v>
      </c>
      <c r="O312">
        <v>105.43697972497442</v>
      </c>
      <c r="P312">
        <v>113.46789052208835</v>
      </c>
      <c r="Q312">
        <v>120.27373017579248</v>
      </c>
      <c r="R312">
        <v>125.46604665045362</v>
      </c>
      <c r="S312">
        <v>129.42617548680636</v>
      </c>
      <c r="T312">
        <v>127.587784467375</v>
      </c>
      <c r="U312">
        <v>132.1824031834517</v>
      </c>
      <c r="V312">
        <v>125.17301779626752</v>
      </c>
      <c r="W312">
        <v>123.60979838906724</v>
      </c>
      <c r="X312">
        <v>116.10264859310277</v>
      </c>
      <c r="Y312">
        <v>108.03949270056724</v>
      </c>
      <c r="Z312">
        <v>103.84035282083508</v>
      </c>
      <c r="AA312">
        <v>96.242708862123692</v>
      </c>
      <c r="AB312">
        <v>90.475857035761251</v>
      </c>
      <c r="AC312">
        <v>88.810003901003384</v>
      </c>
      <c r="AD312">
        <v>83.58506634432247</v>
      </c>
      <c r="AE312">
        <v>80.39056176208679</v>
      </c>
      <c r="AF312">
        <v>77.83443014014702</v>
      </c>
    </row>
    <row r="313" spans="1:32" x14ac:dyDescent="0.2">
      <c r="A313" t="s">
        <v>478</v>
      </c>
      <c r="B313" t="s">
        <v>421</v>
      </c>
      <c r="C313">
        <v>1</v>
      </c>
      <c r="D313">
        <v>2400</v>
      </c>
      <c r="E313">
        <v>60</v>
      </c>
      <c r="F313">
        <v>1</v>
      </c>
      <c r="G313">
        <v>1</v>
      </c>
      <c r="H313" t="s">
        <v>7</v>
      </c>
      <c r="I313">
        <v>76.090084273666605</v>
      </c>
      <c r="J313">
        <v>76.378801972233205</v>
      </c>
      <c r="K313">
        <v>75.11019639762786</v>
      </c>
      <c r="L313">
        <v>76.857869485779233</v>
      </c>
      <c r="M313">
        <v>83.372678034943377</v>
      </c>
      <c r="N313">
        <v>99.384385898063613</v>
      </c>
      <c r="O313">
        <v>111.29029541586058</v>
      </c>
      <c r="P313">
        <v>118.31970157063932</v>
      </c>
      <c r="Q313">
        <v>122.92009143162622</v>
      </c>
      <c r="R313">
        <v>117.25474369671076</v>
      </c>
      <c r="S313">
        <v>116.65004067225678</v>
      </c>
      <c r="T313">
        <v>118.18652642899437</v>
      </c>
      <c r="U313">
        <v>121.76154952594064</v>
      </c>
      <c r="V313">
        <v>115.85283352450611</v>
      </c>
      <c r="W313">
        <v>116.57497416894651</v>
      </c>
      <c r="X313">
        <v>116.63187136531398</v>
      </c>
      <c r="Y313">
        <v>104.94537868334206</v>
      </c>
      <c r="Z313">
        <v>103.761189885538</v>
      </c>
      <c r="AA313">
        <v>99.46118938443729</v>
      </c>
      <c r="AB313">
        <v>94.32571237245871</v>
      </c>
      <c r="AC313">
        <v>92.809042492624286</v>
      </c>
      <c r="AD313">
        <v>88.952401580205105</v>
      </c>
      <c r="AE313">
        <v>87.03489066250927</v>
      </c>
      <c r="AF313">
        <v>84.65960083138215</v>
      </c>
    </row>
    <row r="314" spans="1:32" x14ac:dyDescent="0.2">
      <c r="A314" t="s">
        <v>478</v>
      </c>
      <c r="B314" t="s">
        <v>422</v>
      </c>
      <c r="C314">
        <v>1</v>
      </c>
      <c r="D314">
        <v>2400</v>
      </c>
      <c r="E314">
        <v>60</v>
      </c>
      <c r="F314">
        <v>1</v>
      </c>
      <c r="G314">
        <v>1</v>
      </c>
      <c r="H314" t="s">
        <v>7</v>
      </c>
      <c r="I314">
        <v>83.299057043385133</v>
      </c>
      <c r="J314">
        <v>84.708991041490918</v>
      </c>
      <c r="K314">
        <v>82.732293986017709</v>
      </c>
      <c r="L314">
        <v>84.596527114103679</v>
      </c>
      <c r="M314">
        <v>85.296647875211107</v>
      </c>
      <c r="N314">
        <v>90.153436737298648</v>
      </c>
      <c r="O314">
        <v>95.632160781515196</v>
      </c>
      <c r="P314">
        <v>99.700760151587474</v>
      </c>
      <c r="Q314">
        <v>97.728017682758917</v>
      </c>
      <c r="R314">
        <v>103.10481091407374</v>
      </c>
      <c r="S314">
        <v>100.0894748778839</v>
      </c>
      <c r="T314">
        <v>100.48402886705838</v>
      </c>
      <c r="U314">
        <v>99.138786715776504</v>
      </c>
      <c r="V314">
        <v>95.270879465859934</v>
      </c>
      <c r="W314">
        <v>94.285978414614348</v>
      </c>
      <c r="X314">
        <v>90.984130925916048</v>
      </c>
      <c r="Y314">
        <v>94.081583607966479</v>
      </c>
      <c r="Z314">
        <v>98.801847860445463</v>
      </c>
      <c r="AA314">
        <v>98.55859255547864</v>
      </c>
      <c r="AB314">
        <v>96.107641023572981</v>
      </c>
      <c r="AC314">
        <v>93.280628151181418</v>
      </c>
      <c r="AD314">
        <v>89.349497438870429</v>
      </c>
      <c r="AE314">
        <v>87.306444298430407</v>
      </c>
      <c r="AF314">
        <v>86.050078881151521</v>
      </c>
    </row>
    <row r="315" spans="1:32" x14ac:dyDescent="0.2">
      <c r="A315" t="s">
        <v>478</v>
      </c>
      <c r="B315" t="s">
        <v>423</v>
      </c>
      <c r="C315">
        <v>1</v>
      </c>
      <c r="D315">
        <v>2400</v>
      </c>
      <c r="E315">
        <v>60</v>
      </c>
      <c r="F315">
        <v>1</v>
      </c>
      <c r="G315">
        <v>1</v>
      </c>
      <c r="H315" t="s">
        <v>7</v>
      </c>
      <c r="I315">
        <v>86.194920457504679</v>
      </c>
      <c r="J315">
        <v>87.04319121623125</v>
      </c>
      <c r="K315">
        <v>86.838679443113392</v>
      </c>
      <c r="L315">
        <v>85.965892072373194</v>
      </c>
      <c r="M315">
        <v>89.39492274726399</v>
      </c>
      <c r="N315">
        <v>95.996065455824478</v>
      </c>
      <c r="O315">
        <v>99.601336379217102</v>
      </c>
      <c r="P315">
        <v>98.638667421596466</v>
      </c>
      <c r="Q315">
        <v>97.818083714213856</v>
      </c>
      <c r="R315">
        <v>100.04835346078086</v>
      </c>
      <c r="S315">
        <v>99.849592788663045</v>
      </c>
      <c r="T315">
        <v>100.74894384609171</v>
      </c>
      <c r="U315">
        <v>98.180698899949505</v>
      </c>
      <c r="V315">
        <v>97.334502177265989</v>
      </c>
      <c r="W315">
        <v>91.908745935180207</v>
      </c>
      <c r="X315">
        <v>93.893021287196234</v>
      </c>
      <c r="Y315">
        <v>95.184775861321384</v>
      </c>
      <c r="Z315">
        <v>98.965249346884818</v>
      </c>
      <c r="AA315">
        <v>102.23601329942518</v>
      </c>
      <c r="AB315">
        <v>100.22508585588906</v>
      </c>
      <c r="AC315">
        <v>97.382590395734951</v>
      </c>
      <c r="AD315">
        <v>96.65008401221975</v>
      </c>
      <c r="AE315">
        <v>88.758647528373643</v>
      </c>
      <c r="AF315">
        <v>88.543216665396329</v>
      </c>
    </row>
    <row r="316" spans="1:32" x14ac:dyDescent="0.2">
      <c r="A316" t="s">
        <v>478</v>
      </c>
      <c r="B316" t="s">
        <v>424</v>
      </c>
      <c r="C316">
        <v>1</v>
      </c>
      <c r="D316">
        <v>2400</v>
      </c>
      <c r="E316">
        <v>60</v>
      </c>
      <c r="F316">
        <v>1</v>
      </c>
      <c r="G316">
        <v>1</v>
      </c>
      <c r="H316" t="s">
        <v>7</v>
      </c>
      <c r="I316">
        <v>87.759290468311022</v>
      </c>
      <c r="J316">
        <v>88.058675917321054</v>
      </c>
      <c r="K316">
        <v>86.891704185606088</v>
      </c>
      <c r="L316">
        <v>87.872577060810784</v>
      </c>
      <c r="M316">
        <v>91.663959760682602</v>
      </c>
      <c r="N316">
        <v>97.591806514945844</v>
      </c>
      <c r="O316">
        <v>115.59301425896895</v>
      </c>
      <c r="P316">
        <v>130.54669480269152</v>
      </c>
      <c r="Q316">
        <v>128.37420852220265</v>
      </c>
      <c r="R316">
        <v>133.0614680288661</v>
      </c>
      <c r="S316">
        <v>126.09870987068555</v>
      </c>
      <c r="T316">
        <v>122.87141736342261</v>
      </c>
      <c r="U316">
        <v>127.09771128030323</v>
      </c>
      <c r="V316">
        <v>128.02870716493757</v>
      </c>
      <c r="W316">
        <v>125.27090713662724</v>
      </c>
      <c r="X316">
        <v>119.33965714451212</v>
      </c>
      <c r="Y316">
        <v>113.30056890174342</v>
      </c>
      <c r="Z316">
        <v>107.4787211051863</v>
      </c>
      <c r="AA316">
        <v>105.21526480790396</v>
      </c>
      <c r="AB316">
        <v>99.956604550451715</v>
      </c>
      <c r="AC316">
        <v>94.258261258597486</v>
      </c>
      <c r="AD316">
        <v>89.057729813599153</v>
      </c>
      <c r="AE316">
        <v>84.501029222330345</v>
      </c>
      <c r="AF316">
        <v>83.33962543903813</v>
      </c>
    </row>
    <row r="317" spans="1:32" x14ac:dyDescent="0.2">
      <c r="A317" t="s">
        <v>478</v>
      </c>
      <c r="B317" t="s">
        <v>425</v>
      </c>
      <c r="C317">
        <v>1</v>
      </c>
      <c r="D317">
        <v>2400</v>
      </c>
      <c r="E317">
        <v>60</v>
      </c>
      <c r="F317">
        <v>1</v>
      </c>
      <c r="G317">
        <v>1</v>
      </c>
      <c r="H317" t="s">
        <v>7</v>
      </c>
      <c r="I317">
        <v>80.818422932362523</v>
      </c>
      <c r="J317">
        <v>76.338827258512765</v>
      </c>
      <c r="K317">
        <v>73.325011485982401</v>
      </c>
      <c r="L317">
        <v>73.59248571928012</v>
      </c>
      <c r="M317">
        <v>76.568351682898637</v>
      </c>
      <c r="N317">
        <v>82.77488232151957</v>
      </c>
      <c r="O317">
        <v>101.99981761950112</v>
      </c>
      <c r="P317">
        <v>113.79353298518706</v>
      </c>
      <c r="Q317">
        <v>115.47304300512214</v>
      </c>
      <c r="R317">
        <v>111.5379614325677</v>
      </c>
      <c r="S317">
        <v>117.03711530762394</v>
      </c>
      <c r="T317">
        <v>112.37594067455963</v>
      </c>
      <c r="U317">
        <v>114.07665208112257</v>
      </c>
      <c r="V317">
        <v>123.332072637663</v>
      </c>
      <c r="W317">
        <v>120.82842059132729</v>
      </c>
      <c r="X317">
        <v>110.47241041448402</v>
      </c>
      <c r="Y317">
        <v>103.78050773139661</v>
      </c>
      <c r="Z317">
        <v>95.677678921259812</v>
      </c>
      <c r="AA317">
        <v>92.340831091071749</v>
      </c>
      <c r="AB317">
        <v>90.109447449124289</v>
      </c>
      <c r="AC317">
        <v>86.7342625801747</v>
      </c>
      <c r="AD317">
        <v>87.10822607087286</v>
      </c>
      <c r="AE317">
        <v>78.324302277466217</v>
      </c>
      <c r="AF317">
        <v>72.324324666879733</v>
      </c>
    </row>
    <row r="318" spans="1:32" x14ac:dyDescent="0.2">
      <c r="A318" t="s">
        <v>478</v>
      </c>
      <c r="B318" t="s">
        <v>426</v>
      </c>
      <c r="C318">
        <v>1</v>
      </c>
      <c r="D318">
        <v>2400</v>
      </c>
      <c r="E318">
        <v>60</v>
      </c>
      <c r="F318">
        <v>1</v>
      </c>
      <c r="G318">
        <v>1</v>
      </c>
      <c r="H318" t="s">
        <v>7</v>
      </c>
      <c r="I318">
        <v>69.369943502722336</v>
      </c>
      <c r="J318">
        <v>68.245144133621409</v>
      </c>
      <c r="K318">
        <v>66.889121717222366</v>
      </c>
      <c r="L318">
        <v>68.218358689988492</v>
      </c>
      <c r="M318">
        <v>72.275768140697394</v>
      </c>
      <c r="N318">
        <v>80.62907885048179</v>
      </c>
      <c r="O318">
        <v>101.3188100493975</v>
      </c>
      <c r="P318">
        <v>111.51258287915552</v>
      </c>
      <c r="Q318">
        <v>119.2369359055958</v>
      </c>
      <c r="R318">
        <v>121.94319360764007</v>
      </c>
      <c r="S318">
        <v>119.06328852930511</v>
      </c>
      <c r="T318">
        <v>114.63255370989232</v>
      </c>
      <c r="U318">
        <v>116.25215756071643</v>
      </c>
      <c r="V318">
        <v>112.20055934323339</v>
      </c>
      <c r="W318">
        <v>116.81209387582584</v>
      </c>
      <c r="X318">
        <v>110.9722545061437</v>
      </c>
      <c r="Y318">
        <v>97.557903284746743</v>
      </c>
      <c r="Z318">
        <v>98.896315695412909</v>
      </c>
      <c r="AA318">
        <v>96.001916622559065</v>
      </c>
      <c r="AB318">
        <v>85.304898346170575</v>
      </c>
      <c r="AC318">
        <v>80.645061367497817</v>
      </c>
      <c r="AD318">
        <v>71.996459168393372</v>
      </c>
      <c r="AE318">
        <v>69.739804521270429</v>
      </c>
      <c r="AF318">
        <v>65.514543337973691</v>
      </c>
    </row>
    <row r="319" spans="1:32" x14ac:dyDescent="0.2">
      <c r="A319" t="s">
        <v>478</v>
      </c>
      <c r="B319" t="s">
        <v>427</v>
      </c>
      <c r="C319">
        <v>1</v>
      </c>
      <c r="D319">
        <v>2400</v>
      </c>
      <c r="E319">
        <v>60</v>
      </c>
      <c r="F319">
        <v>1</v>
      </c>
      <c r="G319">
        <v>1</v>
      </c>
      <c r="H319" t="s">
        <v>7</v>
      </c>
      <c r="I319">
        <v>62.880841034483922</v>
      </c>
      <c r="J319">
        <v>63.115151886336591</v>
      </c>
      <c r="K319">
        <v>60.160991212490728</v>
      </c>
      <c r="L319">
        <v>62.92044684128112</v>
      </c>
      <c r="M319">
        <v>66.443828750324116</v>
      </c>
      <c r="N319">
        <v>80.241344047887267</v>
      </c>
      <c r="O319">
        <v>88.885077915233097</v>
      </c>
      <c r="P319">
        <v>98.744823191558339</v>
      </c>
      <c r="Q319">
        <v>101.47873650161709</v>
      </c>
      <c r="R319">
        <v>107.41006437577212</v>
      </c>
      <c r="S319">
        <v>102.67489613659727</v>
      </c>
      <c r="T319">
        <v>99.799930066893296</v>
      </c>
      <c r="U319">
        <v>109.6798587343326</v>
      </c>
      <c r="V319">
        <v>106.19889174382644</v>
      </c>
      <c r="W319">
        <v>102.25431246351471</v>
      </c>
      <c r="X319">
        <v>103.54773136706085</v>
      </c>
      <c r="Y319">
        <v>96.994268005950346</v>
      </c>
      <c r="Z319">
        <v>87.999199880801783</v>
      </c>
      <c r="AA319">
        <v>79.314549392481325</v>
      </c>
      <c r="AB319">
        <v>77.873648012147157</v>
      </c>
      <c r="AC319">
        <v>69.376701540005925</v>
      </c>
      <c r="AD319">
        <v>65.778936569974093</v>
      </c>
      <c r="AE319">
        <v>62.90508872859504</v>
      </c>
      <c r="AF319">
        <v>59.575643395620567</v>
      </c>
    </row>
    <row r="320" spans="1:32" x14ac:dyDescent="0.2">
      <c r="A320" t="s">
        <v>478</v>
      </c>
      <c r="B320" t="s">
        <v>428</v>
      </c>
      <c r="C320">
        <v>1</v>
      </c>
      <c r="D320">
        <v>2400</v>
      </c>
      <c r="E320">
        <v>60</v>
      </c>
      <c r="F320">
        <v>1</v>
      </c>
      <c r="G320">
        <v>1</v>
      </c>
      <c r="H320" t="s">
        <v>7</v>
      </c>
      <c r="I320">
        <v>57.839492111364002</v>
      </c>
      <c r="J320">
        <v>57.916801058135128</v>
      </c>
      <c r="K320">
        <v>57.004470971439112</v>
      </c>
      <c r="L320">
        <v>58.463745340086192</v>
      </c>
      <c r="M320">
        <v>63.216733693808308</v>
      </c>
      <c r="N320">
        <v>78.286108818112979</v>
      </c>
      <c r="O320">
        <v>85.253390061121252</v>
      </c>
      <c r="P320">
        <v>97.670578835281503</v>
      </c>
      <c r="Q320">
        <v>106.36704869136213</v>
      </c>
      <c r="R320">
        <v>107.81297756030857</v>
      </c>
      <c r="S320">
        <v>105.45548175324002</v>
      </c>
      <c r="T320">
        <v>103.98726623243269</v>
      </c>
      <c r="U320">
        <v>107.82295097748106</v>
      </c>
      <c r="V320">
        <v>104.46445313352253</v>
      </c>
      <c r="W320">
        <v>99.62307696931002</v>
      </c>
      <c r="X320">
        <v>99.391316211360831</v>
      </c>
      <c r="Y320">
        <v>90.984603409631532</v>
      </c>
      <c r="Z320">
        <v>90.059695229846753</v>
      </c>
      <c r="AA320">
        <v>81.699605227968888</v>
      </c>
      <c r="AB320">
        <v>76.428539984014833</v>
      </c>
      <c r="AC320">
        <v>72.027748024577051</v>
      </c>
      <c r="AD320">
        <v>69.357237515808322</v>
      </c>
      <c r="AE320">
        <v>66.711010099145184</v>
      </c>
      <c r="AF320">
        <v>62.58072870907079</v>
      </c>
    </row>
    <row r="321" spans="1:32" x14ac:dyDescent="0.2">
      <c r="A321" t="s">
        <v>478</v>
      </c>
      <c r="B321" t="s">
        <v>429</v>
      </c>
      <c r="C321">
        <v>1</v>
      </c>
      <c r="D321">
        <v>2400</v>
      </c>
      <c r="E321">
        <v>60</v>
      </c>
      <c r="F321">
        <v>1</v>
      </c>
      <c r="G321">
        <v>1</v>
      </c>
      <c r="H321" t="s">
        <v>7</v>
      </c>
      <c r="I321">
        <v>58.877529475753057</v>
      </c>
      <c r="J321">
        <v>58.943363189989519</v>
      </c>
      <c r="K321">
        <v>59.557384273670344</v>
      </c>
      <c r="L321">
        <v>59.282995021359824</v>
      </c>
      <c r="M321">
        <v>60.144286970094882</v>
      </c>
      <c r="N321">
        <v>69.64796590140152</v>
      </c>
      <c r="O321">
        <v>71.882103836130682</v>
      </c>
      <c r="P321">
        <v>74.258676224547926</v>
      </c>
      <c r="Q321">
        <v>75.419392293003867</v>
      </c>
      <c r="R321">
        <v>81.84506362206487</v>
      </c>
      <c r="S321">
        <v>82.859566131928474</v>
      </c>
      <c r="T321">
        <v>74.773732486662084</v>
      </c>
      <c r="U321">
        <v>78.683972614035639</v>
      </c>
      <c r="V321">
        <v>80.283018252953212</v>
      </c>
      <c r="W321">
        <v>75.60880422716518</v>
      </c>
      <c r="X321">
        <v>79.501428853568086</v>
      </c>
      <c r="Y321">
        <v>80.476171324998134</v>
      </c>
      <c r="Z321">
        <v>79.254255060067052</v>
      </c>
      <c r="AA321">
        <v>82.413376100769625</v>
      </c>
      <c r="AB321">
        <v>73.570975154418718</v>
      </c>
      <c r="AC321">
        <v>70.723933133523403</v>
      </c>
      <c r="AD321">
        <v>67.720499647259061</v>
      </c>
      <c r="AE321">
        <v>64.205791331551239</v>
      </c>
      <c r="AF321">
        <v>63.610341432867408</v>
      </c>
    </row>
    <row r="322" spans="1:32" x14ac:dyDescent="0.2">
      <c r="A322" t="s">
        <v>478</v>
      </c>
      <c r="B322" t="s">
        <v>430</v>
      </c>
      <c r="C322">
        <v>1</v>
      </c>
      <c r="D322">
        <v>2400</v>
      </c>
      <c r="E322">
        <v>60</v>
      </c>
      <c r="F322">
        <v>1</v>
      </c>
      <c r="G322">
        <v>1</v>
      </c>
      <c r="H322" t="s">
        <v>7</v>
      </c>
      <c r="I322">
        <v>62.818605324009731</v>
      </c>
      <c r="J322">
        <v>63.439201994398367</v>
      </c>
      <c r="K322">
        <v>62.076789471682574</v>
      </c>
      <c r="L322">
        <v>62.614877212067178</v>
      </c>
      <c r="M322">
        <v>63.863989431905004</v>
      </c>
      <c r="N322">
        <v>75.187122468143784</v>
      </c>
      <c r="O322">
        <v>74.952842154428978</v>
      </c>
      <c r="P322">
        <v>70.822305194249751</v>
      </c>
      <c r="Q322">
        <v>72.751698986617512</v>
      </c>
      <c r="R322">
        <v>75.029192838540297</v>
      </c>
      <c r="S322">
        <v>78.019087972128531</v>
      </c>
      <c r="T322">
        <v>78.697880572882937</v>
      </c>
      <c r="U322">
        <v>80.384590807100793</v>
      </c>
      <c r="V322">
        <v>82.410155808429806</v>
      </c>
      <c r="W322">
        <v>81.573109711708256</v>
      </c>
      <c r="X322">
        <v>81.211776583661191</v>
      </c>
      <c r="Y322">
        <v>80.733151393580201</v>
      </c>
      <c r="Z322">
        <v>83.289490028819202</v>
      </c>
      <c r="AA322">
        <v>82.435540333223216</v>
      </c>
      <c r="AB322">
        <v>74.080688186948123</v>
      </c>
      <c r="AC322">
        <v>69.207485506981371</v>
      </c>
      <c r="AD322">
        <v>67.887710798201354</v>
      </c>
      <c r="AE322">
        <v>62.948573515840771</v>
      </c>
      <c r="AF322">
        <v>61.011366573329994</v>
      </c>
    </row>
    <row r="323" spans="1:32" x14ac:dyDescent="0.2">
      <c r="A323" t="s">
        <v>478</v>
      </c>
      <c r="B323" t="s">
        <v>431</v>
      </c>
      <c r="C323">
        <v>1</v>
      </c>
      <c r="D323">
        <v>2400</v>
      </c>
      <c r="E323">
        <v>60</v>
      </c>
      <c r="F323">
        <v>1</v>
      </c>
      <c r="G323">
        <v>1</v>
      </c>
      <c r="H323" t="s">
        <v>7</v>
      </c>
      <c r="I323">
        <v>58.324279869671173</v>
      </c>
      <c r="J323">
        <v>59.103130826165433</v>
      </c>
      <c r="K323">
        <v>58.471610000384473</v>
      </c>
      <c r="L323">
        <v>59.700882822028923</v>
      </c>
      <c r="M323">
        <v>62.719066277907331</v>
      </c>
      <c r="N323">
        <v>74.785470548651432</v>
      </c>
      <c r="O323">
        <v>85.431016721177926</v>
      </c>
      <c r="P323">
        <v>97.892845594643433</v>
      </c>
      <c r="Q323">
        <v>101.05806358873234</v>
      </c>
      <c r="R323">
        <v>109.42775636197636</v>
      </c>
      <c r="S323">
        <v>106.94875275971225</v>
      </c>
      <c r="T323">
        <v>105.24032256744431</v>
      </c>
      <c r="U323">
        <v>104.28303999960552</v>
      </c>
      <c r="V323">
        <v>105.32074112212614</v>
      </c>
      <c r="W323">
        <v>105.00280222182222</v>
      </c>
      <c r="X323">
        <v>95.551825642041891</v>
      </c>
      <c r="Y323">
        <v>86.296713940649624</v>
      </c>
      <c r="Z323">
        <v>82.276284016127818</v>
      </c>
      <c r="AA323">
        <v>87.496017194937167</v>
      </c>
      <c r="AB323">
        <v>96.353071313229051</v>
      </c>
      <c r="AC323">
        <v>94.001090583771372</v>
      </c>
      <c r="AD323">
        <v>89.578086366284396</v>
      </c>
      <c r="AE323">
        <v>88.230189729530295</v>
      </c>
      <c r="AF323">
        <v>80.510001347904435</v>
      </c>
    </row>
    <row r="324" spans="1:32" x14ac:dyDescent="0.2">
      <c r="A324" t="s">
        <v>478</v>
      </c>
      <c r="B324" t="s">
        <v>432</v>
      </c>
      <c r="C324">
        <v>1</v>
      </c>
      <c r="D324">
        <v>2400</v>
      </c>
      <c r="E324">
        <v>60</v>
      </c>
      <c r="F324">
        <v>1</v>
      </c>
      <c r="G324">
        <v>1</v>
      </c>
      <c r="H324" t="s">
        <v>7</v>
      </c>
      <c r="I324">
        <v>80.179975677953735</v>
      </c>
      <c r="J324">
        <v>79.435656838270702</v>
      </c>
      <c r="K324">
        <v>77.810532443779806</v>
      </c>
      <c r="L324">
        <v>66.745070532774278</v>
      </c>
      <c r="M324">
        <v>67.68608072372875</v>
      </c>
      <c r="N324">
        <v>73.553361341623912</v>
      </c>
      <c r="O324">
        <v>82.583002594774513</v>
      </c>
      <c r="P324">
        <v>101.32804499595449</v>
      </c>
      <c r="Q324">
        <v>104.44860551970287</v>
      </c>
      <c r="R324">
        <v>110.23083704626586</v>
      </c>
      <c r="S324">
        <v>105.47201959210896</v>
      </c>
      <c r="T324">
        <v>93.757556924070826</v>
      </c>
      <c r="U324">
        <v>100.66606274765466</v>
      </c>
      <c r="V324">
        <v>109.92948220960007</v>
      </c>
      <c r="W324">
        <v>111.02084437738638</v>
      </c>
      <c r="X324">
        <v>104.93861283702016</v>
      </c>
      <c r="Y324">
        <v>92.230607895307116</v>
      </c>
      <c r="Z324">
        <v>80.457962024465502</v>
      </c>
      <c r="AA324">
        <v>78.573159689253245</v>
      </c>
      <c r="AB324">
        <v>80.024155279681281</v>
      </c>
      <c r="AC324">
        <v>74.178785942384792</v>
      </c>
      <c r="AD324">
        <v>70.418663412125071</v>
      </c>
      <c r="AE324">
        <v>62.267375196928931</v>
      </c>
      <c r="AF324">
        <v>60.029659975859147</v>
      </c>
    </row>
    <row r="325" spans="1:32" x14ac:dyDescent="0.2">
      <c r="A325" t="s">
        <v>478</v>
      </c>
      <c r="B325" t="s">
        <v>433</v>
      </c>
      <c r="C325">
        <v>1</v>
      </c>
      <c r="D325">
        <v>2400</v>
      </c>
      <c r="E325">
        <v>60</v>
      </c>
      <c r="F325">
        <v>1</v>
      </c>
      <c r="G325">
        <v>1</v>
      </c>
      <c r="H325" t="s">
        <v>7</v>
      </c>
      <c r="I325">
        <v>58.336356446176481</v>
      </c>
      <c r="J325">
        <v>56.785032652272548</v>
      </c>
      <c r="K325">
        <v>56.345121064829108</v>
      </c>
      <c r="L325">
        <v>57.475767796978751</v>
      </c>
      <c r="M325">
        <v>63.834948991915468</v>
      </c>
      <c r="N325">
        <v>78.599005192389868</v>
      </c>
      <c r="O325">
        <v>89.81833303912849</v>
      </c>
      <c r="P325">
        <v>94.199049427577066</v>
      </c>
      <c r="Q325">
        <v>105.07742919343268</v>
      </c>
      <c r="R325">
        <v>111.68817648929635</v>
      </c>
      <c r="S325">
        <v>113.33537579352657</v>
      </c>
      <c r="T325">
        <v>110.1875160408479</v>
      </c>
      <c r="U325">
        <v>115.26972757565912</v>
      </c>
      <c r="V325">
        <v>111.35266840388017</v>
      </c>
      <c r="W325">
        <v>111.2555409173457</v>
      </c>
      <c r="X325">
        <v>106.32338919874437</v>
      </c>
      <c r="Y325">
        <v>100.08213712156106</v>
      </c>
      <c r="Z325">
        <v>99.271010143826174</v>
      </c>
      <c r="AA325">
        <v>88.63950382972547</v>
      </c>
      <c r="AB325">
        <v>84.270264063717704</v>
      </c>
      <c r="AC325">
        <v>75.76484164574785</v>
      </c>
      <c r="AD325">
        <v>72.457639534277291</v>
      </c>
      <c r="AE325">
        <v>72.26047270767809</v>
      </c>
      <c r="AF325">
        <v>69.780711998719838</v>
      </c>
    </row>
    <row r="326" spans="1:32" x14ac:dyDescent="0.2">
      <c r="A326" t="s">
        <v>478</v>
      </c>
      <c r="B326" t="s">
        <v>434</v>
      </c>
      <c r="C326">
        <v>1</v>
      </c>
      <c r="D326">
        <v>2400</v>
      </c>
      <c r="E326">
        <v>60</v>
      </c>
      <c r="F326">
        <v>1</v>
      </c>
      <c r="G326">
        <v>1</v>
      </c>
      <c r="H326" t="s">
        <v>7</v>
      </c>
      <c r="I326">
        <v>70.648292612135251</v>
      </c>
      <c r="J326">
        <v>69.218276384784431</v>
      </c>
      <c r="K326">
        <v>69.645413140127332</v>
      </c>
      <c r="L326">
        <v>70.086691495606601</v>
      </c>
      <c r="M326">
        <v>72.675356577041939</v>
      </c>
      <c r="N326">
        <v>85.933021644345104</v>
      </c>
      <c r="O326">
        <v>98.201151406748622</v>
      </c>
      <c r="P326">
        <v>115.80249923235273</v>
      </c>
      <c r="Q326">
        <v>118.61298447369852</v>
      </c>
      <c r="R326">
        <v>123.88430858745355</v>
      </c>
      <c r="S326">
        <v>119.53955259538252</v>
      </c>
      <c r="T326">
        <v>108.05307055981319</v>
      </c>
      <c r="U326">
        <v>113.22935163559062</v>
      </c>
      <c r="V326">
        <v>112.51346956145007</v>
      </c>
      <c r="W326">
        <v>111.21051282587533</v>
      </c>
      <c r="X326">
        <v>101.2449503336742</v>
      </c>
      <c r="Y326">
        <v>86.960351334958702</v>
      </c>
      <c r="Z326">
        <v>81.658348253305846</v>
      </c>
      <c r="AA326">
        <v>76.165577867784108</v>
      </c>
      <c r="AB326">
        <v>73.121449354012782</v>
      </c>
      <c r="AC326">
        <v>68.33151626147415</v>
      </c>
      <c r="AD326">
        <v>62.617610671155212</v>
      </c>
      <c r="AE326">
        <v>60.61267928958673</v>
      </c>
      <c r="AF326">
        <v>61.438308190422866</v>
      </c>
    </row>
    <row r="327" spans="1:32" x14ac:dyDescent="0.2">
      <c r="A327" t="s">
        <v>478</v>
      </c>
      <c r="B327" t="s">
        <v>435</v>
      </c>
      <c r="C327">
        <v>1</v>
      </c>
      <c r="D327">
        <v>2400</v>
      </c>
      <c r="E327">
        <v>60</v>
      </c>
      <c r="F327">
        <v>1</v>
      </c>
      <c r="G327">
        <v>1</v>
      </c>
      <c r="H327" t="s">
        <v>7</v>
      </c>
      <c r="I327">
        <v>61.909436484344269</v>
      </c>
      <c r="J327">
        <v>59.534150861872313</v>
      </c>
      <c r="K327">
        <v>60.482359017702379</v>
      </c>
      <c r="L327">
        <v>62.67933117529919</v>
      </c>
      <c r="M327">
        <v>64.209737918829944</v>
      </c>
      <c r="N327">
        <v>73.660431444694041</v>
      </c>
      <c r="O327">
        <v>86.307464670258767</v>
      </c>
      <c r="P327">
        <v>97.428966883150053</v>
      </c>
      <c r="Q327">
        <v>98.676716574993932</v>
      </c>
      <c r="R327">
        <v>104.09232128609199</v>
      </c>
      <c r="S327">
        <v>99.931386454640659</v>
      </c>
      <c r="T327">
        <v>93.457699090054135</v>
      </c>
      <c r="U327">
        <v>96.948614887575246</v>
      </c>
      <c r="V327">
        <v>98.525322053584006</v>
      </c>
      <c r="W327">
        <v>93.494231096199741</v>
      </c>
      <c r="X327">
        <v>91.236902482318229</v>
      </c>
      <c r="Y327">
        <v>78.676984730089288</v>
      </c>
      <c r="Z327">
        <v>76.303097434366776</v>
      </c>
      <c r="AA327">
        <v>71.450615158661904</v>
      </c>
      <c r="AB327">
        <v>69.292640484965943</v>
      </c>
      <c r="AC327">
        <v>69.2461041274086</v>
      </c>
      <c r="AD327">
        <v>64.266173892732724</v>
      </c>
      <c r="AE327">
        <v>59.091734671335544</v>
      </c>
      <c r="AF327">
        <v>58.098581740525525</v>
      </c>
    </row>
    <row r="328" spans="1:32" x14ac:dyDescent="0.2">
      <c r="A328" t="s">
        <v>478</v>
      </c>
      <c r="B328" t="s">
        <v>436</v>
      </c>
      <c r="C328">
        <v>1</v>
      </c>
      <c r="D328">
        <v>2400</v>
      </c>
      <c r="E328">
        <v>60</v>
      </c>
      <c r="F328">
        <v>1</v>
      </c>
      <c r="G328">
        <v>1</v>
      </c>
      <c r="H328" t="s">
        <v>7</v>
      </c>
      <c r="I328">
        <v>58.074148539353715</v>
      </c>
      <c r="J328">
        <v>58.624986179437585</v>
      </c>
      <c r="K328">
        <v>57.571345048129736</v>
      </c>
      <c r="L328">
        <v>58.542485382586122</v>
      </c>
      <c r="M328">
        <v>59.213140961128452</v>
      </c>
      <c r="N328">
        <v>61.238881253600276</v>
      </c>
      <c r="O328">
        <v>68.582671605272793</v>
      </c>
      <c r="P328">
        <v>72.281440926459254</v>
      </c>
      <c r="Q328">
        <v>71.230639898514369</v>
      </c>
      <c r="R328">
        <v>75.268361909614626</v>
      </c>
      <c r="S328">
        <v>71.63215473137646</v>
      </c>
      <c r="T328">
        <v>74.324909269207879</v>
      </c>
      <c r="U328">
        <v>73.201880615372701</v>
      </c>
      <c r="V328">
        <v>74.49955736881212</v>
      </c>
      <c r="W328">
        <v>75.979967140135358</v>
      </c>
      <c r="X328">
        <v>74.448502461482306</v>
      </c>
      <c r="Y328">
        <v>74.044856163581258</v>
      </c>
      <c r="Z328">
        <v>77.043958947561578</v>
      </c>
      <c r="AA328">
        <v>79.105830690830942</v>
      </c>
      <c r="AB328">
        <v>70.121465643880683</v>
      </c>
      <c r="AC328">
        <v>65.04972193235659</v>
      </c>
      <c r="AD328">
        <v>60.499111201470839</v>
      </c>
      <c r="AE328">
        <v>60.252251097295016</v>
      </c>
      <c r="AF328">
        <v>57.845967645737936</v>
      </c>
    </row>
    <row r="329" spans="1:32" x14ac:dyDescent="0.2">
      <c r="A329" t="s">
        <v>478</v>
      </c>
      <c r="B329" t="s">
        <v>437</v>
      </c>
      <c r="C329">
        <v>1</v>
      </c>
      <c r="D329">
        <v>2400</v>
      </c>
      <c r="E329">
        <v>60</v>
      </c>
      <c r="F329">
        <v>1</v>
      </c>
      <c r="G329">
        <v>1</v>
      </c>
      <c r="H329" t="s">
        <v>7</v>
      </c>
      <c r="I329">
        <v>57.822555633041532</v>
      </c>
      <c r="J329">
        <v>58.107149055328286</v>
      </c>
      <c r="K329">
        <v>57.444100956120899</v>
      </c>
      <c r="L329">
        <v>57.675767848675058</v>
      </c>
      <c r="M329">
        <v>58.935422193287053</v>
      </c>
      <c r="N329">
        <v>61.165869861235002</v>
      </c>
      <c r="O329">
        <v>69.808885663571814</v>
      </c>
      <c r="P329">
        <v>65.741141341581482</v>
      </c>
      <c r="Q329">
        <v>70.473122202311558</v>
      </c>
      <c r="R329">
        <v>68.195034285465113</v>
      </c>
      <c r="S329">
        <v>70.482131440109939</v>
      </c>
      <c r="T329">
        <v>73.503951178816635</v>
      </c>
      <c r="U329">
        <v>72.522042810409502</v>
      </c>
      <c r="V329">
        <v>75.140693643766667</v>
      </c>
      <c r="W329">
        <v>68.65398189466157</v>
      </c>
      <c r="X329">
        <v>75.282905315931998</v>
      </c>
      <c r="Y329">
        <v>77.979413568544487</v>
      </c>
      <c r="Z329">
        <v>79.839634243295194</v>
      </c>
      <c r="AA329">
        <v>71.747602902000466</v>
      </c>
      <c r="AB329">
        <v>68.930721288882069</v>
      </c>
      <c r="AC329">
        <v>65.580077521565627</v>
      </c>
      <c r="AD329">
        <v>65.286249478886475</v>
      </c>
      <c r="AE329">
        <v>67.091775950440578</v>
      </c>
      <c r="AF329">
        <v>65.837987995789064</v>
      </c>
    </row>
    <row r="330" spans="1:32" x14ac:dyDescent="0.2">
      <c r="A330" t="s">
        <v>478</v>
      </c>
      <c r="B330" t="s">
        <v>438</v>
      </c>
      <c r="C330">
        <v>1</v>
      </c>
      <c r="D330">
        <v>2400</v>
      </c>
      <c r="E330">
        <v>60</v>
      </c>
      <c r="F330">
        <v>1</v>
      </c>
      <c r="G330">
        <v>1</v>
      </c>
      <c r="H330" t="s">
        <v>7</v>
      </c>
      <c r="I330">
        <v>64.244168265897784</v>
      </c>
      <c r="J330">
        <v>65.457069110704211</v>
      </c>
      <c r="K330">
        <v>62.60904313441722</v>
      </c>
      <c r="L330">
        <v>65.540170937864687</v>
      </c>
      <c r="M330">
        <v>68.449915928103721</v>
      </c>
      <c r="N330">
        <v>76.655367405523421</v>
      </c>
      <c r="O330">
        <v>91.40684188214442</v>
      </c>
      <c r="P330">
        <v>104.39394637027587</v>
      </c>
      <c r="Q330">
        <v>102.20654566353488</v>
      </c>
      <c r="R330">
        <v>106.30321086587034</v>
      </c>
      <c r="S330">
        <v>113.71349148638913</v>
      </c>
      <c r="T330">
        <v>108.59614380546635</v>
      </c>
      <c r="U330">
        <v>108.40695767173472</v>
      </c>
      <c r="V330">
        <v>111.16338093610358</v>
      </c>
      <c r="W330">
        <v>108.20414834735494</v>
      </c>
      <c r="X330">
        <v>106.27116614107322</v>
      </c>
      <c r="Y330">
        <v>94.37765347163932</v>
      </c>
      <c r="Z330">
        <v>87.037494543634878</v>
      </c>
      <c r="AA330">
        <v>89.340475288524885</v>
      </c>
      <c r="AB330">
        <v>80.007011816234296</v>
      </c>
      <c r="AC330">
        <v>70.377446086384836</v>
      </c>
      <c r="AD330">
        <v>65.749365312703958</v>
      </c>
      <c r="AE330">
        <v>63.913218749169872</v>
      </c>
      <c r="AF330">
        <v>62.739774293578925</v>
      </c>
    </row>
    <row r="331" spans="1:32" x14ac:dyDescent="0.2">
      <c r="A331" t="s">
        <v>478</v>
      </c>
      <c r="B331" t="s">
        <v>439</v>
      </c>
      <c r="C331">
        <v>1</v>
      </c>
      <c r="D331">
        <v>2400</v>
      </c>
      <c r="E331">
        <v>60</v>
      </c>
      <c r="F331">
        <v>1</v>
      </c>
      <c r="G331">
        <v>1</v>
      </c>
      <c r="H331" t="s">
        <v>7</v>
      </c>
      <c r="I331">
        <v>64.960610118898003</v>
      </c>
      <c r="J331">
        <v>64.411001986522336</v>
      </c>
      <c r="K331">
        <v>63.558926187395898</v>
      </c>
      <c r="L331">
        <v>65.188390012675697</v>
      </c>
      <c r="M331">
        <v>67.273845582677524</v>
      </c>
      <c r="N331">
        <v>78.189425973093748</v>
      </c>
      <c r="O331">
        <v>91.07539194392308</v>
      </c>
      <c r="P331">
        <v>107.10867127369352</v>
      </c>
      <c r="Q331">
        <v>112.41688839353704</v>
      </c>
      <c r="R331">
        <v>111.19272392483835</v>
      </c>
      <c r="S331">
        <v>116.69983901720397</v>
      </c>
      <c r="T331">
        <v>119.207344516338</v>
      </c>
      <c r="U331">
        <v>123.72625441872331</v>
      </c>
      <c r="V331">
        <v>121.47579471662813</v>
      </c>
      <c r="W331">
        <v>118.18350680115525</v>
      </c>
      <c r="X331">
        <v>119.73239600623715</v>
      </c>
      <c r="Y331">
        <v>107.13597327555348</v>
      </c>
      <c r="Z331">
        <v>93.224729968843292</v>
      </c>
      <c r="AA331">
        <v>92.362087068445305</v>
      </c>
      <c r="AB331">
        <v>87.938103112067864</v>
      </c>
      <c r="AC331">
        <v>77.947503200198966</v>
      </c>
      <c r="AD331">
        <v>73.031181198659098</v>
      </c>
      <c r="AE331">
        <v>72.850524183264895</v>
      </c>
      <c r="AF331">
        <v>72.353295678274421</v>
      </c>
    </row>
    <row r="332" spans="1:32" x14ac:dyDescent="0.2">
      <c r="A332" t="s">
        <v>478</v>
      </c>
      <c r="B332" t="s">
        <v>440</v>
      </c>
      <c r="C332">
        <v>1</v>
      </c>
      <c r="D332">
        <v>2400</v>
      </c>
      <c r="E332">
        <v>60</v>
      </c>
      <c r="F332">
        <v>1</v>
      </c>
      <c r="G332">
        <v>1</v>
      </c>
      <c r="H332" t="s">
        <v>7</v>
      </c>
      <c r="I332">
        <v>71.072444194751327</v>
      </c>
      <c r="J332">
        <v>71.017379142895578</v>
      </c>
      <c r="K332">
        <v>68.354913051876252</v>
      </c>
      <c r="L332">
        <v>68.206085953002841</v>
      </c>
      <c r="M332">
        <v>72.623346229788666</v>
      </c>
      <c r="N332">
        <v>87.700283588404844</v>
      </c>
      <c r="O332">
        <v>99.670841557981689</v>
      </c>
      <c r="P332">
        <v>107.94737677461193</v>
      </c>
      <c r="Q332">
        <v>117.27966814612286</v>
      </c>
      <c r="R332">
        <v>116.0338447183496</v>
      </c>
      <c r="S332">
        <v>115.48735041594078</v>
      </c>
      <c r="T332">
        <v>108.52181487533402</v>
      </c>
      <c r="U332">
        <v>115.83070992609346</v>
      </c>
      <c r="V332">
        <v>112.6349956465904</v>
      </c>
      <c r="W332">
        <v>111.42974226470312</v>
      </c>
      <c r="X332">
        <v>105.251549065069</v>
      </c>
      <c r="Y332">
        <v>101.78663616582396</v>
      </c>
      <c r="Z332">
        <v>103.41698211006027</v>
      </c>
      <c r="AA332">
        <v>93.410840623538519</v>
      </c>
      <c r="AB332">
        <v>79.827326957825278</v>
      </c>
      <c r="AC332">
        <v>76.759290691640771</v>
      </c>
      <c r="AD332">
        <v>73.34612714269079</v>
      </c>
      <c r="AE332">
        <v>67.439515737064184</v>
      </c>
      <c r="AF332">
        <v>63.425113615588621</v>
      </c>
    </row>
    <row r="333" spans="1:32" x14ac:dyDescent="0.2">
      <c r="A333" t="s">
        <v>478</v>
      </c>
      <c r="B333" t="s">
        <v>441</v>
      </c>
      <c r="C333">
        <v>1</v>
      </c>
      <c r="D333">
        <v>2400</v>
      </c>
      <c r="E333">
        <v>60</v>
      </c>
      <c r="F333">
        <v>1</v>
      </c>
      <c r="G333">
        <v>1</v>
      </c>
      <c r="H333" t="s">
        <v>7</v>
      </c>
      <c r="I333">
        <v>61.014874893594047</v>
      </c>
      <c r="J333">
        <v>61.986174207510025</v>
      </c>
      <c r="K333">
        <v>59.887153172310185</v>
      </c>
      <c r="L333">
        <v>59.393602703376757</v>
      </c>
      <c r="M333">
        <v>62.850862915332087</v>
      </c>
      <c r="N333">
        <v>76.045074242885747</v>
      </c>
      <c r="O333">
        <v>90.185266358570502</v>
      </c>
      <c r="P333">
        <v>102.90631411711429</v>
      </c>
      <c r="Q333">
        <v>108.99285506773663</v>
      </c>
      <c r="R333">
        <v>114.53663560252789</v>
      </c>
      <c r="S333">
        <v>118.44218581279023</v>
      </c>
      <c r="T333">
        <v>102.83968406346457</v>
      </c>
      <c r="U333">
        <v>116.42645201160492</v>
      </c>
      <c r="V333">
        <v>121.96615351492724</v>
      </c>
      <c r="W333">
        <v>117.21788653086372</v>
      </c>
      <c r="X333">
        <v>110.10089243524372</v>
      </c>
      <c r="Y333">
        <v>103.79153605229072</v>
      </c>
      <c r="Z333">
        <v>98.414586242678411</v>
      </c>
      <c r="AA333">
        <v>93.779556159720286</v>
      </c>
      <c r="AB333">
        <v>92.599526842513242</v>
      </c>
      <c r="AC333">
        <v>87.572110808786107</v>
      </c>
      <c r="AD333">
        <v>86.546934962381187</v>
      </c>
      <c r="AE333">
        <v>83.674544793349753</v>
      </c>
      <c r="AF333">
        <v>77.621538541024435</v>
      </c>
    </row>
    <row r="334" spans="1:32" x14ac:dyDescent="0.2">
      <c r="A334" t="s">
        <v>478</v>
      </c>
      <c r="B334" t="s">
        <v>442</v>
      </c>
      <c r="C334">
        <v>1</v>
      </c>
      <c r="D334">
        <v>2400</v>
      </c>
      <c r="E334">
        <v>60</v>
      </c>
      <c r="F334">
        <v>1</v>
      </c>
      <c r="G334">
        <v>1</v>
      </c>
      <c r="H334" t="s">
        <v>7</v>
      </c>
      <c r="I334">
        <v>73.667923957029771</v>
      </c>
      <c r="J334">
        <v>72.604315396372826</v>
      </c>
      <c r="K334">
        <v>72.17424630424226</v>
      </c>
      <c r="L334">
        <v>74.449319868859675</v>
      </c>
      <c r="M334">
        <v>79.235151258575954</v>
      </c>
      <c r="N334">
        <v>92.441439277207479</v>
      </c>
      <c r="O334">
        <v>104.86837672568352</v>
      </c>
      <c r="P334">
        <v>116.99386732477832</v>
      </c>
      <c r="Q334">
        <v>125.84119251735294</v>
      </c>
      <c r="R334">
        <v>130.18634992374663</v>
      </c>
      <c r="S334">
        <v>130.7444383931828</v>
      </c>
      <c r="T334">
        <v>128.52720290642552</v>
      </c>
      <c r="U334">
        <v>134.11540514333615</v>
      </c>
      <c r="V334">
        <v>130.57915925135757</v>
      </c>
      <c r="W334">
        <v>123.41096566415864</v>
      </c>
      <c r="X334">
        <v>119.83663976758413</v>
      </c>
      <c r="Y334">
        <v>110.64410857898568</v>
      </c>
      <c r="Z334">
        <v>111.2363348551213</v>
      </c>
      <c r="AA334">
        <v>100.22106990322929</v>
      </c>
      <c r="AB334">
        <v>90.603638644634799</v>
      </c>
      <c r="AC334">
        <v>84.111661775025723</v>
      </c>
      <c r="AD334">
        <v>82.135489571346582</v>
      </c>
      <c r="AE334">
        <v>80.925936420775912</v>
      </c>
      <c r="AF334">
        <v>79.186574934952148</v>
      </c>
    </row>
    <row r="335" spans="1:32" x14ac:dyDescent="0.2">
      <c r="A335" t="s">
        <v>478</v>
      </c>
      <c r="B335" t="s">
        <v>443</v>
      </c>
      <c r="C335">
        <v>1</v>
      </c>
      <c r="D335">
        <v>2400</v>
      </c>
      <c r="E335">
        <v>60</v>
      </c>
      <c r="F335">
        <v>1</v>
      </c>
      <c r="G335">
        <v>1</v>
      </c>
      <c r="H335" t="s">
        <v>7</v>
      </c>
      <c r="I335">
        <v>77.495108955378925</v>
      </c>
      <c r="J335">
        <v>77.029561305974653</v>
      </c>
      <c r="K335">
        <v>76.019906405992202</v>
      </c>
      <c r="L335">
        <v>76.441584400398952</v>
      </c>
      <c r="M335">
        <v>77.817233255003728</v>
      </c>
      <c r="N335">
        <v>84.683356259443315</v>
      </c>
      <c r="O335">
        <v>88.475731587732838</v>
      </c>
      <c r="P335">
        <v>96.133427985502692</v>
      </c>
      <c r="Q335">
        <v>98.6767584708995</v>
      </c>
      <c r="R335">
        <v>101.29077578262607</v>
      </c>
      <c r="S335">
        <v>94.197979058312114</v>
      </c>
      <c r="T335">
        <v>94.757577174988995</v>
      </c>
      <c r="U335">
        <v>95.061199931459129</v>
      </c>
      <c r="V335">
        <v>94.759536901348767</v>
      </c>
      <c r="W335">
        <v>89.266130591485023</v>
      </c>
      <c r="X335">
        <v>89.652928044774754</v>
      </c>
      <c r="Y335">
        <v>88.995049960183835</v>
      </c>
      <c r="Z335">
        <v>85.473383292065122</v>
      </c>
      <c r="AA335">
        <v>90.675132209951059</v>
      </c>
      <c r="AB335">
        <v>80.832791815144873</v>
      </c>
      <c r="AC335">
        <v>75.531525270093326</v>
      </c>
      <c r="AD335">
        <v>74.09277599393188</v>
      </c>
      <c r="AE335">
        <v>71.827932008389382</v>
      </c>
      <c r="AF335">
        <v>70.386215466517015</v>
      </c>
    </row>
    <row r="336" spans="1:32" x14ac:dyDescent="0.2">
      <c r="A336" t="s">
        <v>478</v>
      </c>
      <c r="B336" t="s">
        <v>444</v>
      </c>
      <c r="C336">
        <v>1</v>
      </c>
      <c r="D336">
        <v>2400</v>
      </c>
      <c r="E336">
        <v>60</v>
      </c>
      <c r="F336">
        <v>1</v>
      </c>
      <c r="G336">
        <v>1</v>
      </c>
      <c r="H336" t="s">
        <v>7</v>
      </c>
      <c r="I336">
        <v>70.318121542449177</v>
      </c>
      <c r="J336">
        <v>70.923233963289064</v>
      </c>
      <c r="K336">
        <v>69.812397732134173</v>
      </c>
      <c r="L336">
        <v>69.261553907396262</v>
      </c>
      <c r="M336">
        <v>70.823683731135944</v>
      </c>
      <c r="N336">
        <v>78.706300572662528</v>
      </c>
      <c r="O336">
        <v>81.912567561704293</v>
      </c>
      <c r="P336">
        <v>79.044674434221918</v>
      </c>
      <c r="Q336">
        <v>85.696223023179243</v>
      </c>
      <c r="R336">
        <v>84.6213619373016</v>
      </c>
      <c r="S336">
        <v>82.636090793416898</v>
      </c>
      <c r="T336">
        <v>85.676345797298268</v>
      </c>
      <c r="U336">
        <v>85.46730759706216</v>
      </c>
      <c r="V336">
        <v>81.907863821742509</v>
      </c>
      <c r="W336">
        <v>86.398998189765607</v>
      </c>
      <c r="X336">
        <v>87.802828988426427</v>
      </c>
      <c r="Y336">
        <v>86.82005025462179</v>
      </c>
      <c r="Z336">
        <v>93.371319151052447</v>
      </c>
      <c r="AA336">
        <v>86.054708076059299</v>
      </c>
      <c r="AB336">
        <v>79.257344628567623</v>
      </c>
      <c r="AC336">
        <v>78.733364659291681</v>
      </c>
      <c r="AD336">
        <v>74.679211951361822</v>
      </c>
      <c r="AE336">
        <v>71.685485000566274</v>
      </c>
      <c r="AF336">
        <v>70.934174382435515</v>
      </c>
    </row>
    <row r="337" spans="1:32" x14ac:dyDescent="0.2">
      <c r="A337" t="s">
        <v>478</v>
      </c>
      <c r="B337" t="s">
        <v>445</v>
      </c>
      <c r="C337">
        <v>1</v>
      </c>
      <c r="D337">
        <v>2400</v>
      </c>
      <c r="E337">
        <v>60</v>
      </c>
      <c r="F337">
        <v>1</v>
      </c>
      <c r="G337">
        <v>1</v>
      </c>
      <c r="H337" t="s">
        <v>7</v>
      </c>
      <c r="I337">
        <v>70.43308339045636</v>
      </c>
      <c r="J337">
        <v>70.2553376356217</v>
      </c>
      <c r="K337">
        <v>72.310024804271748</v>
      </c>
      <c r="L337">
        <v>74.075414121811875</v>
      </c>
      <c r="M337">
        <v>77.953684433653905</v>
      </c>
      <c r="N337">
        <v>86.129701045368648</v>
      </c>
      <c r="O337">
        <v>107.4045347732859</v>
      </c>
      <c r="P337">
        <v>119.81846431119747</v>
      </c>
      <c r="Q337">
        <v>124.33603866953584</v>
      </c>
      <c r="R337">
        <v>120.2030984128191</v>
      </c>
      <c r="S337">
        <v>122.49274103137381</v>
      </c>
      <c r="T337">
        <v>112.59929988317379</v>
      </c>
      <c r="U337">
        <v>115.30772953133152</v>
      </c>
      <c r="V337">
        <v>117.17019396255219</v>
      </c>
      <c r="W337">
        <v>110.83811139726828</v>
      </c>
      <c r="X337">
        <v>109.68407793219397</v>
      </c>
      <c r="Y337">
        <v>106.55427648470138</v>
      </c>
      <c r="Z337">
        <v>105.22091250964851</v>
      </c>
      <c r="AA337">
        <v>111.74666679117446</v>
      </c>
      <c r="AB337">
        <v>102.53999879750683</v>
      </c>
      <c r="AC337">
        <v>87.268349251455632</v>
      </c>
      <c r="AD337">
        <v>80.305160309223481</v>
      </c>
      <c r="AE337">
        <v>77.1451548029804</v>
      </c>
      <c r="AF337">
        <v>76.385879903334839</v>
      </c>
    </row>
    <row r="338" spans="1:32" x14ac:dyDescent="0.2">
      <c r="A338" t="s">
        <v>478</v>
      </c>
      <c r="B338" t="s">
        <v>446</v>
      </c>
      <c r="C338">
        <v>1</v>
      </c>
      <c r="D338">
        <v>2400</v>
      </c>
      <c r="E338">
        <v>60</v>
      </c>
      <c r="F338">
        <v>1</v>
      </c>
      <c r="G338">
        <v>1</v>
      </c>
      <c r="H338" t="s">
        <v>7</v>
      </c>
      <c r="I338">
        <v>75.58157175834998</v>
      </c>
      <c r="J338">
        <v>74.442843069816945</v>
      </c>
      <c r="K338">
        <v>73.45840292583209</v>
      </c>
      <c r="L338">
        <v>72.461916592883938</v>
      </c>
      <c r="M338">
        <v>75.245729877446664</v>
      </c>
      <c r="N338">
        <v>79.028982045876489</v>
      </c>
      <c r="O338">
        <v>87.519031221663738</v>
      </c>
      <c r="P338">
        <v>100.60235486530937</v>
      </c>
      <c r="Q338">
        <v>105.59831373549768</v>
      </c>
      <c r="R338">
        <v>103.42871412470832</v>
      </c>
      <c r="S338">
        <v>105.51853833310943</v>
      </c>
      <c r="T338">
        <v>99.948144673937435</v>
      </c>
      <c r="U338">
        <v>106.99611553510412</v>
      </c>
      <c r="V338">
        <v>104.37628243318373</v>
      </c>
      <c r="W338">
        <v>100.4505911211246</v>
      </c>
      <c r="X338">
        <v>93.370947982156594</v>
      </c>
      <c r="Y338">
        <v>87.967339096102137</v>
      </c>
      <c r="Z338">
        <v>88.022729866170991</v>
      </c>
      <c r="AA338">
        <v>89.243895491239783</v>
      </c>
      <c r="AB338">
        <v>85.327174068502956</v>
      </c>
      <c r="AC338">
        <v>79.888337453012767</v>
      </c>
      <c r="AD338">
        <v>76.066456582548753</v>
      </c>
      <c r="AE338">
        <v>72.931277016928718</v>
      </c>
      <c r="AF338">
        <v>69.312783423367904</v>
      </c>
    </row>
    <row r="339" spans="1:32" x14ac:dyDescent="0.2">
      <c r="A339" t="s">
        <v>478</v>
      </c>
      <c r="B339" t="s">
        <v>447</v>
      </c>
      <c r="C339">
        <v>1</v>
      </c>
      <c r="D339">
        <v>2400</v>
      </c>
      <c r="E339">
        <v>60</v>
      </c>
      <c r="F339">
        <v>1</v>
      </c>
      <c r="G339">
        <v>1</v>
      </c>
      <c r="H339" t="s">
        <v>7</v>
      </c>
      <c r="I339">
        <v>64.225404045707549</v>
      </c>
      <c r="J339">
        <v>63.899035388118129</v>
      </c>
      <c r="K339">
        <v>62.060522414361728</v>
      </c>
      <c r="L339">
        <v>66.378522289266428</v>
      </c>
      <c r="M339">
        <v>68.293964154113439</v>
      </c>
      <c r="N339">
        <v>76.25120688529698</v>
      </c>
      <c r="O339">
        <v>85.809165669237515</v>
      </c>
      <c r="P339">
        <v>98.696073777441526</v>
      </c>
      <c r="Q339">
        <v>100.2072284539735</v>
      </c>
      <c r="R339">
        <v>105.39780564607292</v>
      </c>
      <c r="S339">
        <v>107.79749459673633</v>
      </c>
      <c r="T339">
        <v>102.06970867360741</v>
      </c>
      <c r="U339">
        <v>103.01617878041172</v>
      </c>
      <c r="V339">
        <v>98.395272442831214</v>
      </c>
      <c r="W339">
        <v>99.418066137275531</v>
      </c>
      <c r="X339">
        <v>92.129606036222981</v>
      </c>
      <c r="Y339">
        <v>86.9440639648179</v>
      </c>
      <c r="Z339">
        <v>81.540865644427612</v>
      </c>
      <c r="AA339">
        <v>79.950780909663933</v>
      </c>
      <c r="AB339">
        <v>76.401844693195258</v>
      </c>
      <c r="AC339">
        <v>76.679682855810228</v>
      </c>
      <c r="AD339">
        <v>78.475206894360838</v>
      </c>
      <c r="AE339">
        <v>75.364907624319642</v>
      </c>
      <c r="AF339">
        <v>65.491957593907131</v>
      </c>
    </row>
    <row r="340" spans="1:32" x14ac:dyDescent="0.2">
      <c r="A340" t="s">
        <v>478</v>
      </c>
      <c r="B340" t="s">
        <v>448</v>
      </c>
      <c r="C340">
        <v>1</v>
      </c>
      <c r="D340">
        <v>2400</v>
      </c>
      <c r="E340">
        <v>60</v>
      </c>
      <c r="F340">
        <v>1</v>
      </c>
      <c r="G340">
        <v>1</v>
      </c>
      <c r="H340" t="s">
        <v>7</v>
      </c>
      <c r="I340">
        <v>64.164763770337075</v>
      </c>
      <c r="J340">
        <v>66.194187526428323</v>
      </c>
      <c r="K340">
        <v>63.07826241670503</v>
      </c>
      <c r="L340">
        <v>65.222482240400893</v>
      </c>
      <c r="M340">
        <v>69.461569619783461</v>
      </c>
      <c r="N340">
        <v>78.868760929009923</v>
      </c>
      <c r="O340">
        <v>90.689722344649226</v>
      </c>
      <c r="P340">
        <v>102.47238605709087</v>
      </c>
      <c r="Q340">
        <v>111.20733681119393</v>
      </c>
      <c r="R340">
        <v>110.34256282038265</v>
      </c>
      <c r="S340">
        <v>110.89129129028616</v>
      </c>
      <c r="T340">
        <v>109.80317003506157</v>
      </c>
      <c r="U340">
        <v>111.16597653214126</v>
      </c>
      <c r="V340">
        <v>104.78828941286916</v>
      </c>
      <c r="W340">
        <v>112.42687062944593</v>
      </c>
      <c r="X340">
        <v>104.86339436540166</v>
      </c>
      <c r="Y340">
        <v>99.381074168071109</v>
      </c>
      <c r="Z340">
        <v>93.446064852824875</v>
      </c>
      <c r="AA340">
        <v>93.122375990056526</v>
      </c>
      <c r="AB340">
        <v>89.591025271234003</v>
      </c>
      <c r="AC340">
        <v>80.581343557600192</v>
      </c>
      <c r="AD340">
        <v>79.521938074504249</v>
      </c>
      <c r="AE340">
        <v>78.793226688516697</v>
      </c>
      <c r="AF340">
        <v>79.194554261192636</v>
      </c>
    </row>
    <row r="341" spans="1:32" x14ac:dyDescent="0.2">
      <c r="A341" t="s">
        <v>478</v>
      </c>
      <c r="B341" t="s">
        <v>449</v>
      </c>
      <c r="C341">
        <v>1</v>
      </c>
      <c r="D341">
        <v>2400</v>
      </c>
      <c r="E341">
        <v>60</v>
      </c>
      <c r="F341">
        <v>1</v>
      </c>
      <c r="G341">
        <v>1</v>
      </c>
      <c r="H341" t="s">
        <v>7</v>
      </c>
      <c r="I341">
        <v>73.43710619161557</v>
      </c>
      <c r="J341">
        <v>72.177357874405104</v>
      </c>
      <c r="K341">
        <v>71.674456627881028</v>
      </c>
      <c r="L341">
        <v>74.209605656846364</v>
      </c>
      <c r="M341">
        <v>76.357270730810384</v>
      </c>
      <c r="N341">
        <v>92.937404589358025</v>
      </c>
      <c r="O341">
        <v>108.66646440281362</v>
      </c>
      <c r="P341">
        <v>115.61807237112282</v>
      </c>
      <c r="Q341">
        <v>124.07144101481366</v>
      </c>
      <c r="R341">
        <v>125.24292473341301</v>
      </c>
      <c r="S341">
        <v>118.17493242337123</v>
      </c>
      <c r="T341">
        <v>114.73866539889566</v>
      </c>
      <c r="U341">
        <v>118.45015606741482</v>
      </c>
      <c r="V341">
        <v>115.05086314318463</v>
      </c>
      <c r="W341">
        <v>116.58891745295702</v>
      </c>
      <c r="X341">
        <v>109.49191923878743</v>
      </c>
      <c r="Y341">
        <v>99.28199347787718</v>
      </c>
      <c r="Z341">
        <v>94.471097461931038</v>
      </c>
      <c r="AA341">
        <v>96.825226251134623</v>
      </c>
      <c r="AB341">
        <v>97.458836410553104</v>
      </c>
      <c r="AC341">
        <v>90.510760147565023</v>
      </c>
      <c r="AD341">
        <v>81.25310395872242</v>
      </c>
      <c r="AE341">
        <v>79.921890508591702</v>
      </c>
      <c r="AF341">
        <v>77.951530334266295</v>
      </c>
    </row>
    <row r="342" spans="1:32" x14ac:dyDescent="0.2">
      <c r="A342" t="s">
        <v>478</v>
      </c>
      <c r="B342" t="s">
        <v>450</v>
      </c>
      <c r="C342">
        <v>1</v>
      </c>
      <c r="D342">
        <v>2400</v>
      </c>
      <c r="E342">
        <v>60</v>
      </c>
      <c r="F342">
        <v>1</v>
      </c>
      <c r="G342">
        <v>1</v>
      </c>
      <c r="H342" t="s">
        <v>7</v>
      </c>
      <c r="I342">
        <v>78.425806731952804</v>
      </c>
      <c r="J342">
        <v>77.40710112577348</v>
      </c>
      <c r="K342">
        <v>75.928850370859834</v>
      </c>
      <c r="L342">
        <v>77.216904255251237</v>
      </c>
      <c r="M342">
        <v>77.770062533417843</v>
      </c>
      <c r="N342">
        <v>82.446027983003091</v>
      </c>
      <c r="O342">
        <v>85.448018445498775</v>
      </c>
      <c r="P342">
        <v>92.613591097817334</v>
      </c>
      <c r="Q342">
        <v>88.449137269938234</v>
      </c>
      <c r="R342">
        <v>93.034395845257876</v>
      </c>
      <c r="S342">
        <v>89.776603460255174</v>
      </c>
      <c r="T342">
        <v>83.609985583556437</v>
      </c>
      <c r="U342">
        <v>83.468229288696449</v>
      </c>
      <c r="V342">
        <v>78.709483442408285</v>
      </c>
      <c r="W342">
        <v>81.263719561609022</v>
      </c>
      <c r="X342">
        <v>81.245416656041485</v>
      </c>
      <c r="Y342">
        <v>82.36484294820319</v>
      </c>
      <c r="Z342">
        <v>85.612289765824414</v>
      </c>
      <c r="AA342">
        <v>88.736630110873364</v>
      </c>
      <c r="AB342">
        <v>82.444920022539833</v>
      </c>
      <c r="AC342">
        <v>75.387271064995574</v>
      </c>
      <c r="AD342">
        <v>71.242745890838577</v>
      </c>
      <c r="AE342">
        <v>71.14929315068936</v>
      </c>
      <c r="AF342">
        <v>69.041947785453956</v>
      </c>
    </row>
    <row r="343" spans="1:32" x14ac:dyDescent="0.2">
      <c r="A343" t="s">
        <v>478</v>
      </c>
      <c r="B343" t="s">
        <v>451</v>
      </c>
      <c r="C343">
        <v>1</v>
      </c>
      <c r="D343">
        <v>2400</v>
      </c>
      <c r="E343">
        <v>60</v>
      </c>
      <c r="F343">
        <v>1</v>
      </c>
      <c r="G343">
        <v>1</v>
      </c>
      <c r="H343" t="s">
        <v>7</v>
      </c>
      <c r="I343">
        <v>68.810703253390869</v>
      </c>
      <c r="J343">
        <v>69.292383363755562</v>
      </c>
      <c r="K343">
        <v>68.007759123166963</v>
      </c>
      <c r="L343">
        <v>68.384100276192413</v>
      </c>
      <c r="M343">
        <v>67.979312416056757</v>
      </c>
      <c r="N343">
        <v>75.894750281120082</v>
      </c>
      <c r="O343">
        <v>79.762584084733106</v>
      </c>
      <c r="P343">
        <v>75.757139579234462</v>
      </c>
      <c r="Q343">
        <v>79.513061380604086</v>
      </c>
      <c r="R343">
        <v>79.089528404119449</v>
      </c>
      <c r="S343">
        <v>79.969942925430203</v>
      </c>
      <c r="T343">
        <v>80.006285841505289</v>
      </c>
      <c r="U343">
        <v>78.304766342193432</v>
      </c>
      <c r="V343">
        <v>78.609765426734924</v>
      </c>
      <c r="W343">
        <v>74.248526501140788</v>
      </c>
      <c r="X343">
        <v>76.000035556895867</v>
      </c>
      <c r="Y343">
        <v>77.639126019902022</v>
      </c>
      <c r="Z343">
        <v>75.852481614419759</v>
      </c>
      <c r="AA343">
        <v>73.989400853950556</v>
      </c>
      <c r="AB343">
        <v>68.551165387019608</v>
      </c>
      <c r="AC343">
        <v>68.406510237489542</v>
      </c>
      <c r="AD343">
        <v>68.633804994273845</v>
      </c>
      <c r="AE343">
        <v>67.398431523912464</v>
      </c>
      <c r="AF343">
        <v>65.887491047419488</v>
      </c>
    </row>
    <row r="344" spans="1:32" x14ac:dyDescent="0.2">
      <c r="A344" t="s">
        <v>478</v>
      </c>
      <c r="B344" t="s">
        <v>452</v>
      </c>
      <c r="C344">
        <v>1</v>
      </c>
      <c r="D344">
        <v>2400</v>
      </c>
      <c r="E344">
        <v>60</v>
      </c>
      <c r="F344">
        <v>1</v>
      </c>
      <c r="G344">
        <v>1</v>
      </c>
      <c r="H344" t="s">
        <v>7</v>
      </c>
      <c r="I344">
        <v>67.808653019869581</v>
      </c>
      <c r="J344">
        <v>69.846191823192811</v>
      </c>
      <c r="K344">
        <v>69.812185194729636</v>
      </c>
      <c r="L344">
        <v>72.534782841899414</v>
      </c>
      <c r="M344">
        <v>75.42845961908364</v>
      </c>
      <c r="N344">
        <v>87.167742359082084</v>
      </c>
      <c r="O344">
        <v>106.32969340435197</v>
      </c>
      <c r="P344">
        <v>114.7868037058188</v>
      </c>
      <c r="Q344">
        <v>123.70596745598745</v>
      </c>
      <c r="R344">
        <v>122.95561318540666</v>
      </c>
      <c r="S344">
        <v>117.14284968851358</v>
      </c>
      <c r="T344">
        <v>107.43778012107576</v>
      </c>
      <c r="U344">
        <v>105.47425953590911</v>
      </c>
      <c r="V344">
        <v>112.45607760217764</v>
      </c>
      <c r="W344">
        <v>114.4555505453182</v>
      </c>
      <c r="X344">
        <v>98.960257158996626</v>
      </c>
      <c r="Y344">
        <v>88.026493349474705</v>
      </c>
      <c r="Z344">
        <v>83.291093667871706</v>
      </c>
      <c r="AA344">
        <v>86.463113417363488</v>
      </c>
      <c r="AB344">
        <v>82.351300757110991</v>
      </c>
      <c r="AC344">
        <v>75.958489576536522</v>
      </c>
      <c r="AD344">
        <v>67.212583383034968</v>
      </c>
      <c r="AE344">
        <v>62.346652414093455</v>
      </c>
      <c r="AF344">
        <v>59.242080287247049</v>
      </c>
    </row>
    <row r="345" spans="1:32" x14ac:dyDescent="0.2">
      <c r="A345" t="s">
        <v>478</v>
      </c>
      <c r="B345" t="s">
        <v>453</v>
      </c>
      <c r="C345">
        <v>1</v>
      </c>
      <c r="D345">
        <v>2400</v>
      </c>
      <c r="E345">
        <v>60</v>
      </c>
      <c r="F345">
        <v>1</v>
      </c>
      <c r="G345">
        <v>1</v>
      </c>
      <c r="H345" t="s">
        <v>7</v>
      </c>
      <c r="I345">
        <v>59.163156453198411</v>
      </c>
      <c r="J345">
        <v>59.090628775343006</v>
      </c>
      <c r="K345">
        <v>58.893127826889817</v>
      </c>
      <c r="L345">
        <v>60.534710227605842</v>
      </c>
      <c r="M345">
        <v>63.785793236293244</v>
      </c>
      <c r="N345">
        <v>72.733963989800742</v>
      </c>
      <c r="O345">
        <v>87.136006773832989</v>
      </c>
      <c r="P345">
        <v>97.219934581330975</v>
      </c>
      <c r="Q345">
        <v>100.72005208152339</v>
      </c>
      <c r="R345">
        <v>102.74868886164879</v>
      </c>
      <c r="S345">
        <v>100.06619288260235</v>
      </c>
      <c r="T345">
        <v>102.43570659262799</v>
      </c>
      <c r="U345">
        <v>111.80080618966431</v>
      </c>
      <c r="V345">
        <v>110.5901606962438</v>
      </c>
      <c r="W345">
        <v>109.12281563511084</v>
      </c>
      <c r="X345">
        <v>93.115146516780214</v>
      </c>
      <c r="Y345">
        <v>92.699059936920719</v>
      </c>
      <c r="Z345">
        <v>87.00649558863816</v>
      </c>
      <c r="AA345">
        <v>83.250913062446514</v>
      </c>
      <c r="AB345">
        <v>79.260924882436697</v>
      </c>
      <c r="AC345">
        <v>70.774656365204848</v>
      </c>
      <c r="AD345">
        <v>65.713283215484836</v>
      </c>
      <c r="AE345">
        <v>66.309310188708679</v>
      </c>
      <c r="AF345">
        <v>62.737428820270971</v>
      </c>
    </row>
    <row r="346" spans="1:32" x14ac:dyDescent="0.2">
      <c r="A346" t="s">
        <v>478</v>
      </c>
      <c r="B346" t="s">
        <v>454</v>
      </c>
      <c r="C346">
        <v>1</v>
      </c>
      <c r="D346">
        <v>2400</v>
      </c>
      <c r="E346">
        <v>60</v>
      </c>
      <c r="F346">
        <v>1</v>
      </c>
      <c r="G346">
        <v>1</v>
      </c>
      <c r="H346" t="s">
        <v>7</v>
      </c>
      <c r="I346">
        <v>59.624110927791321</v>
      </c>
      <c r="J346">
        <v>58.313863275855176</v>
      </c>
      <c r="K346">
        <v>56.708500093682247</v>
      </c>
      <c r="L346">
        <v>60.639615483647262</v>
      </c>
      <c r="M346">
        <v>61.787987980893931</v>
      </c>
      <c r="N346">
        <v>70.718493736460587</v>
      </c>
      <c r="O346">
        <v>85.493219375021937</v>
      </c>
      <c r="P346">
        <v>89.516982577224724</v>
      </c>
      <c r="Q346">
        <v>101.631545150926</v>
      </c>
      <c r="R346">
        <v>102.02685985505605</v>
      </c>
      <c r="S346">
        <v>106.02876672490382</v>
      </c>
      <c r="T346">
        <v>106.1320073422891</v>
      </c>
      <c r="U346">
        <v>112.17204888117553</v>
      </c>
      <c r="V346">
        <v>116.27811183698731</v>
      </c>
      <c r="W346">
        <v>111.49757492268726</v>
      </c>
      <c r="X346">
        <v>103.95360540521067</v>
      </c>
      <c r="Y346">
        <v>95.262607897268808</v>
      </c>
      <c r="Z346">
        <v>94.103782663024901</v>
      </c>
      <c r="AA346">
        <v>91.620985409065113</v>
      </c>
      <c r="AB346">
        <v>82.469942552282248</v>
      </c>
      <c r="AC346">
        <v>86.688001648669967</v>
      </c>
      <c r="AD346">
        <v>77.242859481840227</v>
      </c>
      <c r="AE346">
        <v>73.530428727724413</v>
      </c>
      <c r="AF346">
        <v>71.614563483488098</v>
      </c>
    </row>
    <row r="347" spans="1:32" x14ac:dyDescent="0.2">
      <c r="A347" t="s">
        <v>478</v>
      </c>
      <c r="B347" t="s">
        <v>455</v>
      </c>
      <c r="C347">
        <v>1</v>
      </c>
      <c r="D347">
        <v>2400</v>
      </c>
      <c r="E347">
        <v>60</v>
      </c>
      <c r="F347">
        <v>1</v>
      </c>
      <c r="G347">
        <v>1</v>
      </c>
      <c r="H347" t="s">
        <v>7</v>
      </c>
      <c r="I347">
        <v>68.319932585536861</v>
      </c>
      <c r="J347">
        <v>64.616233471855821</v>
      </c>
      <c r="K347">
        <v>63.63771962195554</v>
      </c>
      <c r="L347">
        <v>67.71096742021868</v>
      </c>
      <c r="M347">
        <v>72.622095075494499</v>
      </c>
      <c r="N347">
        <v>80.421977751089656</v>
      </c>
      <c r="O347">
        <v>102.26062000270255</v>
      </c>
      <c r="P347">
        <v>118.19197687624782</v>
      </c>
      <c r="Q347">
        <v>121.06146489407388</v>
      </c>
      <c r="R347">
        <v>128.64435608092711</v>
      </c>
      <c r="S347">
        <v>125.16174261322907</v>
      </c>
      <c r="T347">
        <v>120.38612484876434</v>
      </c>
      <c r="U347">
        <v>124.01107145224313</v>
      </c>
      <c r="V347">
        <v>128.48400403190382</v>
      </c>
      <c r="W347">
        <v>128.473527330275</v>
      </c>
      <c r="X347">
        <v>121.99108833345799</v>
      </c>
      <c r="Y347">
        <v>105.70350184196347</v>
      </c>
      <c r="Z347">
        <v>94.121880142503429</v>
      </c>
      <c r="AA347">
        <v>92.698809155141504</v>
      </c>
      <c r="AB347">
        <v>93.369423256895246</v>
      </c>
      <c r="AC347">
        <v>88.545528306527927</v>
      </c>
      <c r="AD347">
        <v>86.970096247689582</v>
      </c>
      <c r="AE347">
        <v>82.043917372006888</v>
      </c>
      <c r="AF347">
        <v>79.791214387329433</v>
      </c>
    </row>
    <row r="348" spans="1:32" x14ac:dyDescent="0.2">
      <c r="A348" t="s">
        <v>478</v>
      </c>
      <c r="B348" t="s">
        <v>456</v>
      </c>
      <c r="C348">
        <v>1</v>
      </c>
      <c r="D348">
        <v>2400</v>
      </c>
      <c r="E348">
        <v>60</v>
      </c>
      <c r="F348">
        <v>1</v>
      </c>
      <c r="G348">
        <v>1</v>
      </c>
      <c r="H348" t="s">
        <v>7</v>
      </c>
      <c r="I348">
        <v>76.997149184676289</v>
      </c>
      <c r="J348">
        <v>76.806999359431941</v>
      </c>
      <c r="K348">
        <v>75.424399022924348</v>
      </c>
      <c r="L348">
        <v>77.388974579335368</v>
      </c>
      <c r="M348">
        <v>80.199899495596497</v>
      </c>
      <c r="N348">
        <v>95.115969692095703</v>
      </c>
      <c r="O348">
        <v>116.89903650781206</v>
      </c>
      <c r="P348">
        <v>129.38055189866103</v>
      </c>
      <c r="Q348">
        <v>128.36857636780326</v>
      </c>
      <c r="R348">
        <v>124.65553966418405</v>
      </c>
      <c r="S348">
        <v>127.90977389901316</v>
      </c>
      <c r="T348">
        <v>122.40638488710147</v>
      </c>
      <c r="U348">
        <v>132.29645414495167</v>
      </c>
      <c r="V348">
        <v>130.94678707780568</v>
      </c>
      <c r="W348">
        <v>123.30622163915216</v>
      </c>
      <c r="X348">
        <v>111.15483635603542</v>
      </c>
      <c r="Y348">
        <v>93.510828604379341</v>
      </c>
      <c r="Z348">
        <v>89.337999376146698</v>
      </c>
      <c r="AA348">
        <v>88.401620479036239</v>
      </c>
      <c r="AB348">
        <v>84.621510272963391</v>
      </c>
      <c r="AC348">
        <v>80.17487233625458</v>
      </c>
      <c r="AD348">
        <v>79.88840796660827</v>
      </c>
      <c r="AE348">
        <v>75.457717243600811</v>
      </c>
      <c r="AF348">
        <v>71.679054882381379</v>
      </c>
    </row>
    <row r="349" spans="1:32" x14ac:dyDescent="0.2">
      <c r="A349" t="s">
        <v>478</v>
      </c>
      <c r="B349" t="s">
        <v>457</v>
      </c>
      <c r="C349">
        <v>1</v>
      </c>
      <c r="D349">
        <v>2400</v>
      </c>
      <c r="E349">
        <v>60</v>
      </c>
      <c r="F349">
        <v>1</v>
      </c>
      <c r="G349">
        <v>1</v>
      </c>
      <c r="H349" t="s">
        <v>7</v>
      </c>
      <c r="I349">
        <v>69.2393100018257</v>
      </c>
      <c r="J349">
        <v>66.919849367546632</v>
      </c>
      <c r="K349">
        <v>65.131933332101127</v>
      </c>
      <c r="L349">
        <v>65.134556217338385</v>
      </c>
      <c r="M349">
        <v>65.576019990170067</v>
      </c>
      <c r="N349">
        <v>74.031963794565641</v>
      </c>
      <c r="O349">
        <v>80.727070031100411</v>
      </c>
      <c r="P349">
        <v>81.020297698617682</v>
      </c>
      <c r="Q349">
        <v>87.407770291924592</v>
      </c>
      <c r="R349">
        <v>88.03713014113022</v>
      </c>
      <c r="S349">
        <v>81.013943362085044</v>
      </c>
      <c r="T349">
        <v>86.682035504267574</v>
      </c>
      <c r="U349">
        <v>87.982902611015462</v>
      </c>
      <c r="V349">
        <v>82.431798944713066</v>
      </c>
      <c r="W349">
        <v>74.235818683732504</v>
      </c>
      <c r="X349">
        <v>75.053884893930771</v>
      </c>
      <c r="Y349">
        <v>77.093104900885749</v>
      </c>
      <c r="Z349">
        <v>72.576248416995028</v>
      </c>
      <c r="AA349">
        <v>72.996495042736484</v>
      </c>
      <c r="AB349">
        <v>72.137540548075833</v>
      </c>
      <c r="AC349">
        <v>67.405344873812524</v>
      </c>
      <c r="AD349">
        <v>63.830924537064327</v>
      </c>
      <c r="AE349">
        <v>60.902726744039683</v>
      </c>
      <c r="AF349">
        <v>58.922880925485998</v>
      </c>
    </row>
    <row r="350" spans="1:32" x14ac:dyDescent="0.2">
      <c r="A350" t="s">
        <v>478</v>
      </c>
      <c r="B350" t="s">
        <v>458</v>
      </c>
      <c r="C350">
        <v>1</v>
      </c>
      <c r="D350">
        <v>2400</v>
      </c>
      <c r="E350">
        <v>60</v>
      </c>
      <c r="F350">
        <v>1</v>
      </c>
      <c r="G350">
        <v>1</v>
      </c>
      <c r="H350" t="s">
        <v>7</v>
      </c>
      <c r="I350">
        <v>58.981243214166469</v>
      </c>
      <c r="J350">
        <v>58.898256292982467</v>
      </c>
      <c r="K350">
        <v>58.281178743697922</v>
      </c>
      <c r="L350">
        <v>59.094889716226326</v>
      </c>
      <c r="M350">
        <v>58.370555918164648</v>
      </c>
      <c r="N350">
        <v>67.389676334483312</v>
      </c>
      <c r="O350">
        <v>67.168090141762988</v>
      </c>
      <c r="P350">
        <v>63.68089101512161</v>
      </c>
      <c r="Q350">
        <v>64.724846497817737</v>
      </c>
      <c r="R350">
        <v>66.813672840067838</v>
      </c>
      <c r="S350">
        <v>67.447066629404745</v>
      </c>
      <c r="T350">
        <v>66.052337728428</v>
      </c>
      <c r="U350">
        <v>71.242986800788273</v>
      </c>
      <c r="V350">
        <v>71.737623124524362</v>
      </c>
      <c r="W350">
        <v>66.505472901560239</v>
      </c>
      <c r="X350">
        <v>72.378913287183238</v>
      </c>
      <c r="Y350">
        <v>69.670585059676185</v>
      </c>
      <c r="Z350">
        <v>66.899626364313647</v>
      </c>
      <c r="AA350">
        <v>68.237792258149014</v>
      </c>
      <c r="AB350">
        <v>63.721952910725435</v>
      </c>
      <c r="AC350">
        <v>62.89284663081834</v>
      </c>
      <c r="AD350">
        <v>62.703656217419123</v>
      </c>
      <c r="AE350">
        <v>63.269960954664739</v>
      </c>
      <c r="AF350">
        <v>61.888603209326185</v>
      </c>
    </row>
    <row r="351" spans="1:32" x14ac:dyDescent="0.2">
      <c r="A351" t="s">
        <v>478</v>
      </c>
      <c r="B351" t="s">
        <v>459</v>
      </c>
      <c r="C351">
        <v>1</v>
      </c>
      <c r="D351">
        <v>2400</v>
      </c>
      <c r="E351">
        <v>60</v>
      </c>
      <c r="F351">
        <v>1</v>
      </c>
      <c r="G351">
        <v>1</v>
      </c>
      <c r="H351" t="s">
        <v>7</v>
      </c>
      <c r="I351">
        <v>62.301894494876649</v>
      </c>
      <c r="J351">
        <v>63.63291950591902</v>
      </c>
      <c r="K351">
        <v>62.732845970300723</v>
      </c>
      <c r="L351">
        <v>65.288972692638524</v>
      </c>
      <c r="M351">
        <v>68.916621625243209</v>
      </c>
      <c r="N351">
        <v>83.894783614904753</v>
      </c>
      <c r="O351">
        <v>104.81546182779671</v>
      </c>
      <c r="P351">
        <v>113.62514579968101</v>
      </c>
      <c r="Q351">
        <v>118.85543987993022</v>
      </c>
      <c r="R351">
        <v>119.11518817677344</v>
      </c>
      <c r="S351">
        <v>119.80981009970849</v>
      </c>
      <c r="T351">
        <v>116.2469114641659</v>
      </c>
      <c r="U351">
        <v>122.20612240228931</v>
      </c>
      <c r="V351">
        <v>117.67147285825162</v>
      </c>
      <c r="W351">
        <v>116.95390315831396</v>
      </c>
      <c r="X351">
        <v>111.70900470037621</v>
      </c>
      <c r="Y351">
        <v>98.464953211179647</v>
      </c>
      <c r="Z351">
        <v>94.049125221452442</v>
      </c>
      <c r="AA351">
        <v>95.619538976209284</v>
      </c>
      <c r="AB351">
        <v>84.48995970036016</v>
      </c>
      <c r="AC351">
        <v>77.044616057028009</v>
      </c>
      <c r="AD351">
        <v>74.326668578558568</v>
      </c>
      <c r="AE351">
        <v>72.587082413378795</v>
      </c>
      <c r="AF351">
        <v>71.303497538511735</v>
      </c>
    </row>
    <row r="352" spans="1:32" x14ac:dyDescent="0.2">
      <c r="A352" t="s">
        <v>478</v>
      </c>
      <c r="B352" t="s">
        <v>460</v>
      </c>
      <c r="C352">
        <v>1</v>
      </c>
      <c r="D352">
        <v>2400</v>
      </c>
      <c r="E352">
        <v>60</v>
      </c>
      <c r="F352">
        <v>1</v>
      </c>
      <c r="G352">
        <v>1</v>
      </c>
      <c r="H352" t="s">
        <v>7</v>
      </c>
      <c r="I352">
        <v>71.192758775025382</v>
      </c>
      <c r="J352">
        <v>68.734583629721797</v>
      </c>
      <c r="K352">
        <v>65.689642076346047</v>
      </c>
      <c r="L352">
        <v>68.88253817447341</v>
      </c>
      <c r="M352">
        <v>72.001363363075129</v>
      </c>
      <c r="N352">
        <v>80.832696447897163</v>
      </c>
      <c r="O352">
        <v>97.60452665530795</v>
      </c>
      <c r="P352">
        <v>110.62111544872342</v>
      </c>
      <c r="Q352">
        <v>116.4944584469996</v>
      </c>
      <c r="R352">
        <v>116.54494430901367</v>
      </c>
      <c r="S352">
        <v>118.63611014261441</v>
      </c>
      <c r="T352">
        <v>109.44090629099557</v>
      </c>
      <c r="U352">
        <v>123.19431997665528</v>
      </c>
      <c r="V352">
        <v>118.48324968621009</v>
      </c>
      <c r="W352">
        <v>115.6603645570823</v>
      </c>
      <c r="X352">
        <v>103.90395470913349</v>
      </c>
      <c r="Y352">
        <v>95.08593870200292</v>
      </c>
      <c r="Z352">
        <v>91.931897797467073</v>
      </c>
      <c r="AA352">
        <v>88.126527741719713</v>
      </c>
      <c r="AB352">
        <v>82.008000182203205</v>
      </c>
      <c r="AC352">
        <v>77.057569645943929</v>
      </c>
      <c r="AD352">
        <v>73.962226857346039</v>
      </c>
      <c r="AE352">
        <v>70.745357688471231</v>
      </c>
      <c r="AF352">
        <v>67.127104845418614</v>
      </c>
    </row>
    <row r="353" spans="1:32" x14ac:dyDescent="0.2">
      <c r="A353" t="s">
        <v>478</v>
      </c>
      <c r="B353" t="s">
        <v>461</v>
      </c>
      <c r="C353">
        <v>1</v>
      </c>
      <c r="D353">
        <v>2400</v>
      </c>
      <c r="E353">
        <v>60</v>
      </c>
      <c r="F353">
        <v>1</v>
      </c>
      <c r="G353">
        <v>1</v>
      </c>
      <c r="H353" t="s">
        <v>7</v>
      </c>
      <c r="I353">
        <v>67.082845511988765</v>
      </c>
      <c r="J353">
        <v>66.510243081947564</v>
      </c>
      <c r="K353">
        <v>66.605122446977518</v>
      </c>
      <c r="L353">
        <v>69.621858825035602</v>
      </c>
      <c r="M353">
        <v>72.731732018103756</v>
      </c>
      <c r="N353">
        <v>87.956414139274969</v>
      </c>
      <c r="O353">
        <v>100.82439338949045</v>
      </c>
      <c r="P353">
        <v>105.89086565046381</v>
      </c>
      <c r="Q353">
        <v>117.08924543159156</v>
      </c>
      <c r="R353">
        <v>121.82935155048301</v>
      </c>
      <c r="S353">
        <v>120.17904495501473</v>
      </c>
      <c r="T353">
        <v>121.18258283039332</v>
      </c>
      <c r="U353">
        <v>126.20625596243438</v>
      </c>
      <c r="V353">
        <v>125.58810508049524</v>
      </c>
      <c r="W353">
        <v>120.01849839997544</v>
      </c>
      <c r="X353">
        <v>113.18273102022115</v>
      </c>
      <c r="Y353">
        <v>100.39918533470998</v>
      </c>
      <c r="Z353">
        <v>94.559293844607296</v>
      </c>
      <c r="AA353">
        <v>90.797404499368724</v>
      </c>
      <c r="AB353">
        <v>87.60306900238011</v>
      </c>
      <c r="AC353">
        <v>80.031871380443448</v>
      </c>
      <c r="AD353">
        <v>75.561377170719126</v>
      </c>
      <c r="AE353">
        <v>71.427612804212401</v>
      </c>
      <c r="AF353">
        <v>69.861559236525622</v>
      </c>
    </row>
    <row r="354" spans="1:32" x14ac:dyDescent="0.2">
      <c r="A354" t="s">
        <v>478</v>
      </c>
      <c r="B354" t="s">
        <v>462</v>
      </c>
      <c r="C354">
        <v>1</v>
      </c>
      <c r="D354">
        <v>2400</v>
      </c>
      <c r="E354">
        <v>60</v>
      </c>
      <c r="F354">
        <v>1</v>
      </c>
      <c r="G354">
        <v>1</v>
      </c>
      <c r="H354" t="s">
        <v>7</v>
      </c>
      <c r="I354">
        <v>68.70120304299877</v>
      </c>
      <c r="J354">
        <v>68.157628442514863</v>
      </c>
      <c r="K354">
        <v>67.410167137416948</v>
      </c>
      <c r="L354">
        <v>69.994275173174984</v>
      </c>
      <c r="M354">
        <v>73.007575578512501</v>
      </c>
      <c r="N354">
        <v>81.898302805106368</v>
      </c>
      <c r="O354">
        <v>99.045164115232708</v>
      </c>
      <c r="P354">
        <v>106.93216567685178</v>
      </c>
      <c r="Q354">
        <v>109.61120627592125</v>
      </c>
      <c r="R354">
        <v>115.4553440230371</v>
      </c>
      <c r="S354">
        <v>112.7488568664762</v>
      </c>
      <c r="T354">
        <v>105.86994690598178</v>
      </c>
      <c r="U354">
        <v>113.23431078763808</v>
      </c>
      <c r="V354">
        <v>110.76459958846038</v>
      </c>
      <c r="W354">
        <v>111.02310339855032</v>
      </c>
      <c r="X354">
        <v>117.41648610255176</v>
      </c>
      <c r="Y354">
        <v>103.74107457421913</v>
      </c>
      <c r="Z354">
        <v>100.62233670588206</v>
      </c>
      <c r="AA354">
        <v>86.060688317350767</v>
      </c>
      <c r="AB354">
        <v>82.856394506483511</v>
      </c>
      <c r="AC354">
        <v>80.225416608148606</v>
      </c>
      <c r="AD354">
        <v>76.717640457683302</v>
      </c>
      <c r="AE354">
        <v>71.622516538355839</v>
      </c>
      <c r="AF354">
        <v>69.340233820500174</v>
      </c>
    </row>
    <row r="355" spans="1:32" x14ac:dyDescent="0.2">
      <c r="A355" t="s">
        <v>478</v>
      </c>
      <c r="B355" t="s">
        <v>463</v>
      </c>
      <c r="C355">
        <v>1</v>
      </c>
      <c r="D355">
        <v>2400</v>
      </c>
      <c r="E355">
        <v>60</v>
      </c>
      <c r="F355">
        <v>1</v>
      </c>
      <c r="G355">
        <v>1</v>
      </c>
      <c r="H355" t="s">
        <v>7</v>
      </c>
      <c r="I355">
        <v>68.199633747948653</v>
      </c>
      <c r="J355">
        <v>66.437802605272168</v>
      </c>
      <c r="K355">
        <v>67.235932517330269</v>
      </c>
      <c r="L355">
        <v>69.024788426859914</v>
      </c>
      <c r="M355">
        <v>72.721761638183622</v>
      </c>
      <c r="N355">
        <v>87.113607955527328</v>
      </c>
      <c r="O355">
        <v>97.717044607451996</v>
      </c>
      <c r="P355">
        <v>101.81874310314133</v>
      </c>
      <c r="Q355">
        <v>110.42430871923168</v>
      </c>
      <c r="R355">
        <v>110.13393952296501</v>
      </c>
      <c r="S355">
        <v>101.9874358564249</v>
      </c>
      <c r="T355">
        <v>99.499555948522243</v>
      </c>
      <c r="U355">
        <v>110.43581060342129</v>
      </c>
      <c r="V355">
        <v>106.49874318238565</v>
      </c>
      <c r="W355">
        <v>102.49687049495765</v>
      </c>
      <c r="X355">
        <v>93.887664515851625</v>
      </c>
      <c r="Y355">
        <v>82.348257908182049</v>
      </c>
      <c r="Z355">
        <v>74.459224737246558</v>
      </c>
      <c r="AA355">
        <v>73.174890150310503</v>
      </c>
      <c r="AB355">
        <v>73.960474896881578</v>
      </c>
      <c r="AC355">
        <v>68.421541408414598</v>
      </c>
      <c r="AD355">
        <v>65.19499305410271</v>
      </c>
      <c r="AE355">
        <v>62.144807195172639</v>
      </c>
      <c r="AF355">
        <v>60.569662098524766</v>
      </c>
    </row>
    <row r="356" spans="1:32" x14ac:dyDescent="0.2">
      <c r="A356" t="s">
        <v>478</v>
      </c>
      <c r="B356" t="s">
        <v>464</v>
      </c>
      <c r="C356">
        <v>1</v>
      </c>
      <c r="D356">
        <v>2400</v>
      </c>
      <c r="E356">
        <v>60</v>
      </c>
      <c r="F356">
        <v>1</v>
      </c>
      <c r="G356">
        <v>1</v>
      </c>
      <c r="H356" t="s">
        <v>7</v>
      </c>
      <c r="I356">
        <v>59.757362811001585</v>
      </c>
      <c r="J356">
        <v>60.843430667939124</v>
      </c>
      <c r="K356">
        <v>60.889540058173829</v>
      </c>
      <c r="L356">
        <v>61.76518477597849</v>
      </c>
      <c r="M356">
        <v>62.085918360791936</v>
      </c>
      <c r="N356">
        <v>69.218168740717587</v>
      </c>
      <c r="O356">
        <v>77.67427010437433</v>
      </c>
      <c r="P356">
        <v>79.756764592250761</v>
      </c>
      <c r="Q356">
        <v>81.00202862322358</v>
      </c>
      <c r="R356">
        <v>81.452166503253636</v>
      </c>
      <c r="S356">
        <v>82.954672566593743</v>
      </c>
      <c r="T356">
        <v>81.541839107522577</v>
      </c>
      <c r="U356">
        <v>75.76862961365994</v>
      </c>
      <c r="V356">
        <v>78.480053066957666</v>
      </c>
      <c r="W356">
        <v>72.931685456832867</v>
      </c>
      <c r="X356">
        <v>76.870214317044145</v>
      </c>
      <c r="Y356">
        <v>71.755684177340157</v>
      </c>
      <c r="Z356">
        <v>68.295094689290067</v>
      </c>
      <c r="AA356">
        <v>76.423758358126079</v>
      </c>
      <c r="AB356">
        <v>73.780424981929571</v>
      </c>
      <c r="AC356">
        <v>64.014777176910798</v>
      </c>
      <c r="AD356">
        <v>62.66021651873352</v>
      </c>
      <c r="AE356">
        <v>60.2394223128411</v>
      </c>
      <c r="AF356">
        <v>58.391958965522413</v>
      </c>
    </row>
    <row r="357" spans="1:32" x14ac:dyDescent="0.2">
      <c r="A357" t="s">
        <v>478</v>
      </c>
      <c r="B357" t="s">
        <v>465</v>
      </c>
      <c r="C357">
        <v>1</v>
      </c>
      <c r="D357">
        <v>2400</v>
      </c>
      <c r="E357">
        <v>60</v>
      </c>
      <c r="F357">
        <v>1</v>
      </c>
      <c r="G357">
        <v>1</v>
      </c>
      <c r="H357" t="s">
        <v>7</v>
      </c>
      <c r="I357">
        <v>58.344311406128384</v>
      </c>
      <c r="J357">
        <v>58.156142736745238</v>
      </c>
      <c r="K357">
        <v>57.463749549290768</v>
      </c>
      <c r="L357">
        <v>57.29324412471982</v>
      </c>
      <c r="M357">
        <v>58.244235577255949</v>
      </c>
      <c r="N357">
        <v>59.423657261556471</v>
      </c>
      <c r="O357">
        <v>64.357320072459757</v>
      </c>
      <c r="P357">
        <v>64.983940862842331</v>
      </c>
      <c r="Q357">
        <v>68.091884228321334</v>
      </c>
      <c r="R357">
        <v>67.65487421874397</v>
      </c>
      <c r="S357">
        <v>73.525952118629391</v>
      </c>
      <c r="T357">
        <v>70.590409143868698</v>
      </c>
      <c r="U357">
        <v>72.694835351447253</v>
      </c>
      <c r="V357">
        <v>71.01992667464836</v>
      </c>
      <c r="W357">
        <v>69.320956622446303</v>
      </c>
      <c r="X357">
        <v>70.555051383415233</v>
      </c>
      <c r="Y357">
        <v>65.861535856865643</v>
      </c>
      <c r="Z357">
        <v>73.324107077697349</v>
      </c>
      <c r="AA357">
        <v>75.016900784128268</v>
      </c>
      <c r="AB357">
        <v>65.22273259667304</v>
      </c>
      <c r="AC357">
        <v>65.673389248592812</v>
      </c>
      <c r="AD357">
        <v>63.516403563981974</v>
      </c>
      <c r="AE357">
        <v>61.303764520341296</v>
      </c>
      <c r="AF357">
        <v>64.15662523627276</v>
      </c>
    </row>
    <row r="358" spans="1:32" x14ac:dyDescent="0.2">
      <c r="A358" t="s">
        <v>478</v>
      </c>
      <c r="B358" t="s">
        <v>466</v>
      </c>
      <c r="C358">
        <v>1</v>
      </c>
      <c r="D358">
        <v>2400</v>
      </c>
      <c r="E358">
        <v>60</v>
      </c>
      <c r="F358">
        <v>1</v>
      </c>
      <c r="G358">
        <v>1</v>
      </c>
      <c r="H358" t="s">
        <v>7</v>
      </c>
      <c r="I358">
        <v>63.62446447226651</v>
      </c>
      <c r="J358">
        <v>62.762426746864293</v>
      </c>
      <c r="K358">
        <v>62.586506408365935</v>
      </c>
      <c r="L358">
        <v>65.587294631976135</v>
      </c>
      <c r="M358">
        <v>66.867584664824037</v>
      </c>
      <c r="N358">
        <v>78.994956331869915</v>
      </c>
      <c r="O358">
        <v>96.107582359055129</v>
      </c>
      <c r="P358">
        <v>100.50470876183063</v>
      </c>
      <c r="Q358">
        <v>105.56298019574476</v>
      </c>
      <c r="R358">
        <v>106.60715684803769</v>
      </c>
      <c r="S358">
        <v>107.28744400845832</v>
      </c>
      <c r="T358">
        <v>100.29698721309786</v>
      </c>
      <c r="U358">
        <v>109.35822809083083</v>
      </c>
      <c r="V358">
        <v>103.13934495606034</v>
      </c>
      <c r="W358">
        <v>99.50713889974061</v>
      </c>
      <c r="X358">
        <v>95.692138354332798</v>
      </c>
      <c r="Y358">
        <v>83.911599014507274</v>
      </c>
      <c r="Z358">
        <v>77.323405518875063</v>
      </c>
      <c r="AA358">
        <v>72.707933162658676</v>
      </c>
      <c r="AB358">
        <v>71.644421360513434</v>
      </c>
      <c r="AC358">
        <v>67.363930502306943</v>
      </c>
      <c r="AD358">
        <v>61.775885548950399</v>
      </c>
      <c r="AE358">
        <v>65.309805619961963</v>
      </c>
      <c r="AF358">
        <v>65.229730294867522</v>
      </c>
    </row>
    <row r="359" spans="1:32" x14ac:dyDescent="0.2">
      <c r="A359" t="s">
        <v>478</v>
      </c>
      <c r="B359" t="s">
        <v>467</v>
      </c>
      <c r="C359">
        <v>1</v>
      </c>
      <c r="D359">
        <v>2400</v>
      </c>
      <c r="E359">
        <v>60</v>
      </c>
      <c r="F359">
        <v>1</v>
      </c>
      <c r="G359">
        <v>1</v>
      </c>
      <c r="H359" t="s">
        <v>7</v>
      </c>
      <c r="I359">
        <v>63.256246921589572</v>
      </c>
      <c r="J359">
        <v>61.498760268410308</v>
      </c>
      <c r="K359">
        <v>61.434628558516323</v>
      </c>
      <c r="L359">
        <v>63.070118393606371</v>
      </c>
      <c r="M359">
        <v>65.37606425059289</v>
      </c>
      <c r="N359">
        <v>81.390543588718373</v>
      </c>
      <c r="O359">
        <v>97.811253910906402</v>
      </c>
      <c r="P359">
        <v>102.79983013051108</v>
      </c>
      <c r="Q359">
        <v>107.10441918567361</v>
      </c>
      <c r="R359">
        <v>112.04559015378101</v>
      </c>
      <c r="S359">
        <v>109.3723601483196</v>
      </c>
      <c r="T359">
        <v>109.16141062099433</v>
      </c>
      <c r="U359">
        <v>111.44730469877743</v>
      </c>
      <c r="V359">
        <v>107.44898224308071</v>
      </c>
      <c r="W359">
        <v>104.59777153764078</v>
      </c>
      <c r="X359">
        <v>102.32202132705868</v>
      </c>
      <c r="Y359">
        <v>89.386537023887257</v>
      </c>
      <c r="Z359">
        <v>88.360107100663328</v>
      </c>
      <c r="AA359">
        <v>86.845217208344209</v>
      </c>
      <c r="AB359">
        <v>79.813242720970607</v>
      </c>
      <c r="AC359">
        <v>76.000168925536656</v>
      </c>
      <c r="AD359">
        <v>65.149459070296231</v>
      </c>
      <c r="AE359">
        <v>59.999070847302761</v>
      </c>
      <c r="AF359">
        <v>57.634033806723139</v>
      </c>
    </row>
    <row r="360" spans="1:32" x14ac:dyDescent="0.2">
      <c r="A360" t="s">
        <v>478</v>
      </c>
      <c r="B360" t="s">
        <v>468</v>
      </c>
      <c r="C360">
        <v>1</v>
      </c>
      <c r="D360">
        <v>2400</v>
      </c>
      <c r="E360">
        <v>60</v>
      </c>
      <c r="F360">
        <v>1</v>
      </c>
      <c r="G360">
        <v>1</v>
      </c>
      <c r="H360" t="s">
        <v>7</v>
      </c>
      <c r="I360">
        <v>55.436489184064307</v>
      </c>
      <c r="J360">
        <v>55.20987078590904</v>
      </c>
      <c r="K360">
        <v>56.006683907433839</v>
      </c>
      <c r="L360">
        <v>58.538321793695232</v>
      </c>
      <c r="M360">
        <v>61.452445882107284</v>
      </c>
      <c r="N360">
        <v>72.136795523426684</v>
      </c>
      <c r="O360">
        <v>86.733846878985489</v>
      </c>
      <c r="P360">
        <v>91.671646778267359</v>
      </c>
      <c r="Q360">
        <v>98.82788778023243</v>
      </c>
      <c r="R360">
        <v>103.6116206907524</v>
      </c>
      <c r="S360">
        <v>102.76718499720114</v>
      </c>
      <c r="T360">
        <v>94.678979964530853</v>
      </c>
      <c r="U360">
        <v>103.4155027947991</v>
      </c>
      <c r="V360">
        <v>101.04498032430976</v>
      </c>
      <c r="W360">
        <v>104.21223640413871</v>
      </c>
      <c r="X360">
        <v>104.78426247307706</v>
      </c>
      <c r="Y360">
        <v>98.142681144530826</v>
      </c>
      <c r="Z360">
        <v>96.591748433349508</v>
      </c>
      <c r="AA360">
        <v>94.943156516966539</v>
      </c>
      <c r="AB360">
        <v>80.332834656418186</v>
      </c>
      <c r="AC360">
        <v>75.145516620319967</v>
      </c>
      <c r="AD360">
        <v>67.51183332863981</v>
      </c>
      <c r="AE360">
        <v>66.55647399414211</v>
      </c>
      <c r="AF360">
        <v>62.78463802508017</v>
      </c>
    </row>
    <row r="361" spans="1:32" x14ac:dyDescent="0.2">
      <c r="A361" t="s">
        <v>478</v>
      </c>
      <c r="B361" t="s">
        <v>469</v>
      </c>
      <c r="C361">
        <v>1</v>
      </c>
      <c r="D361">
        <v>2400</v>
      </c>
      <c r="E361">
        <v>60</v>
      </c>
      <c r="F361">
        <v>1</v>
      </c>
      <c r="G361">
        <v>1</v>
      </c>
      <c r="H361" t="s">
        <v>7</v>
      </c>
      <c r="I361">
        <v>61.65750853943144</v>
      </c>
      <c r="J361">
        <v>60.397058732884965</v>
      </c>
      <c r="K361">
        <v>58.641535233609488</v>
      </c>
      <c r="L361">
        <v>59.940534980434869</v>
      </c>
      <c r="M361">
        <v>65.833807641890203</v>
      </c>
      <c r="N361">
        <v>83.538033354052757</v>
      </c>
      <c r="O361">
        <v>94.669428796059023</v>
      </c>
      <c r="P361">
        <v>95.123808138832885</v>
      </c>
      <c r="Q361">
        <v>106.54775642916559</v>
      </c>
      <c r="R361">
        <v>111.60033110799932</v>
      </c>
      <c r="S361">
        <v>110.97799102744359</v>
      </c>
      <c r="T361">
        <v>114.04004678345885</v>
      </c>
      <c r="U361">
        <v>116.63436065017945</v>
      </c>
      <c r="V361">
        <v>110.89387600731219</v>
      </c>
      <c r="W361">
        <v>111.19345901708071</v>
      </c>
      <c r="X361">
        <v>102.9575892259902</v>
      </c>
      <c r="Y361">
        <v>90.245182688386379</v>
      </c>
      <c r="Z361">
        <v>81.955835254140467</v>
      </c>
      <c r="AA361">
        <v>75.045801754239335</v>
      </c>
      <c r="AB361">
        <v>72.192830991572677</v>
      </c>
      <c r="AC361">
        <v>64.629277034429037</v>
      </c>
      <c r="AD361">
        <v>61.296311218833878</v>
      </c>
      <c r="AE361">
        <v>58.030134837908413</v>
      </c>
      <c r="AF361">
        <v>57.90171904872625</v>
      </c>
    </row>
    <row r="362" spans="1:32" x14ac:dyDescent="0.2">
      <c r="A362" t="s">
        <v>478</v>
      </c>
      <c r="B362" t="s">
        <v>470</v>
      </c>
      <c r="C362">
        <v>1</v>
      </c>
      <c r="D362">
        <v>2400</v>
      </c>
      <c r="E362">
        <v>60</v>
      </c>
      <c r="F362">
        <v>1</v>
      </c>
      <c r="G362">
        <v>1</v>
      </c>
      <c r="H362" t="s">
        <v>7</v>
      </c>
      <c r="I362">
        <v>56.985573599513742</v>
      </c>
      <c r="J362">
        <v>55.721084985534226</v>
      </c>
      <c r="K362">
        <v>55.304204614562899</v>
      </c>
      <c r="L362">
        <v>56.325449346195342</v>
      </c>
      <c r="M362">
        <v>63.069150561104891</v>
      </c>
      <c r="N362">
        <v>76.967843996726884</v>
      </c>
      <c r="O362">
        <v>93.196763961559881</v>
      </c>
      <c r="P362">
        <v>88.700362299833557</v>
      </c>
      <c r="Q362">
        <v>99.62166489176559</v>
      </c>
      <c r="R362">
        <v>100.41651338756532</v>
      </c>
      <c r="S362">
        <v>110.00444503735228</v>
      </c>
      <c r="T362">
        <v>105.06472098544897</v>
      </c>
      <c r="U362">
        <v>105.71124080545452</v>
      </c>
      <c r="V362">
        <v>102.54393527716701</v>
      </c>
      <c r="W362">
        <v>97.266660756546074</v>
      </c>
      <c r="X362">
        <v>103.60198704467778</v>
      </c>
      <c r="Y362">
        <v>98.438750201651402</v>
      </c>
      <c r="Z362">
        <v>78.378897180630304</v>
      </c>
      <c r="AA362">
        <v>73.689352707210617</v>
      </c>
      <c r="AB362">
        <v>76.182614092790942</v>
      </c>
      <c r="AC362">
        <v>68.632933681627193</v>
      </c>
      <c r="AD362">
        <v>64.078163124386819</v>
      </c>
      <c r="AE362">
        <v>61.800436166198679</v>
      </c>
      <c r="AF362">
        <v>56.036900027616454</v>
      </c>
    </row>
    <row r="363" spans="1:32" x14ac:dyDescent="0.2">
      <c r="A363" t="s">
        <v>478</v>
      </c>
      <c r="B363" t="s">
        <v>471</v>
      </c>
      <c r="C363">
        <v>1</v>
      </c>
      <c r="D363">
        <v>2400</v>
      </c>
      <c r="E363">
        <v>60</v>
      </c>
      <c r="F363">
        <v>1</v>
      </c>
      <c r="G363">
        <v>1</v>
      </c>
      <c r="H363" t="s">
        <v>7</v>
      </c>
      <c r="I363">
        <v>54.257461777449869</v>
      </c>
      <c r="J363">
        <v>54.936273580729903</v>
      </c>
      <c r="K363">
        <v>53.551289019578043</v>
      </c>
      <c r="L363">
        <v>53.685405621929249</v>
      </c>
      <c r="M363">
        <v>54.664308802407128</v>
      </c>
      <c r="N363">
        <v>60.48385056525931</v>
      </c>
      <c r="O363">
        <v>71.654057059523183</v>
      </c>
      <c r="P363">
        <v>77.072895929039333</v>
      </c>
      <c r="Q363">
        <v>79.968377977133372</v>
      </c>
      <c r="R363">
        <v>80.175563365207211</v>
      </c>
      <c r="S363">
        <v>85.732214014477734</v>
      </c>
      <c r="T363">
        <v>85.345384480476909</v>
      </c>
      <c r="U363">
        <v>86.637040386721679</v>
      </c>
      <c r="V363">
        <v>85.266764813104885</v>
      </c>
      <c r="W363">
        <v>80.584250447653815</v>
      </c>
      <c r="X363">
        <v>74.391740227415994</v>
      </c>
      <c r="Y363">
        <v>77.315403907868159</v>
      </c>
      <c r="Z363">
        <v>78.001438145931914</v>
      </c>
      <c r="AA363">
        <v>73.179613136966907</v>
      </c>
      <c r="AB363">
        <v>73.378460261318494</v>
      </c>
      <c r="AC363">
        <v>70.893891824055785</v>
      </c>
      <c r="AD363">
        <v>63.207353248717901</v>
      </c>
      <c r="AE363">
        <v>60.944071095359888</v>
      </c>
      <c r="AF363">
        <v>59.464784044583823</v>
      </c>
    </row>
    <row r="364" spans="1:32" x14ac:dyDescent="0.2">
      <c r="A364" t="s">
        <v>478</v>
      </c>
      <c r="B364" t="s">
        <v>472</v>
      </c>
      <c r="C364">
        <v>1</v>
      </c>
      <c r="D364">
        <v>2400</v>
      </c>
      <c r="E364">
        <v>60</v>
      </c>
      <c r="F364">
        <v>1</v>
      </c>
      <c r="G364">
        <v>1</v>
      </c>
      <c r="H364" t="s">
        <v>7</v>
      </c>
      <c r="I364">
        <v>59.967822473827191</v>
      </c>
      <c r="J364">
        <v>59.891702801317855</v>
      </c>
      <c r="K364">
        <v>58.849502617292409</v>
      </c>
      <c r="L364">
        <v>60.341423626708185</v>
      </c>
      <c r="M364">
        <v>62.63982957569263</v>
      </c>
      <c r="N364">
        <v>70.921188844708794</v>
      </c>
      <c r="O364">
        <v>74.402252685783083</v>
      </c>
      <c r="P364">
        <v>73.766065668881311</v>
      </c>
      <c r="Q364">
        <v>80.355618280213861</v>
      </c>
      <c r="R364">
        <v>82.12979769149689</v>
      </c>
      <c r="S364">
        <v>80.211606222843571</v>
      </c>
      <c r="T364">
        <v>80.129861638745467</v>
      </c>
      <c r="U364">
        <v>76.748901675251062</v>
      </c>
      <c r="V364">
        <v>80.860481634386801</v>
      </c>
      <c r="W364">
        <v>76.657644530903141</v>
      </c>
      <c r="X364">
        <v>76.448174888409611</v>
      </c>
      <c r="Y364">
        <v>77.471006039499798</v>
      </c>
      <c r="Z364">
        <v>72.173213733638363</v>
      </c>
      <c r="AA364">
        <v>69.54158825558261</v>
      </c>
      <c r="AB364">
        <v>69.395633959792022</v>
      </c>
      <c r="AC364">
        <v>67.728776955588373</v>
      </c>
      <c r="AD364">
        <v>66.356460688696089</v>
      </c>
      <c r="AE364">
        <v>65.235720721796213</v>
      </c>
      <c r="AF364">
        <v>63.980327121646148</v>
      </c>
    </row>
    <row r="365" spans="1:32" x14ac:dyDescent="0.2">
      <c r="A365" t="s">
        <v>478</v>
      </c>
      <c r="B365" t="s">
        <v>473</v>
      </c>
      <c r="C365">
        <v>1</v>
      </c>
      <c r="D365">
        <v>2400</v>
      </c>
      <c r="E365">
        <v>60</v>
      </c>
      <c r="F365">
        <v>1</v>
      </c>
      <c r="G365">
        <v>1</v>
      </c>
      <c r="H365" t="s">
        <v>7</v>
      </c>
      <c r="I365">
        <v>64.115849677300503</v>
      </c>
      <c r="J365">
        <v>64.018163183799899</v>
      </c>
      <c r="K365">
        <v>62.997918176270112</v>
      </c>
      <c r="L365">
        <v>66.083415537723795</v>
      </c>
      <c r="M365">
        <v>68.939711927669364</v>
      </c>
      <c r="N365">
        <v>81.799409738950942</v>
      </c>
      <c r="O365">
        <v>96.651025414731421</v>
      </c>
      <c r="P365">
        <v>110.25083945203275</v>
      </c>
      <c r="Q365">
        <v>109.49875962307709</v>
      </c>
      <c r="R365">
        <v>113.99200282774711</v>
      </c>
      <c r="S365">
        <v>113.10027988486721</v>
      </c>
      <c r="T365">
        <v>109.87489178996297</v>
      </c>
      <c r="U365">
        <v>113.65091376276898</v>
      </c>
      <c r="V365">
        <v>112.96951614497191</v>
      </c>
      <c r="W365">
        <v>110.59057731108933</v>
      </c>
      <c r="X365">
        <v>108.30902160319567</v>
      </c>
      <c r="Y365">
        <v>99.73003906198484</v>
      </c>
      <c r="Z365">
        <v>88.93398209530865</v>
      </c>
      <c r="AA365">
        <v>79.689829434311761</v>
      </c>
      <c r="AB365">
        <v>79.843662332314494</v>
      </c>
      <c r="AC365">
        <v>77.14244808824651</v>
      </c>
      <c r="AD365">
        <v>70.21997819341945</v>
      </c>
      <c r="AE365">
        <v>65.001757942660348</v>
      </c>
      <c r="AF365">
        <v>66.041670415959416</v>
      </c>
    </row>
    <row r="366" spans="1:32" x14ac:dyDescent="0.2">
      <c r="A366" t="s">
        <v>478</v>
      </c>
      <c r="B366" t="s">
        <v>474</v>
      </c>
      <c r="C366">
        <v>1</v>
      </c>
      <c r="D366">
        <v>2400</v>
      </c>
      <c r="E366">
        <v>60</v>
      </c>
      <c r="F366">
        <v>1</v>
      </c>
      <c r="G366">
        <v>1</v>
      </c>
      <c r="H366" t="s">
        <v>7</v>
      </c>
      <c r="I366">
        <v>67.353250243137936</v>
      </c>
      <c r="J366">
        <v>66.452619603029532</v>
      </c>
      <c r="K366">
        <v>66.496156409326147</v>
      </c>
      <c r="L366">
        <v>67.13649307663249</v>
      </c>
      <c r="M366">
        <v>70.202430306984297</v>
      </c>
      <c r="N366">
        <v>81.61895376838369</v>
      </c>
      <c r="O366">
        <v>97.604491828379423</v>
      </c>
      <c r="P366">
        <v>110.39148191908735</v>
      </c>
      <c r="Q366">
        <v>111.08724776627751</v>
      </c>
      <c r="R366">
        <v>112.71061891726154</v>
      </c>
      <c r="S366">
        <v>114.6091246575951</v>
      </c>
      <c r="T366">
        <v>106.80686941990618</v>
      </c>
      <c r="U366">
        <v>107.27740941480145</v>
      </c>
      <c r="V366">
        <v>106.79491137887385</v>
      </c>
      <c r="W366">
        <v>108.23264705674769</v>
      </c>
      <c r="X366">
        <v>104.70423321893662</v>
      </c>
      <c r="Y366">
        <v>99.955891465179519</v>
      </c>
      <c r="Z366">
        <v>92.723699663982956</v>
      </c>
      <c r="AA366">
        <v>90.133822642825919</v>
      </c>
      <c r="AB366">
        <v>83.272548236602319</v>
      </c>
      <c r="AC366">
        <v>77.167659340466074</v>
      </c>
      <c r="AD366">
        <v>68.342264018500785</v>
      </c>
      <c r="AE366">
        <v>65.624676006045163</v>
      </c>
      <c r="AF366">
        <v>63.748992335370268</v>
      </c>
    </row>
    <row r="369" spans="6:6" x14ac:dyDescent="0.2">
      <c r="F369" s="3"/>
    </row>
    <row r="370" spans="6:6" x14ac:dyDescent="0.2">
      <c r="F370" s="3"/>
    </row>
  </sheetData>
  <phoneticPr fontId="3" type="noConversion"/>
  <pageMargins left="0.25" right="0.25" top="1" bottom="1" header="0.5" footer="0.5"/>
  <pageSetup scale="46"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11"/>
    <pageSetUpPr fitToPage="1"/>
  </sheetPr>
  <dimension ref="A1:Q8785"/>
  <sheetViews>
    <sheetView topLeftCell="A8726" zoomScaleNormal="100" workbookViewId="0">
      <selection activeCell="J8762" sqref="J8762"/>
    </sheetView>
  </sheetViews>
  <sheetFormatPr defaultRowHeight="12.75" x14ac:dyDescent="0.2"/>
  <cols>
    <col min="4" max="4" width="15.42578125" style="4" bestFit="1" customWidth="1"/>
    <col min="6" max="6" width="10.5703125" customWidth="1"/>
    <col min="8" max="8" width="13.85546875" customWidth="1"/>
    <col min="10" max="10" width="14.42578125" bestFit="1" customWidth="1"/>
    <col min="14" max="14" width="12.28515625" bestFit="1" customWidth="1"/>
    <col min="17" max="17" width="12.28515625" bestFit="1" customWidth="1"/>
  </cols>
  <sheetData>
    <row r="1" spans="1:17" s="7" customFormat="1" ht="25.5" customHeight="1" x14ac:dyDescent="0.2">
      <c r="A1" s="7" t="s">
        <v>9</v>
      </c>
      <c r="B1" s="7" t="s">
        <v>78</v>
      </c>
      <c r="C1" s="7" t="s">
        <v>16</v>
      </c>
      <c r="D1" s="43" t="s">
        <v>1</v>
      </c>
      <c r="E1" s="7" t="s">
        <v>0</v>
      </c>
      <c r="F1" s="7" t="s">
        <v>2</v>
      </c>
      <c r="G1" s="7" t="s">
        <v>19</v>
      </c>
      <c r="H1" s="7" t="s">
        <v>13</v>
      </c>
      <c r="J1" s="7" t="s">
        <v>98</v>
      </c>
    </row>
    <row r="2" spans="1:17" x14ac:dyDescent="0.2">
      <c r="A2">
        <f t="shared" ref="A2:A65" si="0">MONTH(D2)</f>
        <v>3</v>
      </c>
      <c r="B2" t="b">
        <f t="shared" ref="B2:B65" si="1">IF(ISNA(VLOOKUP(DATE(YEAR(D2),MONTH(D2),DAY(D2)),Holidays,1,FALSE)),FALSE,TRUE)</f>
        <v>0</v>
      </c>
      <c r="C2" t="str">
        <f t="shared" ref="C2:C65" si="2">IF(OR(HOUR(D2)&lt;PkStart,HOUR(D2)&gt;OPkStart-1,WEEKDAY(D2,2)&gt;5,B2)=TRUE,"OFF","ON")</f>
        <v>OFF</v>
      </c>
      <c r="D2" s="4">
        <f>TYBegin</f>
        <v>42430</v>
      </c>
      <c r="E2" t="str">
        <f>'LR 8760 Loads'!A2</f>
        <v>LRKPLGS</v>
      </c>
      <c r="F2" s="39">
        <v>73.667266845703125</v>
      </c>
      <c r="G2">
        <f t="shared" ref="G2:G65" si="3">IF(SUMIF($A$2:$A$8761,A2,$F$2:$F$8761)=0,0,F2/SUMIF($A$2:$A$8761,A2,$F$2:$F$8761))</f>
        <v>1.1045164592309027E-3</v>
      </c>
      <c r="H2" s="38">
        <f>G2*SUMIF('Manual Inputs'!$B$11:$B$22,'Expanded kW'!A2,'Manual Inputs'!$C$11:$C$22)</f>
        <v>32570.185685345816</v>
      </c>
      <c r="N2" s="4"/>
      <c r="P2" s="3"/>
      <c r="Q2" s="4"/>
    </row>
    <row r="3" spans="1:17" x14ac:dyDescent="0.2">
      <c r="A3">
        <f t="shared" si="0"/>
        <v>3</v>
      </c>
      <c r="B3" t="b">
        <f t="shared" si="1"/>
        <v>0</v>
      </c>
      <c r="C3" t="str">
        <f t="shared" si="2"/>
        <v>OFF</v>
      </c>
      <c r="D3" s="4">
        <f>+D2+1/24</f>
        <v>42430.041666666664</v>
      </c>
      <c r="E3" t="str">
        <f>+E2</f>
        <v>LRKPLGS</v>
      </c>
      <c r="F3" s="39">
        <v>74.104286193847656</v>
      </c>
      <c r="G3">
        <f t="shared" si="3"/>
        <v>1.1110688275173359E-3</v>
      </c>
      <c r="H3" s="38">
        <f>G3*SUMIF('Manual Inputs'!$B$11:$B$22,'Expanded kW'!A3,'Manual Inputs'!$C$11:$C$22)</f>
        <v>32763.40313356429</v>
      </c>
      <c r="K3" s="3"/>
      <c r="N3" s="4"/>
      <c r="P3" s="3"/>
      <c r="Q3" s="4"/>
    </row>
    <row r="4" spans="1:17" x14ac:dyDescent="0.2">
      <c r="A4">
        <f t="shared" si="0"/>
        <v>3</v>
      </c>
      <c r="B4" t="b">
        <f t="shared" si="1"/>
        <v>0</v>
      </c>
      <c r="C4" t="str">
        <f t="shared" si="2"/>
        <v>OFF</v>
      </c>
      <c r="D4" s="4">
        <f t="shared" ref="D4:D67" si="4">+D3+1/24</f>
        <v>42430.083333333328</v>
      </c>
      <c r="E4" t="str">
        <f t="shared" ref="E4:E67" si="5">+E3</f>
        <v>LRKPLGS</v>
      </c>
      <c r="F4" s="39">
        <v>73.284233093261719</v>
      </c>
      <c r="G4">
        <f t="shared" si="3"/>
        <v>1.0987735139293129E-3</v>
      </c>
      <c r="H4" s="38">
        <f>G4*SUMIF('Manual Inputs'!$B$11:$B$22,'Expanded kW'!A4,'Manual Inputs'!$C$11:$C$22)</f>
        <v>32400.836651847654</v>
      </c>
      <c r="K4" s="3"/>
      <c r="N4" s="4"/>
      <c r="P4" s="3"/>
    </row>
    <row r="5" spans="1:17" x14ac:dyDescent="0.2">
      <c r="A5">
        <f t="shared" si="0"/>
        <v>3</v>
      </c>
      <c r="B5" t="b">
        <f t="shared" si="1"/>
        <v>0</v>
      </c>
      <c r="C5" t="str">
        <f t="shared" si="2"/>
        <v>OFF</v>
      </c>
      <c r="D5" s="4">
        <f t="shared" si="4"/>
        <v>42430.124999999993</v>
      </c>
      <c r="E5" t="str">
        <f t="shared" si="5"/>
        <v>LRKPLGS</v>
      </c>
      <c r="F5" s="39">
        <v>74.871917724609375</v>
      </c>
      <c r="G5">
        <f t="shared" si="3"/>
        <v>1.1225781680515353E-3</v>
      </c>
      <c r="H5" s="38">
        <f>G5*SUMIF('Manual Inputs'!$B$11:$B$22,'Expanded kW'!A5,'Manual Inputs'!$C$11:$C$22)</f>
        <v>33102.792696464763</v>
      </c>
      <c r="K5" s="3"/>
      <c r="N5" s="4"/>
    </row>
    <row r="6" spans="1:17" x14ac:dyDescent="0.2">
      <c r="A6">
        <f t="shared" si="0"/>
        <v>3</v>
      </c>
      <c r="B6" t="b">
        <f t="shared" si="1"/>
        <v>0</v>
      </c>
      <c r="C6" t="str">
        <f t="shared" si="2"/>
        <v>OFF</v>
      </c>
      <c r="D6" s="4">
        <f t="shared" si="4"/>
        <v>42430.166666666657</v>
      </c>
      <c r="E6" t="str">
        <f t="shared" si="5"/>
        <v>LRKPLGS</v>
      </c>
      <c r="F6" s="39">
        <v>82.989280700683594</v>
      </c>
      <c r="G6">
        <f t="shared" si="3"/>
        <v>1.2442843395510752E-3</v>
      </c>
      <c r="H6" s="38">
        <f>G6*SUMIF('Manual Inputs'!$B$11:$B$22,'Expanded kW'!A6,'Manual Inputs'!$C$11:$C$22)</f>
        <v>36691.686797284921</v>
      </c>
      <c r="N6" s="4"/>
    </row>
    <row r="7" spans="1:17" x14ac:dyDescent="0.2">
      <c r="A7">
        <f t="shared" si="0"/>
        <v>3</v>
      </c>
      <c r="B7" t="b">
        <f t="shared" si="1"/>
        <v>0</v>
      </c>
      <c r="C7" t="str">
        <f t="shared" si="2"/>
        <v>OFF</v>
      </c>
      <c r="D7" s="4">
        <f t="shared" si="4"/>
        <v>42430.208333333321</v>
      </c>
      <c r="E7" t="str">
        <f t="shared" si="5"/>
        <v>LRKPLGS</v>
      </c>
      <c r="F7" s="39">
        <v>98.552520751953125</v>
      </c>
      <c r="G7">
        <f t="shared" si="3"/>
        <v>1.4776288836291546E-3</v>
      </c>
      <c r="H7" s="38">
        <f>G7*SUMIF('Manual Inputs'!$B$11:$B$22,'Expanded kW'!A7,'Manual Inputs'!$C$11:$C$22)</f>
        <v>43572.593881799985</v>
      </c>
      <c r="N7" s="4"/>
    </row>
    <row r="8" spans="1:17" x14ac:dyDescent="0.2">
      <c r="A8">
        <f t="shared" si="0"/>
        <v>3</v>
      </c>
      <c r="B8" t="b">
        <f t="shared" si="1"/>
        <v>0</v>
      </c>
      <c r="C8" t="str">
        <f t="shared" si="2"/>
        <v>OFF</v>
      </c>
      <c r="D8" s="4">
        <f t="shared" si="4"/>
        <v>42430.249999999985</v>
      </c>
      <c r="E8" t="str">
        <f t="shared" si="5"/>
        <v>LRKPLGS</v>
      </c>
      <c r="F8" s="39">
        <v>119.81179046630859</v>
      </c>
      <c r="G8">
        <f t="shared" si="3"/>
        <v>1.7963757886815209E-3</v>
      </c>
      <c r="H8" s="38">
        <f>G8*SUMIF('Manual Inputs'!$B$11:$B$22,'Expanded kW'!A8,'Manual Inputs'!$C$11:$C$22)</f>
        <v>52971.861586161598</v>
      </c>
      <c r="N8" s="4"/>
    </row>
    <row r="9" spans="1:17" x14ac:dyDescent="0.2">
      <c r="A9">
        <f t="shared" si="0"/>
        <v>3</v>
      </c>
      <c r="B9" t="b">
        <f t="shared" si="1"/>
        <v>0</v>
      </c>
      <c r="C9" t="str">
        <f t="shared" si="2"/>
        <v>ON</v>
      </c>
      <c r="D9" s="4">
        <f t="shared" si="4"/>
        <v>42430.29166666665</v>
      </c>
      <c r="E9" t="str">
        <f t="shared" si="5"/>
        <v>LRKPLGS</v>
      </c>
      <c r="F9" s="39">
        <v>128.79548645019531</v>
      </c>
      <c r="G9">
        <f t="shared" si="3"/>
        <v>1.9310711629474417E-3</v>
      </c>
      <c r="H9" s="38">
        <f>G9*SUMIF('Manual Inputs'!$B$11:$B$22,'Expanded kW'!A9,'Manual Inputs'!$C$11:$C$22)</f>
        <v>56943.783701159307</v>
      </c>
      <c r="N9" s="4"/>
    </row>
    <row r="10" spans="1:17" x14ac:dyDescent="0.2">
      <c r="A10">
        <f t="shared" si="0"/>
        <v>3</v>
      </c>
      <c r="B10" t="b">
        <f t="shared" si="1"/>
        <v>0</v>
      </c>
      <c r="C10" t="str">
        <f t="shared" si="2"/>
        <v>ON</v>
      </c>
      <c r="D10" s="4">
        <f t="shared" si="4"/>
        <v>42430.333333333314</v>
      </c>
      <c r="E10" t="str">
        <f t="shared" si="5"/>
        <v>LRKPLGS</v>
      </c>
      <c r="F10" s="39">
        <v>144.88204956054687</v>
      </c>
      <c r="G10">
        <f t="shared" si="3"/>
        <v>2.1722620539445917E-3</v>
      </c>
      <c r="H10" s="38">
        <f>G10*SUMIF('Manual Inputs'!$B$11:$B$22,'Expanded kW'!A10,'Manual Inputs'!$C$11:$C$22)</f>
        <v>64056.065315198102</v>
      </c>
    </row>
    <row r="11" spans="1:17" x14ac:dyDescent="0.2">
      <c r="A11">
        <f t="shared" si="0"/>
        <v>3</v>
      </c>
      <c r="B11" t="b">
        <f t="shared" si="1"/>
        <v>0</v>
      </c>
      <c r="C11" t="str">
        <f t="shared" si="2"/>
        <v>ON</v>
      </c>
      <c r="D11" s="4">
        <f t="shared" si="4"/>
        <v>42430.374999999978</v>
      </c>
      <c r="E11" t="str">
        <f t="shared" si="5"/>
        <v>LRKPLGS</v>
      </c>
      <c r="F11" s="39">
        <v>141.46913146972656</v>
      </c>
      <c r="G11">
        <f t="shared" si="3"/>
        <v>2.1210911015429853E-3</v>
      </c>
      <c r="H11" s="38">
        <f>G11*SUMIF('Manual Inputs'!$B$11:$B$22,'Expanded kW'!A11,'Manual Inputs'!$C$11:$C$22)</f>
        <v>62547.126804153333</v>
      </c>
      <c r="N11" s="4"/>
    </row>
    <row r="12" spans="1:17" x14ac:dyDescent="0.2">
      <c r="A12">
        <f t="shared" si="0"/>
        <v>3</v>
      </c>
      <c r="B12" t="b">
        <f t="shared" si="1"/>
        <v>0</v>
      </c>
      <c r="C12" t="str">
        <f t="shared" si="2"/>
        <v>ON</v>
      </c>
      <c r="D12" s="4">
        <f t="shared" si="4"/>
        <v>42430.416666666642</v>
      </c>
      <c r="E12" t="str">
        <f t="shared" si="5"/>
        <v>LRKPLGS</v>
      </c>
      <c r="F12" s="39">
        <v>134.52305603027344</v>
      </c>
      <c r="G12">
        <f t="shared" si="3"/>
        <v>2.0169464117989677E-3</v>
      </c>
      <c r="H12" s="38">
        <f>G12*SUMIF('Manual Inputs'!$B$11:$B$22,'Expanded kW'!A12,'Manual Inputs'!$C$11:$C$22)</f>
        <v>59476.088926214143</v>
      </c>
    </row>
    <row r="13" spans="1:17" x14ac:dyDescent="0.2">
      <c r="A13">
        <f t="shared" si="0"/>
        <v>3</v>
      </c>
      <c r="B13" t="b">
        <f t="shared" si="1"/>
        <v>0</v>
      </c>
      <c r="C13" t="str">
        <f t="shared" si="2"/>
        <v>ON</v>
      </c>
      <c r="D13" s="4">
        <f t="shared" si="4"/>
        <v>42430.458333333307</v>
      </c>
      <c r="E13" t="str">
        <f t="shared" si="5"/>
        <v>LRKPLGS</v>
      </c>
      <c r="F13" s="39">
        <v>128.48922729492188</v>
      </c>
      <c r="G13">
        <f t="shared" si="3"/>
        <v>1.9264793232841328E-3</v>
      </c>
      <c r="H13" s="38">
        <f>G13*SUMIF('Manual Inputs'!$B$11:$B$22,'Expanded kW'!A13,'Manual Inputs'!$C$11:$C$22)</f>
        <v>56808.378683677314</v>
      </c>
    </row>
    <row r="14" spans="1:17" x14ac:dyDescent="0.2">
      <c r="A14">
        <f t="shared" si="0"/>
        <v>3</v>
      </c>
      <c r="B14" t="b">
        <f t="shared" si="1"/>
        <v>0</v>
      </c>
      <c r="C14" t="str">
        <f t="shared" si="2"/>
        <v>ON</v>
      </c>
      <c r="D14" s="4">
        <f t="shared" si="4"/>
        <v>42430.499999999971</v>
      </c>
      <c r="E14" t="str">
        <f t="shared" si="5"/>
        <v>LRKPLGS</v>
      </c>
      <c r="F14" s="39">
        <v>129.35188293457031</v>
      </c>
      <c r="G14">
        <f t="shared" si="3"/>
        <v>1.9394133901151412E-3</v>
      </c>
      <c r="H14" s="38">
        <f>G14*SUMIF('Manual Inputs'!$B$11:$B$22,'Expanded kW'!A14,'Manual Inputs'!$C$11:$C$22)</f>
        <v>57189.780839192455</v>
      </c>
    </row>
    <row r="15" spans="1:17" x14ac:dyDescent="0.2">
      <c r="A15">
        <f t="shared" si="0"/>
        <v>3</v>
      </c>
      <c r="B15" t="b">
        <f t="shared" si="1"/>
        <v>0</v>
      </c>
      <c r="C15" t="str">
        <f t="shared" si="2"/>
        <v>ON</v>
      </c>
      <c r="D15" s="4">
        <f t="shared" si="4"/>
        <v>42430.541666666635</v>
      </c>
      <c r="E15" t="str">
        <f t="shared" si="5"/>
        <v>LRKPLGS</v>
      </c>
      <c r="F15" s="39">
        <v>123.09832000732422</v>
      </c>
      <c r="G15">
        <f t="shared" si="3"/>
        <v>1.8456517578769502E-3</v>
      </c>
      <c r="H15" s="38">
        <f>G15*SUMIF('Manual Inputs'!$B$11:$B$22,'Expanded kW'!A15,'Manual Inputs'!$C$11:$C$22)</f>
        <v>54424.920481850713</v>
      </c>
    </row>
    <row r="16" spans="1:17" x14ac:dyDescent="0.2">
      <c r="A16">
        <f t="shared" si="0"/>
        <v>3</v>
      </c>
      <c r="B16" t="b">
        <f t="shared" si="1"/>
        <v>0</v>
      </c>
      <c r="C16" t="str">
        <f t="shared" si="2"/>
        <v>ON</v>
      </c>
      <c r="D16" s="4">
        <f t="shared" si="4"/>
        <v>42430.583333333299</v>
      </c>
      <c r="E16" t="str">
        <f t="shared" si="5"/>
        <v>LRKPLGS</v>
      </c>
      <c r="F16" s="39">
        <v>108.68512725830078</v>
      </c>
      <c r="G16">
        <f t="shared" si="3"/>
        <v>1.62955023405216E-3</v>
      </c>
      <c r="H16" s="38">
        <f>G16*SUMIF('Manual Inputs'!$B$11:$B$22,'Expanded kW'!A16,'Manual Inputs'!$C$11:$C$22)</f>
        <v>48052.478768523397</v>
      </c>
    </row>
    <row r="17" spans="1:8" x14ac:dyDescent="0.2">
      <c r="A17">
        <f t="shared" si="0"/>
        <v>3</v>
      </c>
      <c r="B17" t="b">
        <f t="shared" si="1"/>
        <v>0</v>
      </c>
      <c r="C17" t="str">
        <f t="shared" si="2"/>
        <v>ON</v>
      </c>
      <c r="D17" s="4">
        <f t="shared" si="4"/>
        <v>42430.624999999964</v>
      </c>
      <c r="E17" t="str">
        <f t="shared" si="5"/>
        <v>LRKPLGS</v>
      </c>
      <c r="F17" s="39">
        <v>109.80497741699219</v>
      </c>
      <c r="G17">
        <f t="shared" si="3"/>
        <v>1.6463404990519146E-3</v>
      </c>
      <c r="H17" s="38">
        <f>G17*SUMIF('Manual Inputs'!$B$11:$B$22,'Expanded kW'!A17,'Manual Inputs'!$C$11:$C$22)</f>
        <v>48547.593209035185</v>
      </c>
    </row>
    <row r="18" spans="1:8" x14ac:dyDescent="0.2">
      <c r="A18">
        <f t="shared" si="0"/>
        <v>3</v>
      </c>
      <c r="B18" t="b">
        <f t="shared" si="1"/>
        <v>0</v>
      </c>
      <c r="C18" t="str">
        <f t="shared" si="2"/>
        <v>ON</v>
      </c>
      <c r="D18" s="4">
        <f t="shared" si="4"/>
        <v>42430.666666666628</v>
      </c>
      <c r="E18" t="str">
        <f t="shared" si="5"/>
        <v>LRKPLGS</v>
      </c>
      <c r="F18" s="39">
        <v>95.89154052734375</v>
      </c>
      <c r="G18">
        <f t="shared" si="3"/>
        <v>1.4377319717222017E-3</v>
      </c>
      <c r="H18" s="38">
        <f>G18*SUMIF('Manual Inputs'!$B$11:$B$22,'Expanded kW'!A18,'Manual Inputs'!$C$11:$C$22)</f>
        <v>42396.106362559054</v>
      </c>
    </row>
    <row r="19" spans="1:8" x14ac:dyDescent="0.2">
      <c r="A19">
        <f t="shared" si="0"/>
        <v>3</v>
      </c>
      <c r="B19" t="b">
        <f t="shared" si="1"/>
        <v>0</v>
      </c>
      <c r="C19" t="str">
        <f t="shared" si="2"/>
        <v>ON</v>
      </c>
      <c r="D19" s="4">
        <f t="shared" si="4"/>
        <v>42430.708333333292</v>
      </c>
      <c r="E19" t="str">
        <f t="shared" si="5"/>
        <v>LRKPLGS</v>
      </c>
      <c r="F19" s="39">
        <v>90.531059265136719</v>
      </c>
      <c r="G19">
        <f t="shared" si="3"/>
        <v>1.3573605932657761E-3</v>
      </c>
      <c r="H19" s="38">
        <f>G19*SUMIF('Manual Inputs'!$B$11:$B$22,'Expanded kW'!A19,'Manual Inputs'!$C$11:$C$22)</f>
        <v>40026.100285930959</v>
      </c>
    </row>
    <row r="20" spans="1:8" x14ac:dyDescent="0.2">
      <c r="A20">
        <f t="shared" si="0"/>
        <v>3</v>
      </c>
      <c r="B20" t="b">
        <f t="shared" si="1"/>
        <v>0</v>
      </c>
      <c r="C20" t="str">
        <f t="shared" si="2"/>
        <v>ON</v>
      </c>
      <c r="D20" s="4">
        <f t="shared" si="4"/>
        <v>42430.749999999956</v>
      </c>
      <c r="E20" t="str">
        <f t="shared" si="5"/>
        <v>LRKPLGS</v>
      </c>
      <c r="F20" s="39">
        <v>93.07952880859375</v>
      </c>
      <c r="G20">
        <f t="shared" si="3"/>
        <v>1.3955705972081326E-3</v>
      </c>
      <c r="H20" s="38">
        <f>G20*SUMIF('Manual Inputs'!$B$11:$B$22,'Expanded kW'!A20,'Manual Inputs'!$C$11:$C$22)</f>
        <v>41152.843951033901</v>
      </c>
    </row>
    <row r="21" spans="1:8" x14ac:dyDescent="0.2">
      <c r="A21">
        <f t="shared" si="0"/>
        <v>3</v>
      </c>
      <c r="B21" t="b">
        <f t="shared" si="1"/>
        <v>0</v>
      </c>
      <c r="C21" t="str">
        <f t="shared" si="2"/>
        <v>ON</v>
      </c>
      <c r="D21" s="4">
        <f t="shared" si="4"/>
        <v>42430.791666666621</v>
      </c>
      <c r="E21" t="str">
        <f t="shared" si="5"/>
        <v>LRKPLGS</v>
      </c>
      <c r="F21" s="39">
        <v>89.80291748046875</v>
      </c>
      <c r="G21">
        <f t="shared" si="3"/>
        <v>1.3464433348923382E-3</v>
      </c>
      <c r="H21" s="38">
        <f>G21*SUMIF('Manual Inputs'!$B$11:$B$22,'Expanded kW'!A21,'Manual Inputs'!$C$11:$C$22)</f>
        <v>39704.170151322221</v>
      </c>
    </row>
    <row r="22" spans="1:8" x14ac:dyDescent="0.2">
      <c r="A22">
        <f t="shared" si="0"/>
        <v>3</v>
      </c>
      <c r="B22" t="b">
        <f t="shared" si="1"/>
        <v>0</v>
      </c>
      <c r="C22" t="str">
        <f t="shared" si="2"/>
        <v>ON</v>
      </c>
      <c r="D22" s="4">
        <f t="shared" si="4"/>
        <v>42430.833333333285</v>
      </c>
      <c r="E22" t="str">
        <f t="shared" si="5"/>
        <v>LRKPLGS</v>
      </c>
      <c r="F22" s="39">
        <v>88.721900939941406</v>
      </c>
      <c r="G22">
        <f t="shared" si="3"/>
        <v>1.3302353145213076E-3</v>
      </c>
      <c r="H22" s="38">
        <f>G22*SUMIF('Manual Inputs'!$B$11:$B$22,'Expanded kW'!A22,'Manual Inputs'!$C$11:$C$22)</f>
        <v>39226.225048137501</v>
      </c>
    </row>
    <row r="23" spans="1:8" x14ac:dyDescent="0.2">
      <c r="A23">
        <f t="shared" si="0"/>
        <v>3</v>
      </c>
      <c r="B23" t="b">
        <f t="shared" si="1"/>
        <v>0</v>
      </c>
      <c r="C23" t="str">
        <f t="shared" si="2"/>
        <v>OFF</v>
      </c>
      <c r="D23" s="4">
        <f t="shared" si="4"/>
        <v>42430.874999999949</v>
      </c>
      <c r="E23" t="str">
        <f t="shared" si="5"/>
        <v>LRKPLGS</v>
      </c>
      <c r="F23" s="39">
        <v>81.494377136230469</v>
      </c>
      <c r="G23">
        <f t="shared" si="3"/>
        <v>1.221870781092883E-3</v>
      </c>
      <c r="H23" s="38">
        <f>G23*SUMIF('Manual Inputs'!$B$11:$B$22,'Expanded kW'!A23,'Manual Inputs'!$C$11:$C$22)</f>
        <v>36030.751638961432</v>
      </c>
    </row>
    <row r="24" spans="1:8" x14ac:dyDescent="0.2">
      <c r="A24">
        <f t="shared" si="0"/>
        <v>3</v>
      </c>
      <c r="B24" t="b">
        <f t="shared" si="1"/>
        <v>0</v>
      </c>
      <c r="C24" t="str">
        <f t="shared" si="2"/>
        <v>OFF</v>
      </c>
      <c r="D24" s="4">
        <f t="shared" si="4"/>
        <v>42430.916666666613</v>
      </c>
      <c r="E24" t="str">
        <f t="shared" si="5"/>
        <v>LRKPLGS</v>
      </c>
      <c r="F24" s="39">
        <v>80.355293273925781</v>
      </c>
      <c r="G24">
        <f t="shared" si="3"/>
        <v>1.2047921391365442E-3</v>
      </c>
      <c r="H24" s="38">
        <f>G24*SUMIF('Manual Inputs'!$B$11:$B$22,'Expanded kW'!A24,'Manual Inputs'!$C$11:$C$22)</f>
        <v>35527.133485404156</v>
      </c>
    </row>
    <row r="25" spans="1:8" x14ac:dyDescent="0.2">
      <c r="A25">
        <f t="shared" si="0"/>
        <v>3</v>
      </c>
      <c r="B25" t="b">
        <f t="shared" si="1"/>
        <v>0</v>
      </c>
      <c r="C25" t="str">
        <f t="shared" si="2"/>
        <v>OFF</v>
      </c>
      <c r="D25" s="4">
        <f t="shared" si="4"/>
        <v>42430.958333333278</v>
      </c>
      <c r="E25" t="str">
        <f t="shared" si="5"/>
        <v>LRKPLGS</v>
      </c>
      <c r="F25" s="39">
        <v>80.059196472167969</v>
      </c>
      <c r="G25">
        <f t="shared" si="3"/>
        <v>1.2003526668299071E-3</v>
      </c>
      <c r="H25" s="38">
        <f>G25*SUMIF('Manual Inputs'!$B$11:$B$22,'Expanded kW'!A25,'Manual Inputs'!$C$11:$C$22)</f>
        <v>35396.22150472366</v>
      </c>
    </row>
    <row r="26" spans="1:8" x14ac:dyDescent="0.2">
      <c r="A26">
        <f t="shared" si="0"/>
        <v>3</v>
      </c>
      <c r="B26" t="b">
        <f t="shared" si="1"/>
        <v>0</v>
      </c>
      <c r="C26" t="str">
        <f t="shared" si="2"/>
        <v>OFF</v>
      </c>
      <c r="D26" s="4">
        <f t="shared" si="4"/>
        <v>42430.999999999942</v>
      </c>
      <c r="E26" t="str">
        <f t="shared" si="5"/>
        <v>LRKPLGS</v>
      </c>
      <c r="F26" s="39">
        <v>77.735504150390625</v>
      </c>
      <c r="G26">
        <f t="shared" si="3"/>
        <v>1.1655128183397055E-3</v>
      </c>
      <c r="H26" s="38">
        <f>G26*SUMIF('Manual Inputs'!$B$11:$B$22,'Expanded kW'!A26,'Manual Inputs'!$C$11:$C$22)</f>
        <v>34368.857607072627</v>
      </c>
    </row>
    <row r="27" spans="1:8" x14ac:dyDescent="0.2">
      <c r="A27">
        <f t="shared" si="0"/>
        <v>3</v>
      </c>
      <c r="B27" t="b">
        <f t="shared" si="1"/>
        <v>0</v>
      </c>
      <c r="C27" t="str">
        <f t="shared" si="2"/>
        <v>OFF</v>
      </c>
      <c r="D27" s="4">
        <f t="shared" si="4"/>
        <v>42431.041666666606</v>
      </c>
      <c r="E27" t="str">
        <f t="shared" si="5"/>
        <v>LRKPLGS</v>
      </c>
      <c r="F27" s="39">
        <v>74.992019653320312</v>
      </c>
      <c r="G27">
        <f t="shared" si="3"/>
        <v>1.1243788939740058E-3</v>
      </c>
      <c r="H27" s="38">
        <f>G27*SUMIF('Manual Inputs'!$B$11:$B$22,'Expanded kW'!A27,'Manual Inputs'!$C$11:$C$22)</f>
        <v>33155.892835600869</v>
      </c>
    </row>
    <row r="28" spans="1:8" x14ac:dyDescent="0.2">
      <c r="A28">
        <f t="shared" si="0"/>
        <v>3</v>
      </c>
      <c r="B28" t="b">
        <f t="shared" si="1"/>
        <v>0</v>
      </c>
      <c r="C28" t="str">
        <f t="shared" si="2"/>
        <v>OFF</v>
      </c>
      <c r="D28" s="4">
        <f t="shared" si="4"/>
        <v>42431.08333333327</v>
      </c>
      <c r="E28" t="str">
        <f t="shared" si="5"/>
        <v>LRKPLGS</v>
      </c>
      <c r="F28" s="39">
        <v>75.559768676757813</v>
      </c>
      <c r="G28">
        <f t="shared" si="3"/>
        <v>1.1328913333239336E-3</v>
      </c>
      <c r="H28" s="38">
        <f>G28*SUMIF('Manual Inputs'!$B$11:$B$22,'Expanded kW'!A28,'Manual Inputs'!$C$11:$C$22)</f>
        <v>33406.909221952817</v>
      </c>
    </row>
    <row r="29" spans="1:8" x14ac:dyDescent="0.2">
      <c r="A29">
        <f t="shared" si="0"/>
        <v>3</v>
      </c>
      <c r="B29" t="b">
        <f t="shared" si="1"/>
        <v>0</v>
      </c>
      <c r="C29" t="str">
        <f t="shared" si="2"/>
        <v>OFF</v>
      </c>
      <c r="D29" s="4">
        <f t="shared" si="4"/>
        <v>42431.124999999935</v>
      </c>
      <c r="E29" t="str">
        <f t="shared" si="5"/>
        <v>LRKPLGS</v>
      </c>
      <c r="F29" s="39">
        <v>77.054634094238281</v>
      </c>
      <c r="G29">
        <f t="shared" si="3"/>
        <v>1.1553043198325888E-3</v>
      </c>
      <c r="H29" s="38">
        <f>G29*SUMIF('Manual Inputs'!$B$11:$B$22,'Expanded kW'!A29,'Manual Inputs'!$C$11:$C$22)</f>
        <v>34067.827514522549</v>
      </c>
    </row>
    <row r="30" spans="1:8" x14ac:dyDescent="0.2">
      <c r="A30">
        <f t="shared" si="0"/>
        <v>3</v>
      </c>
      <c r="B30" t="b">
        <f t="shared" si="1"/>
        <v>0</v>
      </c>
      <c r="C30" t="str">
        <f t="shared" si="2"/>
        <v>OFF</v>
      </c>
      <c r="D30" s="4">
        <f t="shared" si="4"/>
        <v>42431.166666666599</v>
      </c>
      <c r="E30" t="str">
        <f t="shared" si="5"/>
        <v>LRKPLGS</v>
      </c>
      <c r="F30" s="39">
        <v>80.077804565429688</v>
      </c>
      <c r="G30">
        <f t="shared" si="3"/>
        <v>1.2006316638140835E-3</v>
      </c>
      <c r="H30" s="38">
        <f>G30*SUMIF('Manual Inputs'!$B$11:$B$22,'Expanded kW'!A30,'Manual Inputs'!$C$11:$C$22)</f>
        <v>35404.4486194075</v>
      </c>
    </row>
    <row r="31" spans="1:8" x14ac:dyDescent="0.2">
      <c r="A31">
        <f t="shared" si="0"/>
        <v>3</v>
      </c>
      <c r="B31" t="b">
        <f t="shared" si="1"/>
        <v>0</v>
      </c>
      <c r="C31" t="str">
        <f t="shared" si="2"/>
        <v>OFF</v>
      </c>
      <c r="D31" s="4">
        <f t="shared" si="4"/>
        <v>42431.208333333263</v>
      </c>
      <c r="E31" t="str">
        <f t="shared" si="5"/>
        <v>LRKPLGS</v>
      </c>
      <c r="F31" s="39">
        <v>89.108680725097656</v>
      </c>
      <c r="G31">
        <f t="shared" si="3"/>
        <v>1.3360344252674365E-3</v>
      </c>
      <c r="H31" s="38">
        <f>G31*SUMIF('Manual Inputs'!$B$11:$B$22,'Expanded kW'!A31,'Manual Inputs'!$C$11:$C$22)</f>
        <v>39397.230298654846</v>
      </c>
    </row>
    <row r="32" spans="1:8" x14ac:dyDescent="0.2">
      <c r="A32">
        <f t="shared" si="0"/>
        <v>3</v>
      </c>
      <c r="B32" t="b">
        <f t="shared" si="1"/>
        <v>0</v>
      </c>
      <c r="C32" t="str">
        <f t="shared" si="2"/>
        <v>OFF</v>
      </c>
      <c r="D32" s="4">
        <f t="shared" si="4"/>
        <v>42431.249999999927</v>
      </c>
      <c r="E32" t="str">
        <f t="shared" si="5"/>
        <v>LRKPLGS</v>
      </c>
      <c r="F32" s="39">
        <v>116.01246643066406</v>
      </c>
      <c r="G32">
        <f t="shared" si="3"/>
        <v>1.7394113306392481E-3</v>
      </c>
      <c r="H32" s="38">
        <f>G32*SUMIF('Manual Inputs'!$B$11:$B$22,'Expanded kW'!A32,'Manual Inputs'!$C$11:$C$22)</f>
        <v>51292.08310898632</v>
      </c>
    </row>
    <row r="33" spans="1:8" x14ac:dyDescent="0.2">
      <c r="A33">
        <f t="shared" si="0"/>
        <v>3</v>
      </c>
      <c r="B33" t="b">
        <f t="shared" si="1"/>
        <v>0</v>
      </c>
      <c r="C33" t="str">
        <f t="shared" si="2"/>
        <v>ON</v>
      </c>
      <c r="D33" s="4">
        <f t="shared" si="4"/>
        <v>42431.291666666591</v>
      </c>
      <c r="E33" t="str">
        <f t="shared" si="5"/>
        <v>LRKPLGS</v>
      </c>
      <c r="F33" s="39">
        <v>128.78590393066406</v>
      </c>
      <c r="G33">
        <f t="shared" si="3"/>
        <v>1.930927489223733E-3</v>
      </c>
      <c r="H33" s="38">
        <f>G33*SUMIF('Manual Inputs'!$B$11:$B$22,'Expanded kW'!A33,'Manual Inputs'!$C$11:$C$22)</f>
        <v>56939.547023814943</v>
      </c>
    </row>
    <row r="34" spans="1:8" x14ac:dyDescent="0.2">
      <c r="A34">
        <f t="shared" si="0"/>
        <v>3</v>
      </c>
      <c r="B34" t="b">
        <f t="shared" si="1"/>
        <v>0</v>
      </c>
      <c r="C34" t="str">
        <f t="shared" si="2"/>
        <v>ON</v>
      </c>
      <c r="D34" s="4">
        <f t="shared" si="4"/>
        <v>42431.333333333256</v>
      </c>
      <c r="E34" t="str">
        <f t="shared" si="5"/>
        <v>LRKPLGS</v>
      </c>
      <c r="F34" s="39">
        <v>136.67678833007813</v>
      </c>
      <c r="G34">
        <f t="shared" si="3"/>
        <v>2.0492379963217649E-3</v>
      </c>
      <c r="H34" s="38">
        <f>G34*SUMIF('Manual Inputs'!$B$11:$B$22,'Expanded kW'!A34,'Manual Inputs'!$C$11:$C$22)</f>
        <v>60428.309144565523</v>
      </c>
    </row>
    <row r="35" spans="1:8" x14ac:dyDescent="0.2">
      <c r="A35">
        <f t="shared" si="0"/>
        <v>3</v>
      </c>
      <c r="B35" t="b">
        <f t="shared" si="1"/>
        <v>0</v>
      </c>
      <c r="C35" t="str">
        <f t="shared" si="2"/>
        <v>ON</v>
      </c>
      <c r="D35" s="4">
        <f t="shared" si="4"/>
        <v>42431.37499999992</v>
      </c>
      <c r="E35" t="str">
        <f t="shared" si="5"/>
        <v>LRKPLGS</v>
      </c>
      <c r="F35" s="39">
        <v>138.22756958007812</v>
      </c>
      <c r="G35">
        <f t="shared" si="3"/>
        <v>2.0724893464618387E-3</v>
      </c>
      <c r="H35" s="38">
        <f>G35*SUMIF('Manual Inputs'!$B$11:$B$22,'Expanded kW'!A35,'Manual Inputs'!$C$11:$C$22)</f>
        <v>61113.949258995795</v>
      </c>
    </row>
    <row r="36" spans="1:8" x14ac:dyDescent="0.2">
      <c r="A36">
        <f t="shared" si="0"/>
        <v>3</v>
      </c>
      <c r="B36" t="b">
        <f t="shared" si="1"/>
        <v>0</v>
      </c>
      <c r="C36" t="str">
        <f t="shared" si="2"/>
        <v>ON</v>
      </c>
      <c r="D36" s="4">
        <f t="shared" si="4"/>
        <v>42431.416666666584</v>
      </c>
      <c r="E36" t="str">
        <f t="shared" si="5"/>
        <v>LRKPLGS</v>
      </c>
      <c r="F36" s="39">
        <v>130.03970336914063</v>
      </c>
      <c r="G36">
        <f t="shared" si="3"/>
        <v>1.9497260978279098E-3</v>
      </c>
      <c r="H36" s="38">
        <f>G36*SUMIF('Manual Inputs'!$B$11:$B$22,'Expanded kW'!A36,'Manual Inputs'!$C$11:$C$22)</f>
        <v>57493.883872077502</v>
      </c>
    </row>
    <row r="37" spans="1:8" x14ac:dyDescent="0.2">
      <c r="A37">
        <f t="shared" si="0"/>
        <v>3</v>
      </c>
      <c r="B37" t="b">
        <f t="shared" si="1"/>
        <v>0</v>
      </c>
      <c r="C37" t="str">
        <f t="shared" si="2"/>
        <v>ON</v>
      </c>
      <c r="D37" s="4">
        <f t="shared" si="4"/>
        <v>42431.458333333248</v>
      </c>
      <c r="E37" t="str">
        <f t="shared" si="5"/>
        <v>LRKPLGS</v>
      </c>
      <c r="F37" s="39">
        <v>120.44189453125</v>
      </c>
      <c r="G37">
        <f t="shared" si="3"/>
        <v>1.8058231367447221E-3</v>
      </c>
      <c r="H37" s="38">
        <f>G37*SUMIF('Manual Inputs'!$B$11:$B$22,'Expanded kW'!A37,'Manual Inputs'!$C$11:$C$22)</f>
        <v>53250.446733608667</v>
      </c>
    </row>
    <row r="38" spans="1:8" x14ac:dyDescent="0.2">
      <c r="A38">
        <f t="shared" si="0"/>
        <v>3</v>
      </c>
      <c r="B38" t="b">
        <f t="shared" si="1"/>
        <v>0</v>
      </c>
      <c r="C38" t="str">
        <f t="shared" si="2"/>
        <v>ON</v>
      </c>
      <c r="D38" s="4">
        <f t="shared" si="4"/>
        <v>42431.499999999913</v>
      </c>
      <c r="E38" t="str">
        <f t="shared" si="5"/>
        <v>LRKPLGS</v>
      </c>
      <c r="F38" s="39">
        <v>134.24812316894531</v>
      </c>
      <c r="G38">
        <f t="shared" si="3"/>
        <v>2.0128242570954897E-3</v>
      </c>
      <c r="H38" s="38">
        <f>G38*SUMIF('Manual Inputs'!$B$11:$B$22,'Expanded kW'!A38,'Manual Inputs'!$C$11:$C$22)</f>
        <v>59354.534065719366</v>
      </c>
    </row>
    <row r="39" spans="1:8" x14ac:dyDescent="0.2">
      <c r="A39">
        <f t="shared" si="0"/>
        <v>3</v>
      </c>
      <c r="B39" t="b">
        <f t="shared" si="1"/>
        <v>0</v>
      </c>
      <c r="C39" t="str">
        <f t="shared" si="2"/>
        <v>ON</v>
      </c>
      <c r="D39" s="4">
        <f t="shared" si="4"/>
        <v>42431.541666666577</v>
      </c>
      <c r="E39" t="str">
        <f t="shared" si="5"/>
        <v>LRKPLGS</v>
      </c>
      <c r="F39" s="39">
        <v>135.16865539550781</v>
      </c>
      <c r="G39">
        <f t="shared" si="3"/>
        <v>2.0266260857641212E-3</v>
      </c>
      <c r="H39" s="38">
        <f>G39*SUMIF('Manual Inputs'!$B$11:$B$22,'Expanded kW'!A39,'Manual Inputs'!$C$11:$C$22)</f>
        <v>59761.524942838274</v>
      </c>
    </row>
    <row r="40" spans="1:8" x14ac:dyDescent="0.2">
      <c r="A40">
        <f t="shared" si="0"/>
        <v>3</v>
      </c>
      <c r="B40" t="b">
        <f t="shared" si="1"/>
        <v>0</v>
      </c>
      <c r="C40" t="str">
        <f t="shared" si="2"/>
        <v>ON</v>
      </c>
      <c r="D40" s="4">
        <f t="shared" si="4"/>
        <v>42431.583333333241</v>
      </c>
      <c r="E40" t="str">
        <f t="shared" si="5"/>
        <v>LRKPLGS</v>
      </c>
      <c r="F40" s="39">
        <v>126.45191192626953</v>
      </c>
      <c r="G40">
        <f t="shared" si="3"/>
        <v>1.895933214358526E-3</v>
      </c>
      <c r="H40" s="38">
        <f>G40*SUMIF('Manual Inputs'!$B$11:$B$22,'Expanded kW'!A40,'Manual Inputs'!$C$11:$C$22)</f>
        <v>55907.629372648873</v>
      </c>
    </row>
    <row r="41" spans="1:8" x14ac:dyDescent="0.2">
      <c r="A41">
        <f t="shared" si="0"/>
        <v>3</v>
      </c>
      <c r="B41" t="b">
        <f t="shared" si="1"/>
        <v>0</v>
      </c>
      <c r="C41" t="str">
        <f t="shared" si="2"/>
        <v>ON</v>
      </c>
      <c r="D41" s="4">
        <f t="shared" si="4"/>
        <v>42431.624999999905</v>
      </c>
      <c r="E41" t="str">
        <f t="shared" si="5"/>
        <v>LRKPLGS</v>
      </c>
      <c r="F41" s="39">
        <v>119.50734710693359</v>
      </c>
      <c r="G41">
        <f t="shared" si="3"/>
        <v>1.7918111738161758E-3</v>
      </c>
      <c r="H41" s="38">
        <f>G41*SUMIF('Manual Inputs'!$B$11:$B$22,'Expanded kW'!A41,'Manual Inputs'!$C$11:$C$22)</f>
        <v>52837.259378558549</v>
      </c>
    </row>
    <row r="42" spans="1:8" x14ac:dyDescent="0.2">
      <c r="A42">
        <f t="shared" si="0"/>
        <v>3</v>
      </c>
      <c r="B42" t="b">
        <f t="shared" si="1"/>
        <v>0</v>
      </c>
      <c r="C42" t="str">
        <f t="shared" si="2"/>
        <v>ON</v>
      </c>
      <c r="D42" s="4">
        <f t="shared" si="4"/>
        <v>42431.66666666657</v>
      </c>
      <c r="E42" t="str">
        <f t="shared" si="5"/>
        <v>LRKPLGS</v>
      </c>
      <c r="F42" s="39">
        <v>110.47657775878906</v>
      </c>
      <c r="G42">
        <f t="shared" si="3"/>
        <v>1.6564100138215267E-3</v>
      </c>
      <c r="H42" s="38">
        <f>G42*SUMIF('Manual Inputs'!$B$11:$B$22,'Expanded kW'!A42,'Manual Inputs'!$C$11:$C$22)</f>
        <v>48844.524923421734</v>
      </c>
    </row>
    <row r="43" spans="1:8" x14ac:dyDescent="0.2">
      <c r="A43">
        <f t="shared" si="0"/>
        <v>3</v>
      </c>
      <c r="B43" t="b">
        <f t="shared" si="1"/>
        <v>0</v>
      </c>
      <c r="C43" t="str">
        <f t="shared" si="2"/>
        <v>ON</v>
      </c>
      <c r="D43" s="4">
        <f t="shared" si="4"/>
        <v>42431.708333333234</v>
      </c>
      <c r="E43" t="str">
        <f t="shared" si="5"/>
        <v>LRKPLGS</v>
      </c>
      <c r="F43" s="39">
        <v>106.77724456787109</v>
      </c>
      <c r="G43">
        <f t="shared" si="3"/>
        <v>1.6009447499057878E-3</v>
      </c>
      <c r="H43" s="38">
        <f>G43*SUMIF('Manual Inputs'!$B$11:$B$22,'Expanded kW'!A43,'Manual Inputs'!$C$11:$C$22)</f>
        <v>47208.954960000607</v>
      </c>
    </row>
    <row r="44" spans="1:8" x14ac:dyDescent="0.2">
      <c r="A44">
        <f t="shared" si="0"/>
        <v>3</v>
      </c>
      <c r="B44" t="b">
        <f t="shared" si="1"/>
        <v>0</v>
      </c>
      <c r="C44" t="str">
        <f t="shared" si="2"/>
        <v>ON</v>
      </c>
      <c r="D44" s="4">
        <f t="shared" si="4"/>
        <v>42431.749999999898</v>
      </c>
      <c r="E44" t="str">
        <f t="shared" si="5"/>
        <v>LRKPLGS</v>
      </c>
      <c r="F44" s="39">
        <v>103.65638732910156</v>
      </c>
      <c r="G44">
        <f t="shared" si="3"/>
        <v>1.5541527575497975E-3</v>
      </c>
      <c r="H44" s="38">
        <f>G44*SUMIF('Manual Inputs'!$B$11:$B$22,'Expanded kW'!A44,'Manual Inputs'!$C$11:$C$22)</f>
        <v>45829.144032888573</v>
      </c>
    </row>
    <row r="45" spans="1:8" x14ac:dyDescent="0.2">
      <c r="A45">
        <f t="shared" si="0"/>
        <v>3</v>
      </c>
      <c r="B45" t="b">
        <f t="shared" si="1"/>
        <v>0</v>
      </c>
      <c r="C45" t="str">
        <f t="shared" si="2"/>
        <v>ON</v>
      </c>
      <c r="D45" s="4">
        <f t="shared" si="4"/>
        <v>42431.791666666562</v>
      </c>
      <c r="E45" t="str">
        <f t="shared" si="5"/>
        <v>LRKPLGS</v>
      </c>
      <c r="F45" s="39">
        <v>102.89995574951172</v>
      </c>
      <c r="G45">
        <f t="shared" si="3"/>
        <v>1.5428113413996779E-3</v>
      </c>
      <c r="H45" s="38">
        <f>G45*SUMIF('Manual Inputs'!$B$11:$B$22,'Expanded kW'!A45,'Manual Inputs'!$C$11:$C$22)</f>
        <v>45494.706255291858</v>
      </c>
    </row>
    <row r="46" spans="1:8" x14ac:dyDescent="0.2">
      <c r="A46">
        <f t="shared" si="0"/>
        <v>3</v>
      </c>
      <c r="B46" t="b">
        <f t="shared" si="1"/>
        <v>0</v>
      </c>
      <c r="C46" t="str">
        <f t="shared" si="2"/>
        <v>ON</v>
      </c>
      <c r="D46" s="4">
        <f t="shared" si="4"/>
        <v>42431.833333333227</v>
      </c>
      <c r="E46" t="str">
        <f t="shared" si="5"/>
        <v>LRKPLGS</v>
      </c>
      <c r="F46" s="39">
        <v>93.617485046386719</v>
      </c>
      <c r="G46">
        <f t="shared" si="3"/>
        <v>1.4036363439696188E-3</v>
      </c>
      <c r="H46" s="38">
        <f>G46*SUMIF('Manual Inputs'!$B$11:$B$22,'Expanded kW'!A46,'Manual Inputs'!$C$11:$C$22)</f>
        <v>41390.688183699756</v>
      </c>
    </row>
    <row r="47" spans="1:8" x14ac:dyDescent="0.2">
      <c r="A47">
        <f t="shared" si="0"/>
        <v>3</v>
      </c>
      <c r="B47" t="b">
        <f t="shared" si="1"/>
        <v>0</v>
      </c>
      <c r="C47" t="str">
        <f t="shared" si="2"/>
        <v>OFF</v>
      </c>
      <c r="D47" s="4">
        <f t="shared" si="4"/>
        <v>42431.874999999891</v>
      </c>
      <c r="E47" t="str">
        <f t="shared" si="5"/>
        <v>LRKPLGS</v>
      </c>
      <c r="F47" s="39">
        <v>91.911781311035156</v>
      </c>
      <c r="G47">
        <f t="shared" si="3"/>
        <v>1.3780621923696491E-3</v>
      </c>
      <c r="H47" s="38">
        <f>G47*SUMIF('Manual Inputs'!$B$11:$B$22,'Expanded kW'!A47,'Manual Inputs'!$C$11:$C$22)</f>
        <v>40636.552870101797</v>
      </c>
    </row>
    <row r="48" spans="1:8" x14ac:dyDescent="0.2">
      <c r="A48">
        <f t="shared" si="0"/>
        <v>3</v>
      </c>
      <c r="B48" t="b">
        <f t="shared" si="1"/>
        <v>0</v>
      </c>
      <c r="C48" t="str">
        <f t="shared" si="2"/>
        <v>OFF</v>
      </c>
      <c r="D48" s="4">
        <f t="shared" si="4"/>
        <v>42431.916666666555</v>
      </c>
      <c r="E48" t="str">
        <f t="shared" si="5"/>
        <v>LRKPLGS</v>
      </c>
      <c r="F48" s="39">
        <v>88.386421203613281</v>
      </c>
      <c r="G48">
        <f t="shared" si="3"/>
        <v>1.3252053615126129E-3</v>
      </c>
      <c r="H48" s="38">
        <f>G48*SUMIF('Manual Inputs'!$B$11:$B$22,'Expanded kW'!A48,'Manual Inputs'!$C$11:$C$22)</f>
        <v>39077.900863275812</v>
      </c>
    </row>
    <row r="49" spans="1:8" x14ac:dyDescent="0.2">
      <c r="A49">
        <f t="shared" si="0"/>
        <v>3</v>
      </c>
      <c r="B49" t="b">
        <f t="shared" si="1"/>
        <v>0</v>
      </c>
      <c r="C49" t="str">
        <f t="shared" si="2"/>
        <v>OFF</v>
      </c>
      <c r="D49" s="4">
        <f t="shared" si="4"/>
        <v>42431.958333333219</v>
      </c>
      <c r="E49" t="str">
        <f t="shared" si="5"/>
        <v>LRKPLGS</v>
      </c>
      <c r="F49" s="39">
        <v>82.293983459472656</v>
      </c>
      <c r="G49">
        <f t="shared" si="3"/>
        <v>1.2338595297290435E-3</v>
      </c>
      <c r="H49" s="38">
        <f>G49*SUMIF('Manual Inputs'!$B$11:$B$22,'Expanded kW'!A49,'Manual Inputs'!$C$11:$C$22)</f>
        <v>36384.278076663039</v>
      </c>
    </row>
    <row r="50" spans="1:8" x14ac:dyDescent="0.2">
      <c r="A50">
        <f t="shared" si="0"/>
        <v>3</v>
      </c>
      <c r="B50" t="b">
        <f t="shared" si="1"/>
        <v>0</v>
      </c>
      <c r="C50" t="str">
        <f t="shared" si="2"/>
        <v>OFF</v>
      </c>
      <c r="D50" s="4">
        <f t="shared" si="4"/>
        <v>42431.999999999884</v>
      </c>
      <c r="E50" t="str">
        <f t="shared" si="5"/>
        <v>LRKPLGS</v>
      </c>
      <c r="F50" s="39">
        <v>82.558517456054688</v>
      </c>
      <c r="G50">
        <f t="shared" si="3"/>
        <v>1.2378257709887194E-3</v>
      </c>
      <c r="H50" s="38">
        <f>G50*SUMIF('Manual Inputs'!$B$11:$B$22,'Expanded kW'!A50,'Manual Inputs'!$C$11:$C$22)</f>
        <v>36501.235332682991</v>
      </c>
    </row>
    <row r="51" spans="1:8" x14ac:dyDescent="0.2">
      <c r="A51">
        <f t="shared" si="0"/>
        <v>3</v>
      </c>
      <c r="B51" t="b">
        <f t="shared" si="1"/>
        <v>0</v>
      </c>
      <c r="C51" t="str">
        <f t="shared" si="2"/>
        <v>OFF</v>
      </c>
      <c r="D51" s="4">
        <f t="shared" si="4"/>
        <v>42432.041666666548</v>
      </c>
      <c r="E51" t="str">
        <f t="shared" si="5"/>
        <v>LRKPLGS</v>
      </c>
      <c r="F51" s="39">
        <v>81.971031188964844</v>
      </c>
      <c r="G51">
        <f t="shared" si="3"/>
        <v>1.2290174049483184E-3</v>
      </c>
      <c r="H51" s="38">
        <f>G51*SUMIF('Manual Inputs'!$B$11:$B$22,'Expanded kW'!A51,'Manual Inputs'!$C$11:$C$22)</f>
        <v>36241.49260533593</v>
      </c>
    </row>
    <row r="52" spans="1:8" x14ac:dyDescent="0.2">
      <c r="A52">
        <f t="shared" si="0"/>
        <v>3</v>
      </c>
      <c r="B52" t="b">
        <f t="shared" si="1"/>
        <v>0</v>
      </c>
      <c r="C52" t="str">
        <f t="shared" si="2"/>
        <v>OFF</v>
      </c>
      <c r="D52" s="4">
        <f t="shared" si="4"/>
        <v>42432.083333333212</v>
      </c>
      <c r="E52" t="str">
        <f t="shared" si="5"/>
        <v>LRKPLGS</v>
      </c>
      <c r="F52" s="39">
        <v>81.816444396972656</v>
      </c>
      <c r="G52">
        <f t="shared" si="3"/>
        <v>1.2266996366443483E-3</v>
      </c>
      <c r="H52" s="38">
        <f>G52*SUMIF('Manual Inputs'!$B$11:$B$22,'Expanded kW'!A52,'Manual Inputs'!$C$11:$C$22)</f>
        <v>36173.145824801322</v>
      </c>
    </row>
    <row r="53" spans="1:8" x14ac:dyDescent="0.2">
      <c r="A53">
        <f t="shared" si="0"/>
        <v>3</v>
      </c>
      <c r="B53" t="b">
        <f t="shared" si="1"/>
        <v>0</v>
      </c>
      <c r="C53" t="str">
        <f t="shared" si="2"/>
        <v>OFF</v>
      </c>
      <c r="D53" s="4">
        <f t="shared" si="4"/>
        <v>42432.124999999876</v>
      </c>
      <c r="E53" t="str">
        <f t="shared" si="5"/>
        <v>LRKPLGS</v>
      </c>
      <c r="F53" s="39">
        <v>79.01727294921875</v>
      </c>
      <c r="G53">
        <f t="shared" si="3"/>
        <v>1.1847307803444526E-3</v>
      </c>
      <c r="H53" s="38">
        <f>G53*SUMIF('Manual Inputs'!$B$11:$B$22,'Expanded kW'!A53,'Manual Inputs'!$C$11:$C$22)</f>
        <v>34935.560425991585</v>
      </c>
    </row>
    <row r="54" spans="1:8" x14ac:dyDescent="0.2">
      <c r="A54">
        <f t="shared" si="0"/>
        <v>3</v>
      </c>
      <c r="B54" t="b">
        <f t="shared" si="1"/>
        <v>0</v>
      </c>
      <c r="C54" t="str">
        <f t="shared" si="2"/>
        <v>OFF</v>
      </c>
      <c r="D54" s="4">
        <f t="shared" si="4"/>
        <v>42432.166666666541</v>
      </c>
      <c r="E54" t="str">
        <f t="shared" si="5"/>
        <v>LRKPLGS</v>
      </c>
      <c r="F54" s="39">
        <v>81.444915771484375</v>
      </c>
      <c r="G54">
        <f t="shared" si="3"/>
        <v>1.2211291913231347E-3</v>
      </c>
      <c r="H54" s="38">
        <f>G54*SUMIF('Manual Inputs'!$B$11:$B$22,'Expanded kW'!A54,'Manual Inputs'!$C$11:$C$22)</f>
        <v>36008.883502636992</v>
      </c>
    </row>
    <row r="55" spans="1:8" x14ac:dyDescent="0.2">
      <c r="A55">
        <f t="shared" si="0"/>
        <v>3</v>
      </c>
      <c r="B55" t="b">
        <f t="shared" si="1"/>
        <v>0</v>
      </c>
      <c r="C55" t="str">
        <f t="shared" si="2"/>
        <v>OFF</v>
      </c>
      <c r="D55" s="4">
        <f t="shared" si="4"/>
        <v>42432.208333333205</v>
      </c>
      <c r="E55" t="str">
        <f t="shared" si="5"/>
        <v>LRKPLGS</v>
      </c>
      <c r="F55" s="39">
        <v>87.618789672851563</v>
      </c>
      <c r="G55">
        <f t="shared" si="3"/>
        <v>1.3136960209784135E-3</v>
      </c>
      <c r="H55" s="38">
        <f>G55*SUMIF('Manual Inputs'!$B$11:$B$22,'Expanded kW'!A55,'Manual Inputs'!$C$11:$C$22)</f>
        <v>38738.511300375336</v>
      </c>
    </row>
    <row r="56" spans="1:8" x14ac:dyDescent="0.2">
      <c r="A56">
        <f t="shared" si="0"/>
        <v>3</v>
      </c>
      <c r="B56" t="b">
        <f t="shared" si="1"/>
        <v>0</v>
      </c>
      <c r="C56" t="str">
        <f t="shared" si="2"/>
        <v>OFF</v>
      </c>
      <c r="D56" s="4">
        <f t="shared" si="4"/>
        <v>42432.249999999869</v>
      </c>
      <c r="E56" t="str">
        <f t="shared" si="5"/>
        <v>LRKPLGS</v>
      </c>
      <c r="F56" s="39">
        <v>112.17300415039062</v>
      </c>
      <c r="G56">
        <f t="shared" si="3"/>
        <v>1.6818450672940841E-3</v>
      </c>
      <c r="H56" s="38">
        <f>G56*SUMIF('Manual Inputs'!$B$11:$B$22,'Expanded kW'!A56,'Manual Inputs'!$C$11:$C$22)</f>
        <v>49594.558485705398</v>
      </c>
    </row>
    <row r="57" spans="1:8" x14ac:dyDescent="0.2">
      <c r="A57">
        <f t="shared" si="0"/>
        <v>3</v>
      </c>
      <c r="B57" t="b">
        <f t="shared" si="1"/>
        <v>0</v>
      </c>
      <c r="C57" t="str">
        <f t="shared" si="2"/>
        <v>ON</v>
      </c>
      <c r="D57" s="4">
        <f t="shared" si="4"/>
        <v>42432.291666666533</v>
      </c>
      <c r="E57" t="str">
        <f t="shared" si="5"/>
        <v>LRKPLGS</v>
      </c>
      <c r="F57" s="39">
        <v>120.10218048095703</v>
      </c>
      <c r="G57">
        <f t="shared" si="3"/>
        <v>1.800729697337414E-3</v>
      </c>
      <c r="H57" s="38">
        <f>G57*SUMIF('Manual Inputs'!$B$11:$B$22,'Expanded kW'!A57,'Manual Inputs'!$C$11:$C$22)</f>
        <v>53100.250450079671</v>
      </c>
    </row>
    <row r="58" spans="1:8" x14ac:dyDescent="0.2">
      <c r="A58">
        <f t="shared" si="0"/>
        <v>3</v>
      </c>
      <c r="B58" t="b">
        <f t="shared" si="1"/>
        <v>0</v>
      </c>
      <c r="C58" t="str">
        <f t="shared" si="2"/>
        <v>ON</v>
      </c>
      <c r="D58" s="4">
        <f t="shared" si="4"/>
        <v>42432.333333333198</v>
      </c>
      <c r="E58" t="str">
        <f t="shared" si="5"/>
        <v>LRKPLGS</v>
      </c>
      <c r="F58" s="39">
        <v>126.50646209716797</v>
      </c>
      <c r="G58">
        <f t="shared" si="3"/>
        <v>1.8967511021965174E-3</v>
      </c>
      <c r="H58" s="38">
        <f>G58*SUMIF('Manual Inputs'!$B$11:$B$22,'Expanded kW'!A58,'Manual Inputs'!$C$11:$C$22)</f>
        <v>55931.747400524815</v>
      </c>
    </row>
    <row r="59" spans="1:8" x14ac:dyDescent="0.2">
      <c r="A59">
        <f t="shared" si="0"/>
        <v>3</v>
      </c>
      <c r="B59" t="b">
        <f t="shared" si="1"/>
        <v>0</v>
      </c>
      <c r="C59" t="str">
        <f t="shared" si="2"/>
        <v>ON</v>
      </c>
      <c r="D59" s="4">
        <f t="shared" si="4"/>
        <v>42432.374999999862</v>
      </c>
      <c r="E59" t="str">
        <f t="shared" si="5"/>
        <v>LRKPLGS</v>
      </c>
      <c r="F59" s="39">
        <v>123.60670471191406</v>
      </c>
      <c r="G59">
        <f t="shared" si="3"/>
        <v>1.8532741293573098E-3</v>
      </c>
      <c r="H59" s="38">
        <f>G59*SUMIF('Manual Inputs'!$B$11:$B$22,'Expanded kW'!A59,'Manual Inputs'!$C$11:$C$22)</f>
        <v>54649.690382202287</v>
      </c>
    </row>
    <row r="60" spans="1:8" x14ac:dyDescent="0.2">
      <c r="A60">
        <f t="shared" si="0"/>
        <v>3</v>
      </c>
      <c r="B60" t="b">
        <f t="shared" si="1"/>
        <v>0</v>
      </c>
      <c r="C60" t="str">
        <f t="shared" si="2"/>
        <v>ON</v>
      </c>
      <c r="D60" s="4">
        <f t="shared" si="4"/>
        <v>42432.416666666526</v>
      </c>
      <c r="E60" t="str">
        <f t="shared" si="5"/>
        <v>LRKPLGS</v>
      </c>
      <c r="F60" s="39">
        <v>127.58720397949219</v>
      </c>
      <c r="G60">
        <f t="shared" si="3"/>
        <v>1.9129550045308813E-3</v>
      </c>
      <c r="H60" s="38">
        <f>G60*SUMIF('Manual Inputs'!$B$11:$B$22,'Expanded kW'!A60,'Manual Inputs'!$C$11:$C$22)</f>
        <v>56409.571070282465</v>
      </c>
    </row>
    <row r="61" spans="1:8" x14ac:dyDescent="0.2">
      <c r="A61">
        <f t="shared" si="0"/>
        <v>3</v>
      </c>
      <c r="B61" t="b">
        <f t="shared" si="1"/>
        <v>0</v>
      </c>
      <c r="C61" t="str">
        <f t="shared" si="2"/>
        <v>ON</v>
      </c>
      <c r="D61" s="4">
        <f t="shared" si="4"/>
        <v>42432.45833333319</v>
      </c>
      <c r="E61" t="str">
        <f t="shared" si="5"/>
        <v>LRKPLGS</v>
      </c>
      <c r="F61" s="39">
        <v>120.27391815185547</v>
      </c>
      <c r="G61">
        <f t="shared" si="3"/>
        <v>1.8033046141532449E-3</v>
      </c>
      <c r="H61" s="38">
        <f>G61*SUMIF('Manual Inputs'!$B$11:$B$22,'Expanded kW'!A61,'Manual Inputs'!$C$11:$C$22)</f>
        <v>53176.180073504504</v>
      </c>
    </row>
    <row r="62" spans="1:8" x14ac:dyDescent="0.2">
      <c r="A62">
        <f t="shared" si="0"/>
        <v>3</v>
      </c>
      <c r="B62" t="b">
        <f t="shared" si="1"/>
        <v>0</v>
      </c>
      <c r="C62" t="str">
        <f t="shared" si="2"/>
        <v>ON</v>
      </c>
      <c r="D62" s="4">
        <f t="shared" si="4"/>
        <v>42432.499999999854</v>
      </c>
      <c r="E62" t="str">
        <f t="shared" si="5"/>
        <v>LRKPLGS</v>
      </c>
      <c r="F62" s="39">
        <v>128.07292175292969</v>
      </c>
      <c r="G62">
        <f t="shared" si="3"/>
        <v>1.9202375235963215E-3</v>
      </c>
      <c r="H62" s="38">
        <f>G62*SUMIF('Manual Inputs'!$B$11:$B$22,'Expanded kW'!A62,'Manual Inputs'!$C$11:$C$22)</f>
        <v>56624.319339750189</v>
      </c>
    </row>
    <row r="63" spans="1:8" x14ac:dyDescent="0.2">
      <c r="A63">
        <f t="shared" si="0"/>
        <v>3</v>
      </c>
      <c r="B63" t="b">
        <f t="shared" si="1"/>
        <v>0</v>
      </c>
      <c r="C63" t="str">
        <f t="shared" si="2"/>
        <v>ON</v>
      </c>
      <c r="D63" s="4">
        <f t="shared" si="4"/>
        <v>42432.541666666519</v>
      </c>
      <c r="E63" t="str">
        <f t="shared" si="5"/>
        <v>LRKPLGS</v>
      </c>
      <c r="F63" s="39">
        <v>133.8663330078125</v>
      </c>
      <c r="G63">
        <f t="shared" si="3"/>
        <v>2.0070999573488079E-3</v>
      </c>
      <c r="H63" s="38">
        <f>G63*SUMIF('Manual Inputs'!$B$11:$B$22,'Expanded kW'!A63,'Manual Inputs'!$C$11:$C$22)</f>
        <v>59185.734855793758</v>
      </c>
    </row>
    <row r="64" spans="1:8" x14ac:dyDescent="0.2">
      <c r="A64">
        <f t="shared" si="0"/>
        <v>3</v>
      </c>
      <c r="B64" t="b">
        <f t="shared" si="1"/>
        <v>0</v>
      </c>
      <c r="C64" t="str">
        <f t="shared" si="2"/>
        <v>ON</v>
      </c>
      <c r="D64" s="4">
        <f t="shared" si="4"/>
        <v>42432.583333333183</v>
      </c>
      <c r="E64" t="str">
        <f t="shared" si="5"/>
        <v>LRKPLGS</v>
      </c>
      <c r="F64" s="39">
        <v>124.49550628662109</v>
      </c>
      <c r="G64">
        <f t="shared" si="3"/>
        <v>1.8666002104010171E-3</v>
      </c>
      <c r="H64" s="38">
        <f>G64*SUMIF('Manual Inputs'!$B$11:$B$22,'Expanded kW'!A64,'Manual Inputs'!$C$11:$C$22)</f>
        <v>55042.652325344119</v>
      </c>
    </row>
    <row r="65" spans="1:8" x14ac:dyDescent="0.2">
      <c r="A65">
        <f t="shared" si="0"/>
        <v>3</v>
      </c>
      <c r="B65" t="b">
        <f t="shared" si="1"/>
        <v>0</v>
      </c>
      <c r="C65" t="str">
        <f t="shared" si="2"/>
        <v>ON</v>
      </c>
      <c r="D65" s="4">
        <f t="shared" si="4"/>
        <v>42432.624999999847</v>
      </c>
      <c r="E65" t="str">
        <f t="shared" si="5"/>
        <v>LRKPLGS</v>
      </c>
      <c r="F65" s="39">
        <v>121.94822692871094</v>
      </c>
      <c r="G65">
        <f t="shared" si="3"/>
        <v>1.8284080512842168E-3</v>
      </c>
      <c r="H65" s="38">
        <f>G65*SUMIF('Manual Inputs'!$B$11:$B$22,'Expanded kW'!A65,'Manual Inputs'!$C$11:$C$22)</f>
        <v>53916.434871758473</v>
      </c>
    </row>
    <row r="66" spans="1:8" x14ac:dyDescent="0.2">
      <c r="A66">
        <f t="shared" ref="A66:A129" si="6">MONTH(D66)</f>
        <v>3</v>
      </c>
      <c r="B66" t="b">
        <f t="shared" ref="B66:B129" si="7">IF(ISNA(VLOOKUP(DATE(YEAR(D66),MONTH(D66),DAY(D66)),Holidays,1,FALSE)),FALSE,TRUE)</f>
        <v>0</v>
      </c>
      <c r="C66" t="str">
        <f t="shared" ref="C66:C129" si="8">IF(OR(HOUR(D66)&lt;PkStart,HOUR(D66)&gt;OPkStart-1,WEEKDAY(D66,2)&gt;5,B66)=TRUE,"OFF","ON")</f>
        <v>ON</v>
      </c>
      <c r="D66" s="4">
        <f t="shared" si="4"/>
        <v>42432.666666666511</v>
      </c>
      <c r="E66" t="str">
        <f t="shared" si="5"/>
        <v>LRKPLGS</v>
      </c>
      <c r="F66" s="39">
        <v>112.11203002929687</v>
      </c>
      <c r="G66">
        <f t="shared" ref="G66:G129" si="9">IF(SUMIF($A$2:$A$8761,A66,$F$2:$F$8761)=0,0,F66/SUMIF($A$2:$A$8761,A66,$F$2:$F$8761))</f>
        <v>1.6809308631540521E-3</v>
      </c>
      <c r="H66" s="38">
        <f>G66*SUMIF('Manual Inputs'!$B$11:$B$22,'Expanded kW'!A66,'Manual Inputs'!$C$11:$C$22)</f>
        <v>49567.600264896369</v>
      </c>
    </row>
    <row r="67" spans="1:8" x14ac:dyDescent="0.2">
      <c r="A67">
        <f t="shared" si="6"/>
        <v>3</v>
      </c>
      <c r="B67" t="b">
        <f t="shared" si="7"/>
        <v>0</v>
      </c>
      <c r="C67" t="str">
        <f t="shared" si="8"/>
        <v>ON</v>
      </c>
      <c r="D67" s="4">
        <f t="shared" si="4"/>
        <v>42432.708333333176</v>
      </c>
      <c r="E67" t="str">
        <f t="shared" si="5"/>
        <v>LRKPLGS</v>
      </c>
      <c r="F67" s="39">
        <v>113.15210723876953</v>
      </c>
      <c r="G67">
        <f t="shared" si="9"/>
        <v>1.6965250672819128E-3</v>
      </c>
      <c r="H67" s="38">
        <f>G67*SUMIF('Manual Inputs'!$B$11:$B$22,'Expanded kW'!A67,'Manual Inputs'!$C$11:$C$22)</f>
        <v>50027.445041146493</v>
      </c>
    </row>
    <row r="68" spans="1:8" x14ac:dyDescent="0.2">
      <c r="A68">
        <f t="shared" si="6"/>
        <v>3</v>
      </c>
      <c r="B68" t="b">
        <f t="shared" si="7"/>
        <v>0</v>
      </c>
      <c r="C68" t="str">
        <f t="shared" si="8"/>
        <v>ON</v>
      </c>
      <c r="D68" s="4">
        <f t="shared" ref="D68:D131" si="10">+D67+1/24</f>
        <v>42432.74999999984</v>
      </c>
      <c r="E68" t="str">
        <f t="shared" ref="E68:E131" si="11">+E67</f>
        <v>LRKPLGS</v>
      </c>
      <c r="F68" s="39">
        <v>109.26226806640625</v>
      </c>
      <c r="G68">
        <f t="shared" si="9"/>
        <v>1.6382034873781111E-3</v>
      </c>
      <c r="H68" s="38">
        <f>G68*SUMIF('Manual Inputs'!$B$11:$B$22,'Expanded kW'!A68,'Manual Inputs'!$C$11:$C$22)</f>
        <v>48307.647503450906</v>
      </c>
    </row>
    <row r="69" spans="1:8" x14ac:dyDescent="0.2">
      <c r="A69">
        <f t="shared" si="6"/>
        <v>3</v>
      </c>
      <c r="B69" t="b">
        <f t="shared" si="7"/>
        <v>0</v>
      </c>
      <c r="C69" t="str">
        <f t="shared" si="8"/>
        <v>ON</v>
      </c>
      <c r="D69" s="4">
        <f t="shared" si="10"/>
        <v>42432.791666666504</v>
      </c>
      <c r="E69" t="str">
        <f t="shared" si="11"/>
        <v>LRKPLGS</v>
      </c>
      <c r="F69" s="39">
        <v>106.0914306640625</v>
      </c>
      <c r="G69">
        <f t="shared" si="9"/>
        <v>1.5906621267386685E-3</v>
      </c>
      <c r="H69" s="38">
        <f>G69*SUMIF('Manual Inputs'!$B$11:$B$22,'Expanded kW'!A69,'Manual Inputs'!$C$11:$C$22)</f>
        <v>46905.7390657633</v>
      </c>
    </row>
    <row r="70" spans="1:8" x14ac:dyDescent="0.2">
      <c r="A70">
        <f t="shared" si="6"/>
        <v>3</v>
      </c>
      <c r="B70" t="b">
        <f t="shared" si="7"/>
        <v>0</v>
      </c>
      <c r="C70" t="str">
        <f t="shared" si="8"/>
        <v>ON</v>
      </c>
      <c r="D70" s="4">
        <f t="shared" si="10"/>
        <v>42432.833333333168</v>
      </c>
      <c r="E70" t="str">
        <f t="shared" si="11"/>
        <v>LRKPLGS</v>
      </c>
      <c r="F70" s="39">
        <v>94.720596313476563</v>
      </c>
      <c r="G70">
        <f t="shared" si="9"/>
        <v>1.4201756375125129E-3</v>
      </c>
      <c r="H70" s="38">
        <f>G70*SUMIF('Manual Inputs'!$B$11:$B$22,'Expanded kW'!A70,'Manual Inputs'!$C$11:$C$22)</f>
        <v>41878.401931461922</v>
      </c>
    </row>
    <row r="71" spans="1:8" x14ac:dyDescent="0.2">
      <c r="A71">
        <f t="shared" si="6"/>
        <v>3</v>
      </c>
      <c r="B71" t="b">
        <f t="shared" si="7"/>
        <v>0</v>
      </c>
      <c r="C71" t="str">
        <f t="shared" si="8"/>
        <v>OFF</v>
      </c>
      <c r="D71" s="4">
        <f t="shared" si="10"/>
        <v>42432.874999999833</v>
      </c>
      <c r="E71" t="str">
        <f t="shared" si="11"/>
        <v>LRKPLGS</v>
      </c>
      <c r="F71" s="39">
        <v>88.547370910644531</v>
      </c>
      <c r="G71">
        <f t="shared" si="9"/>
        <v>1.3276185309993641E-3</v>
      </c>
      <c r="H71" s="38">
        <f>G71*SUMIF('Manual Inputs'!$B$11:$B$22,'Expanded kW'!A71,'Manual Inputs'!$C$11:$C$22)</f>
        <v>39149.060851537484</v>
      </c>
    </row>
    <row r="72" spans="1:8" x14ac:dyDescent="0.2">
      <c r="A72">
        <f t="shared" si="6"/>
        <v>3</v>
      </c>
      <c r="B72" t="b">
        <f t="shared" si="7"/>
        <v>0</v>
      </c>
      <c r="C72" t="str">
        <f t="shared" si="8"/>
        <v>OFF</v>
      </c>
      <c r="D72" s="4">
        <f t="shared" si="10"/>
        <v>42432.916666666497</v>
      </c>
      <c r="E72" t="str">
        <f t="shared" si="11"/>
        <v>LRKPLGS</v>
      </c>
      <c r="F72" s="39">
        <v>88.62060546875</v>
      </c>
      <c r="G72">
        <f t="shared" si="9"/>
        <v>1.3287165597206062E-3</v>
      </c>
      <c r="H72" s="38">
        <f>G72*SUMIF('Manual Inputs'!$B$11:$B$22,'Expanded kW'!A72,'Manual Inputs'!$C$11:$C$22)</f>
        <v>39181.439725604781</v>
      </c>
    </row>
    <row r="73" spans="1:8" x14ac:dyDescent="0.2">
      <c r="A73">
        <f t="shared" si="6"/>
        <v>3</v>
      </c>
      <c r="B73" t="b">
        <f t="shared" si="7"/>
        <v>0</v>
      </c>
      <c r="C73" t="str">
        <f t="shared" si="8"/>
        <v>OFF</v>
      </c>
      <c r="D73" s="4">
        <f t="shared" si="10"/>
        <v>42432.958333333161</v>
      </c>
      <c r="E73" t="str">
        <f t="shared" si="11"/>
        <v>LRKPLGS</v>
      </c>
      <c r="F73" s="39">
        <v>84.760589599609375</v>
      </c>
      <c r="G73">
        <f t="shared" si="9"/>
        <v>1.2708421299648758E-3</v>
      </c>
      <c r="H73" s="38">
        <f>G73*SUMIF('Manual Inputs'!$B$11:$B$22,'Expanded kW'!A73,'Manual Inputs'!$C$11:$C$22)</f>
        <v>37474.827834198302</v>
      </c>
    </row>
    <row r="74" spans="1:8" x14ac:dyDescent="0.2">
      <c r="A74">
        <f t="shared" si="6"/>
        <v>3</v>
      </c>
      <c r="B74" t="b">
        <f t="shared" si="7"/>
        <v>0</v>
      </c>
      <c r="C74" t="str">
        <f t="shared" si="8"/>
        <v>OFF</v>
      </c>
      <c r="D74" s="4">
        <f t="shared" si="10"/>
        <v>42432.999999999825</v>
      </c>
      <c r="E74" t="str">
        <f t="shared" si="11"/>
        <v>LRKPLGS</v>
      </c>
      <c r="F74" s="39">
        <v>81.500190734863281</v>
      </c>
      <c r="G74">
        <f t="shared" si="9"/>
        <v>1.2219579462023305E-3</v>
      </c>
      <c r="H74" s="38">
        <f>G74*SUMIF('Manual Inputs'!$B$11:$B$22,'Expanded kW'!A74,'Manual Inputs'!$C$11:$C$22)</f>
        <v>36033.321979834371</v>
      </c>
    </row>
    <row r="75" spans="1:8" x14ac:dyDescent="0.2">
      <c r="A75">
        <f t="shared" si="6"/>
        <v>3</v>
      </c>
      <c r="B75" t="b">
        <f t="shared" si="7"/>
        <v>0</v>
      </c>
      <c r="C75" t="str">
        <f t="shared" si="8"/>
        <v>OFF</v>
      </c>
      <c r="D75" s="4">
        <f t="shared" si="10"/>
        <v>42433.04166666649</v>
      </c>
      <c r="E75" t="str">
        <f t="shared" si="11"/>
        <v>LRKPLGS</v>
      </c>
      <c r="F75" s="39">
        <v>80.545547485351563</v>
      </c>
      <c r="G75">
        <f t="shared" si="9"/>
        <v>1.2076446802576626E-3</v>
      </c>
      <c r="H75" s="38">
        <f>G75*SUMIF('Manual Inputs'!$B$11:$B$22,'Expanded kW'!A75,'Manual Inputs'!$C$11:$C$22)</f>
        <v>35611.249745703804</v>
      </c>
    </row>
    <row r="76" spans="1:8" x14ac:dyDescent="0.2">
      <c r="A76">
        <f t="shared" si="6"/>
        <v>3</v>
      </c>
      <c r="B76" t="b">
        <f t="shared" si="7"/>
        <v>0</v>
      </c>
      <c r="C76" t="str">
        <f t="shared" si="8"/>
        <v>OFF</v>
      </c>
      <c r="D76" s="4">
        <f t="shared" si="10"/>
        <v>42433.083333333154</v>
      </c>
      <c r="E76" t="str">
        <f t="shared" si="11"/>
        <v>LRKPLGS</v>
      </c>
      <c r="F76" s="39">
        <v>80.771835327148437</v>
      </c>
      <c r="G76">
        <f t="shared" si="9"/>
        <v>1.211037484911485E-3</v>
      </c>
      <c r="H76" s="38">
        <f>G76*SUMIF('Manual Inputs'!$B$11:$B$22,'Expanded kW'!A76,'Manual Inputs'!$C$11:$C$22)</f>
        <v>35711.297397004579</v>
      </c>
    </row>
    <row r="77" spans="1:8" x14ac:dyDescent="0.2">
      <c r="A77">
        <f t="shared" si="6"/>
        <v>3</v>
      </c>
      <c r="B77" t="b">
        <f t="shared" si="7"/>
        <v>0</v>
      </c>
      <c r="C77" t="str">
        <f t="shared" si="8"/>
        <v>OFF</v>
      </c>
      <c r="D77" s="4">
        <f t="shared" si="10"/>
        <v>42433.124999999818</v>
      </c>
      <c r="E77" t="str">
        <f t="shared" si="11"/>
        <v>LRKPLGS</v>
      </c>
      <c r="F77" s="39">
        <v>80.682075500488281</v>
      </c>
      <c r="G77">
        <f t="shared" si="9"/>
        <v>1.2096916876507898E-3</v>
      </c>
      <c r="H77" s="38">
        <f>G77*SUMIF('Manual Inputs'!$B$11:$B$22,'Expanded kW'!A77,'Manual Inputs'!$C$11:$C$22)</f>
        <v>35671.612278408706</v>
      </c>
    </row>
    <row r="78" spans="1:8" x14ac:dyDescent="0.2">
      <c r="A78">
        <f t="shared" si="6"/>
        <v>3</v>
      </c>
      <c r="B78" t="b">
        <f t="shared" si="7"/>
        <v>0</v>
      </c>
      <c r="C78" t="str">
        <f t="shared" si="8"/>
        <v>OFF</v>
      </c>
      <c r="D78" s="4">
        <f t="shared" si="10"/>
        <v>42433.166666666482</v>
      </c>
      <c r="E78" t="str">
        <f t="shared" si="11"/>
        <v>LRKPLGS</v>
      </c>
      <c r="F78" s="39">
        <v>82.211807250976563</v>
      </c>
      <c r="G78">
        <f t="shared" si="9"/>
        <v>1.2326274360363152E-3</v>
      </c>
      <c r="H78" s="38">
        <f>G78*SUMIF('Manual Inputs'!$B$11:$B$22,'Expanded kW'!A78,'Manual Inputs'!$C$11:$C$22)</f>
        <v>36347.945869914525</v>
      </c>
    </row>
    <row r="79" spans="1:8" x14ac:dyDescent="0.2">
      <c r="A79">
        <f t="shared" si="6"/>
        <v>3</v>
      </c>
      <c r="B79" t="b">
        <f t="shared" si="7"/>
        <v>0</v>
      </c>
      <c r="C79" t="str">
        <f t="shared" si="8"/>
        <v>OFF</v>
      </c>
      <c r="D79" s="4">
        <f t="shared" si="10"/>
        <v>42433.208333333147</v>
      </c>
      <c r="E79" t="str">
        <f t="shared" si="11"/>
        <v>LRKPLGS</v>
      </c>
      <c r="F79" s="39">
        <v>90.374794006347656</v>
      </c>
      <c r="G79">
        <f t="shared" si="9"/>
        <v>1.3550176591821755E-3</v>
      </c>
      <c r="H79" s="38">
        <f>G79*SUMIF('Manual Inputs'!$B$11:$B$22,'Expanded kW'!A79,'Manual Inputs'!$C$11:$C$22)</f>
        <v>39957.011412230939</v>
      </c>
    </row>
    <row r="80" spans="1:8" x14ac:dyDescent="0.2">
      <c r="A80">
        <f t="shared" si="6"/>
        <v>3</v>
      </c>
      <c r="B80" t="b">
        <f t="shared" si="7"/>
        <v>0</v>
      </c>
      <c r="C80" t="str">
        <f t="shared" si="8"/>
        <v>OFF</v>
      </c>
      <c r="D80" s="4">
        <f t="shared" si="10"/>
        <v>42433.249999999811</v>
      </c>
      <c r="E80" t="str">
        <f t="shared" si="11"/>
        <v>LRKPLGS</v>
      </c>
      <c r="F80" s="39">
        <v>107.31816864013672</v>
      </c>
      <c r="G80">
        <f t="shared" si="9"/>
        <v>1.6090549943412571E-3</v>
      </c>
      <c r="H80" s="38">
        <f>G80*SUMIF('Manual Inputs'!$B$11:$B$22,'Expanded kW'!A80,'Manual Inputs'!$C$11:$C$22)</f>
        <v>47448.111348308943</v>
      </c>
    </row>
    <row r="81" spans="1:8" x14ac:dyDescent="0.2">
      <c r="A81">
        <f t="shared" si="6"/>
        <v>3</v>
      </c>
      <c r="B81" t="b">
        <f t="shared" si="7"/>
        <v>0</v>
      </c>
      <c r="C81" t="str">
        <f t="shared" si="8"/>
        <v>ON</v>
      </c>
      <c r="D81" s="4">
        <f t="shared" si="10"/>
        <v>42433.291666666475</v>
      </c>
      <c r="E81" t="str">
        <f t="shared" si="11"/>
        <v>LRKPLGS</v>
      </c>
      <c r="F81" s="39">
        <v>109.64945220947266</v>
      </c>
      <c r="G81">
        <f t="shared" si="9"/>
        <v>1.6440086607893329E-3</v>
      </c>
      <c r="H81" s="38">
        <f>G81*SUMIF('Manual Inputs'!$B$11:$B$22,'Expanded kW'!A81,'Manual Inputs'!$C$11:$C$22)</f>
        <v>48478.831530958094</v>
      </c>
    </row>
    <row r="82" spans="1:8" x14ac:dyDescent="0.2">
      <c r="A82">
        <f t="shared" si="6"/>
        <v>3</v>
      </c>
      <c r="B82" t="b">
        <f t="shared" si="7"/>
        <v>0</v>
      </c>
      <c r="C82" t="str">
        <f t="shared" si="8"/>
        <v>ON</v>
      </c>
      <c r="D82" s="4">
        <f t="shared" si="10"/>
        <v>42433.333333333139</v>
      </c>
      <c r="E82" t="str">
        <f t="shared" si="11"/>
        <v>LRKPLGS</v>
      </c>
      <c r="F82" s="39">
        <v>113.03822326660156</v>
      </c>
      <c r="G82">
        <f t="shared" si="9"/>
        <v>1.6948175691339827E-3</v>
      </c>
      <c r="H82" s="38">
        <f>G82*SUMIF('Manual Inputs'!$B$11:$B$22,'Expanded kW'!A82,'Manual Inputs'!$C$11:$C$22)</f>
        <v>49977.09401987317</v>
      </c>
    </row>
    <row r="83" spans="1:8" x14ac:dyDescent="0.2">
      <c r="A83">
        <f t="shared" si="6"/>
        <v>3</v>
      </c>
      <c r="B83" t="b">
        <f t="shared" si="7"/>
        <v>0</v>
      </c>
      <c r="C83" t="str">
        <f t="shared" si="8"/>
        <v>ON</v>
      </c>
      <c r="D83" s="4">
        <f t="shared" si="10"/>
        <v>42433.374999999804</v>
      </c>
      <c r="E83" t="str">
        <f t="shared" si="11"/>
        <v>LRKPLGS</v>
      </c>
      <c r="F83" s="39">
        <v>119.01114654541016</v>
      </c>
      <c r="G83">
        <f t="shared" si="9"/>
        <v>1.7843714830179523E-3</v>
      </c>
      <c r="H83" s="38">
        <f>G83*SUMIF('Manual Inputs'!$B$11:$B$22,'Expanded kW'!A83,'Manual Inputs'!$C$11:$C$22)</f>
        <v>52617.876399957735</v>
      </c>
    </row>
    <row r="84" spans="1:8" x14ac:dyDescent="0.2">
      <c r="A84">
        <f t="shared" si="6"/>
        <v>3</v>
      </c>
      <c r="B84" t="b">
        <f t="shared" si="7"/>
        <v>0</v>
      </c>
      <c r="C84" t="str">
        <f t="shared" si="8"/>
        <v>ON</v>
      </c>
      <c r="D84" s="4">
        <f t="shared" si="10"/>
        <v>42433.416666666468</v>
      </c>
      <c r="E84" t="str">
        <f t="shared" si="11"/>
        <v>LRKPLGS</v>
      </c>
      <c r="F84" s="39">
        <v>118.43399810791016</v>
      </c>
      <c r="G84">
        <f t="shared" si="9"/>
        <v>1.7757181153020937E-3</v>
      </c>
      <c r="H84" s="38">
        <f>G84*SUMIF('Manual Inputs'!$B$11:$B$22,'Expanded kW'!A84,'Manual Inputs'!$C$11:$C$22)</f>
        <v>52362.704291879469</v>
      </c>
    </row>
    <row r="85" spans="1:8" x14ac:dyDescent="0.2">
      <c r="A85">
        <f t="shared" si="6"/>
        <v>3</v>
      </c>
      <c r="B85" t="b">
        <f t="shared" si="7"/>
        <v>0</v>
      </c>
      <c r="C85" t="str">
        <f t="shared" si="8"/>
        <v>ON</v>
      </c>
      <c r="D85" s="4">
        <f t="shared" si="10"/>
        <v>42433.458333333132</v>
      </c>
      <c r="E85" t="str">
        <f t="shared" si="11"/>
        <v>LRKPLGS</v>
      </c>
      <c r="F85" s="39">
        <v>113.4423828125</v>
      </c>
      <c r="G85">
        <f t="shared" si="9"/>
        <v>1.7008772600891949E-3</v>
      </c>
      <c r="H85" s="38">
        <f>G85*SUMIF('Manual Inputs'!$B$11:$B$22,'Expanded kW'!A85,'Manual Inputs'!$C$11:$C$22)</f>
        <v>50155.783307803293</v>
      </c>
    </row>
    <row r="86" spans="1:8" x14ac:dyDescent="0.2">
      <c r="A86">
        <f t="shared" si="6"/>
        <v>3</v>
      </c>
      <c r="B86" t="b">
        <f t="shared" si="7"/>
        <v>0</v>
      </c>
      <c r="C86" t="str">
        <f t="shared" si="8"/>
        <v>ON</v>
      </c>
      <c r="D86" s="4">
        <f t="shared" si="10"/>
        <v>42433.499999999796</v>
      </c>
      <c r="E86" t="str">
        <f t="shared" si="11"/>
        <v>LRKPLGS</v>
      </c>
      <c r="F86" s="39">
        <v>119.22397613525391</v>
      </c>
      <c r="G86">
        <f t="shared" si="9"/>
        <v>1.7875625038751011E-3</v>
      </c>
      <c r="H86" s="38">
        <f>G86*SUMIF('Manual Inputs'!$B$11:$B$22,'Expanded kW'!A86,'Manual Inputs'!$C$11:$C$22)</f>
        <v>52711.973813332195</v>
      </c>
    </row>
    <row r="87" spans="1:8" x14ac:dyDescent="0.2">
      <c r="A87">
        <f t="shared" si="6"/>
        <v>3</v>
      </c>
      <c r="B87" t="b">
        <f t="shared" si="7"/>
        <v>0</v>
      </c>
      <c r="C87" t="str">
        <f t="shared" si="8"/>
        <v>ON</v>
      </c>
      <c r="D87" s="4">
        <f t="shared" si="10"/>
        <v>42433.541666666461</v>
      </c>
      <c r="E87" t="str">
        <f t="shared" si="11"/>
        <v>LRKPLGS</v>
      </c>
      <c r="F87" s="39">
        <v>117.40737915039062</v>
      </c>
      <c r="G87">
        <f t="shared" si="9"/>
        <v>1.7603256949709064E-3</v>
      </c>
      <c r="H87" s="38">
        <f>G87*SUMIF('Manual Inputs'!$B$11:$B$22,'Expanded kW'!A87,'Manual Inputs'!$C$11:$C$22)</f>
        <v>51908.809753555659</v>
      </c>
    </row>
    <row r="88" spans="1:8" x14ac:dyDescent="0.2">
      <c r="A88">
        <f t="shared" si="6"/>
        <v>3</v>
      </c>
      <c r="B88" t="b">
        <f t="shared" si="7"/>
        <v>0</v>
      </c>
      <c r="C88" t="str">
        <f t="shared" si="8"/>
        <v>ON</v>
      </c>
      <c r="D88" s="4">
        <f t="shared" si="10"/>
        <v>42433.583333333125</v>
      </c>
      <c r="E88" t="str">
        <f t="shared" si="11"/>
        <v>LRKPLGS</v>
      </c>
      <c r="F88" s="39">
        <v>112.42461395263672</v>
      </c>
      <c r="G88">
        <f t="shared" si="9"/>
        <v>1.6856175320506051E-3</v>
      </c>
      <c r="H88" s="38">
        <f>G88*SUMIF('Manual Inputs'!$B$11:$B$22,'Expanded kW'!A88,'Manual Inputs'!$C$11:$C$22)</f>
        <v>49705.801624351676</v>
      </c>
    </row>
    <row r="89" spans="1:8" x14ac:dyDescent="0.2">
      <c r="A89">
        <f t="shared" si="6"/>
        <v>3</v>
      </c>
      <c r="B89" t="b">
        <f t="shared" si="7"/>
        <v>0</v>
      </c>
      <c r="C89" t="str">
        <f t="shared" si="8"/>
        <v>ON</v>
      </c>
      <c r="D89" s="4">
        <f t="shared" si="10"/>
        <v>42433.624999999789</v>
      </c>
      <c r="E89" t="str">
        <f t="shared" si="11"/>
        <v>LRKPLGS</v>
      </c>
      <c r="F89" s="39">
        <v>113.01930999755859</v>
      </c>
      <c r="G89">
        <f t="shared" si="9"/>
        <v>1.6945339965535099E-3</v>
      </c>
      <c r="H89" s="38">
        <f>G89*SUMIF('Manual Inputs'!$B$11:$B$22,'Expanded kW'!A89,'Manual Inputs'!$C$11:$C$22)</f>
        <v>49968.73197915926</v>
      </c>
    </row>
    <row r="90" spans="1:8" x14ac:dyDescent="0.2">
      <c r="A90">
        <f t="shared" si="6"/>
        <v>3</v>
      </c>
      <c r="B90" t="b">
        <f t="shared" si="7"/>
        <v>0</v>
      </c>
      <c r="C90" t="str">
        <f t="shared" si="8"/>
        <v>ON</v>
      </c>
      <c r="D90" s="4">
        <f t="shared" si="10"/>
        <v>42433.666666666453</v>
      </c>
      <c r="E90" t="str">
        <f t="shared" si="11"/>
        <v>LRKPLGS</v>
      </c>
      <c r="F90" s="39">
        <v>98.237396240234375</v>
      </c>
      <c r="G90">
        <f t="shared" si="9"/>
        <v>1.4729041228934334E-3</v>
      </c>
      <c r="H90" s="38">
        <f>G90*SUMIF('Manual Inputs'!$B$11:$B$22,'Expanded kW'!A90,'Manual Inputs'!$C$11:$C$22)</f>
        <v>43433.269263144299</v>
      </c>
    </row>
    <row r="91" spans="1:8" x14ac:dyDescent="0.2">
      <c r="A91">
        <f t="shared" si="6"/>
        <v>3</v>
      </c>
      <c r="B91" t="b">
        <f t="shared" si="7"/>
        <v>0</v>
      </c>
      <c r="C91" t="str">
        <f t="shared" si="8"/>
        <v>ON</v>
      </c>
      <c r="D91" s="4">
        <f t="shared" si="10"/>
        <v>42433.708333333117</v>
      </c>
      <c r="E91" t="str">
        <f t="shared" si="11"/>
        <v>LRKPLGS</v>
      </c>
      <c r="F91" s="39">
        <v>87.084068298339844</v>
      </c>
      <c r="G91">
        <f t="shared" si="9"/>
        <v>1.3056787755376699E-3</v>
      </c>
      <c r="H91" s="38">
        <f>G91*SUMIF('Manual Inputs'!$B$11:$B$22,'Expanded kW'!A91,'Manual Inputs'!$C$11:$C$22)</f>
        <v>38502.097283628282</v>
      </c>
    </row>
    <row r="92" spans="1:8" x14ac:dyDescent="0.2">
      <c r="A92">
        <f t="shared" si="6"/>
        <v>3</v>
      </c>
      <c r="B92" t="b">
        <f t="shared" si="7"/>
        <v>0</v>
      </c>
      <c r="C92" t="str">
        <f t="shared" si="8"/>
        <v>ON</v>
      </c>
      <c r="D92" s="4">
        <f t="shared" si="10"/>
        <v>42433.749999999782</v>
      </c>
      <c r="E92" t="str">
        <f t="shared" si="11"/>
        <v>LRKPLGS</v>
      </c>
      <c r="F92" s="39">
        <v>88.141799926757813</v>
      </c>
      <c r="G92">
        <f t="shared" si="9"/>
        <v>1.3215376779112807E-3</v>
      </c>
      <c r="H92" s="38">
        <f>G92*SUMIF('Manual Inputs'!$B$11:$B$22,'Expanded kW'!A92,'Manual Inputs'!$C$11:$C$22)</f>
        <v>38969.747530718261</v>
      </c>
    </row>
    <row r="93" spans="1:8" x14ac:dyDescent="0.2">
      <c r="A93">
        <f t="shared" si="6"/>
        <v>3</v>
      </c>
      <c r="B93" t="b">
        <f t="shared" si="7"/>
        <v>0</v>
      </c>
      <c r="C93" t="str">
        <f t="shared" si="8"/>
        <v>ON</v>
      </c>
      <c r="D93" s="4">
        <f t="shared" si="10"/>
        <v>42433.791666666446</v>
      </c>
      <c r="E93" t="str">
        <f t="shared" si="11"/>
        <v>LRKPLGS</v>
      </c>
      <c r="F93" s="39">
        <v>86.198692321777344</v>
      </c>
      <c r="G93">
        <f t="shared" si="9"/>
        <v>1.29240405556239E-3</v>
      </c>
      <c r="H93" s="38">
        <f>G93*SUMIF('Manual Inputs'!$B$11:$B$22,'Expanded kW'!A93,'Manual Inputs'!$C$11:$C$22)</f>
        <v>38110.649885174033</v>
      </c>
    </row>
    <row r="94" spans="1:8" x14ac:dyDescent="0.2">
      <c r="A94">
        <f t="shared" si="6"/>
        <v>3</v>
      </c>
      <c r="B94" t="b">
        <f t="shared" si="7"/>
        <v>0</v>
      </c>
      <c r="C94" t="str">
        <f t="shared" si="8"/>
        <v>ON</v>
      </c>
      <c r="D94" s="4">
        <f t="shared" si="10"/>
        <v>42433.83333333311</v>
      </c>
      <c r="E94" t="str">
        <f t="shared" si="11"/>
        <v>LRKPLGS</v>
      </c>
      <c r="F94" s="39">
        <v>85.008277893066406</v>
      </c>
      <c r="G94">
        <f t="shared" si="9"/>
        <v>1.2745557983089872E-3</v>
      </c>
      <c r="H94" s="38">
        <f>G94*SUMIF('Manual Inputs'!$B$11:$B$22,'Expanded kW'!A94,'Manual Inputs'!$C$11:$C$22)</f>
        <v>37584.337173358101</v>
      </c>
    </row>
    <row r="95" spans="1:8" x14ac:dyDescent="0.2">
      <c r="A95">
        <f t="shared" si="6"/>
        <v>3</v>
      </c>
      <c r="B95" t="b">
        <f t="shared" si="7"/>
        <v>0</v>
      </c>
      <c r="C95" t="str">
        <f t="shared" si="8"/>
        <v>OFF</v>
      </c>
      <c r="D95" s="4">
        <f t="shared" si="10"/>
        <v>42433.874999999774</v>
      </c>
      <c r="E95" t="str">
        <f t="shared" si="11"/>
        <v>LRKPLGS</v>
      </c>
      <c r="F95" s="39">
        <v>78.671890258789063</v>
      </c>
      <c r="G95">
        <f t="shared" si="9"/>
        <v>1.1795523492359381E-3</v>
      </c>
      <c r="H95" s="38">
        <f>G95*SUMIF('Manual Inputs'!$B$11:$B$22,'Expanded kW'!A95,'Manual Inputs'!$C$11:$C$22)</f>
        <v>34782.857891453954</v>
      </c>
    </row>
    <row r="96" spans="1:8" x14ac:dyDescent="0.2">
      <c r="A96">
        <f t="shared" si="6"/>
        <v>3</v>
      </c>
      <c r="B96" t="b">
        <f t="shared" si="7"/>
        <v>0</v>
      </c>
      <c r="C96" t="str">
        <f t="shared" si="8"/>
        <v>OFF</v>
      </c>
      <c r="D96" s="4">
        <f t="shared" si="10"/>
        <v>42433.916666666439</v>
      </c>
      <c r="E96" t="str">
        <f t="shared" si="11"/>
        <v>LRKPLGS</v>
      </c>
      <c r="F96" s="39">
        <v>76.323516845703125</v>
      </c>
      <c r="G96">
        <f t="shared" si="9"/>
        <v>1.1443424493952604E-3</v>
      </c>
      <c r="H96" s="38">
        <f>G96*SUMIF('Manual Inputs'!$B$11:$B$22,'Expanded kW'!A96,'Manual Inputs'!$C$11:$C$22)</f>
        <v>33744.58185112058</v>
      </c>
    </row>
    <row r="97" spans="1:8" x14ac:dyDescent="0.2">
      <c r="A97">
        <f t="shared" si="6"/>
        <v>3</v>
      </c>
      <c r="B97" t="b">
        <f t="shared" si="7"/>
        <v>0</v>
      </c>
      <c r="C97" t="str">
        <f t="shared" si="8"/>
        <v>OFF</v>
      </c>
      <c r="D97" s="4">
        <f t="shared" si="10"/>
        <v>42433.958333333103</v>
      </c>
      <c r="E97" t="str">
        <f t="shared" si="11"/>
        <v>LRKPLGS</v>
      </c>
      <c r="F97" s="39">
        <v>72.856903076171875</v>
      </c>
      <c r="G97">
        <f t="shared" si="9"/>
        <v>1.0923664208252921E-3</v>
      </c>
      <c r="H97" s="38">
        <f>G97*SUMIF('Manual Inputs'!$B$11:$B$22,'Expanded kW'!A97,'Manual Inputs'!$C$11:$C$22)</f>
        <v>32211.903105084068</v>
      </c>
    </row>
    <row r="98" spans="1:8" x14ac:dyDescent="0.2">
      <c r="A98">
        <f t="shared" si="6"/>
        <v>3</v>
      </c>
      <c r="B98" t="b">
        <f t="shared" si="7"/>
        <v>0</v>
      </c>
      <c r="C98" t="str">
        <f t="shared" si="8"/>
        <v>OFF</v>
      </c>
      <c r="D98" s="4">
        <f t="shared" si="10"/>
        <v>42433.999999999767</v>
      </c>
      <c r="E98" t="str">
        <f t="shared" si="11"/>
        <v>LRKPLGS</v>
      </c>
      <c r="F98" s="39">
        <v>72.131767272949219</v>
      </c>
      <c r="G98">
        <f t="shared" si="9"/>
        <v>1.0814942320753742E-3</v>
      </c>
      <c r="H98" s="38">
        <f>G98*SUMIF('Manual Inputs'!$B$11:$B$22,'Expanded kW'!A98,'Manual Inputs'!$C$11:$C$22)</f>
        <v>31891.301991871569</v>
      </c>
    </row>
    <row r="99" spans="1:8" x14ac:dyDescent="0.2">
      <c r="A99">
        <f t="shared" si="6"/>
        <v>3</v>
      </c>
      <c r="B99" t="b">
        <f t="shared" si="7"/>
        <v>0</v>
      </c>
      <c r="C99" t="str">
        <f t="shared" si="8"/>
        <v>OFF</v>
      </c>
      <c r="D99" s="4">
        <f t="shared" si="10"/>
        <v>42434.041666666431</v>
      </c>
      <c r="E99" t="str">
        <f t="shared" si="11"/>
        <v>LRKPLGS</v>
      </c>
      <c r="F99" s="39">
        <v>76.36151123046875</v>
      </c>
      <c r="G99">
        <f t="shared" si="9"/>
        <v>1.1449121111341692E-3</v>
      </c>
      <c r="H99" s="38">
        <f>G99*SUMIF('Manual Inputs'!$B$11:$B$22,'Expanded kW'!A99,'Manual Inputs'!$C$11:$C$22)</f>
        <v>33761.380141864945</v>
      </c>
    </row>
    <row r="100" spans="1:8" x14ac:dyDescent="0.2">
      <c r="A100">
        <f t="shared" si="6"/>
        <v>3</v>
      </c>
      <c r="B100" t="b">
        <f t="shared" si="7"/>
        <v>0</v>
      </c>
      <c r="C100" t="str">
        <f t="shared" si="8"/>
        <v>OFF</v>
      </c>
      <c r="D100" s="4">
        <f t="shared" si="10"/>
        <v>42434.083333333096</v>
      </c>
      <c r="E100" t="str">
        <f t="shared" si="11"/>
        <v>LRKPLGS</v>
      </c>
      <c r="F100" s="39">
        <v>77.299888610839844</v>
      </c>
      <c r="G100">
        <f t="shared" si="9"/>
        <v>1.1589814977962362E-3</v>
      </c>
      <c r="H100" s="38">
        <f>G100*SUMIF('Manual Inputs'!$B$11:$B$22,'Expanded kW'!A100,'Manual Inputs'!$C$11:$C$22)</f>
        <v>34176.260818592506</v>
      </c>
    </row>
    <row r="101" spans="1:8" x14ac:dyDescent="0.2">
      <c r="A101">
        <f t="shared" si="6"/>
        <v>3</v>
      </c>
      <c r="B101" t="b">
        <f t="shared" si="7"/>
        <v>0</v>
      </c>
      <c r="C101" t="str">
        <f t="shared" si="8"/>
        <v>OFF</v>
      </c>
      <c r="D101" s="4">
        <f t="shared" si="10"/>
        <v>42434.12499999976</v>
      </c>
      <c r="E101" t="str">
        <f t="shared" si="11"/>
        <v>LRKPLGS</v>
      </c>
      <c r="F101" s="39">
        <v>77.194038391113281</v>
      </c>
      <c r="G101">
        <f t="shared" si="9"/>
        <v>1.1573944522208102E-3</v>
      </c>
      <c r="H101" s="38">
        <f>G101*SUMIF('Manual Inputs'!$B$11:$B$22,'Expanded kW'!A101,'Manual Inputs'!$C$11:$C$22)</f>
        <v>34129.461725060915</v>
      </c>
    </row>
    <row r="102" spans="1:8" x14ac:dyDescent="0.2">
      <c r="A102">
        <f t="shared" si="6"/>
        <v>3</v>
      </c>
      <c r="B102" t="b">
        <f t="shared" si="7"/>
        <v>0</v>
      </c>
      <c r="C102" t="str">
        <f t="shared" si="8"/>
        <v>OFF</v>
      </c>
      <c r="D102" s="4">
        <f t="shared" si="10"/>
        <v>42434.166666666424</v>
      </c>
      <c r="E102" t="str">
        <f t="shared" si="11"/>
        <v>LRKPLGS</v>
      </c>
      <c r="F102" s="39">
        <v>85.625480651855469</v>
      </c>
      <c r="G102">
        <f t="shared" si="9"/>
        <v>1.2838097130387558E-3</v>
      </c>
      <c r="H102" s="38">
        <f>G102*SUMIF('Manual Inputs'!$B$11:$B$22,'Expanded kW'!A102,'Manual Inputs'!$C$11:$C$22)</f>
        <v>37857.218322883746</v>
      </c>
    </row>
    <row r="103" spans="1:8" x14ac:dyDescent="0.2">
      <c r="A103">
        <f t="shared" si="6"/>
        <v>3</v>
      </c>
      <c r="B103" t="b">
        <f t="shared" si="7"/>
        <v>0</v>
      </c>
      <c r="C103" t="str">
        <f t="shared" si="8"/>
        <v>OFF</v>
      </c>
      <c r="D103" s="4">
        <f t="shared" si="10"/>
        <v>42434.208333333088</v>
      </c>
      <c r="E103" t="str">
        <f t="shared" si="11"/>
        <v>LRKPLGS</v>
      </c>
      <c r="F103" s="39">
        <v>84.318939208984375</v>
      </c>
      <c r="G103">
        <f t="shared" si="9"/>
        <v>1.2642203270046438E-3</v>
      </c>
      <c r="H103" s="38">
        <f>G103*SUMIF('Manual Inputs'!$B$11:$B$22,'Expanded kW'!A103,'Manual Inputs'!$C$11:$C$22)</f>
        <v>37279.562883473431</v>
      </c>
    </row>
    <row r="104" spans="1:8" x14ac:dyDescent="0.2">
      <c r="A104">
        <f t="shared" si="6"/>
        <v>3</v>
      </c>
      <c r="B104" t="b">
        <f t="shared" si="7"/>
        <v>0</v>
      </c>
      <c r="C104" t="str">
        <f t="shared" si="8"/>
        <v>OFF</v>
      </c>
      <c r="D104" s="4">
        <f t="shared" si="10"/>
        <v>42434.249999999753</v>
      </c>
      <c r="E104" t="str">
        <f t="shared" si="11"/>
        <v>LRKPLGS</v>
      </c>
      <c r="F104" s="39">
        <v>89.3802490234375</v>
      </c>
      <c r="G104">
        <f t="shared" si="9"/>
        <v>1.3401061340217457E-3</v>
      </c>
      <c r="H104" s="38">
        <f>G104*SUMIF('Manual Inputs'!$B$11:$B$22,'Expanded kW'!A104,'Manual Inputs'!$C$11:$C$22)</f>
        <v>39517.297599668032</v>
      </c>
    </row>
    <row r="105" spans="1:8" x14ac:dyDescent="0.2">
      <c r="A105">
        <f t="shared" si="6"/>
        <v>3</v>
      </c>
      <c r="B105" t="b">
        <f t="shared" si="7"/>
        <v>0</v>
      </c>
      <c r="C105" t="str">
        <f t="shared" si="8"/>
        <v>OFF</v>
      </c>
      <c r="D105" s="4">
        <f t="shared" si="10"/>
        <v>42434.291666666417</v>
      </c>
      <c r="E105" t="str">
        <f t="shared" si="11"/>
        <v>LRKPLGS</v>
      </c>
      <c r="F105" s="39">
        <v>93.045097351074219</v>
      </c>
      <c r="G105">
        <f t="shared" si="9"/>
        <v>1.395054355555985E-3</v>
      </c>
      <c r="H105" s="38">
        <f>G105*SUMIF('Manual Inputs'!$B$11:$B$22,'Expanded kW'!A105,'Manual Inputs'!$C$11:$C$22)</f>
        <v>41137.620921690665</v>
      </c>
    </row>
    <row r="106" spans="1:8" x14ac:dyDescent="0.2">
      <c r="A106">
        <f t="shared" si="6"/>
        <v>3</v>
      </c>
      <c r="B106" t="b">
        <f t="shared" si="7"/>
        <v>0</v>
      </c>
      <c r="C106" t="str">
        <f t="shared" si="8"/>
        <v>OFF</v>
      </c>
      <c r="D106" s="4">
        <f t="shared" si="10"/>
        <v>42434.333333333081</v>
      </c>
      <c r="E106" t="str">
        <f t="shared" si="11"/>
        <v>LRKPLGS</v>
      </c>
      <c r="F106" s="39">
        <v>97.686561584472656</v>
      </c>
      <c r="G106">
        <f t="shared" si="9"/>
        <v>1.4646452859682368E-3</v>
      </c>
      <c r="H106" s="38">
        <f>G106*SUMIF('Manual Inputs'!$B$11:$B$22,'Expanded kW'!A106,'Manual Inputs'!$C$11:$C$22)</f>
        <v>43189.73115200927</v>
      </c>
    </row>
    <row r="107" spans="1:8" x14ac:dyDescent="0.2">
      <c r="A107">
        <f t="shared" si="6"/>
        <v>3</v>
      </c>
      <c r="B107" t="b">
        <f t="shared" si="7"/>
        <v>0</v>
      </c>
      <c r="C107" t="str">
        <f t="shared" si="8"/>
        <v>OFF</v>
      </c>
      <c r="D107" s="4">
        <f t="shared" si="10"/>
        <v>42434.374999999745</v>
      </c>
      <c r="E107" t="str">
        <f t="shared" si="11"/>
        <v>LRKPLGS</v>
      </c>
      <c r="F107" s="39">
        <v>99.685394287109375</v>
      </c>
      <c r="G107">
        <f t="shared" si="9"/>
        <v>1.4946144122008605E-3</v>
      </c>
      <c r="H107" s="38">
        <f>G107*SUMIF('Manual Inputs'!$B$11:$B$22,'Expanded kW'!A107,'Manual Inputs'!$C$11:$C$22)</f>
        <v>44073.466290645229</v>
      </c>
    </row>
    <row r="108" spans="1:8" x14ac:dyDescent="0.2">
      <c r="A108">
        <f t="shared" si="6"/>
        <v>3</v>
      </c>
      <c r="B108" t="b">
        <f t="shared" si="7"/>
        <v>0</v>
      </c>
      <c r="C108" t="str">
        <f t="shared" si="8"/>
        <v>OFF</v>
      </c>
      <c r="D108" s="4">
        <f t="shared" si="10"/>
        <v>42434.41666666641</v>
      </c>
      <c r="E108" t="str">
        <f t="shared" si="11"/>
        <v>LRKPLGS</v>
      </c>
      <c r="F108" s="39">
        <v>96.994247436523438</v>
      </c>
      <c r="G108">
        <f t="shared" si="9"/>
        <v>1.4542652026000029E-3</v>
      </c>
      <c r="H108" s="38">
        <f>G108*SUMIF('Manual Inputs'!$B$11:$B$22,'Expanded kW'!A108,'Manual Inputs'!$C$11:$C$22)</f>
        <v>42883.641333331369</v>
      </c>
    </row>
    <row r="109" spans="1:8" x14ac:dyDescent="0.2">
      <c r="A109">
        <f t="shared" si="6"/>
        <v>3</v>
      </c>
      <c r="B109" t="b">
        <f t="shared" si="7"/>
        <v>0</v>
      </c>
      <c r="C109" t="str">
        <f t="shared" si="8"/>
        <v>OFF</v>
      </c>
      <c r="D109" s="4">
        <f t="shared" si="10"/>
        <v>42434.458333333074</v>
      </c>
      <c r="E109" t="str">
        <f t="shared" si="11"/>
        <v>LRKPLGS</v>
      </c>
      <c r="F109" s="39">
        <v>95.373527526855469</v>
      </c>
      <c r="G109">
        <f t="shared" si="9"/>
        <v>1.4299652401786891E-3</v>
      </c>
      <c r="H109" s="38">
        <f>G109*SUMIF('Manual Inputs'!$B$11:$B$22,'Expanded kW'!A109,'Manual Inputs'!$C$11:$C$22)</f>
        <v>42167.079545958615</v>
      </c>
    </row>
    <row r="110" spans="1:8" x14ac:dyDescent="0.2">
      <c r="A110">
        <f t="shared" si="6"/>
        <v>3</v>
      </c>
      <c r="B110" t="b">
        <f t="shared" si="7"/>
        <v>0</v>
      </c>
      <c r="C110" t="str">
        <f t="shared" si="8"/>
        <v>OFF</v>
      </c>
      <c r="D110" s="4">
        <f t="shared" si="10"/>
        <v>42434.499999999738</v>
      </c>
      <c r="E110" t="str">
        <f t="shared" si="11"/>
        <v>LRKPLGS</v>
      </c>
      <c r="F110" s="39">
        <v>93.789833068847656</v>
      </c>
      <c r="G110">
        <f t="shared" si="9"/>
        <v>1.4062204119780427E-3</v>
      </c>
      <c r="H110" s="38">
        <f>G110*SUMIF('Manual Inputs'!$B$11:$B$22,'Expanded kW'!A110,'Manual Inputs'!$C$11:$C$22)</f>
        <v>41466.887659184737</v>
      </c>
    </row>
    <row r="111" spans="1:8" x14ac:dyDescent="0.2">
      <c r="A111">
        <f t="shared" si="6"/>
        <v>3</v>
      </c>
      <c r="B111" t="b">
        <f t="shared" si="7"/>
        <v>0</v>
      </c>
      <c r="C111" t="str">
        <f t="shared" si="8"/>
        <v>OFF</v>
      </c>
      <c r="D111" s="4">
        <f t="shared" si="10"/>
        <v>42434.541666666402</v>
      </c>
      <c r="E111" t="str">
        <f t="shared" si="11"/>
        <v>LRKPLGS</v>
      </c>
      <c r="F111" s="39">
        <v>96.038917541503906</v>
      </c>
      <c r="G111">
        <f t="shared" si="9"/>
        <v>1.439941641563668E-3</v>
      </c>
      <c r="H111" s="38">
        <f>G111*SUMIF('Manual Inputs'!$B$11:$B$22,'Expanded kW'!A111,'Manual Inputs'!$C$11:$C$22)</f>
        <v>42461.265515633131</v>
      </c>
    </row>
    <row r="112" spans="1:8" x14ac:dyDescent="0.2">
      <c r="A112">
        <f t="shared" si="6"/>
        <v>3</v>
      </c>
      <c r="B112" t="b">
        <f t="shared" si="7"/>
        <v>0</v>
      </c>
      <c r="C112" t="str">
        <f t="shared" si="8"/>
        <v>OFF</v>
      </c>
      <c r="D112" s="4">
        <f t="shared" si="10"/>
        <v>42434.583333333067</v>
      </c>
      <c r="E112" t="str">
        <f t="shared" si="11"/>
        <v>LRKPLGS</v>
      </c>
      <c r="F112" s="39">
        <v>89.464454650878906</v>
      </c>
      <c r="G112">
        <f t="shared" si="9"/>
        <v>1.3413686554298455E-3</v>
      </c>
      <c r="H112" s="38">
        <f>G112*SUMIF('Manual Inputs'!$B$11:$B$22,'Expanded kW'!A112,'Manual Inputs'!$C$11:$C$22)</f>
        <v>39554.527064516536</v>
      </c>
    </row>
    <row r="113" spans="1:8" x14ac:dyDescent="0.2">
      <c r="A113">
        <f t="shared" si="6"/>
        <v>3</v>
      </c>
      <c r="B113" t="b">
        <f t="shared" si="7"/>
        <v>0</v>
      </c>
      <c r="C113" t="str">
        <f t="shared" si="8"/>
        <v>OFF</v>
      </c>
      <c r="D113" s="4">
        <f t="shared" si="10"/>
        <v>42434.624999999731</v>
      </c>
      <c r="E113" t="str">
        <f t="shared" si="11"/>
        <v>LRKPLGS</v>
      </c>
      <c r="F113" s="39">
        <v>89.9554443359375</v>
      </c>
      <c r="G113">
        <f t="shared" si="9"/>
        <v>1.3487302179213071E-3</v>
      </c>
      <c r="H113" s="38">
        <f>G113*SUMIF('Manual Inputs'!$B$11:$B$22,'Expanded kW'!A113,'Manual Inputs'!$C$11:$C$22)</f>
        <v>39771.606181153817</v>
      </c>
    </row>
    <row r="114" spans="1:8" x14ac:dyDescent="0.2">
      <c r="A114">
        <f t="shared" si="6"/>
        <v>3</v>
      </c>
      <c r="B114" t="b">
        <f t="shared" si="7"/>
        <v>0</v>
      </c>
      <c r="C114" t="str">
        <f t="shared" si="8"/>
        <v>OFF</v>
      </c>
      <c r="D114" s="4">
        <f t="shared" si="10"/>
        <v>42434.666666666395</v>
      </c>
      <c r="E114" t="str">
        <f t="shared" si="11"/>
        <v>LRKPLGS</v>
      </c>
      <c r="F114" s="39">
        <v>91.599479675292969</v>
      </c>
      <c r="G114">
        <f t="shared" si="9"/>
        <v>1.3733797558996704E-3</v>
      </c>
      <c r="H114" s="38">
        <f>G114*SUMIF('Manual Inputs'!$B$11:$B$22,'Expanded kW'!A114,'Manual Inputs'!$C$11:$C$22)</f>
        <v>40498.476317224326</v>
      </c>
    </row>
    <row r="115" spans="1:8" x14ac:dyDescent="0.2">
      <c r="A115">
        <f t="shared" si="6"/>
        <v>3</v>
      </c>
      <c r="B115" t="b">
        <f t="shared" si="7"/>
        <v>0</v>
      </c>
      <c r="C115" t="str">
        <f t="shared" si="8"/>
        <v>OFF</v>
      </c>
      <c r="D115" s="4">
        <f t="shared" si="10"/>
        <v>42434.708333333059</v>
      </c>
      <c r="E115" t="str">
        <f t="shared" si="11"/>
        <v>LRKPLGS</v>
      </c>
      <c r="F115" s="39">
        <v>89.035652160644531</v>
      </c>
      <c r="G115">
        <f t="shared" si="9"/>
        <v>1.3349394850736946E-3</v>
      </c>
      <c r="H115" s="38">
        <f>G115*SUMIF('Manual Inputs'!$B$11:$B$22,'Expanded kW'!A115,'Manual Inputs'!$C$11:$C$22)</f>
        <v>39364.942499657845</v>
      </c>
    </row>
    <row r="116" spans="1:8" x14ac:dyDescent="0.2">
      <c r="A116">
        <f t="shared" si="6"/>
        <v>3</v>
      </c>
      <c r="B116" t="b">
        <f t="shared" si="7"/>
        <v>0</v>
      </c>
      <c r="C116" t="str">
        <f t="shared" si="8"/>
        <v>OFF</v>
      </c>
      <c r="D116" s="4">
        <f t="shared" si="10"/>
        <v>42434.749999999724</v>
      </c>
      <c r="E116" t="str">
        <f t="shared" si="11"/>
        <v>LRKPLGS</v>
      </c>
      <c r="F116" s="39">
        <v>93.669906616210937</v>
      </c>
      <c r="G116">
        <f t="shared" si="9"/>
        <v>1.4044223170234427E-3</v>
      </c>
      <c r="H116" s="38">
        <f>G116*SUMIF('Manual Inputs'!$B$11:$B$22,'Expanded kW'!A116,'Manual Inputs'!$C$11:$C$22)</f>
        <v>41413.865102515927</v>
      </c>
    </row>
    <row r="117" spans="1:8" x14ac:dyDescent="0.2">
      <c r="A117">
        <f t="shared" si="6"/>
        <v>3</v>
      </c>
      <c r="B117" t="b">
        <f t="shared" si="7"/>
        <v>0</v>
      </c>
      <c r="C117" t="str">
        <f t="shared" si="8"/>
        <v>OFF</v>
      </c>
      <c r="D117" s="4">
        <f t="shared" si="10"/>
        <v>42434.791666666388</v>
      </c>
      <c r="E117" t="str">
        <f t="shared" si="11"/>
        <v>LRKPLGS</v>
      </c>
      <c r="F117" s="39">
        <v>91.453987121582031</v>
      </c>
      <c r="G117">
        <f t="shared" si="9"/>
        <v>1.3711983403653348E-3</v>
      </c>
      <c r="H117" s="38">
        <f>G117*SUMIF('Manual Inputs'!$B$11:$B$22,'Expanded kW'!A117,'Manual Inputs'!$C$11:$C$22)</f>
        <v>40434.150332385958</v>
      </c>
    </row>
    <row r="118" spans="1:8" x14ac:dyDescent="0.2">
      <c r="A118">
        <f t="shared" si="6"/>
        <v>3</v>
      </c>
      <c r="B118" t="b">
        <f t="shared" si="7"/>
        <v>0</v>
      </c>
      <c r="C118" t="str">
        <f t="shared" si="8"/>
        <v>OFF</v>
      </c>
      <c r="D118" s="4">
        <f t="shared" si="10"/>
        <v>42434.833333333052</v>
      </c>
      <c r="E118" t="str">
        <f t="shared" si="11"/>
        <v>LRKPLGS</v>
      </c>
      <c r="F118" s="39">
        <v>86.601448059082031</v>
      </c>
      <c r="G118">
        <f t="shared" si="9"/>
        <v>1.2984426987746385E-3</v>
      </c>
      <c r="H118" s="38">
        <f>G118*SUMIF('Manual Inputs'!$B$11:$B$22,'Expanded kW'!A118,'Manual Inputs'!$C$11:$C$22)</f>
        <v>38288.718513365813</v>
      </c>
    </row>
    <row r="119" spans="1:8" x14ac:dyDescent="0.2">
      <c r="A119">
        <f t="shared" si="6"/>
        <v>3</v>
      </c>
      <c r="B119" t="b">
        <f t="shared" si="7"/>
        <v>0</v>
      </c>
      <c r="C119" t="str">
        <f t="shared" si="8"/>
        <v>OFF</v>
      </c>
      <c r="D119" s="4">
        <f t="shared" si="10"/>
        <v>42434.874999999716</v>
      </c>
      <c r="E119" t="str">
        <f t="shared" si="11"/>
        <v>LRKPLGS</v>
      </c>
      <c r="F119" s="39">
        <v>78.508903503417969</v>
      </c>
      <c r="G119">
        <f t="shared" si="9"/>
        <v>1.177108637643908E-3</v>
      </c>
      <c r="H119" s="38">
        <f>G119*SUMIF('Manual Inputs'!$B$11:$B$22,'Expanded kW'!A119,'Manual Inputs'!$C$11:$C$22)</f>
        <v>34710.797271941527</v>
      </c>
    </row>
    <row r="120" spans="1:8" x14ac:dyDescent="0.2">
      <c r="A120">
        <f t="shared" si="6"/>
        <v>3</v>
      </c>
      <c r="B120" t="b">
        <f t="shared" si="7"/>
        <v>0</v>
      </c>
      <c r="C120" t="str">
        <f t="shared" si="8"/>
        <v>OFF</v>
      </c>
      <c r="D120" s="4">
        <f t="shared" si="10"/>
        <v>42434.91666666638</v>
      </c>
      <c r="E120" t="str">
        <f t="shared" si="11"/>
        <v>LRKPLGS</v>
      </c>
      <c r="F120" s="39">
        <v>77.227867126464844</v>
      </c>
      <c r="G120">
        <f t="shared" si="9"/>
        <v>1.1579016570702723E-3</v>
      </c>
      <c r="H120" s="38">
        <f>G120*SUMIF('Manual Inputs'!$B$11:$B$22,'Expanded kW'!A120,'Manual Inputs'!$C$11:$C$22)</f>
        <v>34144.418275494747</v>
      </c>
    </row>
    <row r="121" spans="1:8" x14ac:dyDescent="0.2">
      <c r="A121">
        <f t="shared" si="6"/>
        <v>3</v>
      </c>
      <c r="B121" t="b">
        <f t="shared" si="7"/>
        <v>0</v>
      </c>
      <c r="C121" t="str">
        <f t="shared" si="8"/>
        <v>OFF</v>
      </c>
      <c r="D121" s="4">
        <f t="shared" si="10"/>
        <v>42434.958333333045</v>
      </c>
      <c r="E121" t="str">
        <f t="shared" si="11"/>
        <v>LRKPLGS</v>
      </c>
      <c r="F121" s="39">
        <v>74.050643920898437</v>
      </c>
      <c r="G121">
        <f t="shared" si="9"/>
        <v>1.1102645520783263E-3</v>
      </c>
      <c r="H121" s="38">
        <f>G121*SUMIF('Manual Inputs'!$B$11:$B$22,'Expanded kW'!A121,'Manual Inputs'!$C$11:$C$22)</f>
        <v>32739.68651062782</v>
      </c>
    </row>
    <row r="122" spans="1:8" x14ac:dyDescent="0.2">
      <c r="A122">
        <f t="shared" si="6"/>
        <v>3</v>
      </c>
      <c r="B122" t="b">
        <f t="shared" si="7"/>
        <v>0</v>
      </c>
      <c r="C122" t="str">
        <f t="shared" si="8"/>
        <v>OFF</v>
      </c>
      <c r="D122" s="4">
        <f t="shared" si="10"/>
        <v>42434.999999999709</v>
      </c>
      <c r="E122" t="str">
        <f t="shared" si="11"/>
        <v>LRKPLGS</v>
      </c>
      <c r="F122" s="39">
        <v>74.979537963867188</v>
      </c>
      <c r="G122">
        <f t="shared" si="9"/>
        <v>1.1241917520854808E-3</v>
      </c>
      <c r="H122" s="38">
        <f>G122*SUMIF('Manual Inputs'!$B$11:$B$22,'Expanded kW'!A122,'Manual Inputs'!$C$11:$C$22)</f>
        <v>33150.374360970796</v>
      </c>
    </row>
    <row r="123" spans="1:8" x14ac:dyDescent="0.2">
      <c r="A123">
        <f t="shared" si="6"/>
        <v>3</v>
      </c>
      <c r="B123" t="b">
        <f t="shared" si="7"/>
        <v>0</v>
      </c>
      <c r="C123" t="str">
        <f t="shared" si="8"/>
        <v>OFF</v>
      </c>
      <c r="D123" s="4">
        <f t="shared" si="10"/>
        <v>42435.041666666373</v>
      </c>
      <c r="E123" t="str">
        <f t="shared" si="11"/>
        <v>LRKPLGS</v>
      </c>
      <c r="F123" s="39">
        <v>74.850502014160156</v>
      </c>
      <c r="G123">
        <f t="shared" si="9"/>
        <v>1.1222570755814315E-3</v>
      </c>
      <c r="H123" s="38">
        <f>G123*SUMIF('Manual Inputs'!$B$11:$B$22,'Expanded kW'!A123,'Manual Inputs'!$C$11:$C$22)</f>
        <v>33093.324262304232</v>
      </c>
    </row>
    <row r="124" spans="1:8" x14ac:dyDescent="0.2">
      <c r="A124">
        <f t="shared" si="6"/>
        <v>3</v>
      </c>
      <c r="B124" t="b">
        <f t="shared" si="7"/>
        <v>0</v>
      </c>
      <c r="C124" t="str">
        <f t="shared" si="8"/>
        <v>OFF</v>
      </c>
      <c r="D124" s="4">
        <f t="shared" si="10"/>
        <v>42435.083333333037</v>
      </c>
      <c r="E124" t="str">
        <f t="shared" si="11"/>
        <v>LRKPLGS</v>
      </c>
      <c r="F124" s="39">
        <v>74.89605712890625</v>
      </c>
      <c r="G124">
        <f t="shared" si="9"/>
        <v>1.122940097718585E-3</v>
      </c>
      <c r="H124" s="38">
        <f>G124*SUMIF('Manual Inputs'!$B$11:$B$22,'Expanded kW'!A124,'Manual Inputs'!$C$11:$C$22)</f>
        <v>33113.465345443714</v>
      </c>
    </row>
    <row r="125" spans="1:8" x14ac:dyDescent="0.2">
      <c r="A125">
        <f t="shared" si="6"/>
        <v>3</v>
      </c>
      <c r="B125" t="b">
        <f t="shared" si="7"/>
        <v>0</v>
      </c>
      <c r="C125" t="str">
        <f t="shared" si="8"/>
        <v>OFF</v>
      </c>
      <c r="D125" s="4">
        <f t="shared" si="10"/>
        <v>42435.124999999702</v>
      </c>
      <c r="E125" t="str">
        <f t="shared" si="11"/>
        <v>LRKPLGS</v>
      </c>
      <c r="F125" s="39">
        <v>74.884819030761719</v>
      </c>
      <c r="G125">
        <f t="shared" si="9"/>
        <v>1.1227716013849679E-3</v>
      </c>
      <c r="H125" s="38">
        <f>G125*SUMIF('Manual Inputs'!$B$11:$B$22,'Expanded kW'!A125,'Manual Inputs'!$C$11:$C$22)</f>
        <v>33108.496694386187</v>
      </c>
    </row>
    <row r="126" spans="1:8" x14ac:dyDescent="0.2">
      <c r="A126">
        <f t="shared" si="6"/>
        <v>3</v>
      </c>
      <c r="B126" t="b">
        <f t="shared" si="7"/>
        <v>0</v>
      </c>
      <c r="C126" t="str">
        <f t="shared" si="8"/>
        <v>OFF</v>
      </c>
      <c r="D126" s="4">
        <f t="shared" si="10"/>
        <v>42435.166666666366</v>
      </c>
      <c r="E126" t="str">
        <f t="shared" si="11"/>
        <v>LRKPLGS</v>
      </c>
      <c r="F126" s="39">
        <v>82.916946411132812</v>
      </c>
      <c r="G126">
        <f t="shared" si="9"/>
        <v>1.2431998088389077E-3</v>
      </c>
      <c r="H126" s="38">
        <f>G126*SUMIF('Manual Inputs'!$B$11:$B$22,'Expanded kW'!A126,'Manual Inputs'!$C$11:$C$22)</f>
        <v>36659.705955006342</v>
      </c>
    </row>
    <row r="127" spans="1:8" x14ac:dyDescent="0.2">
      <c r="A127">
        <f t="shared" si="6"/>
        <v>3</v>
      </c>
      <c r="B127" t="b">
        <f t="shared" si="7"/>
        <v>0</v>
      </c>
      <c r="C127" t="str">
        <f t="shared" si="8"/>
        <v>OFF</v>
      </c>
      <c r="D127" s="4">
        <f t="shared" si="10"/>
        <v>42435.20833333303</v>
      </c>
      <c r="E127" t="str">
        <f t="shared" si="11"/>
        <v>LRKPLGS</v>
      </c>
      <c r="F127" s="39">
        <v>83.571800231933594</v>
      </c>
      <c r="G127">
        <f t="shared" si="9"/>
        <v>1.2530182377617515E-3</v>
      </c>
      <c r="H127" s="38">
        <f>G127*SUMIF('Manual Inputs'!$B$11:$B$22,'Expanded kW'!A127,'Manual Inputs'!$C$11:$C$22)</f>
        <v>36949.233603492517</v>
      </c>
    </row>
    <row r="128" spans="1:8" x14ac:dyDescent="0.2">
      <c r="A128">
        <f t="shared" si="6"/>
        <v>3</v>
      </c>
      <c r="B128" t="b">
        <f t="shared" si="7"/>
        <v>0</v>
      </c>
      <c r="C128" t="str">
        <f t="shared" si="8"/>
        <v>OFF</v>
      </c>
      <c r="D128" s="4">
        <f t="shared" si="10"/>
        <v>42435.249999999694</v>
      </c>
      <c r="E128" t="str">
        <f t="shared" si="11"/>
        <v>LRKPLGS</v>
      </c>
      <c r="F128" s="39">
        <v>82.369461059570313</v>
      </c>
      <c r="G128">
        <f t="shared" si="9"/>
        <v>1.2349911890830647E-3</v>
      </c>
      <c r="H128" s="38">
        <f>G128*SUMIF('Manual Inputs'!$B$11:$B$22,'Expanded kW'!A128,'Manual Inputs'!$C$11:$C$22)</f>
        <v>36417.648657051395</v>
      </c>
    </row>
    <row r="129" spans="1:8" x14ac:dyDescent="0.2">
      <c r="A129">
        <f t="shared" si="6"/>
        <v>3</v>
      </c>
      <c r="B129" t="b">
        <f t="shared" si="7"/>
        <v>0</v>
      </c>
      <c r="C129" t="str">
        <f t="shared" si="8"/>
        <v>OFF</v>
      </c>
      <c r="D129" s="4">
        <f t="shared" si="10"/>
        <v>42435.291666666359</v>
      </c>
      <c r="E129" t="str">
        <f t="shared" si="11"/>
        <v>LRKPLGS</v>
      </c>
      <c r="F129" s="39">
        <v>81.981300354003906</v>
      </c>
      <c r="G129">
        <f t="shared" si="9"/>
        <v>1.2291713737636941E-3</v>
      </c>
      <c r="H129" s="38">
        <f>G129*SUMIF('Manual Inputs'!$B$11:$B$22,'Expanded kW'!A129,'Manual Inputs'!$C$11:$C$22)</f>
        <v>36246.032866247959</v>
      </c>
    </row>
    <row r="130" spans="1:8" x14ac:dyDescent="0.2">
      <c r="A130">
        <f t="shared" ref="A130:A193" si="12">MONTH(D130)</f>
        <v>3</v>
      </c>
      <c r="B130" t="b">
        <f t="shared" ref="B130:B193" si="13">IF(ISNA(VLOOKUP(DATE(YEAR(D130),MONTH(D130),DAY(D130)),Holidays,1,FALSE)),FALSE,TRUE)</f>
        <v>0</v>
      </c>
      <c r="C130" t="str">
        <f t="shared" ref="C130:C193" si="14">IF(OR(HOUR(D130)&lt;PkStart,HOUR(D130)&gt;OPkStart-1,WEEKDAY(D130,2)&gt;5,B130)=TRUE,"OFF","ON")</f>
        <v>OFF</v>
      </c>
      <c r="D130" s="4">
        <f t="shared" si="10"/>
        <v>42435.333333333023</v>
      </c>
      <c r="E130" t="str">
        <f t="shared" si="11"/>
        <v>LRKPLGS</v>
      </c>
      <c r="F130" s="39">
        <v>80.41241455078125</v>
      </c>
      <c r="G130">
        <f t="shared" ref="G130:G193" si="15">IF(SUMIF($A$2:$A$8761,A130,$F$2:$F$8761)=0,0,F130/SUMIF($A$2:$A$8761,A130,$F$2:$F$8761))</f>
        <v>1.2056485763733333E-3</v>
      </c>
      <c r="H130" s="38">
        <f>G130*SUMIF('Manual Inputs'!$B$11:$B$22,'Expanded kW'!A130,'Manual Inputs'!$C$11:$C$22)</f>
        <v>35552.388265083478</v>
      </c>
    </row>
    <row r="131" spans="1:8" x14ac:dyDescent="0.2">
      <c r="A131">
        <f t="shared" si="12"/>
        <v>3</v>
      </c>
      <c r="B131" t="b">
        <f t="shared" si="13"/>
        <v>0</v>
      </c>
      <c r="C131" t="str">
        <f t="shared" si="14"/>
        <v>OFF</v>
      </c>
      <c r="D131" s="4">
        <f t="shared" si="10"/>
        <v>42435.374999999687</v>
      </c>
      <c r="E131" t="str">
        <f t="shared" si="11"/>
        <v>LRKPLGS</v>
      </c>
      <c r="F131" s="39">
        <v>86.08544921875</v>
      </c>
      <c r="G131">
        <f t="shared" si="15"/>
        <v>1.2907061661666824E-3</v>
      </c>
      <c r="H131" s="38">
        <f>G131*SUMIF('Manual Inputs'!$B$11:$B$22,'Expanded kW'!A131,'Manual Inputs'!$C$11:$C$22)</f>
        <v>38060.582208563872</v>
      </c>
    </row>
    <row r="132" spans="1:8" x14ac:dyDescent="0.2">
      <c r="A132">
        <f t="shared" si="12"/>
        <v>3</v>
      </c>
      <c r="B132" t="b">
        <f t="shared" si="13"/>
        <v>0</v>
      </c>
      <c r="C132" t="str">
        <f t="shared" si="14"/>
        <v>OFF</v>
      </c>
      <c r="D132" s="4">
        <f t="shared" ref="D132:D195" si="16">+D131+1/24</f>
        <v>42435.416666666351</v>
      </c>
      <c r="E132" t="str">
        <f t="shared" ref="E132:E195" si="17">+E131</f>
        <v>LRKPLGS</v>
      </c>
      <c r="F132" s="39">
        <v>88.398628234863281</v>
      </c>
      <c r="G132">
        <f t="shared" si="15"/>
        <v>1.3253883853644711E-3</v>
      </c>
      <c r="H132" s="38">
        <f>G132*SUMIF('Manual Inputs'!$B$11:$B$22,'Expanded kW'!A132,'Manual Inputs'!$C$11:$C$22)</f>
        <v>39083.297904478815</v>
      </c>
    </row>
    <row r="133" spans="1:8" x14ac:dyDescent="0.2">
      <c r="A133">
        <f t="shared" si="12"/>
        <v>3</v>
      </c>
      <c r="B133" t="b">
        <f t="shared" si="13"/>
        <v>0</v>
      </c>
      <c r="C133" t="str">
        <f t="shared" si="14"/>
        <v>OFF</v>
      </c>
      <c r="D133" s="4">
        <f t="shared" si="16"/>
        <v>42435.458333333016</v>
      </c>
      <c r="E133" t="str">
        <f t="shared" si="17"/>
        <v>LRKPLGS</v>
      </c>
      <c r="F133" s="39">
        <v>90.520378112792969</v>
      </c>
      <c r="G133">
        <f t="shared" si="15"/>
        <v>1.3572004473954001E-3</v>
      </c>
      <c r="H133" s="38">
        <f>G133*SUMIF('Manual Inputs'!$B$11:$B$22,'Expanded kW'!A133,'Manual Inputs'!$C$11:$C$22)</f>
        <v>40021.377874878322</v>
      </c>
    </row>
    <row r="134" spans="1:8" x14ac:dyDescent="0.2">
      <c r="A134">
        <f t="shared" si="12"/>
        <v>3</v>
      </c>
      <c r="B134" t="b">
        <f t="shared" si="13"/>
        <v>0</v>
      </c>
      <c r="C134" t="str">
        <f t="shared" si="14"/>
        <v>OFF</v>
      </c>
      <c r="D134" s="4">
        <f t="shared" si="16"/>
        <v>42435.49999999968</v>
      </c>
      <c r="E134" t="str">
        <f t="shared" si="17"/>
        <v>LRKPLGS</v>
      </c>
      <c r="F134" s="39">
        <v>87.886764526367188</v>
      </c>
      <c r="G134">
        <f t="shared" si="15"/>
        <v>1.3177138520863319E-3</v>
      </c>
      <c r="H134" s="38">
        <f>G134*SUMIF('Manual Inputs'!$B$11:$B$22,'Expanded kW'!A134,'Manual Inputs'!$C$11:$C$22)</f>
        <v>38856.989847384393</v>
      </c>
    </row>
    <row r="135" spans="1:8" x14ac:dyDescent="0.2">
      <c r="A135">
        <f t="shared" si="12"/>
        <v>3</v>
      </c>
      <c r="B135" t="b">
        <f t="shared" si="13"/>
        <v>0</v>
      </c>
      <c r="C135" t="str">
        <f t="shared" si="14"/>
        <v>OFF</v>
      </c>
      <c r="D135" s="4">
        <f t="shared" si="16"/>
        <v>42435.541666666344</v>
      </c>
      <c r="E135" t="str">
        <f t="shared" si="17"/>
        <v>LRKPLGS</v>
      </c>
      <c r="F135" s="39">
        <v>86.830459594726563</v>
      </c>
      <c r="G135">
        <f t="shared" si="15"/>
        <v>1.301876340625407E-3</v>
      </c>
      <c r="H135" s="38">
        <f>G135*SUMIF('Manual Inputs'!$B$11:$B$22,'Expanded kW'!A135,'Manual Inputs'!$C$11:$C$22)</f>
        <v>38389.970379485014</v>
      </c>
    </row>
    <row r="136" spans="1:8" x14ac:dyDescent="0.2">
      <c r="A136">
        <f t="shared" si="12"/>
        <v>3</v>
      </c>
      <c r="B136" t="b">
        <f t="shared" si="13"/>
        <v>0</v>
      </c>
      <c r="C136" t="str">
        <f t="shared" si="14"/>
        <v>OFF</v>
      </c>
      <c r="D136" s="4">
        <f t="shared" si="16"/>
        <v>42435.583333333008</v>
      </c>
      <c r="E136" t="str">
        <f t="shared" si="17"/>
        <v>LRKPLGS</v>
      </c>
      <c r="F136" s="39">
        <v>86.114021301269531</v>
      </c>
      <c r="G136">
        <f t="shared" si="15"/>
        <v>1.2911345563699382E-3</v>
      </c>
      <c r="H136" s="38">
        <f>G136*SUMIF('Manual Inputs'!$B$11:$B$22,'Expanded kW'!A136,'Manual Inputs'!$C$11:$C$22)</f>
        <v>38073.214658129662</v>
      </c>
    </row>
    <row r="137" spans="1:8" x14ac:dyDescent="0.2">
      <c r="A137">
        <f t="shared" si="12"/>
        <v>3</v>
      </c>
      <c r="B137" t="b">
        <f t="shared" si="13"/>
        <v>0</v>
      </c>
      <c r="C137" t="str">
        <f t="shared" si="14"/>
        <v>OFF</v>
      </c>
      <c r="D137" s="4">
        <f t="shared" si="16"/>
        <v>42435.624999999673</v>
      </c>
      <c r="E137" t="str">
        <f t="shared" si="17"/>
        <v>LRKPLGS</v>
      </c>
      <c r="F137" s="39">
        <v>83.976860046386719</v>
      </c>
      <c r="G137">
        <f t="shared" si="15"/>
        <v>1.2590914267260383E-3</v>
      </c>
      <c r="H137" s="38">
        <f>G137*SUMIF('Manual Inputs'!$B$11:$B$22,'Expanded kW'!A137,'Manual Inputs'!$C$11:$C$22)</f>
        <v>37128.320923211366</v>
      </c>
    </row>
    <row r="138" spans="1:8" x14ac:dyDescent="0.2">
      <c r="A138">
        <f t="shared" si="12"/>
        <v>3</v>
      </c>
      <c r="B138" t="b">
        <f t="shared" si="13"/>
        <v>0</v>
      </c>
      <c r="C138" t="str">
        <f t="shared" si="14"/>
        <v>OFF</v>
      </c>
      <c r="D138" s="4">
        <f t="shared" si="16"/>
        <v>42435.666666666337</v>
      </c>
      <c r="E138" t="str">
        <f t="shared" si="17"/>
        <v>LRKPLGS</v>
      </c>
      <c r="F138" s="39">
        <v>86.439781188964844</v>
      </c>
      <c r="G138">
        <f t="shared" si="15"/>
        <v>1.2960187766365907E-3</v>
      </c>
      <c r="H138" s="38">
        <f>G138*SUMIF('Manual Inputs'!$B$11:$B$22,'Expanded kW'!A138,'Manual Inputs'!$C$11:$C$22)</f>
        <v>38217.241448933462</v>
      </c>
    </row>
    <row r="139" spans="1:8" x14ac:dyDescent="0.2">
      <c r="A139">
        <f t="shared" si="12"/>
        <v>3</v>
      </c>
      <c r="B139" t="b">
        <f t="shared" si="13"/>
        <v>0</v>
      </c>
      <c r="C139" t="str">
        <f t="shared" si="14"/>
        <v>OFF</v>
      </c>
      <c r="D139" s="4">
        <f t="shared" si="16"/>
        <v>42435.708333333001</v>
      </c>
      <c r="E139" t="str">
        <f t="shared" si="17"/>
        <v>LRKPLGS</v>
      </c>
      <c r="F139" s="39">
        <v>87.94073486328125</v>
      </c>
      <c r="G139">
        <f t="shared" si="15"/>
        <v>1.3185230462913603E-3</v>
      </c>
      <c r="H139" s="38">
        <f>G139*SUMIF('Manual Inputs'!$B$11:$B$22,'Expanded kW'!A139,'Manual Inputs'!$C$11:$C$22)</f>
        <v>38880.851515803195</v>
      </c>
    </row>
    <row r="140" spans="1:8" x14ac:dyDescent="0.2">
      <c r="A140">
        <f t="shared" si="12"/>
        <v>3</v>
      </c>
      <c r="B140" t="b">
        <f t="shared" si="13"/>
        <v>0</v>
      </c>
      <c r="C140" t="str">
        <f t="shared" si="14"/>
        <v>OFF</v>
      </c>
      <c r="D140" s="4">
        <f t="shared" si="16"/>
        <v>42435.749999999665</v>
      </c>
      <c r="E140" t="str">
        <f t="shared" si="17"/>
        <v>LRKPLGS</v>
      </c>
      <c r="F140" s="39">
        <v>86.601493835449219</v>
      </c>
      <c r="G140">
        <f t="shared" si="15"/>
        <v>1.298443385114083E-3</v>
      </c>
      <c r="H140" s="38">
        <f>G140*SUMIF('Manual Inputs'!$B$11:$B$22,'Expanded kW'!A140,'Manual Inputs'!$C$11:$C$22)</f>
        <v>38288.738752270328</v>
      </c>
    </row>
    <row r="141" spans="1:8" x14ac:dyDescent="0.2">
      <c r="A141">
        <f t="shared" si="12"/>
        <v>3</v>
      </c>
      <c r="B141" t="b">
        <f t="shared" si="13"/>
        <v>0</v>
      </c>
      <c r="C141" t="str">
        <f t="shared" si="14"/>
        <v>OFF</v>
      </c>
      <c r="D141" s="4">
        <f t="shared" si="16"/>
        <v>42435.79166666633</v>
      </c>
      <c r="E141" t="str">
        <f t="shared" si="17"/>
        <v>LRKPLGS</v>
      </c>
      <c r="F141" s="39">
        <v>82.653182983398438</v>
      </c>
      <c r="G141">
        <f t="shared" si="15"/>
        <v>1.2392451209598803E-3</v>
      </c>
      <c r="H141" s="38">
        <f>G141*SUMIF('Manual Inputs'!$B$11:$B$22,'Expanded kW'!A141,'Manual Inputs'!$C$11:$C$22)</f>
        <v>36543.089387212327</v>
      </c>
    </row>
    <row r="142" spans="1:8" x14ac:dyDescent="0.2">
      <c r="A142">
        <f t="shared" si="12"/>
        <v>3</v>
      </c>
      <c r="B142" t="b">
        <f t="shared" si="13"/>
        <v>0</v>
      </c>
      <c r="C142" t="str">
        <f t="shared" si="14"/>
        <v>OFF</v>
      </c>
      <c r="D142" s="4">
        <f t="shared" si="16"/>
        <v>42435.833333332994</v>
      </c>
      <c r="E142" t="str">
        <f t="shared" si="17"/>
        <v>LRKPLGS</v>
      </c>
      <c r="F142" s="39">
        <v>78.428848266601562</v>
      </c>
      <c r="G142">
        <f t="shared" si="15"/>
        <v>1.17590834434544E-3</v>
      </c>
      <c r="H142" s="38">
        <f>G142*SUMIF('Manual Inputs'!$B$11:$B$22,'Expanded kW'!A142,'Manual Inputs'!$C$11:$C$22)</f>
        <v>34675.402801102042</v>
      </c>
    </row>
    <row r="143" spans="1:8" x14ac:dyDescent="0.2">
      <c r="A143">
        <f t="shared" si="12"/>
        <v>3</v>
      </c>
      <c r="B143" t="b">
        <f t="shared" si="13"/>
        <v>0</v>
      </c>
      <c r="C143" t="str">
        <f t="shared" si="14"/>
        <v>OFF</v>
      </c>
      <c r="D143" s="4">
        <f t="shared" si="16"/>
        <v>42435.874999999658</v>
      </c>
      <c r="E143" t="str">
        <f t="shared" si="17"/>
        <v>LRKPLGS</v>
      </c>
      <c r="F143" s="39">
        <v>77.40997314453125</v>
      </c>
      <c r="G143">
        <f t="shared" si="15"/>
        <v>1.1606320297702754E-3</v>
      </c>
      <c r="H143" s="38">
        <f>G143*SUMIF('Manual Inputs'!$B$11:$B$22,'Expanded kW'!A143,'Manual Inputs'!$C$11:$C$22)</f>
        <v>34224.932010791388</v>
      </c>
    </row>
    <row r="144" spans="1:8" x14ac:dyDescent="0.2">
      <c r="A144">
        <f t="shared" si="12"/>
        <v>3</v>
      </c>
      <c r="B144" t="b">
        <f t="shared" si="13"/>
        <v>0</v>
      </c>
      <c r="C144" t="str">
        <f t="shared" si="14"/>
        <v>OFF</v>
      </c>
      <c r="D144" s="4">
        <f t="shared" si="16"/>
        <v>42435.916666666322</v>
      </c>
      <c r="E144" t="str">
        <f t="shared" si="17"/>
        <v>LRKPLGS</v>
      </c>
      <c r="F144" s="39">
        <v>76.954803466796875</v>
      </c>
      <c r="G144">
        <f t="shared" si="15"/>
        <v>1.1538075278941106E-3</v>
      </c>
      <c r="H144" s="38">
        <f>G144*SUMIF('Manual Inputs'!$B$11:$B$22,'Expanded kW'!A144,'Manual Inputs'!$C$11:$C$22)</f>
        <v>34023.689836934194</v>
      </c>
    </row>
    <row r="145" spans="1:8" x14ac:dyDescent="0.2">
      <c r="A145">
        <f t="shared" si="12"/>
        <v>3</v>
      </c>
      <c r="B145" t="b">
        <f t="shared" si="13"/>
        <v>0</v>
      </c>
      <c r="C145" t="str">
        <f t="shared" si="14"/>
        <v>OFF</v>
      </c>
      <c r="D145" s="4">
        <f t="shared" si="16"/>
        <v>42435.958333332987</v>
      </c>
      <c r="E145" t="str">
        <f t="shared" si="17"/>
        <v>LRKPLGS</v>
      </c>
      <c r="F145" s="39">
        <v>75.230201721191406</v>
      </c>
      <c r="G145">
        <f t="shared" si="15"/>
        <v>1.1279500324934827E-3</v>
      </c>
      <c r="H145" s="38">
        <f>G145*SUMIF('Manual Inputs'!$B$11:$B$22,'Expanded kW'!A145,'Manual Inputs'!$C$11:$C$22)</f>
        <v>33261.199228923826</v>
      </c>
    </row>
    <row r="146" spans="1:8" x14ac:dyDescent="0.2">
      <c r="A146">
        <f t="shared" si="12"/>
        <v>3</v>
      </c>
      <c r="B146" t="b">
        <f t="shared" si="13"/>
        <v>0</v>
      </c>
      <c r="C146" t="str">
        <f t="shared" si="14"/>
        <v>OFF</v>
      </c>
      <c r="D146" s="4">
        <f t="shared" si="16"/>
        <v>42435.999999999651</v>
      </c>
      <c r="E146" t="str">
        <f t="shared" si="17"/>
        <v>LRKPLGS</v>
      </c>
      <c r="F146" s="39">
        <v>74.398780822753906</v>
      </c>
      <c r="G146">
        <f t="shared" si="15"/>
        <v>1.1154842779434165E-3</v>
      </c>
      <c r="H146" s="38">
        <f>G146*SUMIF('Manual Inputs'!$B$11:$B$22,'Expanded kW'!A146,'Manual Inputs'!$C$11:$C$22)</f>
        <v>32893.606752586886</v>
      </c>
    </row>
    <row r="147" spans="1:8" x14ac:dyDescent="0.2">
      <c r="A147">
        <f t="shared" si="12"/>
        <v>3</v>
      </c>
      <c r="B147" t="b">
        <f t="shared" si="13"/>
        <v>0</v>
      </c>
      <c r="C147" t="str">
        <f t="shared" si="14"/>
        <v>OFF</v>
      </c>
      <c r="D147" s="4">
        <f t="shared" si="16"/>
        <v>42436.041666666315</v>
      </c>
      <c r="E147" t="str">
        <f t="shared" si="17"/>
        <v>LRKPLGS</v>
      </c>
      <c r="F147" s="39">
        <v>75.318939208984375</v>
      </c>
      <c r="G147">
        <f t="shared" si="15"/>
        <v>1.1292805015065848E-3</v>
      </c>
      <c r="H147" s="38">
        <f>G147*SUMIF('Manual Inputs'!$B$11:$B$22,'Expanded kW'!A147,'Manual Inputs'!$C$11:$C$22)</f>
        <v>33300.43234531895</v>
      </c>
    </row>
    <row r="148" spans="1:8" x14ac:dyDescent="0.2">
      <c r="A148">
        <f t="shared" si="12"/>
        <v>3</v>
      </c>
      <c r="B148" t="b">
        <f t="shared" si="13"/>
        <v>0</v>
      </c>
      <c r="C148" t="str">
        <f t="shared" si="14"/>
        <v>OFF</v>
      </c>
      <c r="D148" s="4">
        <f t="shared" si="16"/>
        <v>42436.083333332979</v>
      </c>
      <c r="E148" t="str">
        <f t="shared" si="17"/>
        <v>LRKPLGS</v>
      </c>
      <c r="F148" s="39">
        <v>76.866859436035156</v>
      </c>
      <c r="G148">
        <f t="shared" si="15"/>
        <v>1.1524889554313791E-3</v>
      </c>
      <c r="H148" s="38">
        <f>G148*SUMIF('Manual Inputs'!$B$11:$B$22,'Expanded kW'!A148,'Manual Inputs'!$C$11:$C$22)</f>
        <v>33984.807528217265</v>
      </c>
    </row>
    <row r="149" spans="1:8" x14ac:dyDescent="0.2">
      <c r="A149">
        <f t="shared" si="12"/>
        <v>3</v>
      </c>
      <c r="B149" t="b">
        <f t="shared" si="13"/>
        <v>0</v>
      </c>
      <c r="C149" t="str">
        <f t="shared" si="14"/>
        <v>OFF</v>
      </c>
      <c r="D149" s="4">
        <f t="shared" si="16"/>
        <v>42436.124999999643</v>
      </c>
      <c r="E149" t="str">
        <f t="shared" si="17"/>
        <v>LRKPLGS</v>
      </c>
      <c r="F149" s="39">
        <v>78.165443420410156</v>
      </c>
      <c r="G149">
        <f t="shared" si="15"/>
        <v>1.1719590327920609E-3</v>
      </c>
      <c r="H149" s="38">
        <f>G149*SUMIF('Manual Inputs'!$B$11:$B$22,'Expanded kW'!A149,'Manual Inputs'!$C$11:$C$22)</f>
        <v>34558.944771393362</v>
      </c>
    </row>
    <row r="150" spans="1:8" x14ac:dyDescent="0.2">
      <c r="A150">
        <f t="shared" si="12"/>
        <v>3</v>
      </c>
      <c r="B150" t="b">
        <f t="shared" si="13"/>
        <v>0</v>
      </c>
      <c r="C150" t="str">
        <f t="shared" si="14"/>
        <v>OFF</v>
      </c>
      <c r="D150" s="4">
        <f t="shared" si="16"/>
        <v>42436.166666666308</v>
      </c>
      <c r="E150" t="str">
        <f t="shared" si="17"/>
        <v>LRKPLGS</v>
      </c>
      <c r="F150" s="39">
        <v>90.714073181152344</v>
      </c>
      <c r="G150">
        <f t="shared" si="15"/>
        <v>1.360104578364761E-3</v>
      </c>
      <c r="H150" s="38">
        <f>G150*SUMIF('Manual Inputs'!$B$11:$B$22,'Expanded kW'!A150,'Manual Inputs'!$C$11:$C$22)</f>
        <v>40107.015426167069</v>
      </c>
    </row>
    <row r="151" spans="1:8" x14ac:dyDescent="0.2">
      <c r="A151">
        <f t="shared" si="12"/>
        <v>3</v>
      </c>
      <c r="B151" t="b">
        <f t="shared" si="13"/>
        <v>0</v>
      </c>
      <c r="C151" t="str">
        <f t="shared" si="14"/>
        <v>OFF</v>
      </c>
      <c r="D151" s="4">
        <f t="shared" si="16"/>
        <v>42436.208333332972</v>
      </c>
      <c r="E151" t="str">
        <f t="shared" si="17"/>
        <v>LRKPLGS</v>
      </c>
      <c r="F151" s="39">
        <v>94.434089660644531</v>
      </c>
      <c r="G151">
        <f t="shared" si="15"/>
        <v>1.415879953319492E-3</v>
      </c>
      <c r="H151" s="38">
        <f>G151*SUMIF('Manual Inputs'!$B$11:$B$22,'Expanded kW'!A151,'Manual Inputs'!$C$11:$C$22)</f>
        <v>41751.730001276548</v>
      </c>
    </row>
    <row r="152" spans="1:8" x14ac:dyDescent="0.2">
      <c r="A152">
        <f t="shared" si="12"/>
        <v>3</v>
      </c>
      <c r="B152" t="b">
        <f t="shared" si="13"/>
        <v>0</v>
      </c>
      <c r="C152" t="str">
        <f t="shared" si="14"/>
        <v>OFF</v>
      </c>
      <c r="D152" s="4">
        <f t="shared" si="16"/>
        <v>42436.249999999636</v>
      </c>
      <c r="E152" t="str">
        <f t="shared" si="17"/>
        <v>LRKPLGS</v>
      </c>
      <c r="F152" s="39">
        <v>116.24904632568359</v>
      </c>
      <c r="G152">
        <f t="shared" si="15"/>
        <v>1.7429584472781687E-3</v>
      </c>
      <c r="H152" s="38">
        <f>G152*SUMIF('Manual Inputs'!$B$11:$B$22,'Expanded kW'!A152,'Manual Inputs'!$C$11:$C$22)</f>
        <v>51396.681140651388</v>
      </c>
    </row>
    <row r="153" spans="1:8" x14ac:dyDescent="0.2">
      <c r="A153">
        <f t="shared" si="12"/>
        <v>3</v>
      </c>
      <c r="B153" t="b">
        <f t="shared" si="13"/>
        <v>0</v>
      </c>
      <c r="C153" t="str">
        <f t="shared" si="14"/>
        <v>ON</v>
      </c>
      <c r="D153" s="4">
        <f t="shared" si="16"/>
        <v>42436.2916666663</v>
      </c>
      <c r="E153" t="str">
        <f t="shared" si="17"/>
        <v>LRKPLGS</v>
      </c>
      <c r="F153" s="39">
        <v>122.93331909179687</v>
      </c>
      <c r="G153">
        <f t="shared" si="15"/>
        <v>1.8431778473493635E-3</v>
      </c>
      <c r="H153" s="38">
        <f>G153*SUMIF('Manual Inputs'!$B$11:$B$22,'Expanded kW'!A153,'Manual Inputs'!$C$11:$C$22)</f>
        <v>54351.969350539788</v>
      </c>
    </row>
    <row r="154" spans="1:8" x14ac:dyDescent="0.2">
      <c r="A154">
        <f t="shared" si="12"/>
        <v>3</v>
      </c>
      <c r="B154" t="b">
        <f t="shared" si="13"/>
        <v>0</v>
      </c>
      <c r="C154" t="str">
        <f t="shared" si="14"/>
        <v>ON</v>
      </c>
      <c r="D154" s="4">
        <f t="shared" si="16"/>
        <v>42436.333333332965</v>
      </c>
      <c r="E154" t="str">
        <f t="shared" si="17"/>
        <v>LRKPLGS</v>
      </c>
      <c r="F154" s="39">
        <v>133.44854736328125</v>
      </c>
      <c r="G154">
        <f t="shared" si="15"/>
        <v>2.0008359660189587E-3</v>
      </c>
      <c r="H154" s="38">
        <f>G154*SUMIF('Manual Inputs'!$B$11:$B$22,'Expanded kW'!A154,'Manual Inputs'!$C$11:$C$22)</f>
        <v>59001.021120620768</v>
      </c>
    </row>
    <row r="155" spans="1:8" x14ac:dyDescent="0.2">
      <c r="A155">
        <f t="shared" si="12"/>
        <v>3</v>
      </c>
      <c r="B155" t="b">
        <f t="shared" si="13"/>
        <v>0</v>
      </c>
      <c r="C155" t="str">
        <f t="shared" si="14"/>
        <v>ON</v>
      </c>
      <c r="D155" s="4">
        <f t="shared" si="16"/>
        <v>42436.374999999629</v>
      </c>
      <c r="E155" t="str">
        <f t="shared" si="17"/>
        <v>LRKPLGS</v>
      </c>
      <c r="F155" s="39">
        <v>131.01960754394531</v>
      </c>
      <c r="G155">
        <f t="shared" si="15"/>
        <v>1.9644181087560167E-3</v>
      </c>
      <c r="H155" s="38">
        <f>G155*SUMIF('Manual Inputs'!$B$11:$B$22,'Expanded kW'!A155,'Manual Inputs'!$C$11:$C$22)</f>
        <v>57927.124608347542</v>
      </c>
    </row>
    <row r="156" spans="1:8" x14ac:dyDescent="0.2">
      <c r="A156">
        <f t="shared" si="12"/>
        <v>3</v>
      </c>
      <c r="B156" t="b">
        <f t="shared" si="13"/>
        <v>0</v>
      </c>
      <c r="C156" t="str">
        <f t="shared" si="14"/>
        <v>ON</v>
      </c>
      <c r="D156" s="4">
        <f t="shared" si="16"/>
        <v>42436.416666666293</v>
      </c>
      <c r="E156" t="str">
        <f t="shared" si="17"/>
        <v>LRKPLGS</v>
      </c>
      <c r="F156" s="39">
        <v>131.88104248046875</v>
      </c>
      <c r="G156">
        <f t="shared" si="15"/>
        <v>1.9773338732018393E-3</v>
      </c>
      <c r="H156" s="38">
        <f>G156*SUMIF('Manual Inputs'!$B$11:$B$22,'Expanded kW'!A156,'Manual Inputs'!$C$11:$C$22)</f>
        <v>58307.98705974238</v>
      </c>
    </row>
    <row r="157" spans="1:8" x14ac:dyDescent="0.2">
      <c r="A157">
        <f t="shared" si="12"/>
        <v>3</v>
      </c>
      <c r="B157" t="b">
        <f t="shared" si="13"/>
        <v>0</v>
      </c>
      <c r="C157" t="str">
        <f t="shared" si="14"/>
        <v>ON</v>
      </c>
      <c r="D157" s="4">
        <f t="shared" si="16"/>
        <v>42436.458333332957</v>
      </c>
      <c r="E157" t="str">
        <f t="shared" si="17"/>
        <v>LRKPLGS</v>
      </c>
      <c r="F157" s="39">
        <v>126.0447998046875</v>
      </c>
      <c r="G157">
        <f t="shared" si="15"/>
        <v>1.8898292545091455E-3</v>
      </c>
      <c r="H157" s="38">
        <f>G157*SUMIF('Manual Inputs'!$B$11:$B$22,'Expanded kW'!A157,'Manual Inputs'!$C$11:$C$22)</f>
        <v>55727.634675377769</v>
      </c>
    </row>
    <row r="158" spans="1:8" x14ac:dyDescent="0.2">
      <c r="A158">
        <f t="shared" si="12"/>
        <v>3</v>
      </c>
      <c r="B158" t="b">
        <f t="shared" si="13"/>
        <v>0</v>
      </c>
      <c r="C158" t="str">
        <f t="shared" si="14"/>
        <v>ON</v>
      </c>
      <c r="D158" s="4">
        <f t="shared" si="16"/>
        <v>42436.499999999622</v>
      </c>
      <c r="E158" t="str">
        <f t="shared" si="17"/>
        <v>LRKPLGS</v>
      </c>
      <c r="F158" s="39">
        <v>122.39955902099609</v>
      </c>
      <c r="G158">
        <f t="shared" si="15"/>
        <v>1.8351750150369538E-3</v>
      </c>
      <c r="H158" s="38">
        <f>G158*SUMIF('Manual Inputs'!$B$11:$B$22,'Expanded kW'!A158,'Manual Inputs'!$C$11:$C$22)</f>
        <v>54115.980350787475</v>
      </c>
    </row>
    <row r="159" spans="1:8" x14ac:dyDescent="0.2">
      <c r="A159">
        <f t="shared" si="12"/>
        <v>3</v>
      </c>
      <c r="B159" t="b">
        <f t="shared" si="13"/>
        <v>0</v>
      </c>
      <c r="C159" t="str">
        <f t="shared" si="14"/>
        <v>ON</v>
      </c>
      <c r="D159" s="4">
        <f t="shared" si="16"/>
        <v>42436.541666666286</v>
      </c>
      <c r="E159" t="str">
        <f t="shared" si="17"/>
        <v>LRKPLGS</v>
      </c>
      <c r="F159" s="39">
        <v>127.19683074951172</v>
      </c>
      <c r="G159">
        <f t="shared" si="15"/>
        <v>1.9071020161383614E-3</v>
      </c>
      <c r="H159" s="38">
        <f>G159*SUMIF('Manual Inputs'!$B$11:$B$22,'Expanded kW'!A159,'Manual Inputs'!$C$11:$C$22)</f>
        <v>56236.977065760984</v>
      </c>
    </row>
    <row r="160" spans="1:8" x14ac:dyDescent="0.2">
      <c r="A160">
        <f t="shared" si="12"/>
        <v>3</v>
      </c>
      <c r="B160" t="b">
        <f t="shared" si="13"/>
        <v>0</v>
      </c>
      <c r="C160" t="str">
        <f t="shared" si="14"/>
        <v>ON</v>
      </c>
      <c r="D160" s="4">
        <f t="shared" si="16"/>
        <v>42436.58333333295</v>
      </c>
      <c r="E160" t="str">
        <f t="shared" si="17"/>
        <v>LRKPLGS</v>
      </c>
      <c r="F160" s="39">
        <v>124.47076416015625</v>
      </c>
      <c r="G160">
        <f t="shared" si="15"/>
        <v>1.8662292439312819E-3</v>
      </c>
      <c r="H160" s="38">
        <f>G160*SUMIF('Manual Inputs'!$B$11:$B$22,'Expanded kW'!A160,'Manual Inputs'!$C$11:$C$22)</f>
        <v>55031.713197455771</v>
      </c>
    </row>
    <row r="161" spans="1:8" x14ac:dyDescent="0.2">
      <c r="A161">
        <f t="shared" si="12"/>
        <v>3</v>
      </c>
      <c r="B161" t="b">
        <f t="shared" si="13"/>
        <v>0</v>
      </c>
      <c r="C161" t="str">
        <f t="shared" si="14"/>
        <v>ON</v>
      </c>
      <c r="D161" s="4">
        <f t="shared" si="16"/>
        <v>42436.624999999614</v>
      </c>
      <c r="E161" t="str">
        <f t="shared" si="17"/>
        <v>LRKPLGS</v>
      </c>
      <c r="F161" s="39">
        <v>118.1348876953125</v>
      </c>
      <c r="G161">
        <f t="shared" si="15"/>
        <v>1.7712334589820293E-3</v>
      </c>
      <c r="H161" s="38">
        <f>G161*SUMIF('Manual Inputs'!$B$11:$B$22,'Expanded kW'!A161,'Manual Inputs'!$C$11:$C$22)</f>
        <v>52230.459916651991</v>
      </c>
    </row>
    <row r="162" spans="1:8" x14ac:dyDescent="0.2">
      <c r="A162">
        <f t="shared" si="12"/>
        <v>3</v>
      </c>
      <c r="B162" t="b">
        <f t="shared" si="13"/>
        <v>0</v>
      </c>
      <c r="C162" t="str">
        <f t="shared" si="14"/>
        <v>ON</v>
      </c>
      <c r="D162" s="4">
        <f t="shared" si="16"/>
        <v>42436.666666666279</v>
      </c>
      <c r="E162" t="str">
        <f t="shared" si="17"/>
        <v>LRKPLGS</v>
      </c>
      <c r="F162" s="39">
        <v>109.15714263916016</v>
      </c>
      <c r="G162">
        <f t="shared" si="15"/>
        <v>1.6366273088438894E-3</v>
      </c>
      <c r="H162" s="38">
        <f>G162*SUMIF('Manual Inputs'!$B$11:$B$22,'Expanded kW'!A162,'Manual Inputs'!$C$11:$C$22)</f>
        <v>48261.168859240744</v>
      </c>
    </row>
    <row r="163" spans="1:8" x14ac:dyDescent="0.2">
      <c r="A163">
        <f t="shared" si="12"/>
        <v>3</v>
      </c>
      <c r="B163" t="b">
        <f t="shared" si="13"/>
        <v>0</v>
      </c>
      <c r="C163" t="str">
        <f t="shared" si="14"/>
        <v>ON</v>
      </c>
      <c r="D163" s="4">
        <f t="shared" si="16"/>
        <v>42436.708333332943</v>
      </c>
      <c r="E163" t="str">
        <f t="shared" si="17"/>
        <v>LRKPLGS</v>
      </c>
      <c r="F163" s="39">
        <v>99.480430603027344</v>
      </c>
      <c r="G163">
        <f t="shared" si="15"/>
        <v>1.4915413273382529E-3</v>
      </c>
      <c r="H163" s="38">
        <f>G163*SUMIF('Manual Inputs'!$B$11:$B$22,'Expanded kW'!A163,'Manual Inputs'!$C$11:$C$22)</f>
        <v>43982.846595695963</v>
      </c>
    </row>
    <row r="164" spans="1:8" x14ac:dyDescent="0.2">
      <c r="A164">
        <f t="shared" si="12"/>
        <v>3</v>
      </c>
      <c r="B164" t="b">
        <f t="shared" si="13"/>
        <v>0</v>
      </c>
      <c r="C164" t="str">
        <f t="shared" si="14"/>
        <v>ON</v>
      </c>
      <c r="D164" s="4">
        <f t="shared" si="16"/>
        <v>42436.749999999607</v>
      </c>
      <c r="E164" t="str">
        <f t="shared" si="17"/>
        <v>LRKPLGS</v>
      </c>
      <c r="F164" s="39">
        <v>91.451103210449219</v>
      </c>
      <c r="G164">
        <f t="shared" si="15"/>
        <v>1.3711551009803332E-3</v>
      </c>
      <c r="H164" s="38">
        <f>G164*SUMIF('Manual Inputs'!$B$11:$B$22,'Expanded kW'!A164,'Manual Inputs'!$C$11:$C$22)</f>
        <v>40432.87528140175</v>
      </c>
    </row>
    <row r="165" spans="1:8" x14ac:dyDescent="0.2">
      <c r="A165">
        <f t="shared" si="12"/>
        <v>3</v>
      </c>
      <c r="B165" t="b">
        <f t="shared" si="13"/>
        <v>0</v>
      </c>
      <c r="C165" t="str">
        <f t="shared" si="14"/>
        <v>ON</v>
      </c>
      <c r="D165" s="4">
        <f t="shared" si="16"/>
        <v>42436.791666666271</v>
      </c>
      <c r="E165" t="str">
        <f t="shared" si="17"/>
        <v>LRKPLGS</v>
      </c>
      <c r="F165" s="39">
        <v>94.270980834960938</v>
      </c>
      <c r="G165">
        <f t="shared" si="15"/>
        <v>1.4134344114889435E-3</v>
      </c>
      <c r="H165" s="38">
        <f>G165*SUMIF('Manual Inputs'!$B$11:$B$22,'Expanded kW'!A165,'Manual Inputs'!$C$11:$C$22)</f>
        <v>41679.61541135209</v>
      </c>
    </row>
    <row r="166" spans="1:8" x14ac:dyDescent="0.2">
      <c r="A166">
        <f t="shared" si="12"/>
        <v>3</v>
      </c>
      <c r="B166" t="b">
        <f t="shared" si="13"/>
        <v>0</v>
      </c>
      <c r="C166" t="str">
        <f t="shared" si="14"/>
        <v>ON</v>
      </c>
      <c r="D166" s="4">
        <f t="shared" si="16"/>
        <v>42436.833333332936</v>
      </c>
      <c r="E166" t="str">
        <f t="shared" si="17"/>
        <v>LRKPLGS</v>
      </c>
      <c r="F166" s="39">
        <v>91.010772705078125</v>
      </c>
      <c r="G166">
        <f t="shared" si="15"/>
        <v>1.3645530874740834E-3</v>
      </c>
      <c r="H166" s="38">
        <f>G166*SUMIF('Manual Inputs'!$B$11:$B$22,'Expanded kW'!A166,'Manual Inputs'!$C$11:$C$22)</f>
        <v>40238.193885756955</v>
      </c>
    </row>
    <row r="167" spans="1:8" x14ac:dyDescent="0.2">
      <c r="A167">
        <f t="shared" si="12"/>
        <v>3</v>
      </c>
      <c r="B167" t="b">
        <f t="shared" si="13"/>
        <v>0</v>
      </c>
      <c r="C167" t="str">
        <f t="shared" si="14"/>
        <v>OFF</v>
      </c>
      <c r="D167" s="4">
        <f t="shared" si="16"/>
        <v>42436.8749999996</v>
      </c>
      <c r="E167" t="str">
        <f t="shared" si="17"/>
        <v>LRKPLGS</v>
      </c>
      <c r="F167" s="39">
        <v>80.225738525390625</v>
      </c>
      <c r="G167">
        <f t="shared" si="15"/>
        <v>1.2028496841187909E-3</v>
      </c>
      <c r="H167" s="38">
        <f>G167*SUMIF('Manual Inputs'!$B$11:$B$22,'Expanded kW'!A167,'Manual Inputs'!$C$11:$C$22)</f>
        <v>35469.854012486467</v>
      </c>
    </row>
    <row r="168" spans="1:8" x14ac:dyDescent="0.2">
      <c r="A168">
        <f t="shared" si="12"/>
        <v>3</v>
      </c>
      <c r="B168" t="b">
        <f t="shared" si="13"/>
        <v>0</v>
      </c>
      <c r="C168" t="str">
        <f t="shared" si="14"/>
        <v>OFF</v>
      </c>
      <c r="D168" s="4">
        <f t="shared" si="16"/>
        <v>42436.916666666264</v>
      </c>
      <c r="E168" t="str">
        <f t="shared" si="17"/>
        <v>LRKPLGS</v>
      </c>
      <c r="F168" s="39">
        <v>79.955436706542969</v>
      </c>
      <c r="G168">
        <f t="shared" si="15"/>
        <v>1.1987969640891119E-3</v>
      </c>
      <c r="H168" s="38">
        <f>G168*SUMIF('Manual Inputs'!$B$11:$B$22,'Expanded kW'!A168,'Manual Inputs'!$C$11:$C$22)</f>
        <v>35350.346654498091</v>
      </c>
    </row>
    <row r="169" spans="1:8" x14ac:dyDescent="0.2">
      <c r="A169">
        <f t="shared" si="12"/>
        <v>3</v>
      </c>
      <c r="B169" t="b">
        <f t="shared" si="13"/>
        <v>0</v>
      </c>
      <c r="C169" t="str">
        <f t="shared" si="14"/>
        <v>OFF</v>
      </c>
      <c r="D169" s="4">
        <f t="shared" si="16"/>
        <v>42436.958333332928</v>
      </c>
      <c r="E169" t="str">
        <f t="shared" si="17"/>
        <v>LRKPLGS</v>
      </c>
      <c r="F169" s="39">
        <v>81.143951416015625</v>
      </c>
      <c r="G169">
        <f t="shared" si="15"/>
        <v>1.2166167382555693E-3</v>
      </c>
      <c r="H169" s="38">
        <f>G169*SUMIF('Manual Inputs'!$B$11:$B$22,'Expanded kW'!A169,'Manual Inputs'!$C$11:$C$22)</f>
        <v>35875.819451776806</v>
      </c>
    </row>
    <row r="170" spans="1:8" x14ac:dyDescent="0.2">
      <c r="A170">
        <f t="shared" si="12"/>
        <v>3</v>
      </c>
      <c r="B170" t="b">
        <f t="shared" si="13"/>
        <v>0</v>
      </c>
      <c r="C170" t="str">
        <f t="shared" si="14"/>
        <v>OFF</v>
      </c>
      <c r="D170" s="4">
        <f t="shared" si="16"/>
        <v>42436.999999999593</v>
      </c>
      <c r="E170" t="str">
        <f t="shared" si="17"/>
        <v>LRKPLGS</v>
      </c>
      <c r="F170" s="39">
        <v>75.6510009765625</v>
      </c>
      <c r="G170">
        <f t="shared" si="15"/>
        <v>1.1342592078367592E-3</v>
      </c>
      <c r="H170" s="38">
        <f>G170*SUMIF('Manual Inputs'!$B$11:$B$22,'Expanded kW'!A170,'Manual Inputs'!$C$11:$C$22)</f>
        <v>33447.245358643806</v>
      </c>
    </row>
    <row r="171" spans="1:8" x14ac:dyDescent="0.2">
      <c r="A171">
        <f t="shared" si="12"/>
        <v>3</v>
      </c>
      <c r="B171" t="b">
        <f t="shared" si="13"/>
        <v>0</v>
      </c>
      <c r="C171" t="str">
        <f t="shared" si="14"/>
        <v>OFF</v>
      </c>
      <c r="D171" s="4">
        <f t="shared" si="16"/>
        <v>42437.041666666257</v>
      </c>
      <c r="E171" t="str">
        <f t="shared" si="17"/>
        <v>LRKPLGS</v>
      </c>
      <c r="F171" s="39">
        <v>72.993446350097656</v>
      </c>
      <c r="G171">
        <f t="shared" si="15"/>
        <v>1.0944136569982343E-3</v>
      </c>
      <c r="H171" s="38">
        <f>G171*SUMIF('Manual Inputs'!$B$11:$B$22,'Expanded kW'!A171,'Manual Inputs'!$C$11:$C$22)</f>
        <v>32272.272384090476</v>
      </c>
    </row>
    <row r="172" spans="1:8" x14ac:dyDescent="0.2">
      <c r="A172">
        <f t="shared" si="12"/>
        <v>3</v>
      </c>
      <c r="B172" t="b">
        <f t="shared" si="13"/>
        <v>0</v>
      </c>
      <c r="C172" t="str">
        <f t="shared" si="14"/>
        <v>OFF</v>
      </c>
      <c r="D172" s="4">
        <f t="shared" si="16"/>
        <v>42437.083333332921</v>
      </c>
      <c r="E172" t="str">
        <f t="shared" si="17"/>
        <v>LRKPLGS</v>
      </c>
      <c r="F172" s="39">
        <v>72.974449157714844</v>
      </c>
      <c r="G172">
        <f t="shared" si="15"/>
        <v>1.0941288261287797E-3</v>
      </c>
      <c r="H172" s="38">
        <f>G172*SUMIF('Manual Inputs'!$B$11:$B$22,'Expanded kW'!A172,'Manual Inputs'!$C$11:$C$22)</f>
        <v>32263.87323871829</v>
      </c>
    </row>
    <row r="173" spans="1:8" x14ac:dyDescent="0.2">
      <c r="A173">
        <f t="shared" si="12"/>
        <v>3</v>
      </c>
      <c r="B173" t="b">
        <f t="shared" si="13"/>
        <v>0</v>
      </c>
      <c r="C173" t="str">
        <f t="shared" si="14"/>
        <v>OFF</v>
      </c>
      <c r="D173" s="4">
        <f t="shared" si="16"/>
        <v>42437.124999999585</v>
      </c>
      <c r="E173" t="str">
        <f t="shared" si="17"/>
        <v>LRKPLGS</v>
      </c>
      <c r="F173" s="39">
        <v>73.772674560546875</v>
      </c>
      <c r="G173">
        <f t="shared" si="15"/>
        <v>1.1060968701916989E-3</v>
      </c>
      <c r="H173" s="38">
        <f>G173*SUMIF('Manual Inputs'!$B$11:$B$22,'Expanded kW'!A173,'Manual Inputs'!$C$11:$C$22)</f>
        <v>32616.789136133801</v>
      </c>
    </row>
    <row r="174" spans="1:8" x14ac:dyDescent="0.2">
      <c r="A174">
        <f t="shared" si="12"/>
        <v>3</v>
      </c>
      <c r="B174" t="b">
        <f t="shared" si="13"/>
        <v>0</v>
      </c>
      <c r="C174" t="str">
        <f t="shared" si="14"/>
        <v>OFF</v>
      </c>
      <c r="D174" s="4">
        <f t="shared" si="16"/>
        <v>42437.16666666625</v>
      </c>
      <c r="E174" t="str">
        <f t="shared" si="17"/>
        <v>LRKPLGS</v>
      </c>
      <c r="F174" s="39">
        <v>82.146507263183594</v>
      </c>
      <c r="G174">
        <f t="shared" si="15"/>
        <v>1.231648372818781E-3</v>
      </c>
      <c r="H174" s="38">
        <f>G174*SUMIF('Manual Inputs'!$B$11:$B$22,'Expanded kW'!A174,'Manual Inputs'!$C$11:$C$22)</f>
        <v>36319.075072629181</v>
      </c>
    </row>
    <row r="175" spans="1:8" x14ac:dyDescent="0.2">
      <c r="A175">
        <f t="shared" si="12"/>
        <v>3</v>
      </c>
      <c r="B175" t="b">
        <f t="shared" si="13"/>
        <v>0</v>
      </c>
      <c r="C175" t="str">
        <f t="shared" si="14"/>
        <v>OFF</v>
      </c>
      <c r="D175" s="4">
        <f t="shared" si="16"/>
        <v>42437.208333332914</v>
      </c>
      <c r="E175" t="str">
        <f t="shared" si="17"/>
        <v>LRKPLGS</v>
      </c>
      <c r="F175" s="39">
        <v>91.572067260742188</v>
      </c>
      <c r="G175">
        <f t="shared" si="15"/>
        <v>1.3729687529623412E-3</v>
      </c>
      <c r="H175" s="38">
        <f>G175*SUMIF('Manual Inputs'!$B$11:$B$22,'Expanded kW'!A175,'Manual Inputs'!$C$11:$C$22)</f>
        <v>40486.356586572816</v>
      </c>
    </row>
    <row r="176" spans="1:8" x14ac:dyDescent="0.2">
      <c r="A176">
        <f t="shared" si="12"/>
        <v>3</v>
      </c>
      <c r="B176" t="b">
        <f t="shared" si="13"/>
        <v>0</v>
      </c>
      <c r="C176" t="str">
        <f t="shared" si="14"/>
        <v>OFF</v>
      </c>
      <c r="D176" s="4">
        <f t="shared" si="16"/>
        <v>42437.249999999578</v>
      </c>
      <c r="E176" t="str">
        <f t="shared" si="17"/>
        <v>LRKPLGS</v>
      </c>
      <c r="F176" s="39">
        <v>102.65451049804687</v>
      </c>
      <c r="G176">
        <f t="shared" si="15"/>
        <v>1.5391313036883453E-3</v>
      </c>
      <c r="H176" s="38">
        <f>G176*SUMIF('Manual Inputs'!$B$11:$B$22,'Expanded kW'!A176,'Manual Inputs'!$C$11:$C$22)</f>
        <v>45386.188622453112</v>
      </c>
    </row>
    <row r="177" spans="1:8" x14ac:dyDescent="0.2">
      <c r="A177">
        <f t="shared" si="12"/>
        <v>3</v>
      </c>
      <c r="B177" t="b">
        <f t="shared" si="13"/>
        <v>0</v>
      </c>
      <c r="C177" t="str">
        <f t="shared" si="14"/>
        <v>ON</v>
      </c>
      <c r="D177" s="4">
        <f t="shared" si="16"/>
        <v>42437.291666666242</v>
      </c>
      <c r="E177" t="str">
        <f t="shared" si="17"/>
        <v>LRKPLGS</v>
      </c>
      <c r="F177" s="39">
        <v>106.11843872070312</v>
      </c>
      <c r="G177">
        <f t="shared" si="15"/>
        <v>1.5910670670109049E-3</v>
      </c>
      <c r="H177" s="38">
        <f>G177*SUMIF('Manual Inputs'!$B$11:$B$22,'Expanded kW'!A177,'Manual Inputs'!$C$11:$C$22)</f>
        <v>46917.680019424959</v>
      </c>
    </row>
    <row r="178" spans="1:8" x14ac:dyDescent="0.2">
      <c r="A178">
        <f t="shared" si="12"/>
        <v>3</v>
      </c>
      <c r="B178" t="b">
        <f t="shared" si="13"/>
        <v>0</v>
      </c>
      <c r="C178" t="str">
        <f t="shared" si="14"/>
        <v>ON</v>
      </c>
      <c r="D178" s="4">
        <f t="shared" si="16"/>
        <v>42437.333333332906</v>
      </c>
      <c r="E178" t="str">
        <f t="shared" si="17"/>
        <v>LRKPLGS</v>
      </c>
      <c r="F178" s="39">
        <v>117.95536041259766</v>
      </c>
      <c r="G178">
        <f t="shared" si="15"/>
        <v>1.7685417500707312E-3</v>
      </c>
      <c r="H178" s="38">
        <f>G178*SUMIF('Manual Inputs'!$B$11:$B$22,'Expanded kW'!A178,'Manual Inputs'!$C$11:$C$22)</f>
        <v>52151.086306309488</v>
      </c>
    </row>
    <row r="179" spans="1:8" x14ac:dyDescent="0.2">
      <c r="A179">
        <f t="shared" si="12"/>
        <v>3</v>
      </c>
      <c r="B179" t="b">
        <f t="shared" si="13"/>
        <v>0</v>
      </c>
      <c r="C179" t="str">
        <f t="shared" si="14"/>
        <v>ON</v>
      </c>
      <c r="D179" s="4">
        <f t="shared" si="16"/>
        <v>42437.374999999571</v>
      </c>
      <c r="E179" t="str">
        <f t="shared" si="17"/>
        <v>LRKPLGS</v>
      </c>
      <c r="F179" s="39">
        <v>114.98590087890625</v>
      </c>
      <c r="G179">
        <f t="shared" si="15"/>
        <v>1.7240197110374128E-3</v>
      </c>
      <c r="H179" s="38">
        <f>G179*SUMIF('Manual Inputs'!$B$11:$B$22,'Expanded kW'!A179,'Manual Inputs'!$C$11:$C$22)</f>
        <v>50838.212182717769</v>
      </c>
    </row>
    <row r="180" spans="1:8" x14ac:dyDescent="0.2">
      <c r="A180">
        <f t="shared" si="12"/>
        <v>3</v>
      </c>
      <c r="B180" t="b">
        <f t="shared" si="13"/>
        <v>0</v>
      </c>
      <c r="C180" t="str">
        <f t="shared" si="14"/>
        <v>ON</v>
      </c>
      <c r="D180" s="4">
        <f t="shared" si="16"/>
        <v>42437.416666666235</v>
      </c>
      <c r="E180" t="str">
        <f t="shared" si="17"/>
        <v>LRKPLGS</v>
      </c>
      <c r="F180" s="39">
        <v>116.82898712158203</v>
      </c>
      <c r="G180">
        <f t="shared" si="15"/>
        <v>1.7516536817001398E-3</v>
      </c>
      <c r="H180" s="38">
        <f>G180*SUMIF('Manual Inputs'!$B$11:$B$22,'Expanded kW'!A180,'Manual Inputs'!$C$11:$C$22)</f>
        <v>51653.087821904839</v>
      </c>
    </row>
    <row r="181" spans="1:8" x14ac:dyDescent="0.2">
      <c r="A181">
        <f t="shared" si="12"/>
        <v>3</v>
      </c>
      <c r="B181" t="b">
        <f t="shared" si="13"/>
        <v>0</v>
      </c>
      <c r="C181" t="str">
        <f t="shared" si="14"/>
        <v>ON</v>
      </c>
      <c r="D181" s="4">
        <f t="shared" si="16"/>
        <v>42437.458333332899</v>
      </c>
      <c r="E181" t="str">
        <f t="shared" si="17"/>
        <v>LRKPLGS</v>
      </c>
      <c r="F181" s="39">
        <v>116.47735595703125</v>
      </c>
      <c r="G181">
        <f t="shared" si="15"/>
        <v>1.7463815652574552E-3</v>
      </c>
      <c r="H181" s="38">
        <f>G181*SUMIF('Manual Inputs'!$B$11:$B$22,'Expanded kW'!A181,'Manual Inputs'!$C$11:$C$22)</f>
        <v>51497.62267690141</v>
      </c>
    </row>
    <row r="182" spans="1:8" x14ac:dyDescent="0.2">
      <c r="A182">
        <f t="shared" si="12"/>
        <v>3</v>
      </c>
      <c r="B182" t="b">
        <f t="shared" si="13"/>
        <v>0</v>
      </c>
      <c r="C182" t="str">
        <f t="shared" si="14"/>
        <v>ON</v>
      </c>
      <c r="D182" s="4">
        <f t="shared" si="16"/>
        <v>42437.499999999563</v>
      </c>
      <c r="E182" t="str">
        <f t="shared" si="17"/>
        <v>LRKPLGS</v>
      </c>
      <c r="F182" s="39">
        <v>115.29192352294922</v>
      </c>
      <c r="G182">
        <f t="shared" si="15"/>
        <v>1.728608004613592E-3</v>
      </c>
      <c r="H182" s="38">
        <f>G182*SUMIF('Manual Inputs'!$B$11:$B$22,'Expanded kW'!A182,'Manual Inputs'!$C$11:$C$22)</f>
        <v>50973.512632526457</v>
      </c>
    </row>
    <row r="183" spans="1:8" x14ac:dyDescent="0.2">
      <c r="A183">
        <f t="shared" si="12"/>
        <v>3</v>
      </c>
      <c r="B183" t="b">
        <f t="shared" si="13"/>
        <v>0</v>
      </c>
      <c r="C183" t="str">
        <f t="shared" si="14"/>
        <v>ON</v>
      </c>
      <c r="D183" s="4">
        <f t="shared" si="16"/>
        <v>42437.541666666228</v>
      </c>
      <c r="E183" t="str">
        <f t="shared" si="17"/>
        <v>LRKPLGS</v>
      </c>
      <c r="F183" s="39">
        <v>115.15848541259766</v>
      </c>
      <c r="G183">
        <f t="shared" si="15"/>
        <v>1.7266073251329664E-3</v>
      </c>
      <c r="H183" s="38">
        <f>G183*SUMIF('Manual Inputs'!$B$11:$B$22,'Expanded kW'!A183,'Manual Inputs'!$C$11:$C$22)</f>
        <v>50914.516225876061</v>
      </c>
    </row>
    <row r="184" spans="1:8" x14ac:dyDescent="0.2">
      <c r="A184">
        <f t="shared" si="12"/>
        <v>3</v>
      </c>
      <c r="B184" t="b">
        <f t="shared" si="13"/>
        <v>0</v>
      </c>
      <c r="C184" t="str">
        <f t="shared" si="14"/>
        <v>ON</v>
      </c>
      <c r="D184" s="4">
        <f t="shared" si="16"/>
        <v>42437.583333332892</v>
      </c>
      <c r="E184" t="str">
        <f t="shared" si="17"/>
        <v>LRKPLGS</v>
      </c>
      <c r="F184" s="39">
        <v>118.69893646240234</v>
      </c>
      <c r="G184">
        <f t="shared" si="15"/>
        <v>1.7796904192268624E-3</v>
      </c>
      <c r="H184" s="38">
        <f>G184*SUMIF('Manual Inputs'!$B$11:$B$22,'Expanded kW'!A184,'Manual Inputs'!$C$11:$C$22)</f>
        <v>52479.840324889279</v>
      </c>
    </row>
    <row r="185" spans="1:8" x14ac:dyDescent="0.2">
      <c r="A185">
        <f t="shared" si="12"/>
        <v>3</v>
      </c>
      <c r="B185" t="b">
        <f t="shared" si="13"/>
        <v>0</v>
      </c>
      <c r="C185" t="str">
        <f t="shared" si="14"/>
        <v>ON</v>
      </c>
      <c r="D185" s="4">
        <f t="shared" si="16"/>
        <v>42437.624999999556</v>
      </c>
      <c r="E185" t="str">
        <f t="shared" si="17"/>
        <v>LRKPLGS</v>
      </c>
      <c r="F185" s="39">
        <v>113.11492919921875</v>
      </c>
      <c r="G185">
        <f t="shared" si="15"/>
        <v>1.6959676452630971E-3</v>
      </c>
      <c r="H185" s="38">
        <f>G185*SUMIF('Manual Inputs'!$B$11:$B$22,'Expanded kW'!A185,'Manual Inputs'!$C$11:$C$22)</f>
        <v>50011.00767753258</v>
      </c>
    </row>
    <row r="186" spans="1:8" x14ac:dyDescent="0.2">
      <c r="A186">
        <f t="shared" si="12"/>
        <v>3</v>
      </c>
      <c r="B186" t="b">
        <f t="shared" si="13"/>
        <v>0</v>
      </c>
      <c r="C186" t="str">
        <f t="shared" si="14"/>
        <v>ON</v>
      </c>
      <c r="D186" s="4">
        <f t="shared" si="16"/>
        <v>42437.66666666622</v>
      </c>
      <c r="E186" t="str">
        <f t="shared" si="17"/>
        <v>LRKPLGS</v>
      </c>
      <c r="F186" s="39">
        <v>99.124046325683594</v>
      </c>
      <c r="G186">
        <f t="shared" si="15"/>
        <v>1.4861979459832508E-3</v>
      </c>
      <c r="H186" s="38">
        <f>G186*SUMIF('Manual Inputs'!$B$11:$B$22,'Expanded kW'!A186,'Manual Inputs'!$C$11:$C$22)</f>
        <v>43825.279977774109</v>
      </c>
    </row>
    <row r="187" spans="1:8" x14ac:dyDescent="0.2">
      <c r="A187">
        <f t="shared" si="12"/>
        <v>3</v>
      </c>
      <c r="B187" t="b">
        <f t="shared" si="13"/>
        <v>0</v>
      </c>
      <c r="C187" t="str">
        <f t="shared" si="14"/>
        <v>ON</v>
      </c>
      <c r="D187" s="4">
        <f t="shared" si="16"/>
        <v>42437.708333332885</v>
      </c>
      <c r="E187" t="str">
        <f t="shared" si="17"/>
        <v>LRKPLGS</v>
      </c>
      <c r="F187" s="39">
        <v>86.125701904296875</v>
      </c>
      <c r="G187">
        <f t="shared" si="15"/>
        <v>1.291309687318185E-3</v>
      </c>
      <c r="H187" s="38">
        <f>G187*SUMIF('Manual Inputs'!$B$11:$B$22,'Expanded kW'!A187,'Manual Inputs'!$C$11:$C$22)</f>
        <v>38078.378951930797</v>
      </c>
    </row>
    <row r="188" spans="1:8" x14ac:dyDescent="0.2">
      <c r="A188">
        <f t="shared" si="12"/>
        <v>3</v>
      </c>
      <c r="B188" t="b">
        <f t="shared" si="13"/>
        <v>0</v>
      </c>
      <c r="C188" t="str">
        <f t="shared" si="14"/>
        <v>ON</v>
      </c>
      <c r="D188" s="4">
        <f t="shared" si="16"/>
        <v>42437.749999999549</v>
      </c>
      <c r="E188" t="str">
        <f t="shared" si="17"/>
        <v>LRKPLGS</v>
      </c>
      <c r="F188" s="39">
        <v>87.041618347167969</v>
      </c>
      <c r="G188">
        <f t="shared" si="15"/>
        <v>1.3050423100928327E-3</v>
      </c>
      <c r="H188" s="38">
        <f>G188*SUMIF('Manual Inputs'!$B$11:$B$22,'Expanded kW'!A188,'Manual Inputs'!$C$11:$C$22)</f>
        <v>38483.329072844819</v>
      </c>
    </row>
    <row r="189" spans="1:8" x14ac:dyDescent="0.2">
      <c r="A189">
        <f t="shared" si="12"/>
        <v>3</v>
      </c>
      <c r="B189" t="b">
        <f t="shared" si="13"/>
        <v>0</v>
      </c>
      <c r="C189" t="str">
        <f t="shared" si="14"/>
        <v>ON</v>
      </c>
      <c r="D189" s="4">
        <f t="shared" si="16"/>
        <v>42437.791666666213</v>
      </c>
      <c r="E189" t="str">
        <f t="shared" si="17"/>
        <v>LRKPLGS</v>
      </c>
      <c r="F189" s="39">
        <v>85.288597106933594</v>
      </c>
      <c r="G189">
        <f t="shared" si="15"/>
        <v>1.2787587122870974E-3</v>
      </c>
      <c r="H189" s="38">
        <f>G189*SUMIF('Manual Inputs'!$B$11:$B$22,'Expanded kW'!A189,'Manual Inputs'!$C$11:$C$22)</f>
        <v>37708.2734782837</v>
      </c>
    </row>
    <row r="190" spans="1:8" x14ac:dyDescent="0.2">
      <c r="A190">
        <f t="shared" si="12"/>
        <v>3</v>
      </c>
      <c r="B190" t="b">
        <f t="shared" si="13"/>
        <v>0</v>
      </c>
      <c r="C190" t="str">
        <f t="shared" si="14"/>
        <v>ON</v>
      </c>
      <c r="D190" s="4">
        <f t="shared" si="16"/>
        <v>42437.833333332877</v>
      </c>
      <c r="E190" t="str">
        <f t="shared" si="17"/>
        <v>LRKPLGS</v>
      </c>
      <c r="F190" s="39">
        <v>83.398117065429688</v>
      </c>
      <c r="G190">
        <f t="shared" si="15"/>
        <v>1.2504141515195307E-3</v>
      </c>
      <c r="H190" s="38">
        <f>G190*SUMIF('Manual Inputs'!$B$11:$B$22,'Expanded kW'!A190,'Manual Inputs'!$C$11:$C$22)</f>
        <v>36872.443826625953</v>
      </c>
    </row>
    <row r="191" spans="1:8" x14ac:dyDescent="0.2">
      <c r="A191">
        <f t="shared" si="12"/>
        <v>3</v>
      </c>
      <c r="B191" t="b">
        <f t="shared" si="13"/>
        <v>0</v>
      </c>
      <c r="C191" t="str">
        <f t="shared" si="14"/>
        <v>OFF</v>
      </c>
      <c r="D191" s="4">
        <f t="shared" si="16"/>
        <v>42437.874999999542</v>
      </c>
      <c r="E191" t="str">
        <f t="shared" si="17"/>
        <v>LRKPLGS</v>
      </c>
      <c r="F191" s="39">
        <v>76.110397338867188</v>
      </c>
      <c r="G191">
        <f t="shared" si="15"/>
        <v>1.14114708172163E-3</v>
      </c>
      <c r="H191" s="38">
        <f>G191*SUMIF('Manual Inputs'!$B$11:$B$22,'Expanded kW'!A191,'Manual Inputs'!$C$11:$C$22)</f>
        <v>33650.356258017542</v>
      </c>
    </row>
    <row r="192" spans="1:8" x14ac:dyDescent="0.2">
      <c r="A192">
        <f t="shared" si="12"/>
        <v>3</v>
      </c>
      <c r="B192" t="b">
        <f t="shared" si="13"/>
        <v>0</v>
      </c>
      <c r="C192" t="str">
        <f t="shared" si="14"/>
        <v>OFF</v>
      </c>
      <c r="D192" s="4">
        <f t="shared" si="16"/>
        <v>42437.916666666206</v>
      </c>
      <c r="E192" t="str">
        <f t="shared" si="17"/>
        <v>LRKPLGS</v>
      </c>
      <c r="F192" s="39">
        <v>73.771141052246094</v>
      </c>
      <c r="G192">
        <f t="shared" si="15"/>
        <v>1.1060738778203092E-3</v>
      </c>
      <c r="H192" s="38">
        <f>G192*SUMIF('Manual Inputs'!$B$11:$B$22,'Expanded kW'!A192,'Manual Inputs'!$C$11:$C$22)</f>
        <v>32616.111132832677</v>
      </c>
    </row>
    <row r="193" spans="1:8" x14ac:dyDescent="0.2">
      <c r="A193">
        <f t="shared" si="12"/>
        <v>3</v>
      </c>
      <c r="B193" t="b">
        <f t="shared" si="13"/>
        <v>0</v>
      </c>
      <c r="C193" t="str">
        <f t="shared" si="14"/>
        <v>OFF</v>
      </c>
      <c r="D193" s="4">
        <f t="shared" si="16"/>
        <v>42437.95833333287</v>
      </c>
      <c r="E193" t="str">
        <f t="shared" si="17"/>
        <v>LRKPLGS</v>
      </c>
      <c r="F193" s="39">
        <v>70.744415283203125</v>
      </c>
      <c r="G193">
        <f t="shared" si="15"/>
        <v>1.0606932281419608E-3</v>
      </c>
      <c r="H193" s="38">
        <f>G193*SUMIF('Manual Inputs'!$B$11:$B$22,'Expanded kW'!A193,'Manual Inputs'!$C$11:$C$22)</f>
        <v>31277.918139697344</v>
      </c>
    </row>
    <row r="194" spans="1:8" x14ac:dyDescent="0.2">
      <c r="A194">
        <f t="shared" ref="A194:A257" si="18">MONTH(D194)</f>
        <v>3</v>
      </c>
      <c r="B194" t="b">
        <f t="shared" ref="B194:B257" si="19">IF(ISNA(VLOOKUP(DATE(YEAR(D194),MONTH(D194),DAY(D194)),Holidays,1,FALSE)),FALSE,TRUE)</f>
        <v>0</v>
      </c>
      <c r="C194" t="str">
        <f t="shared" ref="C194:C257" si="20">IF(OR(HOUR(D194)&lt;PkStart,HOUR(D194)&gt;OPkStart-1,WEEKDAY(D194,2)&gt;5,B194)=TRUE,"OFF","ON")</f>
        <v>OFF</v>
      </c>
      <c r="D194" s="4">
        <f t="shared" si="16"/>
        <v>42437.999999999534</v>
      </c>
      <c r="E194" t="str">
        <f t="shared" si="17"/>
        <v>LRKPLGS</v>
      </c>
      <c r="F194" s="39">
        <v>69.609001159667969</v>
      </c>
      <c r="G194">
        <f t="shared" ref="G194:G257" si="21">IF(SUMIF($A$2:$A$8761,A194,$F$2:$F$8761)=0,0,F194/SUMIF($A$2:$A$8761,A194,$F$2:$F$8761))</f>
        <v>1.0436696077310867E-3</v>
      </c>
      <c r="H194" s="38">
        <f>G194*SUMIF('Manual Inputs'!$B$11:$B$22,'Expanded kW'!A194,'Manual Inputs'!$C$11:$C$22)</f>
        <v>30775.922471651716</v>
      </c>
    </row>
    <row r="195" spans="1:8" x14ac:dyDescent="0.2">
      <c r="A195">
        <f t="shared" si="18"/>
        <v>3</v>
      </c>
      <c r="B195" t="b">
        <f t="shared" si="19"/>
        <v>0</v>
      </c>
      <c r="C195" t="str">
        <f t="shared" si="20"/>
        <v>OFF</v>
      </c>
      <c r="D195" s="4">
        <f t="shared" si="16"/>
        <v>42438.041666666199</v>
      </c>
      <c r="E195" t="str">
        <f t="shared" si="17"/>
        <v>LRKPLGS</v>
      </c>
      <c r="F195" s="39">
        <v>69.888809204101563</v>
      </c>
      <c r="G195">
        <f t="shared" si="21"/>
        <v>1.0478648575854004E-3</v>
      </c>
      <c r="H195" s="38">
        <f>G195*SUMIF('Manual Inputs'!$B$11:$B$22,'Expanded kW'!A195,'Manual Inputs'!$C$11:$C$22)</f>
        <v>30899.632775476941</v>
      </c>
    </row>
    <row r="196" spans="1:8" x14ac:dyDescent="0.2">
      <c r="A196">
        <f t="shared" si="18"/>
        <v>3</v>
      </c>
      <c r="B196" t="b">
        <f t="shared" si="19"/>
        <v>0</v>
      </c>
      <c r="C196" t="str">
        <f t="shared" si="20"/>
        <v>OFF</v>
      </c>
      <c r="D196" s="4">
        <f t="shared" ref="D196:D259" si="22">+D195+1/24</f>
        <v>42438.083333332863</v>
      </c>
      <c r="E196" t="str">
        <f t="shared" ref="E196:E259" si="23">+E195</f>
        <v>LRKPLGS</v>
      </c>
      <c r="F196" s="39">
        <v>70.247627258300781</v>
      </c>
      <c r="G196">
        <f t="shared" si="21"/>
        <v>1.0532447293208666E-3</v>
      </c>
      <c r="H196" s="38">
        <f>G196*SUMIF('Manual Inputs'!$B$11:$B$22,'Expanded kW'!A196,'Manual Inputs'!$C$11:$C$22)</f>
        <v>31058.275428488636</v>
      </c>
    </row>
    <row r="197" spans="1:8" x14ac:dyDescent="0.2">
      <c r="A197">
        <f t="shared" si="18"/>
        <v>3</v>
      </c>
      <c r="B197" t="b">
        <f t="shared" si="19"/>
        <v>0</v>
      </c>
      <c r="C197" t="str">
        <f t="shared" si="20"/>
        <v>OFF</v>
      </c>
      <c r="D197" s="4">
        <f t="shared" si="22"/>
        <v>42438.124999999527</v>
      </c>
      <c r="E197" t="str">
        <f t="shared" si="23"/>
        <v>LRKPLGS</v>
      </c>
      <c r="F197" s="39">
        <v>72.241119384765625</v>
      </c>
      <c r="G197">
        <f t="shared" si="21"/>
        <v>1.0831337826183022E-3</v>
      </c>
      <c r="H197" s="38">
        <f>G197*SUMIF('Manual Inputs'!$B$11:$B$22,'Expanded kW'!A197,'Manual Inputs'!$C$11:$C$22)</f>
        <v>31939.64936159828</v>
      </c>
    </row>
    <row r="198" spans="1:8" x14ac:dyDescent="0.2">
      <c r="A198">
        <f t="shared" si="18"/>
        <v>3</v>
      </c>
      <c r="B198" t="b">
        <f t="shared" si="19"/>
        <v>0</v>
      </c>
      <c r="C198" t="str">
        <f t="shared" si="20"/>
        <v>OFF</v>
      </c>
      <c r="D198" s="4">
        <f t="shared" si="22"/>
        <v>42438.166666666191</v>
      </c>
      <c r="E198" t="str">
        <f t="shared" si="23"/>
        <v>LRKPLGS</v>
      </c>
      <c r="F198" s="39">
        <v>82.34332275390625</v>
      </c>
      <c r="G198">
        <f t="shared" si="21"/>
        <v>1.2345992892602731E-3</v>
      </c>
      <c r="H198" s="38">
        <f>G198*SUMIF('Manual Inputs'!$B$11:$B$22,'Expanded kW'!A198,'Manual Inputs'!$C$11:$C$22)</f>
        <v>36406.092242575447</v>
      </c>
    </row>
    <row r="199" spans="1:8" x14ac:dyDescent="0.2">
      <c r="A199">
        <f t="shared" si="18"/>
        <v>3</v>
      </c>
      <c r="B199" t="b">
        <f t="shared" si="19"/>
        <v>0</v>
      </c>
      <c r="C199" t="str">
        <f t="shared" si="20"/>
        <v>OFF</v>
      </c>
      <c r="D199" s="4">
        <f t="shared" si="22"/>
        <v>42438.208333332856</v>
      </c>
      <c r="E199" t="str">
        <f t="shared" si="23"/>
        <v>LRKPLGS</v>
      </c>
      <c r="F199" s="39">
        <v>85.977752685546875</v>
      </c>
      <c r="G199">
        <f t="shared" si="21"/>
        <v>1.2890914382336629E-3</v>
      </c>
      <c r="H199" s="38">
        <f>G199*SUMIF('Manual Inputs'!$B$11:$B$22,'Expanded kW'!A199,'Manual Inputs'!$C$11:$C$22)</f>
        <v>38012.966812550323</v>
      </c>
    </row>
    <row r="200" spans="1:8" x14ac:dyDescent="0.2">
      <c r="A200">
        <f t="shared" si="18"/>
        <v>3</v>
      </c>
      <c r="B200" t="b">
        <f t="shared" si="19"/>
        <v>0</v>
      </c>
      <c r="C200" t="str">
        <f t="shared" si="20"/>
        <v>OFF</v>
      </c>
      <c r="D200" s="4">
        <f t="shared" si="22"/>
        <v>42438.24999999952</v>
      </c>
      <c r="E200" t="str">
        <f t="shared" si="23"/>
        <v>LRKPLGS</v>
      </c>
      <c r="F200" s="39">
        <v>105.32402038574219</v>
      </c>
      <c r="G200">
        <f t="shared" si="21"/>
        <v>1.5791561035117842E-3</v>
      </c>
      <c r="H200" s="38">
        <f>G200*SUMIF('Manual Inputs'!$B$11:$B$22,'Expanded kW'!A200,'Manual Inputs'!$C$11:$C$22)</f>
        <v>46566.447324234643</v>
      </c>
    </row>
    <row r="201" spans="1:8" x14ac:dyDescent="0.2">
      <c r="A201">
        <f t="shared" si="18"/>
        <v>3</v>
      </c>
      <c r="B201" t="b">
        <f t="shared" si="19"/>
        <v>0</v>
      </c>
      <c r="C201" t="str">
        <f t="shared" si="20"/>
        <v>ON</v>
      </c>
      <c r="D201" s="4">
        <f t="shared" si="22"/>
        <v>42438.291666666184</v>
      </c>
      <c r="E201" t="str">
        <f t="shared" si="23"/>
        <v>LRKPLGS</v>
      </c>
      <c r="F201" s="39">
        <v>113.57194519042969</v>
      </c>
      <c r="G201">
        <f t="shared" si="21"/>
        <v>1.7028198294968557E-3</v>
      </c>
      <c r="H201" s="38">
        <f>G201*SUMIF('Manual Inputs'!$B$11:$B$22,'Expanded kW'!A201,'Manual Inputs'!$C$11:$C$22)</f>
        <v>50213.06615387174</v>
      </c>
    </row>
    <row r="202" spans="1:8" x14ac:dyDescent="0.2">
      <c r="A202">
        <f t="shared" si="18"/>
        <v>3</v>
      </c>
      <c r="B202" t="b">
        <f t="shared" si="19"/>
        <v>0</v>
      </c>
      <c r="C202" t="str">
        <f t="shared" si="20"/>
        <v>ON</v>
      </c>
      <c r="D202" s="4">
        <f t="shared" si="22"/>
        <v>42438.333333332848</v>
      </c>
      <c r="E202" t="str">
        <f t="shared" si="23"/>
        <v>LRKPLGS</v>
      </c>
      <c r="F202" s="39">
        <v>115.72654724121094</v>
      </c>
      <c r="G202">
        <f t="shared" si="21"/>
        <v>1.735124454469098E-3</v>
      </c>
      <c r="H202" s="38">
        <f>G202*SUMIF('Manual Inputs'!$B$11:$B$22,'Expanded kW'!A202,'Manual Inputs'!$C$11:$C$22)</f>
        <v>51165.670911408837</v>
      </c>
    </row>
    <row r="203" spans="1:8" x14ac:dyDescent="0.2">
      <c r="A203">
        <f t="shared" si="18"/>
        <v>3</v>
      </c>
      <c r="B203" t="b">
        <f t="shared" si="19"/>
        <v>0</v>
      </c>
      <c r="C203" t="str">
        <f t="shared" si="20"/>
        <v>ON</v>
      </c>
      <c r="D203" s="4">
        <f t="shared" si="22"/>
        <v>42438.374999999513</v>
      </c>
      <c r="E203" t="str">
        <f t="shared" si="23"/>
        <v>LRKPLGS</v>
      </c>
      <c r="F203" s="39">
        <v>119.50843811035156</v>
      </c>
      <c r="G203">
        <f t="shared" si="21"/>
        <v>1.7918275315729356E-3</v>
      </c>
      <c r="H203" s="38">
        <f>G203*SUMIF('Manual Inputs'!$B$11:$B$22,'Expanded kW'!A203,'Manual Inputs'!$C$11:$C$22)</f>
        <v>52837.741739116063</v>
      </c>
    </row>
    <row r="204" spans="1:8" x14ac:dyDescent="0.2">
      <c r="A204">
        <f t="shared" si="18"/>
        <v>3</v>
      </c>
      <c r="B204" t="b">
        <f t="shared" si="19"/>
        <v>0</v>
      </c>
      <c r="C204" t="str">
        <f t="shared" si="20"/>
        <v>ON</v>
      </c>
      <c r="D204" s="4">
        <f t="shared" si="22"/>
        <v>42438.416666666177</v>
      </c>
      <c r="E204" t="str">
        <f t="shared" si="23"/>
        <v>LRKPLGS</v>
      </c>
      <c r="F204" s="39">
        <v>117.27922058105469</v>
      </c>
      <c r="G204">
        <f t="shared" si="21"/>
        <v>1.7584041733062095E-3</v>
      </c>
      <c r="H204" s="38">
        <f>G204*SUMIF('Manual Inputs'!$B$11:$B$22,'Expanded kW'!A204,'Manual Inputs'!$C$11:$C$22)</f>
        <v>51852.147567225569</v>
      </c>
    </row>
    <row r="205" spans="1:8" x14ac:dyDescent="0.2">
      <c r="A205">
        <f t="shared" si="18"/>
        <v>3</v>
      </c>
      <c r="B205" t="b">
        <f t="shared" si="19"/>
        <v>0</v>
      </c>
      <c r="C205" t="str">
        <f t="shared" si="20"/>
        <v>ON</v>
      </c>
      <c r="D205" s="4">
        <f t="shared" si="22"/>
        <v>42438.458333332841</v>
      </c>
      <c r="E205" t="str">
        <f t="shared" si="23"/>
        <v>LRKPLGS</v>
      </c>
      <c r="F205" s="39">
        <v>118.16645812988281</v>
      </c>
      <c r="G205">
        <f t="shared" si="21"/>
        <v>1.7717068044188977E-3</v>
      </c>
      <c r="H205" s="38">
        <f>G205*SUMIF('Manual Inputs'!$B$11:$B$22,'Expanded kW'!A205,'Manual Inputs'!$C$11:$C$22)</f>
        <v>52244.41801446327</v>
      </c>
    </row>
    <row r="206" spans="1:8" x14ac:dyDescent="0.2">
      <c r="A206">
        <f t="shared" si="18"/>
        <v>3</v>
      </c>
      <c r="B206" t="b">
        <f t="shared" si="19"/>
        <v>0</v>
      </c>
      <c r="C206" t="str">
        <f t="shared" si="20"/>
        <v>ON</v>
      </c>
      <c r="D206" s="4">
        <f t="shared" si="22"/>
        <v>42438.499999999505</v>
      </c>
      <c r="E206" t="str">
        <f t="shared" si="23"/>
        <v>LRKPLGS</v>
      </c>
      <c r="F206" s="39">
        <v>121.33561706542969</v>
      </c>
      <c r="G206">
        <f t="shared" si="21"/>
        <v>1.8192229992787098E-3</v>
      </c>
      <c r="H206" s="38">
        <f>G206*SUMIF('Manual Inputs'!$B$11:$B$22,'Expanded kW'!A206,'Manual Inputs'!$C$11:$C$22)</f>
        <v>53645.584358985463</v>
      </c>
    </row>
    <row r="207" spans="1:8" x14ac:dyDescent="0.2">
      <c r="A207">
        <f t="shared" si="18"/>
        <v>3</v>
      </c>
      <c r="B207" t="b">
        <f t="shared" si="19"/>
        <v>0</v>
      </c>
      <c r="C207" t="str">
        <f t="shared" si="20"/>
        <v>ON</v>
      </c>
      <c r="D207" s="4">
        <f t="shared" si="22"/>
        <v>42438.541666666169</v>
      </c>
      <c r="E207" t="str">
        <f t="shared" si="23"/>
        <v>LRKPLGS</v>
      </c>
      <c r="F207" s="39">
        <v>119.19747161865234</v>
      </c>
      <c r="G207">
        <f t="shared" si="21"/>
        <v>1.7871651133367539E-3</v>
      </c>
      <c r="H207" s="38">
        <f>G207*SUMIF('Manual Inputs'!$B$11:$B$22,'Expanded kW'!A207,'Manual Inputs'!$C$11:$C$22)</f>
        <v>52700.255487620168</v>
      </c>
    </row>
    <row r="208" spans="1:8" x14ac:dyDescent="0.2">
      <c r="A208">
        <f t="shared" si="18"/>
        <v>3</v>
      </c>
      <c r="B208" t="b">
        <f t="shared" si="19"/>
        <v>0</v>
      </c>
      <c r="C208" t="str">
        <f t="shared" si="20"/>
        <v>ON</v>
      </c>
      <c r="D208" s="4">
        <f t="shared" si="22"/>
        <v>42438.583333332834</v>
      </c>
      <c r="E208" t="str">
        <f t="shared" si="23"/>
        <v>LRKPLGS</v>
      </c>
      <c r="F208" s="39">
        <v>116.68899536132812</v>
      </c>
      <c r="G208">
        <f t="shared" si="21"/>
        <v>1.7495547412890479E-3</v>
      </c>
      <c r="H208" s="38">
        <f>G208*SUMIF('Manual Inputs'!$B$11:$B$22,'Expanded kW'!A208,'Manual Inputs'!$C$11:$C$22)</f>
        <v>51591.193878758582</v>
      </c>
    </row>
    <row r="209" spans="1:8" x14ac:dyDescent="0.2">
      <c r="A209">
        <f t="shared" si="18"/>
        <v>3</v>
      </c>
      <c r="B209" t="b">
        <f t="shared" si="19"/>
        <v>0</v>
      </c>
      <c r="C209" t="str">
        <f t="shared" si="20"/>
        <v>ON</v>
      </c>
      <c r="D209" s="4">
        <f t="shared" si="22"/>
        <v>42438.624999999498</v>
      </c>
      <c r="E209" t="str">
        <f t="shared" si="23"/>
        <v>LRKPLGS</v>
      </c>
      <c r="F209" s="39">
        <v>113.284423828125</v>
      </c>
      <c r="G209">
        <f t="shared" si="21"/>
        <v>1.698508931446149E-3</v>
      </c>
      <c r="H209" s="38">
        <f>G209*SUMIF('Manual Inputs'!$B$11:$B$22,'Expanded kW'!A209,'Manual Inputs'!$C$11:$C$22)</f>
        <v>50085.94559463636</v>
      </c>
    </row>
    <row r="210" spans="1:8" x14ac:dyDescent="0.2">
      <c r="A210">
        <f t="shared" si="18"/>
        <v>3</v>
      </c>
      <c r="B210" t="b">
        <f t="shared" si="19"/>
        <v>0</v>
      </c>
      <c r="C210" t="str">
        <f t="shared" si="20"/>
        <v>ON</v>
      </c>
      <c r="D210" s="4">
        <f t="shared" si="22"/>
        <v>42438.666666666162</v>
      </c>
      <c r="E210" t="str">
        <f t="shared" si="23"/>
        <v>LRKPLGS</v>
      </c>
      <c r="F210" s="39">
        <v>97.480438232421875</v>
      </c>
      <c r="G210">
        <f t="shared" si="21"/>
        <v>1.4615548138397028E-3</v>
      </c>
      <c r="H210" s="38">
        <f>G210*SUMIF('Manual Inputs'!$B$11:$B$22,'Expanded kW'!A210,'Manual Inputs'!$C$11:$C$22)</f>
        <v>43098.598738145716</v>
      </c>
    </row>
    <row r="211" spans="1:8" x14ac:dyDescent="0.2">
      <c r="A211">
        <f t="shared" si="18"/>
        <v>3</v>
      </c>
      <c r="B211" t="b">
        <f t="shared" si="19"/>
        <v>0</v>
      </c>
      <c r="C211" t="str">
        <f t="shared" si="20"/>
        <v>ON</v>
      </c>
      <c r="D211" s="4">
        <f t="shared" si="22"/>
        <v>42438.708333332826</v>
      </c>
      <c r="E211" t="str">
        <f t="shared" si="23"/>
        <v>LRKPLGS</v>
      </c>
      <c r="F211" s="39">
        <v>94.849472045898438</v>
      </c>
      <c r="G211">
        <f t="shared" si="21"/>
        <v>1.4221079118285065E-3</v>
      </c>
      <c r="H211" s="38">
        <f>G211*SUMIF('Manual Inputs'!$B$11:$B$22,'Expanded kW'!A211,'Manual Inputs'!$C$11:$C$22)</f>
        <v>41935.38119396269</v>
      </c>
    </row>
    <row r="212" spans="1:8" x14ac:dyDescent="0.2">
      <c r="A212">
        <f t="shared" si="18"/>
        <v>3</v>
      </c>
      <c r="B212" t="b">
        <f t="shared" si="19"/>
        <v>0</v>
      </c>
      <c r="C212" t="str">
        <f t="shared" si="20"/>
        <v>ON</v>
      </c>
      <c r="D212" s="4">
        <f t="shared" si="22"/>
        <v>42438.749999999491</v>
      </c>
      <c r="E212" t="str">
        <f t="shared" si="23"/>
        <v>LRKPLGS</v>
      </c>
      <c r="F212" s="39">
        <v>86.703353881835938</v>
      </c>
      <c r="G212">
        <f t="shared" si="21"/>
        <v>1.2999706047679329E-3</v>
      </c>
      <c r="H212" s="38">
        <f>G212*SUMIF('Manual Inputs'!$B$11:$B$22,'Expanded kW'!A212,'Manual Inputs'!$C$11:$C$22)</f>
        <v>38333.773687958688</v>
      </c>
    </row>
    <row r="213" spans="1:8" x14ac:dyDescent="0.2">
      <c r="A213">
        <f t="shared" si="18"/>
        <v>3</v>
      </c>
      <c r="B213" t="b">
        <f t="shared" si="19"/>
        <v>0</v>
      </c>
      <c r="C213" t="str">
        <f t="shared" si="20"/>
        <v>ON</v>
      </c>
      <c r="D213" s="4">
        <f t="shared" si="22"/>
        <v>42438.791666666155</v>
      </c>
      <c r="E213" t="str">
        <f t="shared" si="23"/>
        <v>LRKPLGS</v>
      </c>
      <c r="F213" s="39">
        <v>82.882164001464844</v>
      </c>
      <c r="G213">
        <f t="shared" si="21"/>
        <v>1.242678305251019E-3</v>
      </c>
      <c r="H213" s="38">
        <f>G213*SUMIF('Manual Inputs'!$B$11:$B$22,'Expanded kW'!A213,'Manual Inputs'!$C$11:$C$22)</f>
        <v>36644.32776072852</v>
      </c>
    </row>
    <row r="214" spans="1:8" x14ac:dyDescent="0.2">
      <c r="A214">
        <f t="shared" si="18"/>
        <v>3</v>
      </c>
      <c r="B214" t="b">
        <f t="shared" si="19"/>
        <v>0</v>
      </c>
      <c r="C214" t="str">
        <f t="shared" si="20"/>
        <v>ON</v>
      </c>
      <c r="D214" s="4">
        <f t="shared" si="22"/>
        <v>42438.833333332819</v>
      </c>
      <c r="E214" t="str">
        <f t="shared" si="23"/>
        <v>LRKPLGS</v>
      </c>
      <c r="F214" s="39">
        <v>80.058311462402344</v>
      </c>
      <c r="G214">
        <f t="shared" si="21"/>
        <v>1.2003393976006474E-3</v>
      </c>
      <c r="H214" s="38">
        <f>G214*SUMIF('Manual Inputs'!$B$11:$B$22,'Expanded kW'!A214,'Manual Inputs'!$C$11:$C$22)</f>
        <v>35395.83021923645</v>
      </c>
    </row>
    <row r="215" spans="1:8" x14ac:dyDescent="0.2">
      <c r="A215">
        <f t="shared" si="18"/>
        <v>3</v>
      </c>
      <c r="B215" t="b">
        <f t="shared" si="19"/>
        <v>0</v>
      </c>
      <c r="C215" t="str">
        <f t="shared" si="20"/>
        <v>OFF</v>
      </c>
      <c r="D215" s="4">
        <f t="shared" si="22"/>
        <v>42438.874999999483</v>
      </c>
      <c r="E215" t="str">
        <f t="shared" si="23"/>
        <v>LRKPLGS</v>
      </c>
      <c r="F215" s="39">
        <v>74.445083618164062</v>
      </c>
      <c r="G215">
        <f t="shared" si="21"/>
        <v>1.1161785102914963E-3</v>
      </c>
      <c r="H215" s="38">
        <f>G215*SUMIF('Manual Inputs'!$B$11:$B$22,'Expanded kW'!A215,'Manual Inputs'!$C$11:$C$22)</f>
        <v>32914.078404500047</v>
      </c>
    </row>
    <row r="216" spans="1:8" x14ac:dyDescent="0.2">
      <c r="A216">
        <f t="shared" si="18"/>
        <v>3</v>
      </c>
      <c r="B216" t="b">
        <f t="shared" si="19"/>
        <v>0</v>
      </c>
      <c r="C216" t="str">
        <f t="shared" si="20"/>
        <v>OFF</v>
      </c>
      <c r="D216" s="4">
        <f t="shared" si="22"/>
        <v>42438.916666666148</v>
      </c>
      <c r="E216" t="str">
        <f t="shared" si="23"/>
        <v>LRKPLGS</v>
      </c>
      <c r="F216" s="39">
        <v>69.330833435058594</v>
      </c>
      <c r="G216">
        <f t="shared" si="21"/>
        <v>1.0394989517068666E-3</v>
      </c>
      <c r="H216" s="38">
        <f>G216*SUMIF('Manual Inputs'!$B$11:$B$22,'Expanded kW'!A216,'Manual Inputs'!$C$11:$C$22)</f>
        <v>30652.937395238147</v>
      </c>
    </row>
    <row r="217" spans="1:8" x14ac:dyDescent="0.2">
      <c r="A217">
        <f t="shared" si="18"/>
        <v>3</v>
      </c>
      <c r="B217" t="b">
        <f t="shared" si="19"/>
        <v>0</v>
      </c>
      <c r="C217" t="str">
        <f t="shared" si="20"/>
        <v>OFF</v>
      </c>
      <c r="D217" s="4">
        <f t="shared" si="22"/>
        <v>42438.958333332812</v>
      </c>
      <c r="E217" t="str">
        <f t="shared" si="23"/>
        <v>LRKPLGS</v>
      </c>
      <c r="F217" s="39">
        <v>66.218208312988281</v>
      </c>
      <c r="G217">
        <f t="shared" si="21"/>
        <v>9.92830386060973E-4</v>
      </c>
      <c r="H217" s="38">
        <f>G217*SUMIF('Manual Inputs'!$B$11:$B$22,'Expanded kW'!A217,'Manual Inputs'!$C$11:$C$22)</f>
        <v>29276.766097787393</v>
      </c>
    </row>
    <row r="218" spans="1:8" x14ac:dyDescent="0.2">
      <c r="A218">
        <f t="shared" si="18"/>
        <v>3</v>
      </c>
      <c r="B218" t="b">
        <f t="shared" si="19"/>
        <v>0</v>
      </c>
      <c r="C218" t="str">
        <f t="shared" si="20"/>
        <v>OFF</v>
      </c>
      <c r="D218" s="4">
        <f t="shared" si="22"/>
        <v>42438.999999999476</v>
      </c>
      <c r="E218" t="str">
        <f t="shared" si="23"/>
        <v>LRKPLGS</v>
      </c>
      <c r="F218" s="39">
        <v>65.637031555175781</v>
      </c>
      <c r="G218">
        <f t="shared" si="21"/>
        <v>9.8411662047400111E-4</v>
      </c>
      <c r="H218" s="38">
        <f>G218*SUMIF('Manual Inputs'!$B$11:$B$22,'Expanded kW'!A218,'Manual Inputs'!$C$11:$C$22)</f>
        <v>29019.812966112131</v>
      </c>
    </row>
    <row r="219" spans="1:8" x14ac:dyDescent="0.2">
      <c r="A219">
        <f t="shared" si="18"/>
        <v>3</v>
      </c>
      <c r="B219" t="b">
        <f t="shared" si="19"/>
        <v>0</v>
      </c>
      <c r="C219" t="str">
        <f t="shared" si="20"/>
        <v>OFF</v>
      </c>
      <c r="D219" s="4">
        <f t="shared" si="22"/>
        <v>42439.04166666614</v>
      </c>
      <c r="E219" t="str">
        <f t="shared" si="23"/>
        <v>LRKPLGS</v>
      </c>
      <c r="F219" s="39">
        <v>66.68206787109375</v>
      </c>
      <c r="G219">
        <f t="shared" si="21"/>
        <v>9.9978517804167949E-4</v>
      </c>
      <c r="H219" s="38">
        <f>G219*SUMIF('Manual Inputs'!$B$11:$B$22,'Expanded kW'!A219,'Manual Inputs'!$C$11:$C$22)</f>
        <v>29481.850290350983</v>
      </c>
    </row>
    <row r="220" spans="1:8" x14ac:dyDescent="0.2">
      <c r="A220">
        <f t="shared" si="18"/>
        <v>3</v>
      </c>
      <c r="B220" t="b">
        <f t="shared" si="19"/>
        <v>0</v>
      </c>
      <c r="C220" t="str">
        <f t="shared" si="20"/>
        <v>OFF</v>
      </c>
      <c r="D220" s="4">
        <f t="shared" si="22"/>
        <v>42439.083333332805</v>
      </c>
      <c r="E220" t="str">
        <f t="shared" si="23"/>
        <v>LRKPLGS</v>
      </c>
      <c r="F220" s="39">
        <v>65.254203796386719</v>
      </c>
      <c r="G220">
        <f t="shared" si="21"/>
        <v>9.7837676369991124E-4</v>
      </c>
      <c r="H220" s="38">
        <f>G220*SUMIF('Manual Inputs'!$B$11:$B$22,'Expanded kW'!A220,'Manual Inputs'!$C$11:$C$22)</f>
        <v>28850.555007684266</v>
      </c>
    </row>
    <row r="221" spans="1:8" x14ac:dyDescent="0.2">
      <c r="A221">
        <f t="shared" si="18"/>
        <v>3</v>
      </c>
      <c r="B221" t="b">
        <f t="shared" si="19"/>
        <v>0</v>
      </c>
      <c r="C221" t="str">
        <f t="shared" si="20"/>
        <v>OFF</v>
      </c>
      <c r="D221" s="4">
        <f t="shared" si="22"/>
        <v>42439.124999999469</v>
      </c>
      <c r="E221" t="str">
        <f t="shared" si="23"/>
        <v>LRKPLGS</v>
      </c>
      <c r="F221" s="39">
        <v>66.55023193359375</v>
      </c>
      <c r="G221">
        <f t="shared" si="21"/>
        <v>9.9780852044161037E-4</v>
      </c>
      <c r="H221" s="38">
        <f>G221*SUMIF('Manual Inputs'!$B$11:$B$22,'Expanded kW'!A221,'Manual Inputs'!$C$11:$C$22)</f>
        <v>29423.562245358487</v>
      </c>
    </row>
    <row r="222" spans="1:8" x14ac:dyDescent="0.2">
      <c r="A222">
        <f t="shared" si="18"/>
        <v>3</v>
      </c>
      <c r="B222" t="b">
        <f t="shared" si="19"/>
        <v>0</v>
      </c>
      <c r="C222" t="str">
        <f t="shared" si="20"/>
        <v>OFF</v>
      </c>
      <c r="D222" s="4">
        <f t="shared" si="22"/>
        <v>42439.166666666133</v>
      </c>
      <c r="E222" t="str">
        <f t="shared" si="23"/>
        <v>LRKPLGS</v>
      </c>
      <c r="F222" s="39">
        <v>68.23028564453125</v>
      </c>
      <c r="G222">
        <f t="shared" si="21"/>
        <v>1.0229980931728629E-3</v>
      </c>
      <c r="H222" s="38">
        <f>G222*SUMIF('Manual Inputs'!$B$11:$B$22,'Expanded kW'!A222,'Manual Inputs'!$C$11:$C$22)</f>
        <v>30166.357026128619</v>
      </c>
    </row>
    <row r="223" spans="1:8" x14ac:dyDescent="0.2">
      <c r="A223">
        <f t="shared" si="18"/>
        <v>3</v>
      </c>
      <c r="B223" t="b">
        <f t="shared" si="19"/>
        <v>0</v>
      </c>
      <c r="C223" t="str">
        <f t="shared" si="20"/>
        <v>OFF</v>
      </c>
      <c r="D223" s="4">
        <f t="shared" si="22"/>
        <v>42439.208333332797</v>
      </c>
      <c r="E223" t="str">
        <f t="shared" si="23"/>
        <v>LRKPLGS</v>
      </c>
      <c r="F223" s="39">
        <v>72.254104614257813</v>
      </c>
      <c r="G223">
        <f t="shared" si="21"/>
        <v>1.0833284742407163E-3</v>
      </c>
      <c r="H223" s="38">
        <f>G223*SUMIF('Manual Inputs'!$B$11:$B$22,'Expanded kW'!A223,'Manual Inputs'!$C$11:$C$22)</f>
        <v>31945.390464177977</v>
      </c>
    </row>
    <row r="224" spans="1:8" x14ac:dyDescent="0.2">
      <c r="A224">
        <f t="shared" si="18"/>
        <v>3</v>
      </c>
      <c r="B224" t="b">
        <f t="shared" si="19"/>
        <v>0</v>
      </c>
      <c r="C224" t="str">
        <f t="shared" si="20"/>
        <v>OFF</v>
      </c>
      <c r="D224" s="4">
        <f t="shared" si="22"/>
        <v>42439.249999999462</v>
      </c>
      <c r="E224" t="str">
        <f t="shared" si="23"/>
        <v>LRKPLGS</v>
      </c>
      <c r="F224" s="39">
        <v>98.134788513183594</v>
      </c>
      <c r="G224">
        <f t="shared" si="21"/>
        <v>1.4713656930286573E-3</v>
      </c>
      <c r="H224" s="38">
        <f>G224*SUMIF('Manual Inputs'!$B$11:$B$22,'Expanded kW'!A224,'Manual Inputs'!$C$11:$C$22)</f>
        <v>43387.90375868226</v>
      </c>
    </row>
    <row r="225" spans="1:8" x14ac:dyDescent="0.2">
      <c r="A225">
        <f t="shared" si="18"/>
        <v>3</v>
      </c>
      <c r="B225" t="b">
        <f t="shared" si="19"/>
        <v>0</v>
      </c>
      <c r="C225" t="str">
        <f t="shared" si="20"/>
        <v>ON</v>
      </c>
      <c r="D225" s="4">
        <f t="shared" si="22"/>
        <v>42439.291666666126</v>
      </c>
      <c r="E225" t="str">
        <f t="shared" si="23"/>
        <v>LRKPLGS</v>
      </c>
      <c r="F225" s="39">
        <v>109.75643157958984</v>
      </c>
      <c r="G225">
        <f t="shared" si="21"/>
        <v>1.6456126360710559E-3</v>
      </c>
      <c r="H225" s="38">
        <f>G225*SUMIF('Manual Inputs'!$B$11:$B$22,'Expanded kW'!A225,'Manual Inputs'!$C$11:$C$22)</f>
        <v>48526.129850800971</v>
      </c>
    </row>
    <row r="226" spans="1:8" x14ac:dyDescent="0.2">
      <c r="A226">
        <f t="shared" si="18"/>
        <v>3</v>
      </c>
      <c r="B226" t="b">
        <f t="shared" si="19"/>
        <v>0</v>
      </c>
      <c r="C226" t="str">
        <f t="shared" si="20"/>
        <v>ON</v>
      </c>
      <c r="D226" s="4">
        <f t="shared" si="22"/>
        <v>42439.33333333279</v>
      </c>
      <c r="E226" t="str">
        <f t="shared" si="23"/>
        <v>LRKPLGS</v>
      </c>
      <c r="F226" s="39">
        <v>115.79234313964844</v>
      </c>
      <c r="G226">
        <f t="shared" si="21"/>
        <v>1.736110953030614E-3</v>
      </c>
      <c r="H226" s="38">
        <f>G226*SUMIF('Manual Inputs'!$B$11:$B$22,'Expanded kW'!A226,'Manual Inputs'!$C$11:$C$22)</f>
        <v>51194.760963493056</v>
      </c>
    </row>
    <row r="227" spans="1:8" x14ac:dyDescent="0.2">
      <c r="A227">
        <f t="shared" si="18"/>
        <v>3</v>
      </c>
      <c r="B227" t="b">
        <f t="shared" si="19"/>
        <v>0</v>
      </c>
      <c r="C227" t="str">
        <f t="shared" si="20"/>
        <v>ON</v>
      </c>
      <c r="D227" s="4">
        <f t="shared" si="22"/>
        <v>42439.374999999454</v>
      </c>
      <c r="E227" t="str">
        <f t="shared" si="23"/>
        <v>LRKPLGS</v>
      </c>
      <c r="F227" s="39">
        <v>113.98626708984375</v>
      </c>
      <c r="G227">
        <f t="shared" si="21"/>
        <v>1.7090318878087399E-3</v>
      </c>
      <c r="H227" s="38">
        <f>G227*SUMIF('Manual Inputs'!$B$11:$B$22,'Expanded kW'!A227,'Manual Inputs'!$C$11:$C$22)</f>
        <v>50396.248478603367</v>
      </c>
    </row>
    <row r="228" spans="1:8" x14ac:dyDescent="0.2">
      <c r="A228">
        <f t="shared" si="18"/>
        <v>3</v>
      </c>
      <c r="B228" t="b">
        <f t="shared" si="19"/>
        <v>0</v>
      </c>
      <c r="C228" t="str">
        <f t="shared" si="20"/>
        <v>ON</v>
      </c>
      <c r="D228" s="4">
        <f t="shared" si="22"/>
        <v>42439.416666666119</v>
      </c>
      <c r="E228" t="str">
        <f t="shared" si="23"/>
        <v>LRKPLGS</v>
      </c>
      <c r="F228" s="39">
        <v>118.87250518798828</v>
      </c>
      <c r="G228">
        <f t="shared" si="21"/>
        <v>1.7822927896204721E-3</v>
      </c>
      <c r="H228" s="38">
        <f>G228*SUMIF('Manual Inputs'!$B$11:$B$22,'Expanded kW'!A228,'Manual Inputs'!$C$11:$C$22)</f>
        <v>52556.579504494563</v>
      </c>
    </row>
    <row r="229" spans="1:8" x14ac:dyDescent="0.2">
      <c r="A229">
        <f t="shared" si="18"/>
        <v>3</v>
      </c>
      <c r="B229" t="b">
        <f t="shared" si="19"/>
        <v>0</v>
      </c>
      <c r="C229" t="str">
        <f t="shared" si="20"/>
        <v>ON</v>
      </c>
      <c r="D229" s="4">
        <f t="shared" si="22"/>
        <v>42439.458333332783</v>
      </c>
      <c r="E229" t="str">
        <f t="shared" si="23"/>
        <v>LRKPLGS</v>
      </c>
      <c r="F229" s="39">
        <v>112.44985961914063</v>
      </c>
      <c r="G229">
        <f t="shared" si="21"/>
        <v>1.6859960482542293E-3</v>
      </c>
      <c r="H229" s="38">
        <f>G229*SUMIF('Manual Inputs'!$B$11:$B$22,'Expanded kW'!A229,'Manual Inputs'!$C$11:$C$22)</f>
        <v>49716.963380189642</v>
      </c>
    </row>
    <row r="230" spans="1:8" x14ac:dyDescent="0.2">
      <c r="A230">
        <f t="shared" si="18"/>
        <v>3</v>
      </c>
      <c r="B230" t="b">
        <f t="shared" si="19"/>
        <v>0</v>
      </c>
      <c r="C230" t="str">
        <f t="shared" si="20"/>
        <v>ON</v>
      </c>
      <c r="D230" s="4">
        <f t="shared" si="22"/>
        <v>42439.499999999447</v>
      </c>
      <c r="E230" t="str">
        <f t="shared" si="23"/>
        <v>LRKPLGS</v>
      </c>
      <c r="F230" s="39">
        <v>119.72509002685547</v>
      </c>
      <c r="G230">
        <f t="shared" si="21"/>
        <v>1.7950758617736975E-3</v>
      </c>
      <c r="H230" s="38">
        <f>G230*SUMIF('Manual Inputs'!$B$11:$B$22,'Expanded kW'!A230,'Manual Inputs'!$C$11:$C$22)</f>
        <v>52933.529101017222</v>
      </c>
    </row>
    <row r="231" spans="1:8" x14ac:dyDescent="0.2">
      <c r="A231">
        <f t="shared" si="18"/>
        <v>3</v>
      </c>
      <c r="B231" t="b">
        <f t="shared" si="19"/>
        <v>0</v>
      </c>
      <c r="C231" t="str">
        <f t="shared" si="20"/>
        <v>ON</v>
      </c>
      <c r="D231" s="4">
        <f t="shared" si="22"/>
        <v>42439.541666666111</v>
      </c>
      <c r="E231" t="str">
        <f t="shared" si="23"/>
        <v>LRKPLGS</v>
      </c>
      <c r="F231" s="39">
        <v>113.26564788818359</v>
      </c>
      <c r="G231">
        <f t="shared" si="21"/>
        <v>1.6982274178840096E-3</v>
      </c>
      <c r="H231" s="38">
        <f>G231*SUMIF('Manual Inputs'!$B$11:$B$22,'Expanded kW'!A231,'Manual Inputs'!$C$11:$C$22)</f>
        <v>50077.644270635981</v>
      </c>
    </row>
    <row r="232" spans="1:8" x14ac:dyDescent="0.2">
      <c r="A232">
        <f t="shared" si="18"/>
        <v>3</v>
      </c>
      <c r="B232" t="b">
        <f t="shared" si="19"/>
        <v>0</v>
      </c>
      <c r="C232" t="str">
        <f t="shared" si="20"/>
        <v>ON</v>
      </c>
      <c r="D232" s="4">
        <f t="shared" si="22"/>
        <v>42439.583333332776</v>
      </c>
      <c r="E232" t="str">
        <f t="shared" si="23"/>
        <v>LRKPLGS</v>
      </c>
      <c r="F232" s="39">
        <v>108.63530731201172</v>
      </c>
      <c r="G232">
        <f t="shared" si="21"/>
        <v>1.6288032679567636E-3</v>
      </c>
      <c r="H232" s="38">
        <f>G232*SUMIF('Manual Inputs'!$B$11:$B$22,'Expanded kW'!A232,'Manual Inputs'!$C$11:$C$22)</f>
        <v>48030.452094113614</v>
      </c>
    </row>
    <row r="233" spans="1:8" x14ac:dyDescent="0.2">
      <c r="A233">
        <f t="shared" si="18"/>
        <v>3</v>
      </c>
      <c r="B233" t="b">
        <f t="shared" si="19"/>
        <v>0</v>
      </c>
      <c r="C233" t="str">
        <f t="shared" si="20"/>
        <v>ON</v>
      </c>
      <c r="D233" s="4">
        <f t="shared" si="22"/>
        <v>42439.62499999944</v>
      </c>
      <c r="E233" t="str">
        <f t="shared" si="23"/>
        <v>LRKPLGS</v>
      </c>
      <c r="F233" s="39">
        <v>106.74263763427734</v>
      </c>
      <c r="G233">
        <f t="shared" si="21"/>
        <v>1.6004258772857698E-3</v>
      </c>
      <c r="H233" s="38">
        <f>G233*SUMIF('Manual Inputs'!$B$11:$B$22,'Expanded kW'!A233,'Manual Inputs'!$C$11:$C$22)</f>
        <v>47193.654348190081</v>
      </c>
    </row>
    <row r="234" spans="1:8" x14ac:dyDescent="0.2">
      <c r="A234">
        <f t="shared" si="18"/>
        <v>3</v>
      </c>
      <c r="B234" t="b">
        <f t="shared" si="19"/>
        <v>0</v>
      </c>
      <c r="C234" t="str">
        <f t="shared" si="20"/>
        <v>ON</v>
      </c>
      <c r="D234" s="4">
        <f t="shared" si="22"/>
        <v>42439.666666666104</v>
      </c>
      <c r="E234" t="str">
        <f t="shared" si="23"/>
        <v>LRKPLGS</v>
      </c>
      <c r="F234" s="39">
        <v>91.57073974609375</v>
      </c>
      <c r="G234">
        <f t="shared" si="21"/>
        <v>1.3729488491184515E-3</v>
      </c>
      <c r="H234" s="38">
        <f>G234*SUMIF('Manual Inputs'!$B$11:$B$22,'Expanded kW'!A234,'Manual Inputs'!$C$11:$C$22)</f>
        <v>40485.769658341982</v>
      </c>
    </row>
    <row r="235" spans="1:8" x14ac:dyDescent="0.2">
      <c r="A235">
        <f t="shared" si="18"/>
        <v>3</v>
      </c>
      <c r="B235" t="b">
        <f t="shared" si="19"/>
        <v>0</v>
      </c>
      <c r="C235" t="str">
        <f t="shared" si="20"/>
        <v>ON</v>
      </c>
      <c r="D235" s="4">
        <f t="shared" si="22"/>
        <v>42439.708333332768</v>
      </c>
      <c r="E235" t="str">
        <f t="shared" si="23"/>
        <v>LRKPLGS</v>
      </c>
      <c r="F235" s="39">
        <v>86.161003112792969</v>
      </c>
      <c r="G235">
        <f t="shared" si="21"/>
        <v>1.2918389694197778E-3</v>
      </c>
      <c r="H235" s="38">
        <f>G235*SUMIF('Manual Inputs'!$B$11:$B$22,'Expanded kW'!A235,'Manual Inputs'!$C$11:$C$22)</f>
        <v>38093.986520459752</v>
      </c>
    </row>
    <row r="236" spans="1:8" x14ac:dyDescent="0.2">
      <c r="A236">
        <f t="shared" si="18"/>
        <v>3</v>
      </c>
      <c r="B236" t="b">
        <f t="shared" si="19"/>
        <v>0</v>
      </c>
      <c r="C236" t="str">
        <f t="shared" si="20"/>
        <v>ON</v>
      </c>
      <c r="D236" s="4">
        <f t="shared" si="22"/>
        <v>42439.749999999432</v>
      </c>
      <c r="E236" t="str">
        <f t="shared" si="23"/>
        <v>LRKPLGS</v>
      </c>
      <c r="F236" s="39">
        <v>88.016281127929688</v>
      </c>
      <c r="G236">
        <f t="shared" si="21"/>
        <v>1.3196557351545482E-3</v>
      </c>
      <c r="H236" s="38">
        <f>G236*SUMIF('Manual Inputs'!$B$11:$B$22,'Expanded kW'!A236,'Manual Inputs'!$C$11:$C$22)</f>
        <v>38914.252454548325</v>
      </c>
    </row>
    <row r="237" spans="1:8" x14ac:dyDescent="0.2">
      <c r="A237">
        <f t="shared" si="18"/>
        <v>3</v>
      </c>
      <c r="B237" t="b">
        <f t="shared" si="19"/>
        <v>0</v>
      </c>
      <c r="C237" t="str">
        <f t="shared" si="20"/>
        <v>ON</v>
      </c>
      <c r="D237" s="4">
        <f t="shared" si="22"/>
        <v>42439.791666666097</v>
      </c>
      <c r="E237" t="str">
        <f t="shared" si="23"/>
        <v>LRKPLGS</v>
      </c>
      <c r="F237" s="39">
        <v>77.17242431640625</v>
      </c>
      <c r="G237">
        <f t="shared" si="21"/>
        <v>1.1570703856131135E-3</v>
      </c>
      <c r="H237" s="38">
        <f>G237*SUMIF('Manual Inputs'!$B$11:$B$22,'Expanded kW'!A237,'Manual Inputs'!$C$11:$C$22)</f>
        <v>34119.90558898083</v>
      </c>
    </row>
    <row r="238" spans="1:8" x14ac:dyDescent="0.2">
      <c r="A238">
        <f t="shared" si="18"/>
        <v>3</v>
      </c>
      <c r="B238" t="b">
        <f t="shared" si="19"/>
        <v>0</v>
      </c>
      <c r="C238" t="str">
        <f t="shared" si="20"/>
        <v>ON</v>
      </c>
      <c r="D238" s="4">
        <f t="shared" si="22"/>
        <v>42439.833333332761</v>
      </c>
      <c r="E238" t="str">
        <f t="shared" si="23"/>
        <v>LRKPLGS</v>
      </c>
      <c r="F238" s="39">
        <v>75.426750183105469</v>
      </c>
      <c r="G238">
        <f t="shared" si="21"/>
        <v>1.1308969452882155E-3</v>
      </c>
      <c r="H238" s="38">
        <f>G238*SUMIF('Manual Inputs'!$B$11:$B$22,'Expanded kW'!A238,'Manual Inputs'!$C$11:$C$22)</f>
        <v>33348.09833859378</v>
      </c>
    </row>
    <row r="239" spans="1:8" x14ac:dyDescent="0.2">
      <c r="A239">
        <f t="shared" si="18"/>
        <v>3</v>
      </c>
      <c r="B239" t="b">
        <f t="shared" si="19"/>
        <v>0</v>
      </c>
      <c r="C239" t="str">
        <f t="shared" si="20"/>
        <v>OFF</v>
      </c>
      <c r="D239" s="4">
        <f t="shared" si="22"/>
        <v>42439.874999999425</v>
      </c>
      <c r="E239" t="str">
        <f t="shared" si="23"/>
        <v>LRKPLGS</v>
      </c>
      <c r="F239" s="39">
        <v>71.919265747070312</v>
      </c>
      <c r="G239">
        <f t="shared" si="21"/>
        <v>1.0783081299842443E-3</v>
      </c>
      <c r="H239" s="38">
        <f>G239*SUMIF('Manual Inputs'!$B$11:$B$22,'Expanded kW'!A239,'Manual Inputs'!$C$11:$C$22)</f>
        <v>31797.349623979444</v>
      </c>
    </row>
    <row r="240" spans="1:8" x14ac:dyDescent="0.2">
      <c r="A240">
        <f t="shared" si="18"/>
        <v>3</v>
      </c>
      <c r="B240" t="b">
        <f t="shared" si="19"/>
        <v>0</v>
      </c>
      <c r="C240" t="str">
        <f t="shared" si="20"/>
        <v>OFF</v>
      </c>
      <c r="D240" s="4">
        <f t="shared" si="22"/>
        <v>42439.916666666089</v>
      </c>
      <c r="E240" t="str">
        <f t="shared" si="23"/>
        <v>LRKPLGS</v>
      </c>
      <c r="F240" s="39">
        <v>68.239631652832031</v>
      </c>
      <c r="G240">
        <f t="shared" si="21"/>
        <v>1.0231382208094417E-3</v>
      </c>
      <c r="H240" s="38">
        <f>G240*SUMIF('Manual Inputs'!$B$11:$B$22,'Expanded kW'!A240,'Manual Inputs'!$C$11:$C$22)</f>
        <v>30170.489135799668</v>
      </c>
    </row>
    <row r="241" spans="1:8" x14ac:dyDescent="0.2">
      <c r="A241">
        <f t="shared" si="18"/>
        <v>3</v>
      </c>
      <c r="B241" t="b">
        <f t="shared" si="19"/>
        <v>0</v>
      </c>
      <c r="C241" t="str">
        <f t="shared" si="20"/>
        <v>OFF</v>
      </c>
      <c r="D241" s="4">
        <f t="shared" si="22"/>
        <v>42439.958333332754</v>
      </c>
      <c r="E241" t="str">
        <f t="shared" si="23"/>
        <v>LRKPLGS</v>
      </c>
      <c r="F241" s="39">
        <v>64.578353881835937</v>
      </c>
      <c r="G241">
        <f t="shared" si="21"/>
        <v>9.6824353375187119E-4</v>
      </c>
      <c r="H241" s="38">
        <f>G241*SUMIF('Manual Inputs'!$B$11:$B$22,'Expanded kW'!A241,'Manual Inputs'!$C$11:$C$22)</f>
        <v>28551.744448328922</v>
      </c>
    </row>
    <row r="242" spans="1:8" x14ac:dyDescent="0.2">
      <c r="A242">
        <f t="shared" si="18"/>
        <v>3</v>
      </c>
      <c r="B242" t="b">
        <f t="shared" si="19"/>
        <v>0</v>
      </c>
      <c r="C242" t="str">
        <f t="shared" si="20"/>
        <v>OFF</v>
      </c>
      <c r="D242" s="4">
        <f t="shared" si="22"/>
        <v>42439.999999999418</v>
      </c>
      <c r="E242" t="str">
        <f t="shared" si="23"/>
        <v>LRKPLGS</v>
      </c>
      <c r="F242" s="39">
        <v>63.172138214111328</v>
      </c>
      <c r="G242">
        <f t="shared" si="21"/>
        <v>9.4715970077238287E-4</v>
      </c>
      <c r="H242" s="38">
        <f>G242*SUMIF('Manual Inputs'!$B$11:$B$22,'Expanded kW'!A242,'Manual Inputs'!$C$11:$C$22)</f>
        <v>27930.02048092067</v>
      </c>
    </row>
    <row r="243" spans="1:8" x14ac:dyDescent="0.2">
      <c r="A243">
        <f t="shared" si="18"/>
        <v>3</v>
      </c>
      <c r="B243" t="b">
        <f t="shared" si="19"/>
        <v>0</v>
      </c>
      <c r="C243" t="str">
        <f t="shared" si="20"/>
        <v>OFF</v>
      </c>
      <c r="D243" s="4">
        <f t="shared" si="22"/>
        <v>42440.041666666082</v>
      </c>
      <c r="E243" t="str">
        <f t="shared" si="23"/>
        <v>LRKPLGS</v>
      </c>
      <c r="F243" s="39">
        <v>64.400741577148438</v>
      </c>
      <c r="G243">
        <f t="shared" si="21"/>
        <v>9.6558053670733348E-4</v>
      </c>
      <c r="H243" s="38">
        <f>G243*SUMIF('Manual Inputs'!$B$11:$B$22,'Expanded kW'!A243,'Manual Inputs'!$C$11:$C$22)</f>
        <v>28473.217498825139</v>
      </c>
    </row>
    <row r="244" spans="1:8" x14ac:dyDescent="0.2">
      <c r="A244">
        <f t="shared" si="18"/>
        <v>3</v>
      </c>
      <c r="B244" t="b">
        <f t="shared" si="19"/>
        <v>0</v>
      </c>
      <c r="C244" t="str">
        <f t="shared" si="20"/>
        <v>OFF</v>
      </c>
      <c r="D244" s="4">
        <f t="shared" si="22"/>
        <v>42440.083333332746</v>
      </c>
      <c r="E244" t="str">
        <f t="shared" si="23"/>
        <v>LRKPLGS</v>
      </c>
      <c r="F244" s="39">
        <v>65.515525817871094</v>
      </c>
      <c r="G244">
        <f t="shared" si="21"/>
        <v>9.8229484680856694E-4</v>
      </c>
      <c r="H244" s="38">
        <f>G244*SUMIF('Manual Inputs'!$B$11:$B$22,'Expanded kW'!A244,'Manual Inputs'!$C$11:$C$22)</f>
        <v>28966.092167237683</v>
      </c>
    </row>
    <row r="245" spans="1:8" x14ac:dyDescent="0.2">
      <c r="A245">
        <f t="shared" si="18"/>
        <v>3</v>
      </c>
      <c r="B245" t="b">
        <f t="shared" si="19"/>
        <v>0</v>
      </c>
      <c r="C245" t="str">
        <f t="shared" si="20"/>
        <v>OFF</v>
      </c>
      <c r="D245" s="4">
        <f t="shared" si="22"/>
        <v>42440.124999999411</v>
      </c>
      <c r="E245" t="str">
        <f t="shared" si="23"/>
        <v>LRKPLGS</v>
      </c>
      <c r="F245" s="39">
        <v>67.116912841796875</v>
      </c>
      <c r="G245">
        <f t="shared" si="21"/>
        <v>1.0063049452045004E-3</v>
      </c>
      <c r="H245" s="38">
        <f>G245*SUMIF('Manual Inputs'!$B$11:$B$22,'Expanded kW'!A245,'Manual Inputs'!$C$11:$C$22)</f>
        <v>29674.106390605168</v>
      </c>
    </row>
    <row r="246" spans="1:8" x14ac:dyDescent="0.2">
      <c r="A246">
        <f t="shared" si="18"/>
        <v>3</v>
      </c>
      <c r="B246" t="b">
        <f t="shared" si="19"/>
        <v>0</v>
      </c>
      <c r="C246" t="str">
        <f t="shared" si="20"/>
        <v>OFF</v>
      </c>
      <c r="D246" s="4">
        <f t="shared" si="22"/>
        <v>42440.166666666075</v>
      </c>
      <c r="E246" t="str">
        <f t="shared" si="23"/>
        <v>LRKPLGS</v>
      </c>
      <c r="F246" s="39">
        <v>69.653060913085937</v>
      </c>
      <c r="G246">
        <f t="shared" si="21"/>
        <v>1.0443302094463877E-3</v>
      </c>
      <c r="H246" s="38">
        <f>G246*SUMIF('Manual Inputs'!$B$11:$B$22,'Expanded kW'!A246,'Manual Inputs'!$C$11:$C$22)</f>
        <v>30795.402417243829</v>
      </c>
    </row>
    <row r="247" spans="1:8" x14ac:dyDescent="0.2">
      <c r="A247">
        <f t="shared" si="18"/>
        <v>3</v>
      </c>
      <c r="B247" t="b">
        <f t="shared" si="19"/>
        <v>0</v>
      </c>
      <c r="C247" t="str">
        <f t="shared" si="20"/>
        <v>OFF</v>
      </c>
      <c r="D247" s="4">
        <f t="shared" si="22"/>
        <v>42440.208333332739</v>
      </c>
      <c r="E247" t="str">
        <f t="shared" si="23"/>
        <v>LRKPLGS</v>
      </c>
      <c r="F247" s="39">
        <v>72.76214599609375</v>
      </c>
      <c r="G247">
        <f t="shared" si="21"/>
        <v>1.0909456981752423E-3</v>
      </c>
      <c r="H247" s="38">
        <f>G247*SUMIF('Manual Inputs'!$B$11:$B$22,'Expanded kW'!A247,'Manual Inputs'!$C$11:$C$22)</f>
        <v>32170.008572745708</v>
      </c>
    </row>
    <row r="248" spans="1:8" x14ac:dyDescent="0.2">
      <c r="A248">
        <f t="shared" si="18"/>
        <v>3</v>
      </c>
      <c r="B248" t="b">
        <f t="shared" si="19"/>
        <v>0</v>
      </c>
      <c r="C248" t="str">
        <f t="shared" si="20"/>
        <v>OFF</v>
      </c>
      <c r="D248" s="4">
        <f t="shared" si="22"/>
        <v>42440.249999999403</v>
      </c>
      <c r="E248" t="str">
        <f t="shared" si="23"/>
        <v>LRKPLGS</v>
      </c>
      <c r="F248" s="39">
        <v>93.53204345703125</v>
      </c>
      <c r="G248">
        <f t="shared" si="21"/>
        <v>1.4023552913965183E-3</v>
      </c>
      <c r="H248" s="38">
        <f>G248*SUMIF('Manual Inputs'!$B$11:$B$22,'Expanded kW'!A248,'Manual Inputs'!$C$11:$C$22)</f>
        <v>41352.912268429442</v>
      </c>
    </row>
    <row r="249" spans="1:8" x14ac:dyDescent="0.2">
      <c r="A249">
        <f t="shared" si="18"/>
        <v>3</v>
      </c>
      <c r="B249" t="b">
        <f t="shared" si="19"/>
        <v>0</v>
      </c>
      <c r="C249" t="str">
        <f t="shared" si="20"/>
        <v>ON</v>
      </c>
      <c r="D249" s="4">
        <f t="shared" si="22"/>
        <v>42440.291666666068</v>
      </c>
      <c r="E249" t="str">
        <f t="shared" si="23"/>
        <v>LRKPLGS</v>
      </c>
      <c r="F249" s="39">
        <v>96.706321716308594</v>
      </c>
      <c r="G249">
        <f t="shared" si="21"/>
        <v>1.4499482418842036E-3</v>
      </c>
      <c r="H249" s="38">
        <f>G249*SUMIF('Manual Inputs'!$B$11:$B$22,'Expanded kW'!A249,'Manual Inputs'!$C$11:$C$22)</f>
        <v>42756.341997106145</v>
      </c>
    </row>
    <row r="250" spans="1:8" x14ac:dyDescent="0.2">
      <c r="A250">
        <f t="shared" si="18"/>
        <v>3</v>
      </c>
      <c r="B250" t="b">
        <f t="shared" si="19"/>
        <v>0</v>
      </c>
      <c r="C250" t="str">
        <f t="shared" si="20"/>
        <v>ON</v>
      </c>
      <c r="D250" s="4">
        <f t="shared" si="22"/>
        <v>42440.333333332732</v>
      </c>
      <c r="E250" t="str">
        <f t="shared" si="23"/>
        <v>LRKPLGS</v>
      </c>
      <c r="F250" s="39">
        <v>98.297447204589844</v>
      </c>
      <c r="G250">
        <f t="shared" si="21"/>
        <v>1.4738044858546688E-3</v>
      </c>
      <c r="H250" s="38">
        <f>G250*SUMIF('Manual Inputs'!$B$11:$B$22,'Expanded kW'!A250,'Manual Inputs'!$C$11:$C$22)</f>
        <v>43459.819332712359</v>
      </c>
    </row>
    <row r="251" spans="1:8" x14ac:dyDescent="0.2">
      <c r="A251">
        <f t="shared" si="18"/>
        <v>3</v>
      </c>
      <c r="B251" t="b">
        <f t="shared" si="19"/>
        <v>0</v>
      </c>
      <c r="C251" t="str">
        <f t="shared" si="20"/>
        <v>ON</v>
      </c>
      <c r="D251" s="4">
        <f t="shared" si="22"/>
        <v>42440.374999999396</v>
      </c>
      <c r="E251" t="str">
        <f t="shared" si="23"/>
        <v>LRKPLGS</v>
      </c>
      <c r="F251" s="39">
        <v>106.65423583984375</v>
      </c>
      <c r="G251">
        <f t="shared" si="21"/>
        <v>1.5991004414285938E-3</v>
      </c>
      <c r="H251" s="38">
        <f>G251*SUMIF('Manual Inputs'!$B$11:$B$22,'Expanded kW'!A251,'Manual Inputs'!$C$11:$C$22)</f>
        <v>47154.569650428035</v>
      </c>
    </row>
    <row r="252" spans="1:8" x14ac:dyDescent="0.2">
      <c r="A252">
        <f t="shared" si="18"/>
        <v>3</v>
      </c>
      <c r="B252" t="b">
        <f t="shared" si="19"/>
        <v>0</v>
      </c>
      <c r="C252" t="str">
        <f t="shared" si="20"/>
        <v>ON</v>
      </c>
      <c r="D252" s="4">
        <f t="shared" si="22"/>
        <v>42440.41666666606</v>
      </c>
      <c r="E252" t="str">
        <f t="shared" si="23"/>
        <v>LRKPLGS</v>
      </c>
      <c r="F252" s="39">
        <v>107.18746948242187</v>
      </c>
      <c r="G252">
        <f t="shared" si="21"/>
        <v>1.6070953808373922E-3</v>
      </c>
      <c r="H252" s="38">
        <f>G252*SUMIF('Manual Inputs'!$B$11:$B$22,'Expanded kW'!A252,'Manual Inputs'!$C$11:$C$22)</f>
        <v>47390.325902778473</v>
      </c>
    </row>
    <row r="253" spans="1:8" x14ac:dyDescent="0.2">
      <c r="A253">
        <f t="shared" si="18"/>
        <v>3</v>
      </c>
      <c r="B253" t="b">
        <f t="shared" si="19"/>
        <v>0</v>
      </c>
      <c r="C253" t="str">
        <f t="shared" si="20"/>
        <v>ON</v>
      </c>
      <c r="D253" s="4">
        <f t="shared" si="22"/>
        <v>42440.458333332725</v>
      </c>
      <c r="E253" t="str">
        <f t="shared" si="23"/>
        <v>LRKPLGS</v>
      </c>
      <c r="F253" s="39">
        <v>103.71476745605469</v>
      </c>
      <c r="G253">
        <f t="shared" si="21"/>
        <v>1.5550280691213096E-3</v>
      </c>
      <c r="H253" s="38">
        <f>G253*SUMIF('Manual Inputs'!$B$11:$B$22,'Expanded kW'!A253,'Manual Inputs'!$C$11:$C$22)</f>
        <v>45854.955382441964</v>
      </c>
    </row>
    <row r="254" spans="1:8" x14ac:dyDescent="0.2">
      <c r="A254">
        <f t="shared" si="18"/>
        <v>3</v>
      </c>
      <c r="B254" t="b">
        <f t="shared" si="19"/>
        <v>0</v>
      </c>
      <c r="C254" t="str">
        <f t="shared" si="20"/>
        <v>ON</v>
      </c>
      <c r="D254" s="4">
        <f t="shared" si="22"/>
        <v>42440.499999999389</v>
      </c>
      <c r="E254" t="str">
        <f t="shared" si="23"/>
        <v>LRKPLGS</v>
      </c>
      <c r="F254" s="39">
        <v>101.82027435302734</v>
      </c>
      <c r="G254">
        <f t="shared" si="21"/>
        <v>1.5266233392624445E-3</v>
      </c>
      <c r="H254" s="38">
        <f>G254*SUMIF('Manual Inputs'!$B$11:$B$22,'Expanded kW'!A254,'Manual Inputs'!$C$11:$C$22)</f>
        <v>45017.351453488729</v>
      </c>
    </row>
    <row r="255" spans="1:8" x14ac:dyDescent="0.2">
      <c r="A255">
        <f t="shared" si="18"/>
        <v>3</v>
      </c>
      <c r="B255" t="b">
        <f t="shared" si="19"/>
        <v>0</v>
      </c>
      <c r="C255" t="str">
        <f t="shared" si="20"/>
        <v>ON</v>
      </c>
      <c r="D255" s="4">
        <f t="shared" si="22"/>
        <v>42440.541666666053</v>
      </c>
      <c r="E255" t="str">
        <f t="shared" si="23"/>
        <v>LRKPLGS</v>
      </c>
      <c r="F255" s="39">
        <v>100.26999664306641</v>
      </c>
      <c r="G255">
        <f t="shared" si="21"/>
        <v>1.50337953885626E-3</v>
      </c>
      <c r="H255" s="38">
        <f>G255*SUMIF('Manual Inputs'!$B$11:$B$22,'Expanded kW'!A255,'Manual Inputs'!$C$11:$C$22)</f>
        <v>44331.933967008081</v>
      </c>
    </row>
    <row r="256" spans="1:8" x14ac:dyDescent="0.2">
      <c r="A256">
        <f t="shared" si="18"/>
        <v>3</v>
      </c>
      <c r="B256" t="b">
        <f t="shared" si="19"/>
        <v>0</v>
      </c>
      <c r="C256" t="str">
        <f t="shared" si="20"/>
        <v>ON</v>
      </c>
      <c r="D256" s="4">
        <f t="shared" si="22"/>
        <v>42440.583333332717</v>
      </c>
      <c r="E256" t="str">
        <f t="shared" si="23"/>
        <v>LRKPLGS</v>
      </c>
      <c r="F256" s="39">
        <v>94.423782348632812</v>
      </c>
      <c r="G256">
        <f t="shared" si="21"/>
        <v>1.4157254125545793E-3</v>
      </c>
      <c r="H256" s="38">
        <f>G256*SUMIF('Manual Inputs'!$B$11:$B$22,'Expanded kW'!A256,'Manual Inputs'!$C$11:$C$22)</f>
        <v>41747.172874610755</v>
      </c>
    </row>
    <row r="257" spans="1:8" x14ac:dyDescent="0.2">
      <c r="A257">
        <f t="shared" si="18"/>
        <v>3</v>
      </c>
      <c r="B257" t="b">
        <f t="shared" si="19"/>
        <v>0</v>
      </c>
      <c r="C257" t="str">
        <f t="shared" si="20"/>
        <v>ON</v>
      </c>
      <c r="D257" s="4">
        <f t="shared" si="22"/>
        <v>42440.624999999382</v>
      </c>
      <c r="E257" t="str">
        <f t="shared" si="23"/>
        <v>LRKPLGS</v>
      </c>
      <c r="F257" s="39">
        <v>89.575637817382813</v>
      </c>
      <c r="G257">
        <f t="shared" si="21"/>
        <v>1.3430356595505522E-3</v>
      </c>
      <c r="H257" s="38">
        <f>G257*SUMIF('Manual Inputs'!$B$11:$B$22,'Expanded kW'!A257,'Manual Inputs'!$C$11:$C$22)</f>
        <v>39603.683990423699</v>
      </c>
    </row>
    <row r="258" spans="1:8" x14ac:dyDescent="0.2">
      <c r="A258">
        <f t="shared" ref="A258:A321" si="24">MONTH(D258)</f>
        <v>3</v>
      </c>
      <c r="B258" t="b">
        <f t="shared" ref="B258:B321" si="25">IF(ISNA(VLOOKUP(DATE(YEAR(D258),MONTH(D258),DAY(D258)),Holidays,1,FALSE)),FALSE,TRUE)</f>
        <v>0</v>
      </c>
      <c r="C258" t="str">
        <f t="shared" ref="C258:C321" si="26">IF(OR(HOUR(D258)&lt;PkStart,HOUR(D258)&gt;OPkStart-1,WEEKDAY(D258,2)&gt;5,B258)=TRUE,"OFF","ON")</f>
        <v>ON</v>
      </c>
      <c r="D258" s="4">
        <f t="shared" si="22"/>
        <v>42440.666666666046</v>
      </c>
      <c r="E258" t="str">
        <f t="shared" si="23"/>
        <v>LRKPLGS</v>
      </c>
      <c r="F258" s="39">
        <v>89.457939147949219</v>
      </c>
      <c r="G258">
        <f t="shared" ref="G258:G321" si="27">IF(SUMIF($A$2:$A$8761,A258,$F$2:$F$8761)=0,0,F258/SUMIF($A$2:$A$8761,A258,$F$2:$F$8761))</f>
        <v>1.3412709664489162E-3</v>
      </c>
      <c r="H258" s="38">
        <f>G258*SUMIF('Manual Inputs'!$B$11:$B$22,'Expanded kW'!A258,'Manual Inputs'!$C$11:$C$22)</f>
        <v>39551.646393774434</v>
      </c>
    </row>
    <row r="259" spans="1:8" x14ac:dyDescent="0.2">
      <c r="A259">
        <f t="shared" si="24"/>
        <v>3</v>
      </c>
      <c r="B259" t="b">
        <f t="shared" si="25"/>
        <v>0</v>
      </c>
      <c r="C259" t="str">
        <f t="shared" si="26"/>
        <v>ON</v>
      </c>
      <c r="D259" s="4">
        <f t="shared" si="22"/>
        <v>42440.70833333271</v>
      </c>
      <c r="E259" t="str">
        <f t="shared" si="23"/>
        <v>LRKPLGS</v>
      </c>
      <c r="F259" s="39">
        <v>89.252059936523438</v>
      </c>
      <c r="G259">
        <f t="shared" si="27"/>
        <v>1.3381841547974193E-3</v>
      </c>
      <c r="H259" s="38">
        <f>G259*SUMIF('Manual Inputs'!$B$11:$B$22,'Expanded kW'!A259,'Manual Inputs'!$C$11:$C$22)</f>
        <v>39460.621920734935</v>
      </c>
    </row>
    <row r="260" spans="1:8" x14ac:dyDescent="0.2">
      <c r="A260">
        <f t="shared" si="24"/>
        <v>3</v>
      </c>
      <c r="B260" t="b">
        <f t="shared" si="25"/>
        <v>0</v>
      </c>
      <c r="C260" t="str">
        <f t="shared" si="26"/>
        <v>ON</v>
      </c>
      <c r="D260" s="4">
        <f t="shared" ref="D260:D323" si="28">+D259+1/24</f>
        <v>42440.749999999374</v>
      </c>
      <c r="E260" t="str">
        <f t="shared" ref="E260:E323" si="29">+E259</f>
        <v>LRKPLGS</v>
      </c>
      <c r="F260" s="39">
        <v>87.048385620117188</v>
      </c>
      <c r="G260">
        <f t="shared" si="27"/>
        <v>1.3051437739407066E-3</v>
      </c>
      <c r="H260" s="38">
        <f>G260*SUMIF('Manual Inputs'!$B$11:$B$22,'Expanded kW'!A260,'Manual Inputs'!$C$11:$C$22)</f>
        <v>38486.321057561734</v>
      </c>
    </row>
    <row r="261" spans="1:8" x14ac:dyDescent="0.2">
      <c r="A261">
        <f t="shared" si="24"/>
        <v>3</v>
      </c>
      <c r="B261" t="b">
        <f t="shared" si="25"/>
        <v>0</v>
      </c>
      <c r="C261" t="str">
        <f t="shared" si="26"/>
        <v>ON</v>
      </c>
      <c r="D261" s="4">
        <f t="shared" si="28"/>
        <v>42440.791666666039</v>
      </c>
      <c r="E261" t="str">
        <f t="shared" si="29"/>
        <v>LRKPLGS</v>
      </c>
      <c r="F261" s="39">
        <v>81.415473937988281</v>
      </c>
      <c r="G261">
        <f t="shared" si="27"/>
        <v>1.2206877606704342E-3</v>
      </c>
      <c r="H261" s="38">
        <f>G261*SUMIF('Manual Inputs'!$B$11:$B$22,'Expanded kW'!A261,'Manual Inputs'!$C$11:$C$22)</f>
        <v>35995.866513885485</v>
      </c>
    </row>
    <row r="262" spans="1:8" x14ac:dyDescent="0.2">
      <c r="A262">
        <f t="shared" si="24"/>
        <v>3</v>
      </c>
      <c r="B262" t="b">
        <f t="shared" si="25"/>
        <v>0</v>
      </c>
      <c r="C262" t="str">
        <f t="shared" si="26"/>
        <v>ON</v>
      </c>
      <c r="D262" s="4">
        <f t="shared" si="28"/>
        <v>42440.833333332703</v>
      </c>
      <c r="E262" t="str">
        <f t="shared" si="29"/>
        <v>LRKPLGS</v>
      </c>
      <c r="F262" s="39">
        <v>75.954414367675781</v>
      </c>
      <c r="G262">
        <f t="shared" si="27"/>
        <v>1.1388083800646038E-3</v>
      </c>
      <c r="H262" s="38">
        <f>G262*SUMIF('Manual Inputs'!$B$11:$B$22,'Expanded kW'!A262,'Manual Inputs'!$C$11:$C$22)</f>
        <v>33581.392190895349</v>
      </c>
    </row>
    <row r="263" spans="1:8" x14ac:dyDescent="0.2">
      <c r="A263">
        <f t="shared" si="24"/>
        <v>3</v>
      </c>
      <c r="B263" t="b">
        <f t="shared" si="25"/>
        <v>0</v>
      </c>
      <c r="C263" t="str">
        <f t="shared" si="26"/>
        <v>OFF</v>
      </c>
      <c r="D263" s="4">
        <f t="shared" si="28"/>
        <v>42440.874999999367</v>
      </c>
      <c r="E263" t="str">
        <f t="shared" si="29"/>
        <v>LRKPLGS</v>
      </c>
      <c r="F263" s="39">
        <v>70.3153076171875</v>
      </c>
      <c r="G263">
        <f t="shared" si="27"/>
        <v>1.0542594821895132E-3</v>
      </c>
      <c r="H263" s="38">
        <f>G263*SUMIF('Manual Inputs'!$B$11:$B$22,'Expanded kW'!A263,'Manual Inputs'!$C$11:$C$22)</f>
        <v>31088.198648808571</v>
      </c>
    </row>
    <row r="264" spans="1:8" x14ac:dyDescent="0.2">
      <c r="A264">
        <f t="shared" si="24"/>
        <v>3</v>
      </c>
      <c r="B264" t="b">
        <f t="shared" si="25"/>
        <v>0</v>
      </c>
      <c r="C264" t="str">
        <f t="shared" si="26"/>
        <v>OFF</v>
      </c>
      <c r="D264" s="4">
        <f t="shared" si="28"/>
        <v>42440.916666666031</v>
      </c>
      <c r="E264" t="str">
        <f t="shared" si="29"/>
        <v>LRKPLGS</v>
      </c>
      <c r="F264" s="39">
        <v>67.375625610351563</v>
      </c>
      <c r="G264">
        <f t="shared" si="27"/>
        <v>1.0101839069648214E-3</v>
      </c>
      <c r="H264" s="38">
        <f>G264*SUMIF('Manual Inputs'!$B$11:$B$22,'Expanded kW'!A264,'Manual Inputs'!$C$11:$C$22)</f>
        <v>29788.489932601442</v>
      </c>
    </row>
    <row r="265" spans="1:8" x14ac:dyDescent="0.2">
      <c r="A265">
        <f t="shared" si="24"/>
        <v>3</v>
      </c>
      <c r="B265" t="b">
        <f t="shared" si="25"/>
        <v>0</v>
      </c>
      <c r="C265" t="str">
        <f t="shared" si="26"/>
        <v>OFF</v>
      </c>
      <c r="D265" s="4">
        <f t="shared" si="28"/>
        <v>42440.958333332695</v>
      </c>
      <c r="E265" t="str">
        <f t="shared" si="29"/>
        <v>LRKPLGS</v>
      </c>
      <c r="F265" s="39">
        <v>64.707359313964844</v>
      </c>
      <c r="G265">
        <f t="shared" si="27"/>
        <v>9.7017775269629084E-4</v>
      </c>
      <c r="H265" s="38">
        <f>G265*SUMIF('Manual Inputs'!$B$11:$B$22,'Expanded kW'!A265,'Manual Inputs'!$C$11:$C$22)</f>
        <v>28608.781054392472</v>
      </c>
    </row>
    <row r="266" spans="1:8" x14ac:dyDescent="0.2">
      <c r="A266">
        <f t="shared" si="24"/>
        <v>3</v>
      </c>
      <c r="B266" t="b">
        <f t="shared" si="25"/>
        <v>0</v>
      </c>
      <c r="C266" t="str">
        <f t="shared" si="26"/>
        <v>OFF</v>
      </c>
      <c r="D266" s="4">
        <f t="shared" si="28"/>
        <v>42440.99999999936</v>
      </c>
      <c r="E266" t="str">
        <f t="shared" si="29"/>
        <v>LRKPLGS</v>
      </c>
      <c r="F266" s="39">
        <v>63.681354522705078</v>
      </c>
      <c r="G266">
        <f t="shared" si="27"/>
        <v>9.5479454075265025E-4</v>
      </c>
      <c r="H266" s="38">
        <f>G266*SUMIF('Manual Inputs'!$B$11:$B$22,'Expanded kW'!A266,'Manual Inputs'!$C$11:$C$22)</f>
        <v>28155.158054704189</v>
      </c>
    </row>
    <row r="267" spans="1:8" x14ac:dyDescent="0.2">
      <c r="A267">
        <f t="shared" si="24"/>
        <v>3</v>
      </c>
      <c r="B267" t="b">
        <f t="shared" si="25"/>
        <v>0</v>
      </c>
      <c r="C267" t="str">
        <f t="shared" si="26"/>
        <v>OFF</v>
      </c>
      <c r="D267" s="4">
        <f t="shared" si="28"/>
        <v>42441.041666666024</v>
      </c>
      <c r="E267" t="str">
        <f t="shared" si="29"/>
        <v>LRKPLGS</v>
      </c>
      <c r="F267" s="39">
        <v>64.912925720214844</v>
      </c>
      <c r="G267">
        <f t="shared" si="27"/>
        <v>9.7325987436158387E-4</v>
      </c>
      <c r="H267" s="38">
        <f>G267*SUMIF('Manual Inputs'!$B$11:$B$22,'Expanded kW'!A267,'Manual Inputs'!$C$11:$C$22)</f>
        <v>28699.667228251143</v>
      </c>
    </row>
    <row r="268" spans="1:8" x14ac:dyDescent="0.2">
      <c r="A268">
        <f t="shared" si="24"/>
        <v>3</v>
      </c>
      <c r="B268" t="b">
        <f t="shared" si="25"/>
        <v>0</v>
      </c>
      <c r="C268" t="str">
        <f t="shared" si="26"/>
        <v>OFF</v>
      </c>
      <c r="D268" s="4">
        <f t="shared" si="28"/>
        <v>42441.083333332688</v>
      </c>
      <c r="E268" t="str">
        <f t="shared" si="29"/>
        <v>LRKPLGS</v>
      </c>
      <c r="F268" s="39">
        <v>63.628406524658203</v>
      </c>
      <c r="G268">
        <f t="shared" si="27"/>
        <v>9.5400067479521503E-4</v>
      </c>
      <c r="H268" s="38">
        <f>G268*SUMIF('Manual Inputs'!$B$11:$B$22,'Expanded kW'!A268,'Manual Inputs'!$C$11:$C$22)</f>
        <v>28131.748388486139</v>
      </c>
    </row>
    <row r="269" spans="1:8" x14ac:dyDescent="0.2">
      <c r="A269">
        <f t="shared" si="24"/>
        <v>3</v>
      </c>
      <c r="B269" t="b">
        <f t="shared" si="25"/>
        <v>0</v>
      </c>
      <c r="C269" t="str">
        <f t="shared" si="26"/>
        <v>OFF</v>
      </c>
      <c r="D269" s="4">
        <f t="shared" si="28"/>
        <v>42441.124999999352</v>
      </c>
      <c r="E269" t="str">
        <f t="shared" si="29"/>
        <v>LRKPLGS</v>
      </c>
      <c r="F269" s="39">
        <v>62.466365814208984</v>
      </c>
      <c r="G269">
        <f t="shared" si="27"/>
        <v>9.3657783360747522E-4</v>
      </c>
      <c r="H269" s="38">
        <f>G269*SUMIF('Manual Inputs'!$B$11:$B$22,'Expanded kW'!A269,'Manual Inputs'!$C$11:$C$22)</f>
        <v>27617.980424316447</v>
      </c>
    </row>
    <row r="270" spans="1:8" x14ac:dyDescent="0.2">
      <c r="A270">
        <f t="shared" si="24"/>
        <v>3</v>
      </c>
      <c r="B270" t="b">
        <f t="shared" si="25"/>
        <v>0</v>
      </c>
      <c r="C270" t="str">
        <f t="shared" si="26"/>
        <v>OFF</v>
      </c>
      <c r="D270" s="4">
        <f t="shared" si="28"/>
        <v>42441.166666666017</v>
      </c>
      <c r="E270" t="str">
        <f t="shared" si="29"/>
        <v>LRKPLGS</v>
      </c>
      <c r="F270" s="39">
        <v>60.02154541015625</v>
      </c>
      <c r="G270">
        <f t="shared" si="27"/>
        <v>8.9992187375225634E-4</v>
      </c>
      <c r="H270" s="38">
        <f>G270*SUMIF('Manual Inputs'!$B$11:$B$22,'Expanded kW'!A270,'Manual Inputs'!$C$11:$C$22)</f>
        <v>26537.06269875318</v>
      </c>
    </row>
    <row r="271" spans="1:8" x14ac:dyDescent="0.2">
      <c r="A271">
        <f t="shared" si="24"/>
        <v>3</v>
      </c>
      <c r="B271" t="b">
        <f t="shared" si="25"/>
        <v>0</v>
      </c>
      <c r="C271" t="str">
        <f t="shared" si="26"/>
        <v>OFF</v>
      </c>
      <c r="D271" s="4">
        <f t="shared" si="28"/>
        <v>42441.208333332681</v>
      </c>
      <c r="E271" t="str">
        <f t="shared" si="29"/>
        <v>LRKPLGS</v>
      </c>
      <c r="F271" s="39">
        <v>62.862476348876953</v>
      </c>
      <c r="G271">
        <f t="shared" si="27"/>
        <v>9.425168432103684E-4</v>
      </c>
      <c r="H271" s="38">
        <f>G271*SUMIF('Manual Inputs'!$B$11:$B$22,'Expanded kW'!A271,'Manual Inputs'!$C$11:$C$22)</f>
        <v>27793.111038203337</v>
      </c>
    </row>
    <row r="272" spans="1:8" x14ac:dyDescent="0.2">
      <c r="A272">
        <f t="shared" si="24"/>
        <v>3</v>
      </c>
      <c r="B272" t="b">
        <f t="shared" si="25"/>
        <v>0</v>
      </c>
      <c r="C272" t="str">
        <f t="shared" si="26"/>
        <v>OFF</v>
      </c>
      <c r="D272" s="4">
        <f t="shared" si="28"/>
        <v>42441.249999999345</v>
      </c>
      <c r="E272" t="str">
        <f t="shared" si="29"/>
        <v>LRKPLGS</v>
      </c>
      <c r="F272" s="39">
        <v>63.368766784667969</v>
      </c>
      <c r="G272">
        <f t="shared" si="27"/>
        <v>9.5010781466114351E-4</v>
      </c>
      <c r="H272" s="38">
        <f>G272*SUMIF('Manual Inputs'!$B$11:$B$22,'Expanded kW'!A272,'Manual Inputs'!$C$11:$C$22)</f>
        <v>28016.955008673511</v>
      </c>
    </row>
    <row r="273" spans="1:8" x14ac:dyDescent="0.2">
      <c r="A273">
        <f t="shared" si="24"/>
        <v>3</v>
      </c>
      <c r="B273" t="b">
        <f t="shared" si="25"/>
        <v>0</v>
      </c>
      <c r="C273" t="str">
        <f t="shared" si="26"/>
        <v>OFF</v>
      </c>
      <c r="D273" s="4">
        <f t="shared" si="28"/>
        <v>42441.291666666009</v>
      </c>
      <c r="E273" t="str">
        <f t="shared" si="29"/>
        <v>LRKPLGS</v>
      </c>
      <c r="F273" s="39">
        <v>72.158454895019531</v>
      </c>
      <c r="G273">
        <f t="shared" si="27"/>
        <v>1.0818943679714995E-3</v>
      </c>
      <c r="H273" s="38">
        <f>G273*SUMIF('Manual Inputs'!$B$11:$B$22,'Expanded kW'!A273,'Manual Inputs'!$C$11:$C$22)</f>
        <v>31903.101273201653</v>
      </c>
    </row>
    <row r="274" spans="1:8" x14ac:dyDescent="0.2">
      <c r="A274">
        <f t="shared" si="24"/>
        <v>3</v>
      </c>
      <c r="B274" t="b">
        <f t="shared" si="25"/>
        <v>0</v>
      </c>
      <c r="C274" t="str">
        <f t="shared" si="26"/>
        <v>OFF</v>
      </c>
      <c r="D274" s="4">
        <f t="shared" si="28"/>
        <v>42441.333333332674</v>
      </c>
      <c r="E274" t="str">
        <f t="shared" si="29"/>
        <v>LRKPLGS</v>
      </c>
      <c r="F274" s="39">
        <v>76.041160583496094</v>
      </c>
      <c r="G274">
        <f t="shared" si="27"/>
        <v>1.1401089933118715E-3</v>
      </c>
      <c r="H274" s="38">
        <f>G274*SUMIF('Manual Inputs'!$B$11:$B$22,'Expanded kW'!A274,'Manual Inputs'!$C$11:$C$22)</f>
        <v>33619.744914944225</v>
      </c>
    </row>
    <row r="275" spans="1:8" x14ac:dyDescent="0.2">
      <c r="A275">
        <f t="shared" si="24"/>
        <v>3</v>
      </c>
      <c r="B275" t="b">
        <f t="shared" si="25"/>
        <v>0</v>
      </c>
      <c r="C275" t="str">
        <f t="shared" si="26"/>
        <v>OFF</v>
      </c>
      <c r="D275" s="4">
        <f t="shared" si="28"/>
        <v>42441.374999999338</v>
      </c>
      <c r="E275" t="str">
        <f t="shared" si="29"/>
        <v>LRKPLGS</v>
      </c>
      <c r="F275" s="39">
        <v>73.926429748535156</v>
      </c>
      <c r="G275">
        <f t="shared" si="27"/>
        <v>1.108402169995761E-3</v>
      </c>
      <c r="H275" s="38">
        <f>G275*SUMIF('Manual Inputs'!$B$11:$B$22,'Expanded kW'!A275,'Manual Inputs'!$C$11:$C$22)</f>
        <v>32684.768243236449</v>
      </c>
    </row>
    <row r="276" spans="1:8" x14ac:dyDescent="0.2">
      <c r="A276">
        <f t="shared" si="24"/>
        <v>3</v>
      </c>
      <c r="B276" t="b">
        <f t="shared" si="25"/>
        <v>0</v>
      </c>
      <c r="C276" t="str">
        <f t="shared" si="26"/>
        <v>OFF</v>
      </c>
      <c r="D276" s="4">
        <f t="shared" si="28"/>
        <v>42441.416666666002</v>
      </c>
      <c r="E276" t="str">
        <f t="shared" si="29"/>
        <v>LRKPLGS</v>
      </c>
      <c r="F276" s="39">
        <v>79.504615783691406</v>
      </c>
      <c r="G276">
        <f t="shared" si="27"/>
        <v>1.1920376644601715E-3</v>
      </c>
      <c r="H276" s="38">
        <f>G276*SUMIF('Manual Inputs'!$B$11:$B$22,'Expanded kW'!A276,'Manual Inputs'!$C$11:$C$22)</f>
        <v>35151.027176569463</v>
      </c>
    </row>
    <row r="277" spans="1:8" x14ac:dyDescent="0.2">
      <c r="A277">
        <f t="shared" si="24"/>
        <v>3</v>
      </c>
      <c r="B277" t="b">
        <f t="shared" si="25"/>
        <v>0</v>
      </c>
      <c r="C277" t="str">
        <f t="shared" si="26"/>
        <v>OFF</v>
      </c>
      <c r="D277" s="4">
        <f t="shared" si="28"/>
        <v>42441.458333332666</v>
      </c>
      <c r="E277" t="str">
        <f t="shared" si="29"/>
        <v>LRKPLGS</v>
      </c>
      <c r="F277" s="39">
        <v>79.942153930664063</v>
      </c>
      <c r="G277">
        <f t="shared" si="27"/>
        <v>1.1985978112603087E-3</v>
      </c>
      <c r="H277" s="38">
        <f>G277*SUMIF('Manual Inputs'!$B$11:$B$22,'Expanded kW'!A277,'Manual Inputs'!$C$11:$C$22)</f>
        <v>35344.473999039066</v>
      </c>
    </row>
    <row r="278" spans="1:8" x14ac:dyDescent="0.2">
      <c r="A278">
        <f t="shared" si="24"/>
        <v>3</v>
      </c>
      <c r="B278" t="b">
        <f t="shared" si="25"/>
        <v>0</v>
      </c>
      <c r="C278" t="str">
        <f t="shared" si="26"/>
        <v>OFF</v>
      </c>
      <c r="D278" s="4">
        <f t="shared" si="28"/>
        <v>42441.499999999331</v>
      </c>
      <c r="E278" t="str">
        <f t="shared" si="29"/>
        <v>LRKPLGS</v>
      </c>
      <c r="F278" s="39">
        <v>79.190315246582031</v>
      </c>
      <c r="G278">
        <f t="shared" si="27"/>
        <v>1.187325257834451E-3</v>
      </c>
      <c r="H278" s="38">
        <f>G278*SUMIF('Manual Inputs'!$B$11:$B$22,'Expanded kW'!A278,'Manual Inputs'!$C$11:$C$22)</f>
        <v>35012.066858194987</v>
      </c>
    </row>
    <row r="279" spans="1:8" x14ac:dyDescent="0.2">
      <c r="A279">
        <f t="shared" si="24"/>
        <v>3</v>
      </c>
      <c r="B279" t="b">
        <f t="shared" si="25"/>
        <v>0</v>
      </c>
      <c r="C279" t="str">
        <f t="shared" si="26"/>
        <v>OFF</v>
      </c>
      <c r="D279" s="4">
        <f t="shared" si="28"/>
        <v>42441.541666665995</v>
      </c>
      <c r="E279" t="str">
        <f t="shared" si="29"/>
        <v>LRKPLGS</v>
      </c>
      <c r="F279" s="39">
        <v>83.941246032714844</v>
      </c>
      <c r="G279">
        <f t="shared" si="27"/>
        <v>1.2585574546382418E-3</v>
      </c>
      <c r="H279" s="38">
        <f>G279*SUMIF('Manual Inputs'!$B$11:$B$22,'Expanded kW'!A279,'Manual Inputs'!$C$11:$C$22)</f>
        <v>37112.575055501584</v>
      </c>
    </row>
    <row r="280" spans="1:8" x14ac:dyDescent="0.2">
      <c r="A280">
        <f t="shared" si="24"/>
        <v>3</v>
      </c>
      <c r="B280" t="b">
        <f t="shared" si="25"/>
        <v>0</v>
      </c>
      <c r="C280" t="str">
        <f t="shared" si="26"/>
        <v>OFF</v>
      </c>
      <c r="D280" s="4">
        <f t="shared" si="28"/>
        <v>42441.583333332659</v>
      </c>
      <c r="E280" t="str">
        <f t="shared" si="29"/>
        <v>LRKPLGS</v>
      </c>
      <c r="F280" s="39">
        <v>85.544929504394531</v>
      </c>
      <c r="G280">
        <f t="shared" si="27"/>
        <v>1.2826019843963062E-3</v>
      </c>
      <c r="H280" s="38">
        <f>G280*SUMIF('Manual Inputs'!$B$11:$B$22,'Expanded kW'!A280,'Manual Inputs'!$C$11:$C$22)</f>
        <v>37821.604597245387</v>
      </c>
    </row>
    <row r="281" spans="1:8" x14ac:dyDescent="0.2">
      <c r="A281">
        <f t="shared" si="24"/>
        <v>3</v>
      </c>
      <c r="B281" t="b">
        <f t="shared" si="25"/>
        <v>0</v>
      </c>
      <c r="C281" t="str">
        <f t="shared" si="26"/>
        <v>OFF</v>
      </c>
      <c r="D281" s="4">
        <f t="shared" si="28"/>
        <v>42441.624999999323</v>
      </c>
      <c r="E281" t="str">
        <f t="shared" si="29"/>
        <v>LRKPLGS</v>
      </c>
      <c r="F281" s="39">
        <v>84.639846801757812</v>
      </c>
      <c r="G281">
        <f t="shared" si="27"/>
        <v>1.2690317952901828E-3</v>
      </c>
      <c r="H281" s="38">
        <f>G281*SUMIF('Manual Inputs'!$B$11:$B$22,'Expanded kW'!A281,'Manual Inputs'!$C$11:$C$22)</f>
        <v>37421.444350399041</v>
      </c>
    </row>
    <row r="282" spans="1:8" x14ac:dyDescent="0.2">
      <c r="A282">
        <f t="shared" si="24"/>
        <v>3</v>
      </c>
      <c r="B282" t="b">
        <f t="shared" si="25"/>
        <v>0</v>
      </c>
      <c r="C282" t="str">
        <f t="shared" si="26"/>
        <v>OFF</v>
      </c>
      <c r="D282" s="4">
        <f t="shared" si="28"/>
        <v>42441.666666665988</v>
      </c>
      <c r="E282" t="str">
        <f t="shared" si="29"/>
        <v>LRKPLGS</v>
      </c>
      <c r="F282" s="39">
        <v>81.701057434082031</v>
      </c>
      <c r="G282">
        <f t="shared" si="27"/>
        <v>1.224969603684658E-3</v>
      </c>
      <c r="H282" s="38">
        <f>G282*SUMIF('Manual Inputs'!$B$11:$B$22,'Expanded kW'!A282,'Manual Inputs'!$C$11:$C$22)</f>
        <v>36122.130292829876</v>
      </c>
    </row>
    <row r="283" spans="1:8" x14ac:dyDescent="0.2">
      <c r="A283">
        <f t="shared" si="24"/>
        <v>3</v>
      </c>
      <c r="B283" t="b">
        <f t="shared" si="25"/>
        <v>0</v>
      </c>
      <c r="C283" t="str">
        <f t="shared" si="26"/>
        <v>OFF</v>
      </c>
      <c r="D283" s="4">
        <f t="shared" si="28"/>
        <v>42441.708333332652</v>
      </c>
      <c r="E283" t="str">
        <f t="shared" si="29"/>
        <v>LRKPLGS</v>
      </c>
      <c r="F283" s="39">
        <v>82.957916259765625</v>
      </c>
      <c r="G283">
        <f t="shared" si="27"/>
        <v>1.2438140826417071E-3</v>
      </c>
      <c r="H283" s="38">
        <f>G283*SUMIF('Manual Inputs'!$B$11:$B$22,'Expanded kW'!A283,'Manual Inputs'!$C$11:$C$22)</f>
        <v>36677.819774543947</v>
      </c>
    </row>
    <row r="284" spans="1:8" x14ac:dyDescent="0.2">
      <c r="A284">
        <f t="shared" si="24"/>
        <v>3</v>
      </c>
      <c r="B284" t="b">
        <f t="shared" si="25"/>
        <v>0</v>
      </c>
      <c r="C284" t="str">
        <f t="shared" si="26"/>
        <v>OFF</v>
      </c>
      <c r="D284" s="4">
        <f t="shared" si="28"/>
        <v>42441.749999999316</v>
      </c>
      <c r="E284" t="str">
        <f t="shared" si="29"/>
        <v>LRKPLGS</v>
      </c>
      <c r="F284" s="39">
        <v>86.272178649902344</v>
      </c>
      <c r="G284">
        <f t="shared" si="27"/>
        <v>1.2935058591505768E-3</v>
      </c>
      <c r="H284" s="38">
        <f>G284*SUMIF('Manual Inputs'!$B$11:$B$22,'Expanded kW'!A284,'Manual Inputs'!$C$11:$C$22)</f>
        <v>38143.140073216149</v>
      </c>
    </row>
    <row r="285" spans="1:8" x14ac:dyDescent="0.2">
      <c r="A285">
        <f t="shared" si="24"/>
        <v>3</v>
      </c>
      <c r="B285" t="b">
        <f t="shared" si="25"/>
        <v>0</v>
      </c>
      <c r="C285" t="str">
        <f t="shared" si="26"/>
        <v>OFF</v>
      </c>
      <c r="D285" s="4">
        <f t="shared" si="28"/>
        <v>42441.79166666598</v>
      </c>
      <c r="E285" t="str">
        <f t="shared" si="29"/>
        <v>LRKPLGS</v>
      </c>
      <c r="F285" s="39">
        <v>85.229721069335938</v>
      </c>
      <c r="G285">
        <f t="shared" si="27"/>
        <v>1.2778759653716036E-3</v>
      </c>
      <c r="H285" s="38">
        <f>G285*SUMIF('Manual Inputs'!$B$11:$B$22,'Expanded kW'!A285,'Manual Inputs'!$C$11:$C$22)</f>
        <v>37682.242873931442</v>
      </c>
    </row>
    <row r="286" spans="1:8" x14ac:dyDescent="0.2">
      <c r="A286">
        <f t="shared" si="24"/>
        <v>3</v>
      </c>
      <c r="B286" t="b">
        <f t="shared" si="25"/>
        <v>0</v>
      </c>
      <c r="C286" t="str">
        <f t="shared" si="26"/>
        <v>OFF</v>
      </c>
      <c r="D286" s="4">
        <f t="shared" si="28"/>
        <v>42441.833333332645</v>
      </c>
      <c r="E286" t="str">
        <f t="shared" si="29"/>
        <v>LRKPLGS</v>
      </c>
      <c r="F286" s="39">
        <v>77.13031005859375</v>
      </c>
      <c r="G286">
        <f t="shared" si="27"/>
        <v>1.1564389533242026E-3</v>
      </c>
      <c r="H286" s="38">
        <f>G286*SUMIF('Manual Inputs'!$B$11:$B$22,'Expanded kW'!A286,'Manual Inputs'!$C$11:$C$22)</f>
        <v>34101.285796830452</v>
      </c>
    </row>
    <row r="287" spans="1:8" x14ac:dyDescent="0.2">
      <c r="A287">
        <f t="shared" si="24"/>
        <v>3</v>
      </c>
      <c r="B287" t="b">
        <f t="shared" si="25"/>
        <v>0</v>
      </c>
      <c r="C287" t="str">
        <f t="shared" si="26"/>
        <v>OFF</v>
      </c>
      <c r="D287" s="4">
        <f t="shared" si="28"/>
        <v>42441.874999999309</v>
      </c>
      <c r="E287" t="str">
        <f t="shared" si="29"/>
        <v>LRKPLGS</v>
      </c>
      <c r="F287" s="39">
        <v>71.460594177246094</v>
      </c>
      <c r="G287">
        <f t="shared" si="27"/>
        <v>1.0714311231405775E-3</v>
      </c>
      <c r="H287" s="38">
        <f>G287*SUMIF('Manual Inputs'!$B$11:$B$22,'Expanded kW'!A287,'Manual Inputs'!$C$11:$C$22)</f>
        <v>31594.559173927129</v>
      </c>
    </row>
    <row r="288" spans="1:8" x14ac:dyDescent="0.2">
      <c r="A288">
        <f t="shared" si="24"/>
        <v>3</v>
      </c>
      <c r="B288" t="b">
        <f t="shared" si="25"/>
        <v>0</v>
      </c>
      <c r="C288" t="str">
        <f t="shared" si="26"/>
        <v>OFF</v>
      </c>
      <c r="D288" s="4">
        <f t="shared" si="28"/>
        <v>42441.916666665973</v>
      </c>
      <c r="E288" t="str">
        <f t="shared" si="29"/>
        <v>LRKPLGS</v>
      </c>
      <c r="F288" s="39">
        <v>67.425437927246094</v>
      </c>
      <c r="G288">
        <f t="shared" si="27"/>
        <v>1.0109307586703105E-3</v>
      </c>
      <c r="H288" s="38">
        <f>G288*SUMIF('Manual Inputs'!$B$11:$B$22,'Expanded kW'!A288,'Manual Inputs'!$C$11:$C$22)</f>
        <v>29810.513233860471</v>
      </c>
    </row>
    <row r="289" spans="1:8" x14ac:dyDescent="0.2">
      <c r="A289">
        <f t="shared" si="24"/>
        <v>3</v>
      </c>
      <c r="B289" t="b">
        <f t="shared" si="25"/>
        <v>0</v>
      </c>
      <c r="C289" t="str">
        <f t="shared" si="26"/>
        <v>OFF</v>
      </c>
      <c r="D289" s="4">
        <f t="shared" si="28"/>
        <v>42441.958333332637</v>
      </c>
      <c r="E289" t="str">
        <f t="shared" si="29"/>
        <v>LRKPLGS</v>
      </c>
      <c r="F289" s="39">
        <v>64.243476867675781</v>
      </c>
      <c r="G289">
        <f t="shared" si="27"/>
        <v>9.6322261754586201E-4</v>
      </c>
      <c r="H289" s="38">
        <f>G289*SUMIF('Manual Inputs'!$B$11:$B$22,'Expanded kW'!A289,'Manual Inputs'!$C$11:$C$22)</f>
        <v>28403.686742376623</v>
      </c>
    </row>
    <row r="290" spans="1:8" x14ac:dyDescent="0.2">
      <c r="A290">
        <f t="shared" si="24"/>
        <v>3</v>
      </c>
      <c r="B290" t="b">
        <f t="shared" si="25"/>
        <v>0</v>
      </c>
      <c r="C290" t="str">
        <f t="shared" si="26"/>
        <v>OFF</v>
      </c>
      <c r="D290" s="4">
        <f t="shared" si="28"/>
        <v>42441.999999999302</v>
      </c>
      <c r="E290" t="str">
        <f t="shared" si="29"/>
        <v>LRKPLGS</v>
      </c>
      <c r="F290" s="39">
        <v>63.429130554199219</v>
      </c>
      <c r="G290">
        <f t="shared" si="27"/>
        <v>9.5101286760858263E-4</v>
      </c>
      <c r="H290" s="38">
        <f>G290*SUMIF('Manual Inputs'!$B$11:$B$22,'Expanded kW'!A290,'Manual Inputs'!$C$11:$C$22)</f>
        <v>28043.643377422391</v>
      </c>
    </row>
    <row r="291" spans="1:8" x14ac:dyDescent="0.2">
      <c r="A291">
        <f t="shared" si="24"/>
        <v>3</v>
      </c>
      <c r="B291" t="b">
        <f t="shared" si="25"/>
        <v>0</v>
      </c>
      <c r="C291" t="str">
        <f t="shared" si="26"/>
        <v>OFF</v>
      </c>
      <c r="D291" s="4">
        <f t="shared" si="28"/>
        <v>42442.041666665966</v>
      </c>
      <c r="E291" t="str">
        <f t="shared" si="29"/>
        <v>LRKPLGS</v>
      </c>
      <c r="F291" s="39">
        <v>63.695266723632812</v>
      </c>
      <c r="G291">
        <f t="shared" si="27"/>
        <v>9.5500313074881494E-4</v>
      </c>
      <c r="H291" s="38">
        <f>G291*SUMIF('Manual Inputs'!$B$11:$B$22,'Expanded kW'!A291,'Manual Inputs'!$C$11:$C$22)</f>
        <v>28161.308995100244</v>
      </c>
    </row>
    <row r="292" spans="1:8" x14ac:dyDescent="0.2">
      <c r="A292">
        <f t="shared" si="24"/>
        <v>3</v>
      </c>
      <c r="B292" t="b">
        <f t="shared" si="25"/>
        <v>0</v>
      </c>
      <c r="C292" t="str">
        <f t="shared" si="26"/>
        <v>OFF</v>
      </c>
      <c r="D292" s="4">
        <f t="shared" si="28"/>
        <v>42442.08333333263</v>
      </c>
      <c r="E292" t="str">
        <f t="shared" si="29"/>
        <v>LRKPLGS</v>
      </c>
      <c r="F292" s="39">
        <v>0</v>
      </c>
      <c r="G292">
        <f t="shared" si="27"/>
        <v>0</v>
      </c>
      <c r="H292" s="38">
        <f>G292*SUMIF('Manual Inputs'!$B$11:$B$22,'Expanded kW'!A292,'Manual Inputs'!$C$11:$C$22)</f>
        <v>0</v>
      </c>
    </row>
    <row r="293" spans="1:8" x14ac:dyDescent="0.2">
      <c r="A293">
        <f t="shared" si="24"/>
        <v>3</v>
      </c>
      <c r="B293" t="b">
        <f t="shared" si="25"/>
        <v>0</v>
      </c>
      <c r="C293" t="str">
        <f t="shared" si="26"/>
        <v>OFF</v>
      </c>
      <c r="D293" s="4">
        <f t="shared" si="28"/>
        <v>42442.124999999294</v>
      </c>
      <c r="E293" t="str">
        <f t="shared" si="29"/>
        <v>LRKPLGS</v>
      </c>
      <c r="F293" s="39">
        <v>63.160659790039063</v>
      </c>
      <c r="G293">
        <f t="shared" si="27"/>
        <v>9.4698760115668242E-4</v>
      </c>
      <c r="H293" s="38">
        <f>G293*SUMIF('Manual Inputs'!$B$11:$B$22,'Expanded kW'!A293,'Manual Inputs'!$C$11:$C$22)</f>
        <v>27924.945575614463</v>
      </c>
    </row>
    <row r="294" spans="1:8" x14ac:dyDescent="0.2">
      <c r="A294">
        <f t="shared" si="24"/>
        <v>3</v>
      </c>
      <c r="B294" t="b">
        <f t="shared" si="25"/>
        <v>0</v>
      </c>
      <c r="C294" t="str">
        <f t="shared" si="26"/>
        <v>OFF</v>
      </c>
      <c r="D294" s="4">
        <f t="shared" si="28"/>
        <v>42442.166666665958</v>
      </c>
      <c r="E294" t="str">
        <f t="shared" si="29"/>
        <v>LRKPLGS</v>
      </c>
      <c r="F294" s="39">
        <v>64.223457336425781</v>
      </c>
      <c r="G294">
        <f t="shared" si="27"/>
        <v>9.629224584288145E-4</v>
      </c>
      <c r="H294" s="38">
        <f>G294*SUMIF('Manual Inputs'!$B$11:$B$22,'Expanded kW'!A294,'Manual Inputs'!$C$11:$C$22)</f>
        <v>28394.835594803691</v>
      </c>
    </row>
    <row r="295" spans="1:8" x14ac:dyDescent="0.2">
      <c r="A295">
        <f t="shared" si="24"/>
        <v>3</v>
      </c>
      <c r="B295" t="b">
        <f t="shared" si="25"/>
        <v>0</v>
      </c>
      <c r="C295" t="str">
        <f t="shared" si="26"/>
        <v>OFF</v>
      </c>
      <c r="D295" s="4">
        <f t="shared" si="28"/>
        <v>42442.208333332623</v>
      </c>
      <c r="E295" t="str">
        <f t="shared" si="29"/>
        <v>LRKPLGS</v>
      </c>
      <c r="F295" s="39">
        <v>74.074150085449219</v>
      </c>
      <c r="G295">
        <f t="shared" si="27"/>
        <v>1.110616987383061E-3</v>
      </c>
      <c r="H295" s="38">
        <f>G295*SUMIF('Manual Inputs'!$B$11:$B$22,'Expanded kW'!A295,'Manual Inputs'!$C$11:$C$22)</f>
        <v>32750.079188094369</v>
      </c>
    </row>
    <row r="296" spans="1:8" x14ac:dyDescent="0.2">
      <c r="A296">
        <f t="shared" si="24"/>
        <v>3</v>
      </c>
      <c r="B296" t="b">
        <f t="shared" si="25"/>
        <v>0</v>
      </c>
      <c r="C296" t="str">
        <f t="shared" si="26"/>
        <v>OFF</v>
      </c>
      <c r="D296" s="4">
        <f t="shared" si="28"/>
        <v>42442.249999999287</v>
      </c>
      <c r="E296" t="str">
        <f t="shared" si="29"/>
        <v>LRKPLGS</v>
      </c>
      <c r="F296" s="39">
        <v>76.295021057128906</v>
      </c>
      <c r="G296">
        <f t="shared" si="27"/>
        <v>1.1439152030910788E-3</v>
      </c>
      <c r="H296" s="38">
        <f>G296*SUMIF('Manual Inputs'!$B$11:$B$22,'Expanded kW'!A296,'Manual Inputs'!$C$11:$C$22)</f>
        <v>33731.983133062306</v>
      </c>
    </row>
    <row r="297" spans="1:8" x14ac:dyDescent="0.2">
      <c r="A297">
        <f t="shared" si="24"/>
        <v>3</v>
      </c>
      <c r="B297" t="b">
        <f t="shared" si="25"/>
        <v>0</v>
      </c>
      <c r="C297" t="str">
        <f t="shared" si="26"/>
        <v>OFF</v>
      </c>
      <c r="D297" s="4">
        <f t="shared" si="28"/>
        <v>42442.291666665951</v>
      </c>
      <c r="E297" t="str">
        <f t="shared" si="29"/>
        <v>LRKPLGS</v>
      </c>
      <c r="F297" s="39">
        <v>73.99468994140625</v>
      </c>
      <c r="G297">
        <f t="shared" si="27"/>
        <v>1.109425616497371E-3</v>
      </c>
      <c r="H297" s="38">
        <f>G297*SUMIF('Manual Inputs'!$B$11:$B$22,'Expanded kW'!A297,'Manual Inputs'!$C$11:$C$22)</f>
        <v>32714.947823013528</v>
      </c>
    </row>
    <row r="298" spans="1:8" x14ac:dyDescent="0.2">
      <c r="A298">
        <f t="shared" si="24"/>
        <v>3</v>
      </c>
      <c r="B298" t="b">
        <f t="shared" si="25"/>
        <v>0</v>
      </c>
      <c r="C298" t="str">
        <f t="shared" si="26"/>
        <v>OFF</v>
      </c>
      <c r="D298" s="4">
        <f t="shared" si="28"/>
        <v>42442.333333332615</v>
      </c>
      <c r="E298" t="str">
        <f t="shared" si="29"/>
        <v>LRKPLGS</v>
      </c>
      <c r="F298" s="39">
        <v>74.769210815429688</v>
      </c>
      <c r="G298">
        <f t="shared" si="27"/>
        <v>1.1210382511179628E-3</v>
      </c>
      <c r="H298" s="38">
        <f>G298*SUMIF('Manual Inputs'!$B$11:$B$22,'Expanded kW'!A298,'Manual Inputs'!$C$11:$C$22)</f>
        <v>33057.383341042943</v>
      </c>
    </row>
    <row r="299" spans="1:8" x14ac:dyDescent="0.2">
      <c r="A299">
        <f t="shared" si="24"/>
        <v>3</v>
      </c>
      <c r="B299" t="b">
        <f t="shared" si="25"/>
        <v>0</v>
      </c>
      <c r="C299" t="str">
        <f t="shared" si="26"/>
        <v>OFF</v>
      </c>
      <c r="D299" s="4">
        <f t="shared" si="28"/>
        <v>42442.37499999928</v>
      </c>
      <c r="E299" t="str">
        <f t="shared" si="29"/>
        <v>LRKPLGS</v>
      </c>
      <c r="F299" s="39">
        <v>75.395195007324219</v>
      </c>
      <c r="G299">
        <f t="shared" si="27"/>
        <v>1.1304238286311619E-3</v>
      </c>
      <c r="H299" s="38">
        <f>G299*SUMIF('Manual Inputs'!$B$11:$B$22,'Expanded kW'!A299,'Manual Inputs'!$C$11:$C$22)</f>
        <v>33334.146987084001</v>
      </c>
    </row>
    <row r="300" spans="1:8" x14ac:dyDescent="0.2">
      <c r="A300">
        <f t="shared" si="24"/>
        <v>3</v>
      </c>
      <c r="B300" t="b">
        <f t="shared" si="25"/>
        <v>0</v>
      </c>
      <c r="C300" t="str">
        <f t="shared" si="26"/>
        <v>OFF</v>
      </c>
      <c r="D300" s="4">
        <f t="shared" si="28"/>
        <v>42442.416666665944</v>
      </c>
      <c r="E300" t="str">
        <f t="shared" si="29"/>
        <v>LRKPLGS</v>
      </c>
      <c r="F300" s="39">
        <v>81.291404724121094</v>
      </c>
      <c r="G300">
        <f t="shared" si="27"/>
        <v>1.2188275519961096E-3</v>
      </c>
      <c r="H300" s="38">
        <f>G300*SUMIF('Manual Inputs'!$B$11:$B$22,'Expanded kW'!A300,'Manual Inputs'!$C$11:$C$22)</f>
        <v>35941.012336358399</v>
      </c>
    </row>
    <row r="301" spans="1:8" x14ac:dyDescent="0.2">
      <c r="A301">
        <f t="shared" si="24"/>
        <v>3</v>
      </c>
      <c r="B301" t="b">
        <f t="shared" si="25"/>
        <v>0</v>
      </c>
      <c r="C301" t="str">
        <f t="shared" si="26"/>
        <v>OFF</v>
      </c>
      <c r="D301" s="4">
        <f t="shared" si="28"/>
        <v>42442.458333332608</v>
      </c>
      <c r="E301" t="str">
        <f t="shared" si="29"/>
        <v>LRKPLGS</v>
      </c>
      <c r="F301" s="39">
        <v>81.307136535644531</v>
      </c>
      <c r="G301">
        <f t="shared" si="27"/>
        <v>1.2190634239851921E-3</v>
      </c>
      <c r="H301" s="38">
        <f>G301*SUMIF('Manual Inputs'!$B$11:$B$22,'Expanded kW'!A301,'Manual Inputs'!$C$11:$C$22)</f>
        <v>35947.96777320878</v>
      </c>
    </row>
    <row r="302" spans="1:8" x14ac:dyDescent="0.2">
      <c r="A302">
        <f t="shared" si="24"/>
        <v>3</v>
      </c>
      <c r="B302" t="b">
        <f t="shared" si="25"/>
        <v>0</v>
      </c>
      <c r="C302" t="str">
        <f t="shared" si="26"/>
        <v>OFF</v>
      </c>
      <c r="D302" s="4">
        <f t="shared" si="28"/>
        <v>42442.499999999272</v>
      </c>
      <c r="E302" t="str">
        <f t="shared" si="29"/>
        <v>LRKPLGS</v>
      </c>
      <c r="F302" s="39">
        <v>85.489799499511719</v>
      </c>
      <c r="G302">
        <f t="shared" si="27"/>
        <v>1.2817754029253513E-3</v>
      </c>
      <c r="H302" s="38">
        <f>G302*SUMIF('Manual Inputs'!$B$11:$B$22,'Expanded kW'!A302,'Manual Inputs'!$C$11:$C$22)</f>
        <v>37797.230209912297</v>
      </c>
    </row>
    <row r="303" spans="1:8" x14ac:dyDescent="0.2">
      <c r="A303">
        <f t="shared" si="24"/>
        <v>3</v>
      </c>
      <c r="B303" t="b">
        <f t="shared" si="25"/>
        <v>0</v>
      </c>
      <c r="C303" t="str">
        <f t="shared" si="26"/>
        <v>OFF</v>
      </c>
      <c r="D303" s="4">
        <f t="shared" si="28"/>
        <v>42442.541666665937</v>
      </c>
      <c r="E303" t="str">
        <f t="shared" si="29"/>
        <v>LRKPLGS</v>
      </c>
      <c r="F303" s="39">
        <v>86.041854858398438</v>
      </c>
      <c r="G303">
        <f t="shared" si="27"/>
        <v>1.2900525422357336E-3</v>
      </c>
      <c r="H303" s="38">
        <f>G303*SUMIF('Manual Inputs'!$B$11:$B$22,'Expanded kW'!A303,'Manual Inputs'!$C$11:$C$22)</f>
        <v>38041.308025167629</v>
      </c>
    </row>
    <row r="304" spans="1:8" x14ac:dyDescent="0.2">
      <c r="A304">
        <f t="shared" si="24"/>
        <v>3</v>
      </c>
      <c r="B304" t="b">
        <f t="shared" si="25"/>
        <v>0</v>
      </c>
      <c r="C304" t="str">
        <f t="shared" si="26"/>
        <v>OFF</v>
      </c>
      <c r="D304" s="4">
        <f t="shared" si="28"/>
        <v>42442.583333332601</v>
      </c>
      <c r="E304" t="str">
        <f t="shared" si="29"/>
        <v>LRKPLGS</v>
      </c>
      <c r="F304" s="39">
        <v>87.187217712402344</v>
      </c>
      <c r="G304">
        <f t="shared" si="27"/>
        <v>1.307225327085872E-3</v>
      </c>
      <c r="H304" s="38">
        <f>G304*SUMIF('Manual Inputs'!$B$11:$B$22,'Expanded kW'!A304,'Manual Inputs'!$C$11:$C$22)</f>
        <v>38547.702281793703</v>
      </c>
    </row>
    <row r="305" spans="1:8" x14ac:dyDescent="0.2">
      <c r="A305">
        <f t="shared" si="24"/>
        <v>3</v>
      </c>
      <c r="B305" t="b">
        <f t="shared" si="25"/>
        <v>0</v>
      </c>
      <c r="C305" t="str">
        <f t="shared" si="26"/>
        <v>OFF</v>
      </c>
      <c r="D305" s="4">
        <f t="shared" si="28"/>
        <v>42442.624999999265</v>
      </c>
      <c r="E305" t="str">
        <f t="shared" si="29"/>
        <v>LRKPLGS</v>
      </c>
      <c r="F305" s="39">
        <v>78.819572448730469</v>
      </c>
      <c r="G305">
        <f t="shared" si="27"/>
        <v>1.1817665946737008E-3</v>
      </c>
      <c r="H305" s="38">
        <f>G305*SUMIF('Manual Inputs'!$B$11:$B$22,'Expanded kW'!A305,'Manual Inputs'!$C$11:$C$22)</f>
        <v>34848.151970558101</v>
      </c>
    </row>
    <row r="306" spans="1:8" x14ac:dyDescent="0.2">
      <c r="A306">
        <f t="shared" si="24"/>
        <v>3</v>
      </c>
      <c r="B306" t="b">
        <f t="shared" si="25"/>
        <v>0</v>
      </c>
      <c r="C306" t="str">
        <f t="shared" si="26"/>
        <v>OFF</v>
      </c>
      <c r="D306" s="4">
        <f t="shared" si="28"/>
        <v>42442.666666665929</v>
      </c>
      <c r="E306" t="str">
        <f t="shared" si="29"/>
        <v>LRKPLGS</v>
      </c>
      <c r="F306" s="39">
        <v>76.084823608398437</v>
      </c>
      <c r="G306">
        <f t="shared" si="27"/>
        <v>1.140763646751987E-3</v>
      </c>
      <c r="H306" s="38">
        <f>G306*SUMIF('Manual Inputs'!$B$11:$B$22,'Expanded kW'!A306,'Manual Inputs'!$C$11:$C$22)</f>
        <v>33639.049456697241</v>
      </c>
    </row>
    <row r="307" spans="1:8" x14ac:dyDescent="0.2">
      <c r="A307">
        <f t="shared" si="24"/>
        <v>3</v>
      </c>
      <c r="B307" t="b">
        <f t="shared" si="25"/>
        <v>0</v>
      </c>
      <c r="C307" t="str">
        <f t="shared" si="26"/>
        <v>OFF</v>
      </c>
      <c r="D307" s="4">
        <f t="shared" si="28"/>
        <v>42442.708333332594</v>
      </c>
      <c r="E307" t="str">
        <f t="shared" si="29"/>
        <v>LRKPLGS</v>
      </c>
      <c r="F307" s="39">
        <v>76.4678955078125</v>
      </c>
      <c r="G307">
        <f t="shared" si="27"/>
        <v>1.146507164003114E-3</v>
      </c>
      <c r="H307" s="38">
        <f>G307*SUMIF('Manual Inputs'!$B$11:$B$22,'Expanded kW'!A307,'Manual Inputs'!$C$11:$C$22)</f>
        <v>33808.415355949168</v>
      </c>
    </row>
    <row r="308" spans="1:8" x14ac:dyDescent="0.2">
      <c r="A308">
        <f t="shared" si="24"/>
        <v>3</v>
      </c>
      <c r="B308" t="b">
        <f t="shared" si="25"/>
        <v>0</v>
      </c>
      <c r="C308" t="str">
        <f t="shared" si="26"/>
        <v>OFF</v>
      </c>
      <c r="D308" s="4">
        <f t="shared" si="28"/>
        <v>42442.749999999258</v>
      </c>
      <c r="E308" t="str">
        <f t="shared" si="29"/>
        <v>LRKPLGS</v>
      </c>
      <c r="F308" s="39">
        <v>73.400543212890625</v>
      </c>
      <c r="G308">
        <f t="shared" si="27"/>
        <v>1.1005173880677998E-3</v>
      </c>
      <c r="H308" s="38">
        <f>G308*SUMIF('Manual Inputs'!$B$11:$B$22,'Expanded kW'!A308,'Manual Inputs'!$C$11:$C$22)</f>
        <v>32452.260335060073</v>
      </c>
    </row>
    <row r="309" spans="1:8" x14ac:dyDescent="0.2">
      <c r="A309">
        <f t="shared" si="24"/>
        <v>3</v>
      </c>
      <c r="B309" t="b">
        <f t="shared" si="25"/>
        <v>0</v>
      </c>
      <c r="C309" t="str">
        <f t="shared" si="26"/>
        <v>OFF</v>
      </c>
      <c r="D309" s="4">
        <f t="shared" si="28"/>
        <v>42442.791666665922</v>
      </c>
      <c r="E309" t="str">
        <f t="shared" si="29"/>
        <v>LRKPLGS</v>
      </c>
      <c r="F309" s="39">
        <v>69.601905822753906</v>
      </c>
      <c r="G309">
        <f t="shared" si="27"/>
        <v>1.0435632251171942E-3</v>
      </c>
      <c r="H309" s="38">
        <f>G309*SUMIF('Manual Inputs'!$B$11:$B$22,'Expanded kW'!A309,'Manual Inputs'!$C$11:$C$22)</f>
        <v>30772.785441452466</v>
      </c>
    </row>
    <row r="310" spans="1:8" x14ac:dyDescent="0.2">
      <c r="A310">
        <f t="shared" si="24"/>
        <v>3</v>
      </c>
      <c r="B310" t="b">
        <f t="shared" si="25"/>
        <v>0</v>
      </c>
      <c r="C310" t="str">
        <f t="shared" si="26"/>
        <v>OFF</v>
      </c>
      <c r="D310" s="4">
        <f t="shared" si="28"/>
        <v>42442.833333332586</v>
      </c>
      <c r="E310" t="str">
        <f t="shared" si="29"/>
        <v>LRKPLGS</v>
      </c>
      <c r="F310" s="39">
        <v>72.128402709960937</v>
      </c>
      <c r="G310">
        <f t="shared" si="27"/>
        <v>1.0814437861262059E-3</v>
      </c>
      <c r="H310" s="38">
        <f>G310*SUMIF('Manual Inputs'!$B$11:$B$22,'Expanded kW'!A310,'Manual Inputs'!$C$11:$C$22)</f>
        <v>31889.814432389991</v>
      </c>
    </row>
    <row r="311" spans="1:8" x14ac:dyDescent="0.2">
      <c r="A311">
        <f t="shared" si="24"/>
        <v>3</v>
      </c>
      <c r="B311" t="b">
        <f t="shared" si="25"/>
        <v>0</v>
      </c>
      <c r="C311" t="str">
        <f t="shared" si="26"/>
        <v>OFF</v>
      </c>
      <c r="D311" s="4">
        <f t="shared" si="28"/>
        <v>42442.874999999251</v>
      </c>
      <c r="E311" t="str">
        <f t="shared" si="29"/>
        <v>LRKPLGS</v>
      </c>
      <c r="F311" s="39">
        <v>68.471878051757813</v>
      </c>
      <c r="G311">
        <f t="shared" si="27"/>
        <v>1.0266203639809526E-3</v>
      </c>
      <c r="H311" s="38">
        <f>G311*SUMIF('Manual Inputs'!$B$11:$B$22,'Expanded kW'!A311,'Manual Inputs'!$C$11:$C$22)</f>
        <v>30273.171217837666</v>
      </c>
    </row>
    <row r="312" spans="1:8" x14ac:dyDescent="0.2">
      <c r="A312">
        <f t="shared" si="24"/>
        <v>3</v>
      </c>
      <c r="B312" t="b">
        <f t="shared" si="25"/>
        <v>0</v>
      </c>
      <c r="C312" t="str">
        <f t="shared" si="26"/>
        <v>OFF</v>
      </c>
      <c r="D312" s="4">
        <f t="shared" si="28"/>
        <v>42442.916666665915</v>
      </c>
      <c r="E312" t="str">
        <f t="shared" si="29"/>
        <v>LRKPLGS</v>
      </c>
      <c r="F312" s="39">
        <v>63.903484344482422</v>
      </c>
      <c r="G312">
        <f t="shared" si="27"/>
        <v>9.5812500290693348E-4</v>
      </c>
      <c r="H312" s="38">
        <f>G312*SUMIF('Manual Inputs'!$B$11:$B$22,'Expanded kW'!A312,'Manual Inputs'!$C$11:$C$22)</f>
        <v>28253.367338845193</v>
      </c>
    </row>
    <row r="313" spans="1:8" x14ac:dyDescent="0.2">
      <c r="A313">
        <f t="shared" si="24"/>
        <v>3</v>
      </c>
      <c r="B313" t="b">
        <f t="shared" si="25"/>
        <v>0</v>
      </c>
      <c r="C313" t="str">
        <f t="shared" si="26"/>
        <v>OFF</v>
      </c>
      <c r="D313" s="4">
        <f t="shared" si="28"/>
        <v>42442.958333332579</v>
      </c>
      <c r="E313" t="str">
        <f t="shared" si="29"/>
        <v>LRKPLGS</v>
      </c>
      <c r="F313" s="39">
        <v>63.007316589355469</v>
      </c>
      <c r="G313">
        <f t="shared" si="27"/>
        <v>9.4468847840762033E-4</v>
      </c>
      <c r="H313" s="38">
        <f>G313*SUMIF('Manual Inputs'!$B$11:$B$22,'Expanded kW'!A313,'Manual Inputs'!$C$11:$C$22)</f>
        <v>27857.148618652413</v>
      </c>
    </row>
    <row r="314" spans="1:8" x14ac:dyDescent="0.2">
      <c r="A314">
        <f t="shared" si="24"/>
        <v>3</v>
      </c>
      <c r="B314" t="b">
        <f t="shared" si="25"/>
        <v>0</v>
      </c>
      <c r="C314" t="str">
        <f t="shared" si="26"/>
        <v>OFF</v>
      </c>
      <c r="D314" s="4">
        <f t="shared" si="28"/>
        <v>42442.999999999243</v>
      </c>
      <c r="E314" t="str">
        <f t="shared" si="29"/>
        <v>LRKPLGS</v>
      </c>
      <c r="F314" s="39">
        <v>61.242603302001953</v>
      </c>
      <c r="G314">
        <f t="shared" si="27"/>
        <v>9.182295780687771E-4</v>
      </c>
      <c r="H314" s="38">
        <f>G314*SUMIF('Manual Inputs'!$B$11:$B$22,'Expanded kW'!A314,'Manual Inputs'!$C$11:$C$22)</f>
        <v>27076.923670564043</v>
      </c>
    </row>
    <row r="315" spans="1:8" x14ac:dyDescent="0.2">
      <c r="A315">
        <f t="shared" si="24"/>
        <v>3</v>
      </c>
      <c r="B315" t="b">
        <f t="shared" si="25"/>
        <v>0</v>
      </c>
      <c r="C315" t="str">
        <f t="shared" si="26"/>
        <v>OFF</v>
      </c>
      <c r="D315" s="4">
        <f t="shared" si="28"/>
        <v>42443.041666665908</v>
      </c>
      <c r="E315" t="str">
        <f t="shared" si="29"/>
        <v>LRKPLGS</v>
      </c>
      <c r="F315" s="39">
        <v>59.951751708984375</v>
      </c>
      <c r="G315">
        <f t="shared" si="27"/>
        <v>8.9887543487925678E-4</v>
      </c>
      <c r="H315" s="38">
        <f>G315*SUMIF('Manual Inputs'!$B$11:$B$22,'Expanded kW'!A315,'Manual Inputs'!$C$11:$C$22)</f>
        <v>26506.205115674977</v>
      </c>
    </row>
    <row r="316" spans="1:8" x14ac:dyDescent="0.2">
      <c r="A316">
        <f t="shared" si="24"/>
        <v>3</v>
      </c>
      <c r="B316" t="b">
        <f t="shared" si="25"/>
        <v>0</v>
      </c>
      <c r="C316" t="str">
        <f t="shared" si="26"/>
        <v>OFF</v>
      </c>
      <c r="D316" s="4">
        <f t="shared" si="28"/>
        <v>42443.083333332572</v>
      </c>
      <c r="E316" t="str">
        <f t="shared" si="29"/>
        <v>LRKPLGS</v>
      </c>
      <c r="F316" s="39">
        <v>61.384284973144531</v>
      </c>
      <c r="G316">
        <f t="shared" si="27"/>
        <v>9.2035385584436072E-4</v>
      </c>
      <c r="H316" s="38">
        <f>G316*SUMIF('Manual Inputs'!$B$11:$B$22,'Expanded kW'!A316,'Manual Inputs'!$C$11:$C$22)</f>
        <v>27139.564766601841</v>
      </c>
    </row>
    <row r="317" spans="1:8" x14ac:dyDescent="0.2">
      <c r="A317">
        <f t="shared" si="24"/>
        <v>3</v>
      </c>
      <c r="B317" t="b">
        <f t="shared" si="25"/>
        <v>0</v>
      </c>
      <c r="C317" t="str">
        <f t="shared" si="26"/>
        <v>OFF</v>
      </c>
      <c r="D317" s="4">
        <f t="shared" si="28"/>
        <v>42443.124999999236</v>
      </c>
      <c r="E317" t="str">
        <f t="shared" si="29"/>
        <v>LRKPLGS</v>
      </c>
      <c r="F317" s="39">
        <v>61.916851043701172</v>
      </c>
      <c r="G317">
        <f t="shared" si="27"/>
        <v>9.2833878613626081E-4</v>
      </c>
      <c r="H317" s="38">
        <f>G317*SUMIF('Manual Inputs'!$B$11:$B$22,'Expanded kW'!A317,'Manual Inputs'!$C$11:$C$22)</f>
        <v>27375.025868261495</v>
      </c>
    </row>
    <row r="318" spans="1:8" x14ac:dyDescent="0.2">
      <c r="A318">
        <f t="shared" si="24"/>
        <v>3</v>
      </c>
      <c r="B318" t="b">
        <f t="shared" si="25"/>
        <v>0</v>
      </c>
      <c r="C318" t="str">
        <f t="shared" si="26"/>
        <v>OFF</v>
      </c>
      <c r="D318" s="4">
        <f t="shared" si="28"/>
        <v>42443.1666666659</v>
      </c>
      <c r="E318" t="str">
        <f t="shared" si="29"/>
        <v>LRKPLGS</v>
      </c>
      <c r="F318" s="39">
        <v>70.795783996582031</v>
      </c>
      <c r="G318">
        <f t="shared" si="27"/>
        <v>1.0614634153885618E-3</v>
      </c>
      <c r="H318" s="38">
        <f>G318*SUMIF('Manual Inputs'!$B$11:$B$22,'Expanded kW'!A318,'Manual Inputs'!$C$11:$C$22)</f>
        <v>31300.629563709757</v>
      </c>
    </row>
    <row r="319" spans="1:8" x14ac:dyDescent="0.2">
      <c r="A319">
        <f t="shared" si="24"/>
        <v>3</v>
      </c>
      <c r="B319" t="b">
        <f t="shared" si="25"/>
        <v>0</v>
      </c>
      <c r="C319" t="str">
        <f t="shared" si="26"/>
        <v>OFF</v>
      </c>
      <c r="D319" s="4">
        <f t="shared" si="28"/>
        <v>42443.208333332565</v>
      </c>
      <c r="E319" t="str">
        <f t="shared" si="29"/>
        <v>LRKPLGS</v>
      </c>
      <c r="F319" s="39">
        <v>77.388694763183594</v>
      </c>
      <c r="G319">
        <f t="shared" si="27"/>
        <v>1.1603129963185051E-3</v>
      </c>
      <c r="H319" s="38">
        <f>G319*SUMIF('Manual Inputs'!$B$11:$B$22,'Expanded kW'!A319,'Manual Inputs'!$C$11:$C$22)</f>
        <v>34215.524293344395</v>
      </c>
    </row>
    <row r="320" spans="1:8" x14ac:dyDescent="0.2">
      <c r="A320">
        <f t="shared" si="24"/>
        <v>3</v>
      </c>
      <c r="B320" t="b">
        <f t="shared" si="25"/>
        <v>0</v>
      </c>
      <c r="C320" t="str">
        <f t="shared" si="26"/>
        <v>OFF</v>
      </c>
      <c r="D320" s="4">
        <f t="shared" si="28"/>
        <v>42443.249999999229</v>
      </c>
      <c r="E320" t="str">
        <f t="shared" si="29"/>
        <v>LRKPLGS</v>
      </c>
      <c r="F320" s="39">
        <v>96.133094787597656</v>
      </c>
      <c r="G320">
        <f t="shared" si="27"/>
        <v>1.4413536705807546E-3</v>
      </c>
      <c r="H320" s="38">
        <f>G320*SUMIF('Manual Inputs'!$B$11:$B$22,'Expanded kW'!A320,'Manual Inputs'!$C$11:$C$22)</f>
        <v>42502.903688514351</v>
      </c>
    </row>
    <row r="321" spans="1:8" x14ac:dyDescent="0.2">
      <c r="A321">
        <f t="shared" si="24"/>
        <v>3</v>
      </c>
      <c r="B321" t="b">
        <f t="shared" si="25"/>
        <v>0</v>
      </c>
      <c r="C321" t="str">
        <f t="shared" si="26"/>
        <v>ON</v>
      </c>
      <c r="D321" s="4">
        <f t="shared" si="28"/>
        <v>42443.291666665893</v>
      </c>
      <c r="E321" t="str">
        <f t="shared" si="29"/>
        <v>LRKPLGS</v>
      </c>
      <c r="F321" s="39">
        <v>105.38247680664062</v>
      </c>
      <c r="G321">
        <f t="shared" si="27"/>
        <v>1.5800325589823705E-3</v>
      </c>
      <c r="H321" s="38">
        <f>G321*SUMIF('Manual Inputs'!$B$11:$B$22,'Expanded kW'!A321,'Manual Inputs'!$C$11:$C$22)</f>
        <v>46592.29240529555</v>
      </c>
    </row>
    <row r="322" spans="1:8" x14ac:dyDescent="0.2">
      <c r="A322">
        <f t="shared" ref="A322:A385" si="30">MONTH(D322)</f>
        <v>3</v>
      </c>
      <c r="B322" t="b">
        <f t="shared" ref="B322:B385" si="31">IF(ISNA(VLOOKUP(DATE(YEAR(D322),MONTH(D322),DAY(D322)),Holidays,1,FALSE)),FALSE,TRUE)</f>
        <v>0</v>
      </c>
      <c r="C322" t="str">
        <f t="shared" ref="C322:C385" si="32">IF(OR(HOUR(D322)&lt;PkStart,HOUR(D322)&gt;OPkStart-1,WEEKDAY(D322,2)&gt;5,B322)=TRUE,"OFF","ON")</f>
        <v>ON</v>
      </c>
      <c r="D322" s="4">
        <f t="shared" si="28"/>
        <v>42443.333333332557</v>
      </c>
      <c r="E322" t="str">
        <f t="shared" si="29"/>
        <v>LRKPLGS</v>
      </c>
      <c r="F322" s="39">
        <v>110.81412506103516</v>
      </c>
      <c r="G322">
        <f t="shared" ref="G322:G385" si="33">IF(SUMIF($A$2:$A$8761,A322,$F$2:$F$8761)=0,0,F322/SUMIF($A$2:$A$8761,A322,$F$2:$F$8761))</f>
        <v>1.6614709664951298E-3</v>
      </c>
      <c r="H322" s="38">
        <f>G322*SUMIF('Manual Inputs'!$B$11:$B$22,'Expanded kW'!A322,'Manual Inputs'!$C$11:$C$22)</f>
        <v>48993.763232137186</v>
      </c>
    </row>
    <row r="323" spans="1:8" x14ac:dyDescent="0.2">
      <c r="A323">
        <f t="shared" si="30"/>
        <v>3</v>
      </c>
      <c r="B323" t="b">
        <f t="shared" si="31"/>
        <v>0</v>
      </c>
      <c r="C323" t="str">
        <f t="shared" si="32"/>
        <v>ON</v>
      </c>
      <c r="D323" s="4">
        <f t="shared" si="28"/>
        <v>42443.374999999221</v>
      </c>
      <c r="E323" t="str">
        <f t="shared" si="29"/>
        <v>LRKPLGS</v>
      </c>
      <c r="F323" s="39">
        <v>120.58130645751953</v>
      </c>
      <c r="G323">
        <f t="shared" si="33"/>
        <v>1.8079133835228508E-3</v>
      </c>
      <c r="H323" s="38">
        <f>G323*SUMIF('Manual Inputs'!$B$11:$B$22,'Expanded kW'!A323,'Manual Inputs'!$C$11:$C$22)</f>
        <v>53312.084317297777</v>
      </c>
    </row>
    <row r="324" spans="1:8" x14ac:dyDescent="0.2">
      <c r="A324">
        <f t="shared" si="30"/>
        <v>3</v>
      </c>
      <c r="B324" t="b">
        <f t="shared" si="31"/>
        <v>0</v>
      </c>
      <c r="C324" t="str">
        <f t="shared" si="32"/>
        <v>ON</v>
      </c>
      <c r="D324" s="4">
        <f t="shared" ref="D324:D387" si="34">+D323+1/24</f>
        <v>42443.416666665886</v>
      </c>
      <c r="E324" t="str">
        <f t="shared" ref="E324:E387" si="35">+E323</f>
        <v>LRKPLGS</v>
      </c>
      <c r="F324" s="39">
        <v>124.15789031982422</v>
      </c>
      <c r="G324">
        <f t="shared" si="33"/>
        <v>1.8615382282182473E-3</v>
      </c>
      <c r="H324" s="38">
        <f>G324*SUMIF('Manual Inputs'!$B$11:$B$22,'Expanded kW'!A324,'Manual Inputs'!$C$11:$C$22)</f>
        <v>54893.383658271894</v>
      </c>
    </row>
    <row r="325" spans="1:8" x14ac:dyDescent="0.2">
      <c r="A325">
        <f t="shared" si="30"/>
        <v>3</v>
      </c>
      <c r="B325" t="b">
        <f t="shared" si="31"/>
        <v>0</v>
      </c>
      <c r="C325" t="str">
        <f t="shared" si="32"/>
        <v>ON</v>
      </c>
      <c r="D325" s="4">
        <f t="shared" si="34"/>
        <v>42443.45833333255</v>
      </c>
      <c r="E325" t="str">
        <f t="shared" si="35"/>
        <v>LRKPLGS</v>
      </c>
      <c r="F325" s="39">
        <v>121.99161529541016</v>
      </c>
      <c r="G325">
        <f t="shared" si="33"/>
        <v>1.8290585866876654E-3</v>
      </c>
      <c r="H325" s="38">
        <f>G325*SUMIF('Manual Inputs'!$B$11:$B$22,'Expanded kW'!A325,'Manual Inputs'!$C$11:$C$22)</f>
        <v>53935.617980084411</v>
      </c>
    </row>
    <row r="326" spans="1:8" x14ac:dyDescent="0.2">
      <c r="A326">
        <f t="shared" si="30"/>
        <v>3</v>
      </c>
      <c r="B326" t="b">
        <f t="shared" si="31"/>
        <v>0</v>
      </c>
      <c r="C326" t="str">
        <f t="shared" si="32"/>
        <v>ON</v>
      </c>
      <c r="D326" s="4">
        <f t="shared" si="34"/>
        <v>42443.499999999214</v>
      </c>
      <c r="E326" t="str">
        <f t="shared" si="35"/>
        <v>LRKPLGS</v>
      </c>
      <c r="F326" s="39">
        <v>128.45768737792969</v>
      </c>
      <c r="G326">
        <f t="shared" si="33"/>
        <v>1.926006435406894E-3</v>
      </c>
      <c r="H326" s="38">
        <f>G326*SUMIF('Manual Inputs'!$B$11:$B$22,'Expanded kW'!A326,'Manual Inputs'!$C$11:$C$22)</f>
        <v>56794.434078469043</v>
      </c>
    </row>
    <row r="327" spans="1:8" x14ac:dyDescent="0.2">
      <c r="A327">
        <f t="shared" si="30"/>
        <v>3</v>
      </c>
      <c r="B327" t="b">
        <f t="shared" si="31"/>
        <v>0</v>
      </c>
      <c r="C327" t="str">
        <f t="shared" si="32"/>
        <v>ON</v>
      </c>
      <c r="D327" s="4">
        <f t="shared" si="34"/>
        <v>42443.541666665878</v>
      </c>
      <c r="E327" t="str">
        <f t="shared" si="35"/>
        <v>LRKPLGS</v>
      </c>
      <c r="F327" s="39">
        <v>124.94390106201172</v>
      </c>
      <c r="G327">
        <f t="shared" si="33"/>
        <v>1.8733231340394008E-3</v>
      </c>
      <c r="H327" s="38">
        <f>G327*SUMIF('Manual Inputs'!$B$11:$B$22,'Expanded kW'!A327,'Manual Inputs'!$C$11:$C$22)</f>
        <v>55240.899141333648</v>
      </c>
    </row>
    <row r="328" spans="1:8" x14ac:dyDescent="0.2">
      <c r="A328">
        <f t="shared" si="30"/>
        <v>3</v>
      </c>
      <c r="B328" t="b">
        <f t="shared" si="31"/>
        <v>0</v>
      </c>
      <c r="C328" t="str">
        <f t="shared" si="32"/>
        <v>ON</v>
      </c>
      <c r="D328" s="4">
        <f t="shared" si="34"/>
        <v>42443.583333332543</v>
      </c>
      <c r="E328" t="str">
        <f t="shared" si="35"/>
        <v>LRKPLGS</v>
      </c>
      <c r="F328" s="39">
        <v>116.09865570068359</v>
      </c>
      <c r="G328">
        <f t="shared" si="33"/>
        <v>1.7407035934232748E-3</v>
      </c>
      <c r="H328" s="38">
        <f>G328*SUMIF('Manual Inputs'!$B$11:$B$22,'Expanded kW'!A328,'Manual Inputs'!$C$11:$C$22)</f>
        <v>51330.189593030314</v>
      </c>
    </row>
    <row r="329" spans="1:8" x14ac:dyDescent="0.2">
      <c r="A329">
        <f t="shared" si="30"/>
        <v>3</v>
      </c>
      <c r="B329" t="b">
        <f t="shared" si="31"/>
        <v>0</v>
      </c>
      <c r="C329" t="str">
        <f t="shared" si="32"/>
        <v>ON</v>
      </c>
      <c r="D329" s="4">
        <f t="shared" si="34"/>
        <v>42443.624999999207</v>
      </c>
      <c r="E329" t="str">
        <f t="shared" si="35"/>
        <v>LRKPLGS</v>
      </c>
      <c r="F329" s="39">
        <v>117.59673309326172</v>
      </c>
      <c r="G329">
        <f t="shared" si="33"/>
        <v>1.7631647380829505E-3</v>
      </c>
      <c r="H329" s="38">
        <f>G329*SUMIF('Manual Inputs'!$B$11:$B$22,'Expanded kW'!A329,'Manual Inputs'!$C$11:$C$22)</f>
        <v>51992.527982066589</v>
      </c>
    </row>
    <row r="330" spans="1:8" x14ac:dyDescent="0.2">
      <c r="A330">
        <f t="shared" si="30"/>
        <v>3</v>
      </c>
      <c r="B330" t="b">
        <f t="shared" si="31"/>
        <v>0</v>
      </c>
      <c r="C330" t="str">
        <f t="shared" si="32"/>
        <v>ON</v>
      </c>
      <c r="D330" s="4">
        <f t="shared" si="34"/>
        <v>42443.666666665871</v>
      </c>
      <c r="E330" t="str">
        <f t="shared" si="35"/>
        <v>LRKPLGS</v>
      </c>
      <c r="F330" s="39">
        <v>105.24353790283203</v>
      </c>
      <c r="G330">
        <f t="shared" si="33"/>
        <v>1.5779494043785011E-3</v>
      </c>
      <c r="H330" s="38">
        <f>G330*SUMIF('Manual Inputs'!$B$11:$B$22,'Expanded kW'!A330,'Manual Inputs'!$C$11:$C$22)</f>
        <v>46530.86395695305</v>
      </c>
    </row>
    <row r="331" spans="1:8" x14ac:dyDescent="0.2">
      <c r="A331">
        <f t="shared" si="30"/>
        <v>3</v>
      </c>
      <c r="B331" t="b">
        <f t="shared" si="31"/>
        <v>0</v>
      </c>
      <c r="C331" t="str">
        <f t="shared" si="32"/>
        <v>ON</v>
      </c>
      <c r="D331" s="4">
        <f t="shared" si="34"/>
        <v>42443.708333332535</v>
      </c>
      <c r="E331" t="str">
        <f t="shared" si="35"/>
        <v>LRKPLGS</v>
      </c>
      <c r="F331" s="39">
        <v>100.29000854492187</v>
      </c>
      <c r="G331">
        <f t="shared" si="33"/>
        <v>1.5036795835834001E-3</v>
      </c>
      <c r="H331" s="38">
        <f>G331*SUMIF('Manual Inputs'!$B$11:$B$22,'Expanded kW'!A331,'Manual Inputs'!$C$11:$C$22)</f>
        <v>44340.781741430263</v>
      </c>
    </row>
    <row r="332" spans="1:8" x14ac:dyDescent="0.2">
      <c r="A332">
        <f t="shared" si="30"/>
        <v>3</v>
      </c>
      <c r="B332" t="b">
        <f t="shared" si="31"/>
        <v>0</v>
      </c>
      <c r="C332" t="str">
        <f t="shared" si="32"/>
        <v>ON</v>
      </c>
      <c r="D332" s="4">
        <f t="shared" si="34"/>
        <v>42443.7499999992</v>
      </c>
      <c r="E332" t="str">
        <f t="shared" si="35"/>
        <v>LRKPLGS</v>
      </c>
      <c r="F332" s="39">
        <v>88.7982177734375</v>
      </c>
      <c r="G332">
        <f t="shared" si="33"/>
        <v>1.3313795567651439E-3</v>
      </c>
      <c r="H332" s="38">
        <f>G332*SUMIF('Manual Inputs'!$B$11:$B$22,'Expanded kW'!A332,'Manual Inputs'!$C$11:$C$22)</f>
        <v>39259.966675108568</v>
      </c>
    </row>
    <row r="333" spans="1:8" x14ac:dyDescent="0.2">
      <c r="A333">
        <f t="shared" si="30"/>
        <v>3</v>
      </c>
      <c r="B333" t="b">
        <f t="shared" si="31"/>
        <v>0</v>
      </c>
      <c r="C333" t="str">
        <f t="shared" si="32"/>
        <v>ON</v>
      </c>
      <c r="D333" s="4">
        <f t="shared" si="34"/>
        <v>42443.791666665864</v>
      </c>
      <c r="E333" t="str">
        <f t="shared" si="35"/>
        <v>LRKPLGS</v>
      </c>
      <c r="F333" s="39">
        <v>83.625831604003906</v>
      </c>
      <c r="G333">
        <f t="shared" si="33"/>
        <v>1.2538283470860392E-3</v>
      </c>
      <c r="H333" s="38">
        <f>G333*SUMIF('Manual Inputs'!$B$11:$B$22,'Expanded kW'!A333,'Manual Inputs'!$C$11:$C$22)</f>
        <v>36973.122257117335</v>
      </c>
    </row>
    <row r="334" spans="1:8" x14ac:dyDescent="0.2">
      <c r="A334">
        <f t="shared" si="30"/>
        <v>3</v>
      </c>
      <c r="B334" t="b">
        <f t="shared" si="31"/>
        <v>0</v>
      </c>
      <c r="C334" t="str">
        <f t="shared" si="32"/>
        <v>ON</v>
      </c>
      <c r="D334" s="4">
        <f t="shared" si="34"/>
        <v>42443.833333332528</v>
      </c>
      <c r="E334" t="str">
        <f t="shared" si="35"/>
        <v>LRKPLGS</v>
      </c>
      <c r="F334" s="39">
        <v>86.981742858886719</v>
      </c>
      <c r="G334">
        <f t="shared" si="33"/>
        <v>1.304144578099468E-3</v>
      </c>
      <c r="H334" s="38">
        <f>G334*SUMIF('Manual Inputs'!$B$11:$B$22,'Expanded kW'!A334,'Manual Inputs'!$C$11:$C$22)</f>
        <v>38456.856585744063</v>
      </c>
    </row>
    <row r="335" spans="1:8" x14ac:dyDescent="0.2">
      <c r="A335">
        <f t="shared" si="30"/>
        <v>3</v>
      </c>
      <c r="B335" t="b">
        <f t="shared" si="31"/>
        <v>0</v>
      </c>
      <c r="C335" t="str">
        <f t="shared" si="32"/>
        <v>OFF</v>
      </c>
      <c r="D335" s="4">
        <f t="shared" si="34"/>
        <v>42443.874999999192</v>
      </c>
      <c r="E335" t="str">
        <f t="shared" si="35"/>
        <v>LRKPLGS</v>
      </c>
      <c r="F335" s="39">
        <v>75.050094604492187</v>
      </c>
      <c r="G335">
        <f t="shared" si="33"/>
        <v>1.1252496299492215E-3</v>
      </c>
      <c r="H335" s="38">
        <f>G335*SUMIF('Manual Inputs'!$B$11:$B$22,'Expanded kW'!A335,'Manual Inputs'!$C$11:$C$22)</f>
        <v>33181.569259124182</v>
      </c>
    </row>
    <row r="336" spans="1:8" x14ac:dyDescent="0.2">
      <c r="A336">
        <f t="shared" si="30"/>
        <v>3</v>
      </c>
      <c r="B336" t="b">
        <f t="shared" si="31"/>
        <v>0</v>
      </c>
      <c r="C336" t="str">
        <f t="shared" si="32"/>
        <v>OFF</v>
      </c>
      <c r="D336" s="4">
        <f t="shared" si="34"/>
        <v>42443.916666665857</v>
      </c>
      <c r="E336" t="str">
        <f t="shared" si="35"/>
        <v>LRKPLGS</v>
      </c>
      <c r="F336" s="39">
        <v>70.687751770019531</v>
      </c>
      <c r="G336">
        <f t="shared" si="33"/>
        <v>1.0598436542996162E-3</v>
      </c>
      <c r="H336" s="38">
        <f>G336*SUMIF('Manual Inputs'!$B$11:$B$22,'Expanded kW'!A336,'Manual Inputs'!$C$11:$C$22)</f>
        <v>31252.865749063127</v>
      </c>
    </row>
    <row r="337" spans="1:8" x14ac:dyDescent="0.2">
      <c r="A337">
        <f t="shared" si="30"/>
        <v>3</v>
      </c>
      <c r="B337" t="b">
        <f t="shared" si="31"/>
        <v>0</v>
      </c>
      <c r="C337" t="str">
        <f t="shared" si="32"/>
        <v>OFF</v>
      </c>
      <c r="D337" s="4">
        <f t="shared" si="34"/>
        <v>42443.958333332521</v>
      </c>
      <c r="E337" t="str">
        <f t="shared" si="35"/>
        <v>LRKPLGS</v>
      </c>
      <c r="F337" s="39">
        <v>66.627914428710937</v>
      </c>
      <c r="G337">
        <f t="shared" si="33"/>
        <v>9.9897323847887337E-4</v>
      </c>
      <c r="H337" s="38">
        <f>G337*SUMIF('Manual Inputs'!$B$11:$B$22,'Expanded kW'!A337,'Manual Inputs'!$C$11:$C$22)</f>
        <v>29457.907666314135</v>
      </c>
    </row>
    <row r="338" spans="1:8" x14ac:dyDescent="0.2">
      <c r="A338">
        <f t="shared" si="30"/>
        <v>3</v>
      </c>
      <c r="B338" t="b">
        <f t="shared" si="31"/>
        <v>0</v>
      </c>
      <c r="C338" t="str">
        <f t="shared" si="32"/>
        <v>OFF</v>
      </c>
      <c r="D338" s="4">
        <f t="shared" si="34"/>
        <v>42443.999999999185</v>
      </c>
      <c r="E338" t="str">
        <f t="shared" si="35"/>
        <v>LRKPLGS</v>
      </c>
      <c r="F338" s="39">
        <v>63.81195068359375</v>
      </c>
      <c r="G338">
        <f t="shared" si="33"/>
        <v>9.5675260999276512E-4</v>
      </c>
      <c r="H338" s="38">
        <f>G338*SUMIF('Manual Inputs'!$B$11:$B$22,'Expanded kW'!A338,'Manual Inputs'!$C$11:$C$22)</f>
        <v>28212.897962699506</v>
      </c>
    </row>
    <row r="339" spans="1:8" x14ac:dyDescent="0.2">
      <c r="A339">
        <f t="shared" si="30"/>
        <v>3</v>
      </c>
      <c r="B339" t="b">
        <f t="shared" si="31"/>
        <v>0</v>
      </c>
      <c r="C339" t="str">
        <f t="shared" si="32"/>
        <v>OFF</v>
      </c>
      <c r="D339" s="4">
        <f t="shared" si="34"/>
        <v>42444.041666665849</v>
      </c>
      <c r="E339" t="str">
        <f t="shared" si="35"/>
        <v>LRKPLGS</v>
      </c>
      <c r="F339" s="39">
        <v>62.991649627685547</v>
      </c>
      <c r="G339">
        <f t="shared" si="33"/>
        <v>9.44453578732751E-4</v>
      </c>
      <c r="H339" s="38">
        <f>G339*SUMIF('Manual Inputs'!$B$11:$B$22,'Expanded kW'!A339,'Manual Inputs'!$C$11:$C$22)</f>
        <v>27850.221853583425</v>
      </c>
    </row>
    <row r="340" spans="1:8" x14ac:dyDescent="0.2">
      <c r="A340">
        <f t="shared" si="30"/>
        <v>3</v>
      </c>
      <c r="B340" t="b">
        <f t="shared" si="31"/>
        <v>0</v>
      </c>
      <c r="C340" t="str">
        <f t="shared" si="32"/>
        <v>OFF</v>
      </c>
      <c r="D340" s="4">
        <f t="shared" si="34"/>
        <v>42444.083333332514</v>
      </c>
      <c r="E340" t="str">
        <f t="shared" si="35"/>
        <v>LRKPLGS</v>
      </c>
      <c r="F340" s="39">
        <v>63.418582916259766</v>
      </c>
      <c r="G340">
        <f t="shared" si="33"/>
        <v>9.508547235615863E-4</v>
      </c>
      <c r="H340" s="38">
        <f>G340*SUMIF('Manual Inputs'!$B$11:$B$22,'Expanded kW'!A340,'Manual Inputs'!$C$11:$C$22)</f>
        <v>28038.979996507915</v>
      </c>
    </row>
    <row r="341" spans="1:8" x14ac:dyDescent="0.2">
      <c r="A341">
        <f t="shared" si="30"/>
        <v>3</v>
      </c>
      <c r="B341" t="b">
        <f t="shared" si="31"/>
        <v>0</v>
      </c>
      <c r="C341" t="str">
        <f t="shared" si="32"/>
        <v>OFF</v>
      </c>
      <c r="D341" s="4">
        <f t="shared" si="34"/>
        <v>42444.124999999178</v>
      </c>
      <c r="E341" t="str">
        <f t="shared" si="35"/>
        <v>LRKPLGS</v>
      </c>
      <c r="F341" s="39">
        <v>64.870819091796875</v>
      </c>
      <c r="G341">
        <f t="shared" si="33"/>
        <v>9.7262855646258035E-4</v>
      </c>
      <c r="H341" s="38">
        <f>G341*SUMIF('Manual Inputs'!$B$11:$B$22,'Expanded kW'!A341,'Manual Inputs'!$C$11:$C$22)</f>
        <v>28681.050809251516</v>
      </c>
    </row>
    <row r="342" spans="1:8" x14ac:dyDescent="0.2">
      <c r="A342">
        <f t="shared" si="30"/>
        <v>3</v>
      </c>
      <c r="B342" t="b">
        <f t="shared" si="31"/>
        <v>0</v>
      </c>
      <c r="C342" t="str">
        <f t="shared" si="32"/>
        <v>OFF</v>
      </c>
      <c r="D342" s="4">
        <f t="shared" si="34"/>
        <v>42444.166666665842</v>
      </c>
      <c r="E342" t="str">
        <f t="shared" si="35"/>
        <v>LRKPLGS</v>
      </c>
      <c r="F342" s="39">
        <v>73.35565185546875</v>
      </c>
      <c r="G342">
        <f t="shared" si="33"/>
        <v>1.099844317852591E-3</v>
      </c>
      <c r="H342" s="38">
        <f>G342*SUMIF('Manual Inputs'!$B$11:$B$22,'Expanded kW'!A342,'Manual Inputs'!$C$11:$C$22)</f>
        <v>32432.412716036008</v>
      </c>
    </row>
    <row r="343" spans="1:8" x14ac:dyDescent="0.2">
      <c r="A343">
        <f t="shared" si="30"/>
        <v>3</v>
      </c>
      <c r="B343" t="b">
        <f t="shared" si="31"/>
        <v>0</v>
      </c>
      <c r="C343" t="str">
        <f t="shared" si="32"/>
        <v>OFF</v>
      </c>
      <c r="D343" s="4">
        <f t="shared" si="34"/>
        <v>42444.208333332506</v>
      </c>
      <c r="E343" t="str">
        <f t="shared" si="35"/>
        <v>LRKPLGS</v>
      </c>
      <c r="F343" s="39">
        <v>83.613037109375</v>
      </c>
      <c r="G343">
        <f t="shared" si="33"/>
        <v>1.2536365152113103E-3</v>
      </c>
      <c r="H343" s="38">
        <f>G343*SUMIF('Manual Inputs'!$B$11:$B$22,'Expanded kW'!A343,'Manual Inputs'!$C$11:$C$22)</f>
        <v>36967.465483306434</v>
      </c>
    </row>
    <row r="344" spans="1:8" x14ac:dyDescent="0.2">
      <c r="A344">
        <f t="shared" si="30"/>
        <v>3</v>
      </c>
      <c r="B344" t="b">
        <f t="shared" si="31"/>
        <v>0</v>
      </c>
      <c r="C344" t="str">
        <f t="shared" si="32"/>
        <v>OFF</v>
      </c>
      <c r="D344" s="4">
        <f t="shared" si="34"/>
        <v>42444.249999999171</v>
      </c>
      <c r="E344" t="str">
        <f t="shared" si="35"/>
        <v>LRKPLGS</v>
      </c>
      <c r="F344" s="39">
        <v>103.00917053222656</v>
      </c>
      <c r="G344">
        <f t="shared" si="33"/>
        <v>1.5444488329242724E-3</v>
      </c>
      <c r="H344" s="38">
        <f>G344*SUMIF('Manual Inputs'!$B$11:$B$22,'Expanded kW'!A344,'Manual Inputs'!$C$11:$C$22)</f>
        <v>45542.992908305037</v>
      </c>
    </row>
    <row r="345" spans="1:8" x14ac:dyDescent="0.2">
      <c r="A345">
        <f t="shared" si="30"/>
        <v>3</v>
      </c>
      <c r="B345" t="b">
        <f t="shared" si="31"/>
        <v>0</v>
      </c>
      <c r="C345" t="str">
        <f t="shared" si="32"/>
        <v>ON</v>
      </c>
      <c r="D345" s="4">
        <f t="shared" si="34"/>
        <v>42444.291666665835</v>
      </c>
      <c r="E345" t="str">
        <f t="shared" si="35"/>
        <v>LRKPLGS</v>
      </c>
      <c r="F345" s="39">
        <v>112.63208770751953</v>
      </c>
      <c r="G345">
        <f t="shared" si="33"/>
        <v>1.6887282511927511E-3</v>
      </c>
      <c r="H345" s="38">
        <f>G345*SUMIF('Manual Inputs'!$B$11:$B$22,'Expanded kW'!A345,'Manual Inputs'!$C$11:$C$22)</f>
        <v>49797.531085898314</v>
      </c>
    </row>
    <row r="346" spans="1:8" x14ac:dyDescent="0.2">
      <c r="A346">
        <f t="shared" si="30"/>
        <v>3</v>
      </c>
      <c r="B346" t="b">
        <f t="shared" si="31"/>
        <v>0</v>
      </c>
      <c r="C346" t="str">
        <f t="shared" si="32"/>
        <v>ON</v>
      </c>
      <c r="D346" s="4">
        <f t="shared" si="34"/>
        <v>42444.333333332499</v>
      </c>
      <c r="E346" t="str">
        <f t="shared" si="35"/>
        <v>LRKPLGS</v>
      </c>
      <c r="F346" s="39">
        <v>122.37393951416016</v>
      </c>
      <c r="G346">
        <f t="shared" si="33"/>
        <v>1.8347908937278662E-3</v>
      </c>
      <c r="H346" s="38">
        <f>G346*SUMIF('Manual Inputs'!$B$11:$B$22,'Expanded kW'!A346,'Manual Inputs'!$C$11:$C$22)</f>
        <v>54104.653310562659</v>
      </c>
    </row>
    <row r="347" spans="1:8" x14ac:dyDescent="0.2">
      <c r="A347">
        <f t="shared" si="30"/>
        <v>3</v>
      </c>
      <c r="B347" t="b">
        <f t="shared" si="31"/>
        <v>0</v>
      </c>
      <c r="C347" t="str">
        <f t="shared" si="32"/>
        <v>ON</v>
      </c>
      <c r="D347" s="4">
        <f t="shared" si="34"/>
        <v>42444.374999999163</v>
      </c>
      <c r="E347" t="str">
        <f t="shared" si="35"/>
        <v>LRKPLGS</v>
      </c>
      <c r="F347" s="39">
        <v>125.14917755126953</v>
      </c>
      <c r="G347">
        <f t="shared" si="33"/>
        <v>1.8764009088882122E-3</v>
      </c>
      <c r="H347" s="38">
        <f>G347*SUMIF('Manual Inputs'!$B$11:$B$22,'Expanded kW'!A347,'Manual Inputs'!$C$11:$C$22)</f>
        <v>55331.657135463742</v>
      </c>
    </row>
    <row r="348" spans="1:8" x14ac:dyDescent="0.2">
      <c r="A348">
        <f t="shared" si="30"/>
        <v>3</v>
      </c>
      <c r="B348" t="b">
        <f t="shared" si="31"/>
        <v>0</v>
      </c>
      <c r="C348" t="str">
        <f t="shared" si="32"/>
        <v>ON</v>
      </c>
      <c r="D348" s="4">
        <f t="shared" si="34"/>
        <v>42444.416666665828</v>
      </c>
      <c r="E348" t="str">
        <f t="shared" si="35"/>
        <v>LRKPLGS</v>
      </c>
      <c r="F348" s="39">
        <v>113.01085662841797</v>
      </c>
      <c r="G348">
        <f t="shared" si="33"/>
        <v>1.6944072525360979E-3</v>
      </c>
      <c r="H348" s="38">
        <f>G348*SUMIF('Manual Inputs'!$B$11:$B$22,'Expanded kW'!A348,'Manual Inputs'!$C$11:$C$22)</f>
        <v>49964.994528126175</v>
      </c>
    </row>
    <row r="349" spans="1:8" x14ac:dyDescent="0.2">
      <c r="A349">
        <f t="shared" si="30"/>
        <v>3</v>
      </c>
      <c r="B349" t="b">
        <f t="shared" si="31"/>
        <v>0</v>
      </c>
      <c r="C349" t="str">
        <f t="shared" si="32"/>
        <v>ON</v>
      </c>
      <c r="D349" s="4">
        <f t="shared" si="34"/>
        <v>42444.458333332492</v>
      </c>
      <c r="E349" t="str">
        <f t="shared" si="35"/>
        <v>LRKPLGS</v>
      </c>
      <c r="F349" s="39">
        <v>109.759521484375</v>
      </c>
      <c r="G349">
        <f t="shared" si="33"/>
        <v>1.6456589639835574E-3</v>
      </c>
      <c r="H349" s="38">
        <f>G349*SUMIF('Manual Inputs'!$B$11:$B$22,'Expanded kW'!A349,'Manual Inputs'!$C$11:$C$22)</f>
        <v>48527.495976855476</v>
      </c>
    </row>
    <row r="350" spans="1:8" x14ac:dyDescent="0.2">
      <c r="A350">
        <f t="shared" si="30"/>
        <v>3</v>
      </c>
      <c r="B350" t="b">
        <f t="shared" si="31"/>
        <v>0</v>
      </c>
      <c r="C350" t="str">
        <f t="shared" si="32"/>
        <v>ON</v>
      </c>
      <c r="D350" s="4">
        <f t="shared" si="34"/>
        <v>42444.499999999156</v>
      </c>
      <c r="E350" t="str">
        <f t="shared" si="35"/>
        <v>LRKPLGS</v>
      </c>
      <c r="F350" s="39">
        <v>118.94369506835937</v>
      </c>
      <c r="G350">
        <f t="shared" si="33"/>
        <v>1.783360161846528E-3</v>
      </c>
      <c r="H350" s="38">
        <f>G350*SUMIF('Manual Inputs'!$B$11:$B$22,'Expanded kW'!A350,'Manual Inputs'!$C$11:$C$22)</f>
        <v>52588.054374160361</v>
      </c>
    </row>
    <row r="351" spans="1:8" x14ac:dyDescent="0.2">
      <c r="A351">
        <f t="shared" si="30"/>
        <v>3</v>
      </c>
      <c r="B351" t="b">
        <f t="shared" si="31"/>
        <v>0</v>
      </c>
      <c r="C351" t="str">
        <f t="shared" si="32"/>
        <v>ON</v>
      </c>
      <c r="D351" s="4">
        <f t="shared" si="34"/>
        <v>42444.54166666582</v>
      </c>
      <c r="E351" t="str">
        <f t="shared" si="35"/>
        <v>LRKPLGS</v>
      </c>
      <c r="F351" s="39">
        <v>118.82002258300781</v>
      </c>
      <c r="G351">
        <f t="shared" si="33"/>
        <v>1.781505901447389E-3</v>
      </c>
      <c r="H351" s="38">
        <f>G351*SUMIF('Manual Inputs'!$B$11:$B$22,'Expanded kW'!A351,'Manual Inputs'!$C$11:$C$22)</f>
        <v>52533.375600472376</v>
      </c>
    </row>
    <row r="352" spans="1:8" x14ac:dyDescent="0.2">
      <c r="A352">
        <f t="shared" si="30"/>
        <v>3</v>
      </c>
      <c r="B352" t="b">
        <f t="shared" si="31"/>
        <v>0</v>
      </c>
      <c r="C352" t="str">
        <f t="shared" si="32"/>
        <v>ON</v>
      </c>
      <c r="D352" s="4">
        <f t="shared" si="34"/>
        <v>42444.583333332484</v>
      </c>
      <c r="E352" t="str">
        <f t="shared" si="35"/>
        <v>LRKPLGS</v>
      </c>
      <c r="F352" s="39">
        <v>120.02834320068359</v>
      </c>
      <c r="G352">
        <f t="shared" si="33"/>
        <v>1.7996226318134864E-3</v>
      </c>
      <c r="H352" s="38">
        <f>G352*SUMIF('Manual Inputs'!$B$11:$B$22,'Expanded kW'!A352,'Manual Inputs'!$C$11:$C$22)</f>
        <v>53067.605097102969</v>
      </c>
    </row>
    <row r="353" spans="1:8" x14ac:dyDescent="0.2">
      <c r="A353">
        <f t="shared" si="30"/>
        <v>3</v>
      </c>
      <c r="B353" t="b">
        <f t="shared" si="31"/>
        <v>0</v>
      </c>
      <c r="C353" t="str">
        <f t="shared" si="32"/>
        <v>ON</v>
      </c>
      <c r="D353" s="4">
        <f t="shared" si="34"/>
        <v>42444.624999999149</v>
      </c>
      <c r="E353" t="str">
        <f t="shared" si="35"/>
        <v>LRKPLGS</v>
      </c>
      <c r="F353" s="39">
        <v>115.83686065673828</v>
      </c>
      <c r="G353">
        <f t="shared" si="33"/>
        <v>1.7367784181403596E-3</v>
      </c>
      <c r="H353" s="38">
        <f>G353*SUMIF('Manual Inputs'!$B$11:$B$22,'Expanded kW'!A353,'Manual Inputs'!$C$11:$C$22)</f>
        <v>51214.443298130282</v>
      </c>
    </row>
    <row r="354" spans="1:8" x14ac:dyDescent="0.2">
      <c r="A354">
        <f t="shared" si="30"/>
        <v>3</v>
      </c>
      <c r="B354" t="b">
        <f t="shared" si="31"/>
        <v>0</v>
      </c>
      <c r="C354" t="str">
        <f t="shared" si="32"/>
        <v>ON</v>
      </c>
      <c r="D354" s="4">
        <f t="shared" si="34"/>
        <v>42444.666666665813</v>
      </c>
      <c r="E354" t="str">
        <f t="shared" si="35"/>
        <v>LRKPLGS</v>
      </c>
      <c r="F354" s="39">
        <v>102.29929351806641</v>
      </c>
      <c r="G354">
        <f t="shared" si="33"/>
        <v>1.5338054239891774E-3</v>
      </c>
      <c r="H354" s="38">
        <f>G354*SUMIF('Manual Inputs'!$B$11:$B$22,'Expanded kW'!A354,'Manual Inputs'!$C$11:$C$22)</f>
        <v>45229.138096596304</v>
      </c>
    </row>
    <row r="355" spans="1:8" x14ac:dyDescent="0.2">
      <c r="A355">
        <f t="shared" si="30"/>
        <v>3</v>
      </c>
      <c r="B355" t="b">
        <f t="shared" si="31"/>
        <v>0</v>
      </c>
      <c r="C355" t="str">
        <f t="shared" si="32"/>
        <v>ON</v>
      </c>
      <c r="D355" s="4">
        <f t="shared" si="34"/>
        <v>42444.708333332477</v>
      </c>
      <c r="E355" t="str">
        <f t="shared" si="35"/>
        <v>LRKPLGS</v>
      </c>
      <c r="F355" s="39">
        <v>94.093521118164062</v>
      </c>
      <c r="G355">
        <f t="shared" si="33"/>
        <v>1.410773702242554E-3</v>
      </c>
      <c r="H355" s="38">
        <f>G355*SUMIF('Manual Inputs'!$B$11:$B$22,'Expanded kW'!A355,'Manual Inputs'!$C$11:$C$22)</f>
        <v>41601.155924863349</v>
      </c>
    </row>
    <row r="356" spans="1:8" x14ac:dyDescent="0.2">
      <c r="A356">
        <f t="shared" si="30"/>
        <v>3</v>
      </c>
      <c r="B356" t="b">
        <f t="shared" si="31"/>
        <v>0</v>
      </c>
      <c r="C356" t="str">
        <f t="shared" si="32"/>
        <v>ON</v>
      </c>
      <c r="D356" s="4">
        <f t="shared" si="34"/>
        <v>42444.749999999141</v>
      </c>
      <c r="E356" t="str">
        <f t="shared" si="35"/>
        <v>LRKPLGS</v>
      </c>
      <c r="F356" s="39">
        <v>84.9534912109375</v>
      </c>
      <c r="G356">
        <f t="shared" si="33"/>
        <v>1.2737343643838659E-3</v>
      </c>
      <c r="H356" s="38">
        <f>G356*SUMIF('Manual Inputs'!$B$11:$B$22,'Expanded kW'!A356,'Manual Inputs'!$C$11:$C$22)</f>
        <v>37560.114577808847</v>
      </c>
    </row>
    <row r="357" spans="1:8" x14ac:dyDescent="0.2">
      <c r="A357">
        <f t="shared" si="30"/>
        <v>3</v>
      </c>
      <c r="B357" t="b">
        <f t="shared" si="31"/>
        <v>0</v>
      </c>
      <c r="C357" t="str">
        <f t="shared" si="32"/>
        <v>ON</v>
      </c>
      <c r="D357" s="4">
        <f t="shared" si="34"/>
        <v>42444.791666665806</v>
      </c>
      <c r="E357" t="str">
        <f t="shared" si="35"/>
        <v>LRKPLGS</v>
      </c>
      <c r="F357" s="39">
        <v>86.884780883789063</v>
      </c>
      <c r="G357">
        <f t="shared" si="33"/>
        <v>1.3026907967661763E-3</v>
      </c>
      <c r="H357" s="38">
        <f>G357*SUMIF('Manual Inputs'!$B$11:$B$22,'Expanded kW'!A357,'Manual Inputs'!$C$11:$C$22)</f>
        <v>38413.987212838409</v>
      </c>
    </row>
    <row r="358" spans="1:8" x14ac:dyDescent="0.2">
      <c r="A358">
        <f t="shared" si="30"/>
        <v>3</v>
      </c>
      <c r="B358" t="b">
        <f t="shared" si="31"/>
        <v>0</v>
      </c>
      <c r="C358" t="str">
        <f t="shared" si="32"/>
        <v>ON</v>
      </c>
      <c r="D358" s="4">
        <f t="shared" si="34"/>
        <v>42444.83333333247</v>
      </c>
      <c r="E358" t="str">
        <f t="shared" si="35"/>
        <v>LRKPLGS</v>
      </c>
      <c r="F358" s="39">
        <v>90.438072204589844</v>
      </c>
      <c r="G358">
        <f t="shared" si="33"/>
        <v>1.3559664090742457E-3</v>
      </c>
      <c r="H358" s="38">
        <f>G358*SUMIF('Manual Inputs'!$B$11:$B$22,'Expanded kW'!A358,'Manual Inputs'!$C$11:$C$22)</f>
        <v>39984.988324567035</v>
      </c>
    </row>
    <row r="359" spans="1:8" x14ac:dyDescent="0.2">
      <c r="A359">
        <f t="shared" si="30"/>
        <v>3</v>
      </c>
      <c r="B359" t="b">
        <f t="shared" si="31"/>
        <v>0</v>
      </c>
      <c r="C359" t="str">
        <f t="shared" si="32"/>
        <v>OFF</v>
      </c>
      <c r="D359" s="4">
        <f t="shared" si="34"/>
        <v>42444.874999999134</v>
      </c>
      <c r="E359" t="str">
        <f t="shared" si="35"/>
        <v>LRKPLGS</v>
      </c>
      <c r="F359" s="39">
        <v>78.088737487792969</v>
      </c>
      <c r="G359">
        <f t="shared" si="33"/>
        <v>1.1708089566629465E-3</v>
      </c>
      <c r="H359" s="38">
        <f>G359*SUMIF('Manual Inputs'!$B$11:$B$22,'Expanded kW'!A359,'Manual Inputs'!$C$11:$C$22)</f>
        <v>34525.031113733952</v>
      </c>
    </row>
    <row r="360" spans="1:8" x14ac:dyDescent="0.2">
      <c r="A360">
        <f t="shared" si="30"/>
        <v>3</v>
      </c>
      <c r="B360" t="b">
        <f t="shared" si="31"/>
        <v>0</v>
      </c>
      <c r="C360" t="str">
        <f t="shared" si="32"/>
        <v>OFF</v>
      </c>
      <c r="D360" s="4">
        <f t="shared" si="34"/>
        <v>42444.916666665798</v>
      </c>
      <c r="E360" t="str">
        <f t="shared" si="35"/>
        <v>LRKPLGS</v>
      </c>
      <c r="F360" s="39">
        <v>74.131889343261719</v>
      </c>
      <c r="G360">
        <f t="shared" si="33"/>
        <v>1.1114826902023504E-3</v>
      </c>
      <c r="H360" s="38">
        <f>G360*SUMIF('Manual Inputs'!$B$11:$B$22,'Expanded kW'!A360,'Manual Inputs'!$C$11:$C$22)</f>
        <v>32775.607192984593</v>
      </c>
    </row>
    <row r="361" spans="1:8" x14ac:dyDescent="0.2">
      <c r="A361">
        <f t="shared" si="30"/>
        <v>3</v>
      </c>
      <c r="B361" t="b">
        <f t="shared" si="31"/>
        <v>0</v>
      </c>
      <c r="C361" t="str">
        <f t="shared" si="32"/>
        <v>OFF</v>
      </c>
      <c r="D361" s="4">
        <f t="shared" si="34"/>
        <v>42444.958333332463</v>
      </c>
      <c r="E361" t="str">
        <f t="shared" si="35"/>
        <v>LRKPLGS</v>
      </c>
      <c r="F361" s="39">
        <v>68.47906494140625</v>
      </c>
      <c r="G361">
        <f t="shared" si="33"/>
        <v>1.0267281192737341E-3</v>
      </c>
      <c r="H361" s="38">
        <f>G361*SUMIF('Manual Inputs'!$B$11:$B$22,'Expanded kW'!A361,'Manual Inputs'!$C$11:$C$22)</f>
        <v>30276.348725845935</v>
      </c>
    </row>
    <row r="362" spans="1:8" x14ac:dyDescent="0.2">
      <c r="A362">
        <f t="shared" si="30"/>
        <v>3</v>
      </c>
      <c r="B362" t="b">
        <f t="shared" si="31"/>
        <v>0</v>
      </c>
      <c r="C362" t="str">
        <f t="shared" si="32"/>
        <v>OFF</v>
      </c>
      <c r="D362" s="4">
        <f t="shared" si="34"/>
        <v>42444.999999999127</v>
      </c>
      <c r="E362" t="str">
        <f t="shared" si="35"/>
        <v>LRKPLGS</v>
      </c>
      <c r="F362" s="39">
        <v>66.203369140625</v>
      </c>
      <c r="G362">
        <f t="shared" si="33"/>
        <v>9.9260789769105772E-4</v>
      </c>
      <c r="H362" s="38">
        <f>G362*SUMIF('Manual Inputs'!$B$11:$B$22,'Expanded kW'!A362,'Manual Inputs'!$C$11:$C$22)</f>
        <v>29270.205319574983</v>
      </c>
    </row>
    <row r="363" spans="1:8" x14ac:dyDescent="0.2">
      <c r="A363">
        <f t="shared" si="30"/>
        <v>3</v>
      </c>
      <c r="B363" t="b">
        <f t="shared" si="31"/>
        <v>0</v>
      </c>
      <c r="C363" t="str">
        <f t="shared" si="32"/>
        <v>OFF</v>
      </c>
      <c r="D363" s="4">
        <f t="shared" si="34"/>
        <v>42445.041666665791</v>
      </c>
      <c r="E363" t="str">
        <f t="shared" si="35"/>
        <v>LRKPLGS</v>
      </c>
      <c r="F363" s="39">
        <v>62.633468627929688</v>
      </c>
      <c r="G363">
        <f t="shared" si="33"/>
        <v>9.390832585545537E-4</v>
      </c>
      <c r="H363" s="38">
        <f>G363*SUMIF('Manual Inputs'!$B$11:$B$22,'Expanded kW'!A363,'Manual Inputs'!$C$11:$C$22)</f>
        <v>27691.860858659511</v>
      </c>
    </row>
    <row r="364" spans="1:8" x14ac:dyDescent="0.2">
      <c r="A364">
        <f t="shared" si="30"/>
        <v>3</v>
      </c>
      <c r="B364" t="b">
        <f t="shared" si="31"/>
        <v>0</v>
      </c>
      <c r="C364" t="str">
        <f t="shared" si="32"/>
        <v>OFF</v>
      </c>
      <c r="D364" s="4">
        <f t="shared" si="34"/>
        <v>42445.083333332455</v>
      </c>
      <c r="E364" t="str">
        <f t="shared" si="35"/>
        <v>LRKPLGS</v>
      </c>
      <c r="F364" s="39">
        <v>61.927936553955078</v>
      </c>
      <c r="G364">
        <f t="shared" si="33"/>
        <v>9.2850499467172956E-4</v>
      </c>
      <c r="H364" s="38">
        <f>G364*SUMIF('Manual Inputs'!$B$11:$B$22,'Expanded kW'!A364,'Manual Inputs'!$C$11:$C$22)</f>
        <v>27379.927056303975</v>
      </c>
    </row>
    <row r="365" spans="1:8" x14ac:dyDescent="0.2">
      <c r="A365">
        <f t="shared" si="30"/>
        <v>3</v>
      </c>
      <c r="B365" t="b">
        <f t="shared" si="31"/>
        <v>0</v>
      </c>
      <c r="C365" t="str">
        <f t="shared" si="32"/>
        <v>OFF</v>
      </c>
      <c r="D365" s="4">
        <f t="shared" si="34"/>
        <v>42445.12499999912</v>
      </c>
      <c r="E365" t="str">
        <f t="shared" si="35"/>
        <v>LRKPLGS</v>
      </c>
      <c r="F365" s="39">
        <v>63.185001373291016</v>
      </c>
      <c r="G365">
        <f t="shared" si="33"/>
        <v>9.473525621562785E-4</v>
      </c>
      <c r="H365" s="38">
        <f>G365*SUMIF('Manual Inputs'!$B$11:$B$22,'Expanded kW'!A365,'Manual Inputs'!$C$11:$C$22)</f>
        <v>27935.70761308834</v>
      </c>
    </row>
    <row r="366" spans="1:8" x14ac:dyDescent="0.2">
      <c r="A366">
        <f t="shared" si="30"/>
        <v>3</v>
      </c>
      <c r="B366" t="b">
        <f t="shared" si="31"/>
        <v>0</v>
      </c>
      <c r="C366" t="str">
        <f t="shared" si="32"/>
        <v>OFF</v>
      </c>
      <c r="D366" s="4">
        <f t="shared" si="34"/>
        <v>42445.166666665784</v>
      </c>
      <c r="E366" t="str">
        <f t="shared" si="35"/>
        <v>LRKPLGS</v>
      </c>
      <c r="F366" s="39">
        <v>64.801994323730469</v>
      </c>
      <c r="G366">
        <f t="shared" si="33"/>
        <v>9.7159664510782201E-4</v>
      </c>
      <c r="H366" s="38">
        <f>G366*SUMIF('Manual Inputs'!$B$11:$B$22,'Expanded kW'!A366,'Manual Inputs'!$C$11:$C$22)</f>
        <v>28650.6216163188</v>
      </c>
    </row>
    <row r="367" spans="1:8" x14ac:dyDescent="0.2">
      <c r="A367">
        <f t="shared" si="30"/>
        <v>3</v>
      </c>
      <c r="B367" t="b">
        <f t="shared" si="31"/>
        <v>0</v>
      </c>
      <c r="C367" t="str">
        <f t="shared" si="32"/>
        <v>OFF</v>
      </c>
      <c r="D367" s="4">
        <f t="shared" si="34"/>
        <v>42445.208333332448</v>
      </c>
      <c r="E367" t="str">
        <f t="shared" si="35"/>
        <v>LRKPLGS</v>
      </c>
      <c r="F367" s="39">
        <v>75.138664245605469</v>
      </c>
      <c r="G367">
        <f t="shared" si="33"/>
        <v>1.1265775823843605E-3</v>
      </c>
      <c r="H367" s="38">
        <f>G367*SUMIF('Manual Inputs'!$B$11:$B$22,'Expanded kW'!A367,'Manual Inputs'!$C$11:$C$22)</f>
        <v>33220.72816620276</v>
      </c>
    </row>
    <row r="368" spans="1:8" x14ac:dyDescent="0.2">
      <c r="A368">
        <f t="shared" si="30"/>
        <v>3</v>
      </c>
      <c r="B368" t="b">
        <f t="shared" si="31"/>
        <v>0</v>
      </c>
      <c r="C368" t="str">
        <f t="shared" si="32"/>
        <v>OFF</v>
      </c>
      <c r="D368" s="4">
        <f t="shared" si="34"/>
        <v>42445.249999999112</v>
      </c>
      <c r="E368" t="str">
        <f t="shared" si="35"/>
        <v>LRKPLGS</v>
      </c>
      <c r="F368" s="39">
        <v>97.558868408203125</v>
      </c>
      <c r="G368">
        <f t="shared" si="33"/>
        <v>1.462730742087892E-3</v>
      </c>
      <c r="H368" s="38">
        <f>G368*SUMIF('Manual Inputs'!$B$11:$B$22,'Expanded kW'!A368,'Manual Inputs'!$C$11:$C$22)</f>
        <v>43133.274727875047</v>
      </c>
    </row>
    <row r="369" spans="1:8" x14ac:dyDescent="0.2">
      <c r="A369">
        <f t="shared" si="30"/>
        <v>3</v>
      </c>
      <c r="B369" t="b">
        <f t="shared" si="31"/>
        <v>0</v>
      </c>
      <c r="C369" t="str">
        <f t="shared" si="32"/>
        <v>ON</v>
      </c>
      <c r="D369" s="4">
        <f t="shared" si="34"/>
        <v>42445.291666665777</v>
      </c>
      <c r="E369" t="str">
        <f t="shared" si="35"/>
        <v>LRKPLGS</v>
      </c>
      <c r="F369" s="39">
        <v>107.42665100097656</v>
      </c>
      <c r="G369">
        <f t="shared" si="33"/>
        <v>1.6106815044347399E-3</v>
      </c>
      <c r="H369" s="38">
        <f>G369*SUMIF('Manual Inputs'!$B$11:$B$22,'Expanded kW'!A369,'Manual Inputs'!$C$11:$C$22)</f>
        <v>47496.074178849929</v>
      </c>
    </row>
    <row r="370" spans="1:8" x14ac:dyDescent="0.2">
      <c r="A370">
        <f t="shared" si="30"/>
        <v>3</v>
      </c>
      <c r="B370" t="b">
        <f t="shared" si="31"/>
        <v>0</v>
      </c>
      <c r="C370" t="str">
        <f t="shared" si="32"/>
        <v>ON</v>
      </c>
      <c r="D370" s="4">
        <f t="shared" si="34"/>
        <v>42445.333333332441</v>
      </c>
      <c r="E370" t="str">
        <f t="shared" si="35"/>
        <v>LRKPLGS</v>
      </c>
      <c r="F370" s="39">
        <v>117.36637878417969</v>
      </c>
      <c r="G370">
        <f t="shared" si="33"/>
        <v>1.7597109636084776E-3</v>
      </c>
      <c r="H370" s="38">
        <f>G370*SUMIF('Manual Inputs'!$B$11:$B$22,'Expanded kW'!A370,'Manual Inputs'!$C$11:$C$22)</f>
        <v>51890.682441415054</v>
      </c>
    </row>
    <row r="371" spans="1:8" x14ac:dyDescent="0.2">
      <c r="A371">
        <f t="shared" si="30"/>
        <v>3</v>
      </c>
      <c r="B371" t="b">
        <f t="shared" si="31"/>
        <v>0</v>
      </c>
      <c r="C371" t="str">
        <f t="shared" si="32"/>
        <v>ON</v>
      </c>
      <c r="D371" s="4">
        <f t="shared" si="34"/>
        <v>42445.374999999105</v>
      </c>
      <c r="E371" t="str">
        <f t="shared" si="35"/>
        <v>LRKPLGS</v>
      </c>
      <c r="F371" s="39">
        <v>126.71706390380859</v>
      </c>
      <c r="G371">
        <f t="shared" si="33"/>
        <v>1.8999087212007021E-3</v>
      </c>
      <c r="H371" s="38">
        <f>G371*SUMIF('Manual Inputs'!$B$11:$B$22,'Expanded kW'!A371,'Manual Inputs'!$C$11:$C$22)</f>
        <v>56024.859853879723</v>
      </c>
    </row>
    <row r="372" spans="1:8" x14ac:dyDescent="0.2">
      <c r="A372">
        <f t="shared" si="30"/>
        <v>3</v>
      </c>
      <c r="B372" t="b">
        <f t="shared" si="31"/>
        <v>0</v>
      </c>
      <c r="C372" t="str">
        <f t="shared" si="32"/>
        <v>ON</v>
      </c>
      <c r="D372" s="4">
        <f t="shared" si="34"/>
        <v>42445.416666665769</v>
      </c>
      <c r="E372" t="str">
        <f t="shared" si="35"/>
        <v>LRKPLGS</v>
      </c>
      <c r="F372" s="39">
        <v>126.42304229736328</v>
      </c>
      <c r="G372">
        <f t="shared" si="33"/>
        <v>1.8955003629488811E-3</v>
      </c>
      <c r="H372" s="38">
        <f>G372*SUMIF('Manual Inputs'!$B$11:$B$22,'Expanded kW'!A372,'Manual Inputs'!$C$11:$C$22)</f>
        <v>55894.865370203748</v>
      </c>
    </row>
    <row r="373" spans="1:8" x14ac:dyDescent="0.2">
      <c r="A373">
        <f t="shared" si="30"/>
        <v>3</v>
      </c>
      <c r="B373" t="b">
        <f t="shared" si="31"/>
        <v>0</v>
      </c>
      <c r="C373" t="str">
        <f t="shared" si="32"/>
        <v>ON</v>
      </c>
      <c r="D373" s="4">
        <f t="shared" si="34"/>
        <v>42445.458333332434</v>
      </c>
      <c r="E373" t="str">
        <f t="shared" si="35"/>
        <v>LRKPLGS</v>
      </c>
      <c r="F373" s="39">
        <v>119.6656494140625</v>
      </c>
      <c r="G373">
        <f t="shared" si="33"/>
        <v>1.7941846500050553E-3</v>
      </c>
      <c r="H373" s="38">
        <f>G373*SUMIF('Manual Inputs'!$B$11:$B$22,'Expanded kW'!A373,'Manual Inputs'!$C$11:$C$22)</f>
        <v>52907.248883509325</v>
      </c>
    </row>
    <row r="374" spans="1:8" x14ac:dyDescent="0.2">
      <c r="A374">
        <f t="shared" si="30"/>
        <v>3</v>
      </c>
      <c r="B374" t="b">
        <f t="shared" si="31"/>
        <v>0</v>
      </c>
      <c r="C374" t="str">
        <f t="shared" si="32"/>
        <v>ON</v>
      </c>
      <c r="D374" s="4">
        <f t="shared" si="34"/>
        <v>42445.499999999098</v>
      </c>
      <c r="E374" t="str">
        <f t="shared" si="35"/>
        <v>LRKPLGS</v>
      </c>
      <c r="F374" s="39">
        <v>120.36569976806641</v>
      </c>
      <c r="G374">
        <f t="shared" si="33"/>
        <v>1.8046807247394043E-3</v>
      </c>
      <c r="H374" s="38">
        <f>G374*SUMIF('Manual Inputs'!$B$11:$B$22,'Expanded kW'!A374,'Manual Inputs'!$C$11:$C$22)</f>
        <v>53216.759077049632</v>
      </c>
    </row>
    <row r="375" spans="1:8" x14ac:dyDescent="0.2">
      <c r="A375">
        <f t="shared" si="30"/>
        <v>3</v>
      </c>
      <c r="B375" t="b">
        <f t="shared" si="31"/>
        <v>0</v>
      </c>
      <c r="C375" t="str">
        <f t="shared" si="32"/>
        <v>ON</v>
      </c>
      <c r="D375" s="4">
        <f t="shared" si="34"/>
        <v>42445.541666665762</v>
      </c>
      <c r="E375" t="str">
        <f t="shared" si="35"/>
        <v>LRKPLGS</v>
      </c>
      <c r="F375" s="39">
        <v>125.00208282470703</v>
      </c>
      <c r="G375">
        <f t="shared" si="33"/>
        <v>1.8741954714733202E-3</v>
      </c>
      <c r="H375" s="38">
        <f>G375*SUMIF('Manual Inputs'!$B$11:$B$22,'Expanded kW'!A375,'Manual Inputs'!$C$11:$C$22)</f>
        <v>55266.622788967485</v>
      </c>
    </row>
    <row r="376" spans="1:8" x14ac:dyDescent="0.2">
      <c r="A376">
        <f t="shared" si="30"/>
        <v>3</v>
      </c>
      <c r="B376" t="b">
        <f t="shared" si="31"/>
        <v>0</v>
      </c>
      <c r="C376" t="str">
        <f t="shared" si="32"/>
        <v>ON</v>
      </c>
      <c r="D376" s="4">
        <f t="shared" si="34"/>
        <v>42445.583333332426</v>
      </c>
      <c r="E376" t="str">
        <f t="shared" si="35"/>
        <v>LRKPLGS</v>
      </c>
      <c r="F376" s="39">
        <v>127.21938323974609</v>
      </c>
      <c r="G376">
        <f t="shared" si="33"/>
        <v>1.9074401527046697E-3</v>
      </c>
      <c r="H376" s="38">
        <f>G376*SUMIF('Manual Inputs'!$B$11:$B$22,'Expanded kW'!A376,'Manual Inputs'!$C$11:$C$22)</f>
        <v>56246.948099383553</v>
      </c>
    </row>
    <row r="377" spans="1:8" x14ac:dyDescent="0.2">
      <c r="A377">
        <f t="shared" si="30"/>
        <v>3</v>
      </c>
      <c r="B377" t="b">
        <f t="shared" si="31"/>
        <v>0</v>
      </c>
      <c r="C377" t="str">
        <f t="shared" si="32"/>
        <v>ON</v>
      </c>
      <c r="D377" s="4">
        <f t="shared" si="34"/>
        <v>42445.624999999091</v>
      </c>
      <c r="E377" t="str">
        <f t="shared" si="35"/>
        <v>LRKPLGS</v>
      </c>
      <c r="F377" s="39">
        <v>113.26651000976562</v>
      </c>
      <c r="G377">
        <f t="shared" si="33"/>
        <v>1.698240343943547E-3</v>
      </c>
      <c r="H377" s="38">
        <f>G377*SUMIF('Manual Inputs'!$B$11:$B$22,'Expanded kW'!A377,'Manual Inputs'!$C$11:$C$22)</f>
        <v>50078.025436670941</v>
      </c>
    </row>
    <row r="378" spans="1:8" x14ac:dyDescent="0.2">
      <c r="A378">
        <f t="shared" si="30"/>
        <v>3</v>
      </c>
      <c r="B378" t="b">
        <f t="shared" si="31"/>
        <v>0</v>
      </c>
      <c r="C378" t="str">
        <f t="shared" si="32"/>
        <v>ON</v>
      </c>
      <c r="D378" s="4">
        <f t="shared" si="34"/>
        <v>42445.666666665755</v>
      </c>
      <c r="E378" t="str">
        <f t="shared" si="35"/>
        <v>LRKPLGS</v>
      </c>
      <c r="F378" s="39">
        <v>105.89443969726562</v>
      </c>
      <c r="G378">
        <f t="shared" si="33"/>
        <v>1.5877085793293058E-3</v>
      </c>
      <c r="H378" s="38">
        <f>G378*SUMIF('Manual Inputs'!$B$11:$B$22,'Expanded kW'!A378,'Manual Inputs'!$C$11:$C$22)</f>
        <v>46818.644313349745</v>
      </c>
    </row>
    <row r="379" spans="1:8" x14ac:dyDescent="0.2">
      <c r="A379">
        <f t="shared" si="30"/>
        <v>3</v>
      </c>
      <c r="B379" t="b">
        <f t="shared" si="31"/>
        <v>0</v>
      </c>
      <c r="C379" t="str">
        <f t="shared" si="32"/>
        <v>ON</v>
      </c>
      <c r="D379" s="4">
        <f t="shared" si="34"/>
        <v>42445.708333332419</v>
      </c>
      <c r="E379" t="str">
        <f t="shared" si="35"/>
        <v>LRKPLGS</v>
      </c>
      <c r="F379" s="39">
        <v>102.06558227539062</v>
      </c>
      <c r="G379">
        <f t="shared" si="33"/>
        <v>1.5303013179554436E-3</v>
      </c>
      <c r="H379" s="38">
        <f>G379*SUMIF('Manual Inputs'!$B$11:$B$22,'Expanded kW'!A379,'Manual Inputs'!$C$11:$C$22)</f>
        <v>45125.808369613944</v>
      </c>
    </row>
    <row r="380" spans="1:8" x14ac:dyDescent="0.2">
      <c r="A380">
        <f t="shared" si="30"/>
        <v>3</v>
      </c>
      <c r="B380" t="b">
        <f t="shared" si="31"/>
        <v>0</v>
      </c>
      <c r="C380" t="str">
        <f t="shared" si="32"/>
        <v>ON</v>
      </c>
      <c r="D380" s="4">
        <f t="shared" si="34"/>
        <v>42445.749999999083</v>
      </c>
      <c r="E380" t="str">
        <f t="shared" si="35"/>
        <v>LRKPLGS</v>
      </c>
      <c r="F380" s="39">
        <v>89.506591796875</v>
      </c>
      <c r="G380">
        <f t="shared" si="33"/>
        <v>1.3420004308884789E-3</v>
      </c>
      <c r="H380" s="38">
        <f>G380*SUMIF('Manual Inputs'!$B$11:$B$22,'Expanded kW'!A380,'Manual Inputs'!$C$11:$C$22)</f>
        <v>39573.156976119179</v>
      </c>
    </row>
    <row r="381" spans="1:8" x14ac:dyDescent="0.2">
      <c r="A381">
        <f t="shared" si="30"/>
        <v>3</v>
      </c>
      <c r="B381" t="b">
        <f t="shared" si="31"/>
        <v>0</v>
      </c>
      <c r="C381" t="str">
        <f t="shared" si="32"/>
        <v>ON</v>
      </c>
      <c r="D381" s="4">
        <f t="shared" si="34"/>
        <v>42445.791666665747</v>
      </c>
      <c r="E381" t="str">
        <f t="shared" si="35"/>
        <v>LRKPLGS</v>
      </c>
      <c r="F381" s="39">
        <v>86.276702880859375</v>
      </c>
      <c r="G381">
        <f t="shared" si="33"/>
        <v>1.2935736923656719E-3</v>
      </c>
      <c r="H381" s="38">
        <f>G381*SUMIF('Manual Inputs'!$B$11:$B$22,'Expanded kW'!A381,'Manual Inputs'!$C$11:$C$22)</f>
        <v>38145.140351612019</v>
      </c>
    </row>
    <row r="382" spans="1:8" x14ac:dyDescent="0.2">
      <c r="A382">
        <f t="shared" si="30"/>
        <v>3</v>
      </c>
      <c r="B382" t="b">
        <f t="shared" si="31"/>
        <v>0</v>
      </c>
      <c r="C382" t="str">
        <f t="shared" si="32"/>
        <v>ON</v>
      </c>
      <c r="D382" s="4">
        <f t="shared" si="34"/>
        <v>42445.833333332412</v>
      </c>
      <c r="E382" t="str">
        <f t="shared" si="35"/>
        <v>LRKPLGS</v>
      </c>
      <c r="F382" s="39">
        <v>84.1629638671875</v>
      </c>
      <c r="G382">
        <f t="shared" si="33"/>
        <v>1.261881739737525E-3</v>
      </c>
      <c r="H382" s="38">
        <f>G382*SUMIF('Manual Inputs'!$B$11:$B$22,'Expanded kW'!A382,'Manual Inputs'!$C$11:$C$22)</f>
        <v>37210.602189501988</v>
      </c>
    </row>
    <row r="383" spans="1:8" x14ac:dyDescent="0.2">
      <c r="A383">
        <f t="shared" si="30"/>
        <v>3</v>
      </c>
      <c r="B383" t="b">
        <f t="shared" si="31"/>
        <v>0</v>
      </c>
      <c r="C383" t="str">
        <f t="shared" si="32"/>
        <v>OFF</v>
      </c>
      <c r="D383" s="4">
        <f t="shared" si="34"/>
        <v>42445.874999999076</v>
      </c>
      <c r="E383" t="str">
        <f t="shared" si="35"/>
        <v>LRKPLGS</v>
      </c>
      <c r="F383" s="39">
        <v>73.121566772460937</v>
      </c>
      <c r="G383">
        <f t="shared" si="33"/>
        <v>1.096334606713394E-3</v>
      </c>
      <c r="H383" s="38">
        <f>G383*SUMIF('Manual Inputs'!$B$11:$B$22,'Expanded kW'!A383,'Manual Inputs'!$C$11:$C$22)</f>
        <v>32328.917704666805</v>
      </c>
    </row>
    <row r="384" spans="1:8" x14ac:dyDescent="0.2">
      <c r="A384">
        <f t="shared" si="30"/>
        <v>3</v>
      </c>
      <c r="B384" t="b">
        <f t="shared" si="31"/>
        <v>0</v>
      </c>
      <c r="C384" t="str">
        <f t="shared" si="32"/>
        <v>OFF</v>
      </c>
      <c r="D384" s="4">
        <f t="shared" si="34"/>
        <v>42445.91666666574</v>
      </c>
      <c r="E384" t="str">
        <f t="shared" si="35"/>
        <v>LRKPLGS</v>
      </c>
      <c r="F384" s="39">
        <v>68.214653015136719</v>
      </c>
      <c r="G384">
        <f t="shared" si="33"/>
        <v>1.0227637082525769E-3</v>
      </c>
      <c r="H384" s="38">
        <f>G384*SUMIF('Manual Inputs'!$B$11:$B$22,'Expanded kW'!A384,'Manual Inputs'!$C$11:$C$22)</f>
        <v>30159.445440238014</v>
      </c>
    </row>
    <row r="385" spans="1:8" x14ac:dyDescent="0.2">
      <c r="A385">
        <f t="shared" si="30"/>
        <v>3</v>
      </c>
      <c r="B385" t="b">
        <f t="shared" si="31"/>
        <v>0</v>
      </c>
      <c r="C385" t="str">
        <f t="shared" si="32"/>
        <v>OFF</v>
      </c>
      <c r="D385" s="4">
        <f t="shared" si="34"/>
        <v>42445.958333332404</v>
      </c>
      <c r="E385" t="str">
        <f t="shared" si="35"/>
        <v>LRKPLGS</v>
      </c>
      <c r="F385" s="39">
        <v>63.788177490234375</v>
      </c>
      <c r="G385">
        <f t="shared" si="33"/>
        <v>9.5639617104127108E-4</v>
      </c>
      <c r="H385" s="38">
        <f>G385*SUMIF('Manual Inputs'!$B$11:$B$22,'Expanded kW'!A385,'Manual Inputs'!$C$11:$C$22)</f>
        <v>28202.387224956645</v>
      </c>
    </row>
    <row r="386" spans="1:8" x14ac:dyDescent="0.2">
      <c r="A386">
        <f t="shared" ref="A386:A449" si="36">MONTH(D386)</f>
        <v>3</v>
      </c>
      <c r="B386" t="b">
        <f t="shared" ref="B386:B449" si="37">IF(ISNA(VLOOKUP(DATE(YEAR(D386),MONTH(D386),DAY(D386)),Holidays,1,FALSE)),FALSE,TRUE)</f>
        <v>0</v>
      </c>
      <c r="C386" t="str">
        <f t="shared" ref="C386:C449" si="38">IF(OR(HOUR(D386)&lt;PkStart,HOUR(D386)&gt;OPkStart-1,WEEKDAY(D386,2)&gt;5,B386)=TRUE,"OFF","ON")</f>
        <v>OFF</v>
      </c>
      <c r="D386" s="4">
        <f t="shared" si="34"/>
        <v>42445.999999999069</v>
      </c>
      <c r="E386" t="str">
        <f t="shared" si="35"/>
        <v>LRKPLGS</v>
      </c>
      <c r="F386" s="39">
        <v>61.027645111083984</v>
      </c>
      <c r="G386">
        <f t="shared" ref="G386:G449" si="39">IF(SUMIF($A$2:$A$8761,A386,$F$2:$F$8761)=0,0,F386/SUMIF($A$2:$A$8761,A386,$F$2:$F$8761))</f>
        <v>9.1500664242746051E-4</v>
      </c>
      <c r="H386" s="38">
        <f>G386*SUMIF('Manual Inputs'!$B$11:$B$22,'Expanded kW'!A386,'Manual Inputs'!$C$11:$C$22)</f>
        <v>26981.885148129804</v>
      </c>
    </row>
    <row r="387" spans="1:8" x14ac:dyDescent="0.2">
      <c r="A387">
        <f t="shared" si="36"/>
        <v>3</v>
      </c>
      <c r="B387" t="b">
        <f t="shared" si="37"/>
        <v>0</v>
      </c>
      <c r="C387" t="str">
        <f t="shared" si="38"/>
        <v>OFF</v>
      </c>
      <c r="D387" s="4">
        <f t="shared" si="34"/>
        <v>42446.041666665733</v>
      </c>
      <c r="E387" t="str">
        <f t="shared" si="35"/>
        <v>LRKPLGS</v>
      </c>
      <c r="F387" s="39">
        <v>61.021133422851563</v>
      </c>
      <c r="G387">
        <f t="shared" si="39"/>
        <v>9.1490901064148486E-4</v>
      </c>
      <c r="H387" s="38">
        <f>G387*SUMIF('Manual Inputs'!$B$11:$B$22,'Expanded kW'!A387,'Manual Inputs'!$C$11:$C$22)</f>
        <v>26979.006163963073</v>
      </c>
    </row>
    <row r="388" spans="1:8" x14ac:dyDescent="0.2">
      <c r="A388">
        <f t="shared" si="36"/>
        <v>3</v>
      </c>
      <c r="B388" t="b">
        <f t="shared" si="37"/>
        <v>0</v>
      </c>
      <c r="C388" t="str">
        <f t="shared" si="38"/>
        <v>OFF</v>
      </c>
      <c r="D388" s="4">
        <f t="shared" ref="D388:D451" si="40">+D387+1/24</f>
        <v>42446.083333332397</v>
      </c>
      <c r="E388" t="str">
        <f t="shared" ref="E388:E451" si="41">+E387</f>
        <v>LRKPLGS</v>
      </c>
      <c r="F388" s="39">
        <v>60.738204956054687</v>
      </c>
      <c r="G388">
        <f t="shared" si="39"/>
        <v>9.1066697531504007E-4</v>
      </c>
      <c r="H388" s="38">
        <f>G388*SUMIF('Manual Inputs'!$B$11:$B$22,'Expanded kW'!A388,'Manual Inputs'!$C$11:$C$22)</f>
        <v>26853.916241480336</v>
      </c>
    </row>
    <row r="389" spans="1:8" x14ac:dyDescent="0.2">
      <c r="A389">
        <f t="shared" si="36"/>
        <v>3</v>
      </c>
      <c r="B389" t="b">
        <f t="shared" si="37"/>
        <v>0</v>
      </c>
      <c r="C389" t="str">
        <f t="shared" si="38"/>
        <v>OFF</v>
      </c>
      <c r="D389" s="4">
        <f t="shared" si="40"/>
        <v>42446.124999999061</v>
      </c>
      <c r="E389" t="str">
        <f t="shared" si="41"/>
        <v>LRKPLGS</v>
      </c>
      <c r="F389" s="39">
        <v>65.955009460449219</v>
      </c>
      <c r="G389">
        <f t="shared" si="39"/>
        <v>9.8888416303509409E-4</v>
      </c>
      <c r="H389" s="38">
        <f>G389*SUMIF('Manual Inputs'!$B$11:$B$22,'Expanded kW'!A389,'Manual Inputs'!$C$11:$C$22)</f>
        <v>29160.399143149018</v>
      </c>
    </row>
    <row r="390" spans="1:8" x14ac:dyDescent="0.2">
      <c r="A390">
        <f t="shared" si="36"/>
        <v>3</v>
      </c>
      <c r="B390" t="b">
        <f t="shared" si="37"/>
        <v>0</v>
      </c>
      <c r="C390" t="str">
        <f t="shared" si="38"/>
        <v>OFF</v>
      </c>
      <c r="D390" s="4">
        <f t="shared" si="40"/>
        <v>42446.166666665726</v>
      </c>
      <c r="E390" t="str">
        <f t="shared" si="41"/>
        <v>LRKPLGS</v>
      </c>
      <c r="F390" s="39">
        <v>70.61962890625</v>
      </c>
      <c r="G390">
        <f t="shared" si="39"/>
        <v>1.0588222668163397E-3</v>
      </c>
      <c r="H390" s="38">
        <f>G390*SUMIF('Manual Inputs'!$B$11:$B$22,'Expanded kW'!A390,'Manual Inputs'!$C$11:$C$22)</f>
        <v>31222.746885999586</v>
      </c>
    </row>
    <row r="391" spans="1:8" x14ac:dyDescent="0.2">
      <c r="A391">
        <f t="shared" si="36"/>
        <v>3</v>
      </c>
      <c r="B391" t="b">
        <f t="shared" si="37"/>
        <v>0</v>
      </c>
      <c r="C391" t="str">
        <f t="shared" si="38"/>
        <v>OFF</v>
      </c>
      <c r="D391" s="4">
        <f t="shared" si="40"/>
        <v>42446.20833333239</v>
      </c>
      <c r="E391" t="str">
        <f t="shared" si="41"/>
        <v>LRKPLGS</v>
      </c>
      <c r="F391" s="39">
        <v>79.680839538574219</v>
      </c>
      <c r="G391">
        <f t="shared" si="39"/>
        <v>1.1946798425415603E-3</v>
      </c>
      <c r="H391" s="38">
        <f>G391*SUMIF('Manual Inputs'!$B$11:$B$22,'Expanded kW'!A391,'Manual Inputs'!$C$11:$C$22)</f>
        <v>35228.9402126364</v>
      </c>
    </row>
    <row r="392" spans="1:8" x14ac:dyDescent="0.2">
      <c r="A392">
        <f t="shared" si="36"/>
        <v>3</v>
      </c>
      <c r="B392" t="b">
        <f t="shared" si="37"/>
        <v>0</v>
      </c>
      <c r="C392" t="str">
        <f t="shared" si="38"/>
        <v>OFF</v>
      </c>
      <c r="D392" s="4">
        <f t="shared" si="40"/>
        <v>42446.249999999054</v>
      </c>
      <c r="E392" t="str">
        <f t="shared" si="41"/>
        <v>LRKPLGS</v>
      </c>
      <c r="F392" s="39">
        <v>100.42789459228516</v>
      </c>
      <c r="G392">
        <f t="shared" si="39"/>
        <v>1.5057469523800467E-3</v>
      </c>
      <c r="H392" s="38">
        <f>G392*SUMIF('Manual Inputs'!$B$11:$B$22,'Expanded kW'!A392,'Manual Inputs'!$C$11:$C$22)</f>
        <v>44401.744694969006</v>
      </c>
    </row>
    <row r="393" spans="1:8" x14ac:dyDescent="0.2">
      <c r="A393">
        <f t="shared" si="36"/>
        <v>3</v>
      </c>
      <c r="B393" t="b">
        <f t="shared" si="37"/>
        <v>0</v>
      </c>
      <c r="C393" t="str">
        <f t="shared" si="38"/>
        <v>ON</v>
      </c>
      <c r="D393" s="4">
        <f t="shared" si="40"/>
        <v>42446.291666665718</v>
      </c>
      <c r="E393" t="str">
        <f t="shared" si="41"/>
        <v>LRKPLGS</v>
      </c>
      <c r="F393" s="39">
        <v>119.04721069335937</v>
      </c>
      <c r="G393">
        <f t="shared" si="39"/>
        <v>1.784912204110286E-3</v>
      </c>
      <c r="H393" s="38">
        <f>G393*SUMIF('Manual Inputs'!$B$11:$B$22,'Expanded kW'!A393,'Manual Inputs'!$C$11:$C$22)</f>
        <v>52633.821283561876</v>
      </c>
    </row>
    <row r="394" spans="1:8" x14ac:dyDescent="0.2">
      <c r="A394">
        <f t="shared" si="36"/>
        <v>3</v>
      </c>
      <c r="B394" t="b">
        <f t="shared" si="37"/>
        <v>0</v>
      </c>
      <c r="C394" t="str">
        <f t="shared" si="38"/>
        <v>ON</v>
      </c>
      <c r="D394" s="4">
        <f t="shared" si="40"/>
        <v>42446.333333332383</v>
      </c>
      <c r="E394" t="str">
        <f t="shared" si="41"/>
        <v>LRKPLGS</v>
      </c>
      <c r="F394" s="39">
        <v>114.36666107177734</v>
      </c>
      <c r="G394">
        <f t="shared" si="39"/>
        <v>1.7147352542023655E-3</v>
      </c>
      <c r="H394" s="38">
        <f>G394*SUMIF('Manual Inputs'!$B$11:$B$22,'Expanded kW'!A394,'Manual Inputs'!$C$11:$C$22)</f>
        <v>50564.430401941383</v>
      </c>
    </row>
    <row r="395" spans="1:8" x14ac:dyDescent="0.2">
      <c r="A395">
        <f t="shared" si="36"/>
        <v>3</v>
      </c>
      <c r="B395" t="b">
        <f t="shared" si="37"/>
        <v>0</v>
      </c>
      <c r="C395" t="str">
        <f t="shared" si="38"/>
        <v>ON</v>
      </c>
      <c r="D395" s="4">
        <f t="shared" si="40"/>
        <v>42446.374999999047</v>
      </c>
      <c r="E395" t="str">
        <f t="shared" si="41"/>
        <v>LRKPLGS</v>
      </c>
      <c r="F395" s="39">
        <v>113.42573547363281</v>
      </c>
      <c r="G395">
        <f t="shared" si="39"/>
        <v>1.7006276613112234E-3</v>
      </c>
      <c r="H395" s="38">
        <f>G395*SUMIF('Manual Inputs'!$B$11:$B$22,'Expanded kW'!A395,'Manual Inputs'!$C$11:$C$22)</f>
        <v>50148.4230928627</v>
      </c>
    </row>
    <row r="396" spans="1:8" x14ac:dyDescent="0.2">
      <c r="A396">
        <f t="shared" si="36"/>
        <v>3</v>
      </c>
      <c r="B396" t="b">
        <f t="shared" si="37"/>
        <v>0</v>
      </c>
      <c r="C396" t="str">
        <f t="shared" si="38"/>
        <v>ON</v>
      </c>
      <c r="D396" s="4">
        <f t="shared" si="40"/>
        <v>42446.416666665711</v>
      </c>
      <c r="E396" t="str">
        <f t="shared" si="41"/>
        <v>LRKPLGS</v>
      </c>
      <c r="F396" s="39">
        <v>119.09974670410156</v>
      </c>
      <c r="G396">
        <f t="shared" si="39"/>
        <v>1.785699893012721E-3</v>
      </c>
      <c r="H396" s="38">
        <f>G396*SUMIF('Manual Inputs'!$B$11:$B$22,'Expanded kW'!A396,'Manual Inputs'!$C$11:$C$22)</f>
        <v>52657.048799639328</v>
      </c>
    </row>
    <row r="397" spans="1:8" x14ac:dyDescent="0.2">
      <c r="A397">
        <f t="shared" si="36"/>
        <v>3</v>
      </c>
      <c r="B397" t="b">
        <f t="shared" si="37"/>
        <v>0</v>
      </c>
      <c r="C397" t="str">
        <f t="shared" si="38"/>
        <v>ON</v>
      </c>
      <c r="D397" s="4">
        <f t="shared" si="40"/>
        <v>42446.458333332375</v>
      </c>
      <c r="E397" t="str">
        <f t="shared" si="41"/>
        <v>LRKPLGS</v>
      </c>
      <c r="F397" s="39">
        <v>126.66889190673828</v>
      </c>
      <c r="G397">
        <f t="shared" si="39"/>
        <v>1.8991864633253065E-3</v>
      </c>
      <c r="H397" s="38">
        <f>G397*SUMIF('Manual Inputs'!$B$11:$B$22,'Expanded kW'!A397,'Manual Inputs'!$C$11:$C$22)</f>
        <v>56003.561780032353</v>
      </c>
    </row>
    <row r="398" spans="1:8" x14ac:dyDescent="0.2">
      <c r="A398">
        <f t="shared" si="36"/>
        <v>3</v>
      </c>
      <c r="B398" t="b">
        <f t="shared" si="37"/>
        <v>0</v>
      </c>
      <c r="C398" t="str">
        <f t="shared" si="38"/>
        <v>ON</v>
      </c>
      <c r="D398" s="4">
        <f t="shared" si="40"/>
        <v>42446.49999999904</v>
      </c>
      <c r="E398" t="str">
        <f t="shared" si="41"/>
        <v>LRKPLGS</v>
      </c>
      <c r="F398" s="39">
        <v>123.88906860351562</v>
      </c>
      <c r="G398">
        <f t="shared" si="39"/>
        <v>1.8575076998306062E-3</v>
      </c>
      <c r="H398" s="38">
        <f>G398*SUMIF('Manual Inputs'!$B$11:$B$22,'Expanded kW'!A398,'Manual Inputs'!$C$11:$C$22)</f>
        <v>54774.530691529384</v>
      </c>
    </row>
    <row r="399" spans="1:8" x14ac:dyDescent="0.2">
      <c r="A399">
        <f t="shared" si="36"/>
        <v>3</v>
      </c>
      <c r="B399" t="b">
        <f t="shared" si="37"/>
        <v>0</v>
      </c>
      <c r="C399" t="str">
        <f t="shared" si="38"/>
        <v>ON</v>
      </c>
      <c r="D399" s="4">
        <f t="shared" si="40"/>
        <v>42446.541666665704</v>
      </c>
      <c r="E399" t="str">
        <f t="shared" si="41"/>
        <v>LRKPLGS</v>
      </c>
      <c r="F399" s="39">
        <v>127.46697998046875</v>
      </c>
      <c r="G399">
        <f t="shared" si="39"/>
        <v>1.9111524483698922E-3</v>
      </c>
      <c r="H399" s="38">
        <f>G399*SUMIF('Manual Inputs'!$B$11:$B$22,'Expanded kW'!A399,'Manual Inputs'!$C$11:$C$22)</f>
        <v>56356.416960734328</v>
      </c>
    </row>
    <row r="400" spans="1:8" x14ac:dyDescent="0.2">
      <c r="A400">
        <f t="shared" si="36"/>
        <v>3</v>
      </c>
      <c r="B400" t="b">
        <f t="shared" si="37"/>
        <v>0</v>
      </c>
      <c r="C400" t="str">
        <f t="shared" si="38"/>
        <v>ON</v>
      </c>
      <c r="D400" s="4">
        <f t="shared" si="40"/>
        <v>42446.583333332368</v>
      </c>
      <c r="E400" t="str">
        <f t="shared" si="41"/>
        <v>LRKPLGS</v>
      </c>
      <c r="F400" s="39">
        <v>120.08258819580078</v>
      </c>
      <c r="G400">
        <f t="shared" si="39"/>
        <v>1.8004359440551817E-3</v>
      </c>
      <c r="H400" s="38">
        <f>G400*SUMIF('Manual Inputs'!$B$11:$B$22,'Expanded kW'!A400,'Manual Inputs'!$C$11:$C$22)</f>
        <v>53091.588198948848</v>
      </c>
    </row>
    <row r="401" spans="1:8" x14ac:dyDescent="0.2">
      <c r="A401">
        <f t="shared" si="36"/>
        <v>3</v>
      </c>
      <c r="B401" t="b">
        <f t="shared" si="37"/>
        <v>0</v>
      </c>
      <c r="C401" t="str">
        <f t="shared" si="38"/>
        <v>ON</v>
      </c>
      <c r="D401" s="4">
        <f t="shared" si="40"/>
        <v>42446.624999999032</v>
      </c>
      <c r="E401" t="str">
        <f t="shared" si="41"/>
        <v>LRKPLGS</v>
      </c>
      <c r="F401" s="39">
        <v>112.05595397949219</v>
      </c>
      <c r="G401">
        <f t="shared" si="39"/>
        <v>1.6800900973345781E-3</v>
      </c>
      <c r="H401" s="38">
        <f>G401*SUMIF('Manual Inputs'!$B$11:$B$22,'Expanded kW'!A401,'Manual Inputs'!$C$11:$C$22)</f>
        <v>49542.807606870047</v>
      </c>
    </row>
    <row r="402" spans="1:8" x14ac:dyDescent="0.2">
      <c r="A402">
        <f t="shared" si="36"/>
        <v>3</v>
      </c>
      <c r="B402" t="b">
        <f t="shared" si="37"/>
        <v>0</v>
      </c>
      <c r="C402" t="str">
        <f t="shared" si="38"/>
        <v>ON</v>
      </c>
      <c r="D402" s="4">
        <f t="shared" si="40"/>
        <v>42446.666666665697</v>
      </c>
      <c r="E402" t="str">
        <f t="shared" si="41"/>
        <v>LRKPLGS</v>
      </c>
      <c r="F402" s="39">
        <v>95.645500183105469</v>
      </c>
      <c r="G402">
        <f t="shared" si="39"/>
        <v>1.4340430115980911E-3</v>
      </c>
      <c r="H402" s="38">
        <f>G402*SUMIF('Manual Inputs'!$B$11:$B$22,'Expanded kW'!A402,'Manual Inputs'!$C$11:$C$22)</f>
        <v>42287.325623961653</v>
      </c>
    </row>
    <row r="403" spans="1:8" x14ac:dyDescent="0.2">
      <c r="A403">
        <f t="shared" si="36"/>
        <v>3</v>
      </c>
      <c r="B403" t="b">
        <f t="shared" si="37"/>
        <v>0</v>
      </c>
      <c r="C403" t="str">
        <f t="shared" si="38"/>
        <v>ON</v>
      </c>
      <c r="D403" s="4">
        <f t="shared" si="40"/>
        <v>42446.708333332361</v>
      </c>
      <c r="E403" t="str">
        <f t="shared" si="41"/>
        <v>LRKPLGS</v>
      </c>
      <c r="F403" s="39">
        <v>89.945320129394531</v>
      </c>
      <c r="G403">
        <f t="shared" si="39"/>
        <v>1.3485784225141721E-3</v>
      </c>
      <c r="H403" s="38">
        <f>G403*SUMIF('Manual Inputs'!$B$11:$B$22,'Expanded kW'!A403,'Manual Inputs'!$C$11:$C$22)</f>
        <v>39767.13001010607</v>
      </c>
    </row>
    <row r="404" spans="1:8" x14ac:dyDescent="0.2">
      <c r="A404">
        <f t="shared" si="36"/>
        <v>3</v>
      </c>
      <c r="B404" t="b">
        <f t="shared" si="37"/>
        <v>0</v>
      </c>
      <c r="C404" t="str">
        <f t="shared" si="38"/>
        <v>ON</v>
      </c>
      <c r="D404" s="4">
        <f t="shared" si="40"/>
        <v>42446.749999999025</v>
      </c>
      <c r="E404" t="str">
        <f t="shared" si="41"/>
        <v>LRKPLGS</v>
      </c>
      <c r="F404" s="39">
        <v>88.1805419921875</v>
      </c>
      <c r="G404">
        <f t="shared" si="39"/>
        <v>1.3221185498611158E-3</v>
      </c>
      <c r="H404" s="38">
        <f>G404*SUMIF('Manual Inputs'!$B$11:$B$22,'Expanded kW'!A404,'Manual Inputs'!$C$11:$C$22)</f>
        <v>38986.876390236306</v>
      </c>
    </row>
    <row r="405" spans="1:8" x14ac:dyDescent="0.2">
      <c r="A405">
        <f t="shared" si="36"/>
        <v>3</v>
      </c>
      <c r="B405" t="b">
        <f t="shared" si="37"/>
        <v>0</v>
      </c>
      <c r="C405" t="str">
        <f t="shared" si="38"/>
        <v>ON</v>
      </c>
      <c r="D405" s="4">
        <f t="shared" si="40"/>
        <v>42446.791666665689</v>
      </c>
      <c r="E405" t="str">
        <f t="shared" si="41"/>
        <v>LRKPLGS</v>
      </c>
      <c r="F405" s="39">
        <v>84.637779235839844</v>
      </c>
      <c r="G405">
        <f t="shared" si="39"/>
        <v>1.2690007956252742E-3</v>
      </c>
      <c r="H405" s="38">
        <f>G405*SUMIF('Manual Inputs'!$B$11:$B$22,'Expanded kW'!A405,'Manual Inputs'!$C$11:$C$22)</f>
        <v>37420.530226545277</v>
      </c>
    </row>
    <row r="406" spans="1:8" x14ac:dyDescent="0.2">
      <c r="A406">
        <f t="shared" si="36"/>
        <v>3</v>
      </c>
      <c r="B406" t="b">
        <f t="shared" si="37"/>
        <v>0</v>
      </c>
      <c r="C406" t="str">
        <f t="shared" si="38"/>
        <v>ON</v>
      </c>
      <c r="D406" s="4">
        <f t="shared" si="40"/>
        <v>42446.833333332354</v>
      </c>
      <c r="E406" t="str">
        <f t="shared" si="41"/>
        <v>LRKPLGS</v>
      </c>
      <c r="F406" s="39">
        <v>79.602783203125</v>
      </c>
      <c r="G406">
        <f t="shared" si="39"/>
        <v>1.1935095193988342E-3</v>
      </c>
      <c r="H406" s="38">
        <f>G406*SUMIF('Manual Inputs'!$B$11:$B$22,'Expanded kW'!A406,'Manual Inputs'!$C$11:$C$22)</f>
        <v>35194.429507293913</v>
      </c>
    </row>
    <row r="407" spans="1:8" x14ac:dyDescent="0.2">
      <c r="A407">
        <f t="shared" si="36"/>
        <v>3</v>
      </c>
      <c r="B407" t="b">
        <f t="shared" si="37"/>
        <v>0</v>
      </c>
      <c r="C407" t="str">
        <f t="shared" si="38"/>
        <v>OFF</v>
      </c>
      <c r="D407" s="4">
        <f t="shared" si="40"/>
        <v>42446.874999999018</v>
      </c>
      <c r="E407" t="str">
        <f t="shared" si="41"/>
        <v>LRKPLGS</v>
      </c>
      <c r="F407" s="39">
        <v>71.994956970214844</v>
      </c>
      <c r="G407">
        <f t="shared" si="39"/>
        <v>1.0794429922556729E-3</v>
      </c>
      <c r="H407" s="38">
        <f>G407*SUMIF('Manual Inputs'!$B$11:$B$22,'Expanded kW'!A407,'Manual Inputs'!$C$11:$C$22)</f>
        <v>31830.814652588851</v>
      </c>
    </row>
    <row r="408" spans="1:8" x14ac:dyDescent="0.2">
      <c r="A408">
        <f t="shared" si="36"/>
        <v>3</v>
      </c>
      <c r="B408" t="b">
        <f t="shared" si="37"/>
        <v>0</v>
      </c>
      <c r="C408" t="str">
        <f t="shared" si="38"/>
        <v>OFF</v>
      </c>
      <c r="D408" s="4">
        <f t="shared" si="40"/>
        <v>42446.916666665682</v>
      </c>
      <c r="E408" t="str">
        <f t="shared" si="41"/>
        <v>LRKPLGS</v>
      </c>
      <c r="F408" s="39">
        <v>69.454750061035156</v>
      </c>
      <c r="G408">
        <f t="shared" si="39"/>
        <v>1.0413568725830427E-3</v>
      </c>
      <c r="H408" s="38">
        <f>G408*SUMIF('Manual Inputs'!$B$11:$B$22,'Expanded kW'!A408,'Manual Inputs'!$C$11:$C$22)</f>
        <v>30707.72410975019</v>
      </c>
    </row>
    <row r="409" spans="1:8" x14ac:dyDescent="0.2">
      <c r="A409">
        <f t="shared" si="36"/>
        <v>3</v>
      </c>
      <c r="B409" t="b">
        <f t="shared" si="37"/>
        <v>0</v>
      </c>
      <c r="C409" t="str">
        <f t="shared" si="38"/>
        <v>OFF</v>
      </c>
      <c r="D409" s="4">
        <f t="shared" si="40"/>
        <v>42446.958333332346</v>
      </c>
      <c r="E409" t="str">
        <f t="shared" si="41"/>
        <v>LRKPLGS</v>
      </c>
      <c r="F409" s="39">
        <v>65.640823364257813</v>
      </c>
      <c r="G409">
        <f t="shared" si="39"/>
        <v>9.8417347225798453E-4</v>
      </c>
      <c r="H409" s="38">
        <f>G409*SUMIF('Manual Inputs'!$B$11:$B$22,'Expanded kW'!A409,'Manual Inputs'!$C$11:$C$22)</f>
        <v>29021.489422035815</v>
      </c>
    </row>
    <row r="410" spans="1:8" x14ac:dyDescent="0.2">
      <c r="A410">
        <f t="shared" si="36"/>
        <v>3</v>
      </c>
      <c r="B410" t="b">
        <f t="shared" si="37"/>
        <v>0</v>
      </c>
      <c r="C410" t="str">
        <f t="shared" si="38"/>
        <v>OFF</v>
      </c>
      <c r="D410" s="4">
        <f t="shared" si="40"/>
        <v>42446.99999999901</v>
      </c>
      <c r="E410" t="str">
        <f t="shared" si="41"/>
        <v>LRKPLGS</v>
      </c>
      <c r="F410" s="39">
        <v>64.745018005371094</v>
      </c>
      <c r="G410">
        <f t="shared" si="39"/>
        <v>9.7074238127927359E-4</v>
      </c>
      <c r="H410" s="38">
        <f>G410*SUMIF('Manual Inputs'!$B$11:$B$22,'Expanded kW'!A410,'Manual Inputs'!$C$11:$C$22)</f>
        <v>28625.430926503755</v>
      </c>
    </row>
    <row r="411" spans="1:8" x14ac:dyDescent="0.2">
      <c r="A411">
        <f t="shared" si="36"/>
        <v>3</v>
      </c>
      <c r="B411" t="b">
        <f t="shared" si="37"/>
        <v>0</v>
      </c>
      <c r="C411" t="str">
        <f t="shared" si="38"/>
        <v>OFF</v>
      </c>
      <c r="D411" s="4">
        <f t="shared" si="40"/>
        <v>42447.041666665675</v>
      </c>
      <c r="E411" t="str">
        <f t="shared" si="41"/>
        <v>LRKPLGS</v>
      </c>
      <c r="F411" s="39">
        <v>66.753349304199219</v>
      </c>
      <c r="G411">
        <f t="shared" si="39"/>
        <v>1.0008539229466244E-3</v>
      </c>
      <c r="H411" s="38">
        <f>G411*SUMIF('Manual Inputs'!$B$11:$B$22,'Expanded kW'!A411,'Manual Inputs'!$C$11:$C$22)</f>
        <v>29513.365637825806</v>
      </c>
    </row>
    <row r="412" spans="1:8" x14ac:dyDescent="0.2">
      <c r="A412">
        <f t="shared" si="36"/>
        <v>3</v>
      </c>
      <c r="B412" t="b">
        <f t="shared" si="37"/>
        <v>0</v>
      </c>
      <c r="C412" t="str">
        <f t="shared" si="38"/>
        <v>OFF</v>
      </c>
      <c r="D412" s="4">
        <f t="shared" si="40"/>
        <v>42447.083333332339</v>
      </c>
      <c r="E412" t="str">
        <f t="shared" si="41"/>
        <v>LRKPLGS</v>
      </c>
      <c r="F412" s="39">
        <v>67.298851013183594</v>
      </c>
      <c r="G412">
        <f t="shared" si="39"/>
        <v>1.0090328013265405E-3</v>
      </c>
      <c r="H412" s="38">
        <f>G412*SUMIF('Manual Inputs'!$B$11:$B$22,'Expanded kW'!A412,'Manual Inputs'!$C$11:$C$22)</f>
        <v>29754.54591658527</v>
      </c>
    </row>
    <row r="413" spans="1:8" x14ac:dyDescent="0.2">
      <c r="A413">
        <f t="shared" si="36"/>
        <v>3</v>
      </c>
      <c r="B413" t="b">
        <f t="shared" si="37"/>
        <v>0</v>
      </c>
      <c r="C413" t="str">
        <f t="shared" si="38"/>
        <v>OFF</v>
      </c>
      <c r="D413" s="4">
        <f t="shared" si="40"/>
        <v>42447.124999999003</v>
      </c>
      <c r="E413" t="str">
        <f t="shared" si="41"/>
        <v>LRKPLGS</v>
      </c>
      <c r="F413" s="39">
        <v>69.910331726074219</v>
      </c>
      <c r="G413">
        <f t="shared" si="39"/>
        <v>1.0481875515142079E-3</v>
      </c>
      <c r="H413" s="38">
        <f>G413*SUMIF('Manual Inputs'!$B$11:$B$22,'Expanded kW'!A413,'Manual Inputs'!$C$11:$C$22)</f>
        <v>30909.148433747992</v>
      </c>
    </row>
    <row r="414" spans="1:8" x14ac:dyDescent="0.2">
      <c r="A414">
        <f t="shared" si="36"/>
        <v>3</v>
      </c>
      <c r="B414" t="b">
        <f t="shared" si="37"/>
        <v>0</v>
      </c>
      <c r="C414" t="str">
        <f t="shared" si="38"/>
        <v>OFF</v>
      </c>
      <c r="D414" s="4">
        <f t="shared" si="40"/>
        <v>42447.166666665667</v>
      </c>
      <c r="E414" t="str">
        <f t="shared" si="41"/>
        <v>LRKPLGS</v>
      </c>
      <c r="F414" s="39">
        <v>74.374488830566406</v>
      </c>
      <c r="G414">
        <f t="shared" si="39"/>
        <v>1.1151200604782186E-3</v>
      </c>
      <c r="H414" s="38">
        <f>G414*SUMIF('Manual Inputs'!$B$11:$B$22,'Expanded kW'!A414,'Manual Inputs'!$C$11:$C$22)</f>
        <v>32882.866640592896</v>
      </c>
    </row>
    <row r="415" spans="1:8" x14ac:dyDescent="0.2">
      <c r="A415">
        <f t="shared" si="36"/>
        <v>3</v>
      </c>
      <c r="B415" t="b">
        <f t="shared" si="37"/>
        <v>0</v>
      </c>
      <c r="C415" t="str">
        <f t="shared" si="38"/>
        <v>OFF</v>
      </c>
      <c r="D415" s="4">
        <f t="shared" si="40"/>
        <v>42447.208333332332</v>
      </c>
      <c r="E415" t="str">
        <f t="shared" si="41"/>
        <v>LRKPLGS</v>
      </c>
      <c r="F415" s="39">
        <v>86.7698974609375</v>
      </c>
      <c r="G415">
        <f t="shared" si="39"/>
        <v>1.3009683135403753E-3</v>
      </c>
      <c r="H415" s="38">
        <f>G415*SUMIF('Manual Inputs'!$B$11:$B$22,'Expanded kW'!A415,'Manual Inputs'!$C$11:$C$22)</f>
        <v>38363.194308816594</v>
      </c>
    </row>
    <row r="416" spans="1:8" x14ac:dyDescent="0.2">
      <c r="A416">
        <f t="shared" si="36"/>
        <v>3</v>
      </c>
      <c r="B416" t="b">
        <f t="shared" si="37"/>
        <v>0</v>
      </c>
      <c r="C416" t="str">
        <f t="shared" si="38"/>
        <v>OFF</v>
      </c>
      <c r="D416" s="4">
        <f t="shared" si="40"/>
        <v>42447.249999998996</v>
      </c>
      <c r="E416" t="str">
        <f t="shared" si="41"/>
        <v>LRKPLGS</v>
      </c>
      <c r="F416" s="39">
        <v>97.947212219238281</v>
      </c>
      <c r="G416">
        <f t="shared" si="39"/>
        <v>1.4685533027650403E-3</v>
      </c>
      <c r="H416" s="38">
        <f>G416*SUMIF('Manual Inputs'!$B$11:$B$22,'Expanded kW'!A416,'Manual Inputs'!$C$11:$C$22)</f>
        <v>43304.971474296523</v>
      </c>
    </row>
    <row r="417" spans="1:8" x14ac:dyDescent="0.2">
      <c r="A417">
        <f t="shared" si="36"/>
        <v>3</v>
      </c>
      <c r="B417" t="b">
        <f t="shared" si="37"/>
        <v>0</v>
      </c>
      <c r="C417" t="str">
        <f t="shared" si="38"/>
        <v>ON</v>
      </c>
      <c r="D417" s="4">
        <f t="shared" si="40"/>
        <v>42447.29166666566</v>
      </c>
      <c r="E417" t="str">
        <f t="shared" si="41"/>
        <v>LRKPLGS</v>
      </c>
      <c r="F417" s="39">
        <v>98.459663391113281</v>
      </c>
      <c r="G417">
        <f t="shared" si="39"/>
        <v>1.4762366440660502E-3</v>
      </c>
      <c r="H417" s="38">
        <f>G417*SUMIF('Manual Inputs'!$B$11:$B$22,'Expanded kW'!A417,'Manual Inputs'!$C$11:$C$22)</f>
        <v>43531.539263998842</v>
      </c>
    </row>
    <row r="418" spans="1:8" x14ac:dyDescent="0.2">
      <c r="A418">
        <f t="shared" si="36"/>
        <v>3</v>
      </c>
      <c r="B418" t="b">
        <f t="shared" si="37"/>
        <v>0</v>
      </c>
      <c r="C418" t="str">
        <f t="shared" si="38"/>
        <v>ON</v>
      </c>
      <c r="D418" s="4">
        <f t="shared" si="40"/>
        <v>42447.333333332324</v>
      </c>
      <c r="E418" t="str">
        <f t="shared" si="41"/>
        <v>LRKPLGS</v>
      </c>
      <c r="F418" s="39">
        <v>112.90261077880859</v>
      </c>
      <c r="G418">
        <f t="shared" si="39"/>
        <v>1.6927842885297449E-3</v>
      </c>
      <c r="H418" s="38">
        <f>G418*SUMIF('Manual Inputs'!$B$11:$B$22,'Expanded kW'!A418,'Manual Inputs'!$C$11:$C$22)</f>
        <v>49917.136265258494</v>
      </c>
    </row>
    <row r="419" spans="1:8" x14ac:dyDescent="0.2">
      <c r="A419">
        <f t="shared" si="36"/>
        <v>3</v>
      </c>
      <c r="B419" t="b">
        <f t="shared" si="37"/>
        <v>0</v>
      </c>
      <c r="C419" t="str">
        <f t="shared" si="38"/>
        <v>ON</v>
      </c>
      <c r="D419" s="4">
        <f t="shared" si="40"/>
        <v>42447.374999998989</v>
      </c>
      <c r="E419" t="str">
        <f t="shared" si="41"/>
        <v>LRKPLGS</v>
      </c>
      <c r="F419" s="39">
        <v>120.25872039794922</v>
      </c>
      <c r="G419">
        <f t="shared" si="39"/>
        <v>1.8030767494576815E-3</v>
      </c>
      <c r="H419" s="38">
        <f>G419*SUMIF('Manual Inputs'!$B$11:$B$22,'Expanded kW'!A419,'Manual Inputs'!$C$11:$C$22)</f>
        <v>53169.460757206762</v>
      </c>
    </row>
    <row r="420" spans="1:8" x14ac:dyDescent="0.2">
      <c r="A420">
        <f t="shared" si="36"/>
        <v>3</v>
      </c>
      <c r="B420" t="b">
        <f t="shared" si="37"/>
        <v>0</v>
      </c>
      <c r="C420" t="str">
        <f t="shared" si="38"/>
        <v>ON</v>
      </c>
      <c r="D420" s="4">
        <f t="shared" si="40"/>
        <v>42447.416666665653</v>
      </c>
      <c r="E420" t="str">
        <f t="shared" si="41"/>
        <v>LRKPLGS</v>
      </c>
      <c r="F420" s="39">
        <v>117.35447692871094</v>
      </c>
      <c r="G420">
        <f t="shared" si="39"/>
        <v>1.7595325153529158E-3</v>
      </c>
      <c r="H420" s="38">
        <f>G420*SUMIF('Manual Inputs'!$B$11:$B$22,'Expanded kW'!A420,'Manual Inputs'!$C$11:$C$22)</f>
        <v>51885.420326242122</v>
      </c>
    </row>
    <row r="421" spans="1:8" x14ac:dyDescent="0.2">
      <c r="A421">
        <f t="shared" si="36"/>
        <v>3</v>
      </c>
      <c r="B421" t="b">
        <f t="shared" si="37"/>
        <v>0</v>
      </c>
      <c r="C421" t="str">
        <f t="shared" si="38"/>
        <v>ON</v>
      </c>
      <c r="D421" s="4">
        <f t="shared" si="40"/>
        <v>42447.458333332317</v>
      </c>
      <c r="E421" t="str">
        <f t="shared" si="41"/>
        <v>LRKPLGS</v>
      </c>
      <c r="F421" s="39">
        <v>114.07222747802734</v>
      </c>
      <c r="G421">
        <f t="shared" si="39"/>
        <v>1.7103207188955442E-3</v>
      </c>
      <c r="H421" s="38">
        <f>G421*SUMIF('Manual Inputs'!$B$11:$B$22,'Expanded kW'!A421,'Manual Inputs'!$C$11:$C$22)</f>
        <v>50434.253768124807</v>
      </c>
    </row>
    <row r="422" spans="1:8" x14ac:dyDescent="0.2">
      <c r="A422">
        <f t="shared" si="36"/>
        <v>3</v>
      </c>
      <c r="B422" t="b">
        <f t="shared" si="37"/>
        <v>0</v>
      </c>
      <c r="C422" t="str">
        <f t="shared" si="38"/>
        <v>ON</v>
      </c>
      <c r="D422" s="4">
        <f t="shared" si="40"/>
        <v>42447.499999998981</v>
      </c>
      <c r="E422" t="str">
        <f t="shared" si="41"/>
        <v>LRKPLGS</v>
      </c>
      <c r="F422" s="39">
        <v>116.28009033203125</v>
      </c>
      <c r="G422">
        <f t="shared" si="39"/>
        <v>1.7434238998114257E-3</v>
      </c>
      <c r="H422" s="38">
        <f>G422*SUMIF('Manual Inputs'!$B$11:$B$22,'Expanded kW'!A422,'Manual Inputs'!$C$11:$C$22)</f>
        <v>51410.406491060785</v>
      </c>
    </row>
    <row r="423" spans="1:8" x14ac:dyDescent="0.2">
      <c r="A423">
        <f t="shared" si="36"/>
        <v>3</v>
      </c>
      <c r="B423" t="b">
        <f t="shared" si="37"/>
        <v>0</v>
      </c>
      <c r="C423" t="str">
        <f t="shared" si="38"/>
        <v>ON</v>
      </c>
      <c r="D423" s="4">
        <f t="shared" si="40"/>
        <v>42447.541666665646</v>
      </c>
      <c r="E423" t="str">
        <f t="shared" si="41"/>
        <v>LRKPLGS</v>
      </c>
      <c r="F423" s="39">
        <v>113.58734130859375</v>
      </c>
      <c r="G423">
        <f t="shared" si="39"/>
        <v>1.7030506683300118E-3</v>
      </c>
      <c r="H423" s="38">
        <f>G423*SUMIF('Manual Inputs'!$B$11:$B$22,'Expanded kW'!A423,'Manual Inputs'!$C$11:$C$22)</f>
        <v>50219.873172089028</v>
      </c>
    </row>
    <row r="424" spans="1:8" x14ac:dyDescent="0.2">
      <c r="A424">
        <f t="shared" si="36"/>
        <v>3</v>
      </c>
      <c r="B424" t="b">
        <f t="shared" si="37"/>
        <v>0</v>
      </c>
      <c r="C424" t="str">
        <f t="shared" si="38"/>
        <v>ON</v>
      </c>
      <c r="D424" s="4">
        <f t="shared" si="40"/>
        <v>42447.58333333231</v>
      </c>
      <c r="E424" t="str">
        <f t="shared" si="41"/>
        <v>LRKPLGS</v>
      </c>
      <c r="F424" s="39">
        <v>108.18056488037109</v>
      </c>
      <c r="G424">
        <f t="shared" si="39"/>
        <v>1.6219851719154136E-3</v>
      </c>
      <c r="H424" s="38">
        <f>G424*SUMIF('Manual Inputs'!$B$11:$B$22,'Expanded kW'!A424,'Manual Inputs'!$C$11:$C$22)</f>
        <v>47829.398816698522</v>
      </c>
    </row>
    <row r="425" spans="1:8" x14ac:dyDescent="0.2">
      <c r="A425">
        <f t="shared" si="36"/>
        <v>3</v>
      </c>
      <c r="B425" t="b">
        <f t="shared" si="37"/>
        <v>0</v>
      </c>
      <c r="C425" t="str">
        <f t="shared" si="38"/>
        <v>ON</v>
      </c>
      <c r="D425" s="4">
        <f t="shared" si="40"/>
        <v>42447.624999998974</v>
      </c>
      <c r="E425" t="str">
        <f t="shared" si="41"/>
        <v>LRKPLGS</v>
      </c>
      <c r="F425" s="39">
        <v>94.8759765625</v>
      </c>
      <c r="G425">
        <f t="shared" si="39"/>
        <v>1.4225053023668537E-3</v>
      </c>
      <c r="H425" s="38">
        <f>G425*SUMIF('Manual Inputs'!$B$11:$B$22,'Expanded kW'!A425,'Manual Inputs'!$C$11:$C$22)</f>
        <v>41947.099519674717</v>
      </c>
    </row>
    <row r="426" spans="1:8" x14ac:dyDescent="0.2">
      <c r="A426">
        <f t="shared" si="36"/>
        <v>3</v>
      </c>
      <c r="B426" t="b">
        <f t="shared" si="37"/>
        <v>0</v>
      </c>
      <c r="C426" t="str">
        <f t="shared" si="38"/>
        <v>ON</v>
      </c>
      <c r="D426" s="4">
        <f t="shared" si="40"/>
        <v>42447.666666665638</v>
      </c>
      <c r="E426" t="str">
        <f t="shared" si="41"/>
        <v>LRKPLGS</v>
      </c>
      <c r="F426" s="39">
        <v>82.152427673339844</v>
      </c>
      <c r="G426">
        <f t="shared" si="39"/>
        <v>1.2317371393869322E-3</v>
      </c>
      <c r="H426" s="38">
        <f>G426*SUMIF('Manual Inputs'!$B$11:$B$22,'Expanded kW'!A426,'Manual Inputs'!$C$11:$C$22)</f>
        <v>36321.692637612643</v>
      </c>
    </row>
    <row r="427" spans="1:8" x14ac:dyDescent="0.2">
      <c r="A427">
        <f t="shared" si="36"/>
        <v>3</v>
      </c>
      <c r="B427" t="b">
        <f t="shared" si="37"/>
        <v>0</v>
      </c>
      <c r="C427" t="str">
        <f t="shared" si="38"/>
        <v>ON</v>
      </c>
      <c r="D427" s="4">
        <f t="shared" si="40"/>
        <v>42447.708333332303</v>
      </c>
      <c r="E427" t="str">
        <f t="shared" si="41"/>
        <v>LRKPLGS</v>
      </c>
      <c r="F427" s="39">
        <v>78.946708679199219</v>
      </c>
      <c r="G427">
        <f t="shared" si="39"/>
        <v>1.1836727880908046E-3</v>
      </c>
      <c r="H427" s="38">
        <f>G427*SUMIF('Manual Inputs'!$B$11:$B$22,'Expanded kW'!A427,'Manual Inputs'!$C$11:$C$22)</f>
        <v>34904.362154687442</v>
      </c>
    </row>
    <row r="428" spans="1:8" x14ac:dyDescent="0.2">
      <c r="A428">
        <f t="shared" si="36"/>
        <v>3</v>
      </c>
      <c r="B428" t="b">
        <f t="shared" si="37"/>
        <v>0</v>
      </c>
      <c r="C428" t="str">
        <f t="shared" si="38"/>
        <v>ON</v>
      </c>
      <c r="D428" s="4">
        <f t="shared" si="40"/>
        <v>42447.749999998967</v>
      </c>
      <c r="E428" t="str">
        <f t="shared" si="41"/>
        <v>LRKPLGS</v>
      </c>
      <c r="F428" s="39">
        <v>74.540351867675781</v>
      </c>
      <c r="G428">
        <f t="shared" si="39"/>
        <v>1.1176068970653427E-3</v>
      </c>
      <c r="H428" s="38">
        <f>G428*SUMIF('Manual Inputs'!$B$11:$B$22,'Expanded kW'!A428,'Manual Inputs'!$C$11:$C$22)</f>
        <v>32956.198937938781</v>
      </c>
    </row>
    <row r="429" spans="1:8" x14ac:dyDescent="0.2">
      <c r="A429">
        <f t="shared" si="36"/>
        <v>3</v>
      </c>
      <c r="B429" t="b">
        <f t="shared" si="37"/>
        <v>0</v>
      </c>
      <c r="C429" t="str">
        <f t="shared" si="38"/>
        <v>ON</v>
      </c>
      <c r="D429" s="4">
        <f t="shared" si="40"/>
        <v>42447.791666665631</v>
      </c>
      <c r="E429" t="str">
        <f t="shared" si="41"/>
        <v>LRKPLGS</v>
      </c>
      <c r="F429" s="39">
        <v>72.621345520019531</v>
      </c>
      <c r="G429">
        <f t="shared" si="39"/>
        <v>1.0888346324339647E-3</v>
      </c>
      <c r="H429" s="38">
        <f>G429*SUMIF('Manual Inputs'!$B$11:$B$22,'Expanded kW'!A429,'Manual Inputs'!$C$11:$C$22)</f>
        <v>32107.757075619749</v>
      </c>
    </row>
    <row r="430" spans="1:8" x14ac:dyDescent="0.2">
      <c r="A430">
        <f t="shared" si="36"/>
        <v>3</v>
      </c>
      <c r="B430" t="b">
        <f t="shared" si="37"/>
        <v>0</v>
      </c>
      <c r="C430" t="str">
        <f t="shared" si="38"/>
        <v>ON</v>
      </c>
      <c r="D430" s="4">
        <f t="shared" si="40"/>
        <v>42447.833333332295</v>
      </c>
      <c r="E430" t="str">
        <f t="shared" si="41"/>
        <v>LRKPLGS</v>
      </c>
      <c r="F430" s="39">
        <v>74.13446044921875</v>
      </c>
      <c r="G430">
        <f t="shared" si="39"/>
        <v>1.111521239601148E-3</v>
      </c>
      <c r="H430" s="38">
        <f>G430*SUMIF('Manual Inputs'!$B$11:$B$22,'Expanded kW'!A430,'Manual Inputs'!$C$11:$C$22)</f>
        <v>32776.743944787981</v>
      </c>
    </row>
    <row r="431" spans="1:8" x14ac:dyDescent="0.2">
      <c r="A431">
        <f t="shared" si="36"/>
        <v>3</v>
      </c>
      <c r="B431" t="b">
        <f t="shared" si="37"/>
        <v>0</v>
      </c>
      <c r="C431" t="str">
        <f t="shared" si="38"/>
        <v>OFF</v>
      </c>
      <c r="D431" s="4">
        <f t="shared" si="40"/>
        <v>42447.87499999896</v>
      </c>
      <c r="E431" t="str">
        <f t="shared" si="41"/>
        <v>LRKPLGS</v>
      </c>
      <c r="F431" s="39">
        <v>71.875045776367188</v>
      </c>
      <c r="G431">
        <f t="shared" si="39"/>
        <v>1.0776451260808876E-3</v>
      </c>
      <c r="H431" s="38">
        <f>G431*SUMIF('Manual Inputs'!$B$11:$B$22,'Expanded kW'!A431,'Manual Inputs'!$C$11:$C$22)</f>
        <v>31777.798842221539</v>
      </c>
    </row>
    <row r="432" spans="1:8" x14ac:dyDescent="0.2">
      <c r="A432">
        <f t="shared" si="36"/>
        <v>3</v>
      </c>
      <c r="B432" t="b">
        <f t="shared" si="37"/>
        <v>0</v>
      </c>
      <c r="C432" t="str">
        <f t="shared" si="38"/>
        <v>OFF</v>
      </c>
      <c r="D432" s="4">
        <f t="shared" si="40"/>
        <v>42447.916666665624</v>
      </c>
      <c r="E432" t="str">
        <f t="shared" si="41"/>
        <v>LRKPLGS</v>
      </c>
      <c r="F432" s="39">
        <v>69.123146057128906</v>
      </c>
      <c r="G432">
        <f t="shared" si="39"/>
        <v>1.0363850296473132E-3</v>
      </c>
      <c r="H432" s="38">
        <f>G432*SUMIF('Manual Inputs'!$B$11:$B$22,'Expanded kW'!A432,'Manual Inputs'!$C$11:$C$22)</f>
        <v>30561.113485470454</v>
      </c>
    </row>
    <row r="433" spans="1:8" x14ac:dyDescent="0.2">
      <c r="A433">
        <f t="shared" si="36"/>
        <v>3</v>
      </c>
      <c r="B433" t="b">
        <f t="shared" si="37"/>
        <v>0</v>
      </c>
      <c r="C433" t="str">
        <f t="shared" si="38"/>
        <v>OFF</v>
      </c>
      <c r="D433" s="4">
        <f t="shared" si="40"/>
        <v>42447.958333332288</v>
      </c>
      <c r="E433" t="str">
        <f t="shared" si="41"/>
        <v>LRKPLGS</v>
      </c>
      <c r="F433" s="39">
        <v>64.140998840332031</v>
      </c>
      <c r="G433">
        <f t="shared" si="39"/>
        <v>9.6168613230951199E-4</v>
      </c>
      <c r="H433" s="38">
        <f>G433*SUMIF('Manual Inputs'!$B$11:$B$22,'Expanded kW'!A433,'Manual Inputs'!$C$11:$C$22)</f>
        <v>28358.378581477366</v>
      </c>
    </row>
    <row r="434" spans="1:8" x14ac:dyDescent="0.2">
      <c r="A434">
        <f t="shared" si="36"/>
        <v>3</v>
      </c>
      <c r="B434" t="b">
        <f t="shared" si="37"/>
        <v>0</v>
      </c>
      <c r="C434" t="str">
        <f t="shared" si="38"/>
        <v>OFF</v>
      </c>
      <c r="D434" s="4">
        <f t="shared" si="40"/>
        <v>42447.999999998952</v>
      </c>
      <c r="E434" t="str">
        <f t="shared" si="41"/>
        <v>LRKPLGS</v>
      </c>
      <c r="F434" s="39">
        <v>63.325298309326172</v>
      </c>
      <c r="G434">
        <f t="shared" si="39"/>
        <v>9.4945607816366694E-4</v>
      </c>
      <c r="H434" s="38">
        <f>G434*SUMIF('Manual Inputs'!$B$11:$B$22,'Expanded kW'!A434,'Manual Inputs'!$C$11:$C$22)</f>
        <v>27997.73648226467</v>
      </c>
    </row>
    <row r="435" spans="1:8" x14ac:dyDescent="0.2">
      <c r="A435">
        <f t="shared" si="36"/>
        <v>3</v>
      </c>
      <c r="B435" t="b">
        <f t="shared" si="37"/>
        <v>0</v>
      </c>
      <c r="C435" t="str">
        <f t="shared" si="38"/>
        <v>OFF</v>
      </c>
      <c r="D435" s="4">
        <f t="shared" si="40"/>
        <v>42448.041666665617</v>
      </c>
      <c r="E435" t="str">
        <f t="shared" si="41"/>
        <v>LRKPLGS</v>
      </c>
      <c r="F435" s="39">
        <v>64.110305786132812</v>
      </c>
      <c r="G435">
        <f t="shared" si="39"/>
        <v>9.6122594171199583E-4</v>
      </c>
      <c r="H435" s="38">
        <f>G435*SUMIF('Manual Inputs'!$B$11:$B$22,'Expanded kW'!A435,'Manual Inputs'!$C$11:$C$22)</f>
        <v>28344.808396002551</v>
      </c>
    </row>
    <row r="436" spans="1:8" x14ac:dyDescent="0.2">
      <c r="A436">
        <f t="shared" si="36"/>
        <v>3</v>
      </c>
      <c r="B436" t="b">
        <f t="shared" si="37"/>
        <v>0</v>
      </c>
      <c r="C436" t="str">
        <f t="shared" si="38"/>
        <v>OFF</v>
      </c>
      <c r="D436" s="4">
        <f t="shared" si="40"/>
        <v>42448.083333332281</v>
      </c>
      <c r="E436" t="str">
        <f t="shared" si="41"/>
        <v>LRKPLGS</v>
      </c>
      <c r="F436" s="39">
        <v>63.727199554443359</v>
      </c>
      <c r="G436">
        <f t="shared" si="39"/>
        <v>9.5548190970628545E-4</v>
      </c>
      <c r="H436" s="38">
        <f>G436*SUMIF('Manual Inputs'!$B$11:$B$22,'Expanded kW'!A436,'Manual Inputs'!$C$11:$C$22)</f>
        <v>28175.427317572241</v>
      </c>
    </row>
    <row r="437" spans="1:8" x14ac:dyDescent="0.2">
      <c r="A437">
        <f t="shared" si="36"/>
        <v>3</v>
      </c>
      <c r="B437" t="b">
        <f t="shared" si="37"/>
        <v>0</v>
      </c>
      <c r="C437" t="str">
        <f t="shared" si="38"/>
        <v>OFF</v>
      </c>
      <c r="D437" s="4">
        <f t="shared" si="40"/>
        <v>42448.124999998945</v>
      </c>
      <c r="E437" t="str">
        <f t="shared" si="41"/>
        <v>LRKPLGS</v>
      </c>
      <c r="F437" s="39">
        <v>65.085472106933594</v>
      </c>
      <c r="G437">
        <f t="shared" si="39"/>
        <v>9.7584691650760044E-4</v>
      </c>
      <c r="H437" s="38">
        <f>G437*SUMIF('Manual Inputs'!$B$11:$B$22,'Expanded kW'!A437,'Manual Inputs'!$C$11:$C$22)</f>
        <v>28775.954405655677</v>
      </c>
    </row>
    <row r="438" spans="1:8" x14ac:dyDescent="0.2">
      <c r="A438">
        <f t="shared" si="36"/>
        <v>3</v>
      </c>
      <c r="B438" t="b">
        <f t="shared" si="37"/>
        <v>0</v>
      </c>
      <c r="C438" t="str">
        <f t="shared" si="38"/>
        <v>OFF</v>
      </c>
      <c r="D438" s="4">
        <f t="shared" si="40"/>
        <v>42448.166666665609</v>
      </c>
      <c r="E438" t="str">
        <f t="shared" si="41"/>
        <v>LRKPLGS</v>
      </c>
      <c r="F438" s="39">
        <v>69.329513549804688</v>
      </c>
      <c r="G438">
        <f t="shared" si="39"/>
        <v>1.0394791622528844E-3</v>
      </c>
      <c r="H438" s="38">
        <f>G438*SUMIF('Manual Inputs'!$B$11:$B$22,'Expanded kW'!A438,'Manual Inputs'!$C$11:$C$22)</f>
        <v>30652.35384015807</v>
      </c>
    </row>
    <row r="439" spans="1:8" x14ac:dyDescent="0.2">
      <c r="A439">
        <f t="shared" si="36"/>
        <v>3</v>
      </c>
      <c r="B439" t="b">
        <f t="shared" si="37"/>
        <v>0</v>
      </c>
      <c r="C439" t="str">
        <f t="shared" si="38"/>
        <v>OFF</v>
      </c>
      <c r="D439" s="4">
        <f t="shared" si="40"/>
        <v>42448.208333332273</v>
      </c>
      <c r="E439" t="str">
        <f t="shared" si="41"/>
        <v>LRKPLGS</v>
      </c>
      <c r="F439" s="39">
        <v>75.146011352539062</v>
      </c>
      <c r="G439">
        <f t="shared" si="39"/>
        <v>1.1266877398651977E-3</v>
      </c>
      <c r="H439" s="38">
        <f>G439*SUMIF('Manual Inputs'!$B$11:$B$22,'Expanded kW'!A439,'Manual Inputs'!$C$11:$C$22)</f>
        <v>33223.976510376822</v>
      </c>
    </row>
    <row r="440" spans="1:8" x14ac:dyDescent="0.2">
      <c r="A440">
        <f t="shared" si="36"/>
        <v>3</v>
      </c>
      <c r="B440" t="b">
        <f t="shared" si="37"/>
        <v>0</v>
      </c>
      <c r="C440" t="str">
        <f t="shared" si="38"/>
        <v>OFF</v>
      </c>
      <c r="D440" s="4">
        <f t="shared" si="40"/>
        <v>42448.249999998938</v>
      </c>
      <c r="E440" t="str">
        <f t="shared" si="41"/>
        <v>LRKPLGS</v>
      </c>
      <c r="F440" s="39">
        <v>74.816535949707031</v>
      </c>
      <c r="G440">
        <f t="shared" si="39"/>
        <v>1.121747811713636E-3</v>
      </c>
      <c r="H440" s="38">
        <f>G440*SUMIF('Manual Inputs'!$B$11:$B$22,'Expanded kW'!A440,'Manual Inputs'!$C$11:$C$22)</f>
        <v>33078.306995156861</v>
      </c>
    </row>
    <row r="441" spans="1:8" x14ac:dyDescent="0.2">
      <c r="A441">
        <f t="shared" si="36"/>
        <v>3</v>
      </c>
      <c r="B441" t="b">
        <f t="shared" si="37"/>
        <v>0</v>
      </c>
      <c r="C441" t="str">
        <f t="shared" si="38"/>
        <v>OFF</v>
      </c>
      <c r="D441" s="4">
        <f t="shared" si="40"/>
        <v>42448.291666665602</v>
      </c>
      <c r="E441" t="str">
        <f t="shared" si="41"/>
        <v>LRKPLGS</v>
      </c>
      <c r="F441" s="39">
        <v>79.428657531738281</v>
      </c>
      <c r="G441">
        <f t="shared" si="39"/>
        <v>1.1908987985419835E-3</v>
      </c>
      <c r="H441" s="38">
        <f>G441*SUMIF('Manual Inputs'!$B$11:$B$22,'Expanded kW'!A441,'Manual Inputs'!$C$11:$C$22)</f>
        <v>35117.44408768374</v>
      </c>
    </row>
    <row r="442" spans="1:8" x14ac:dyDescent="0.2">
      <c r="A442">
        <f t="shared" si="36"/>
        <v>3</v>
      </c>
      <c r="B442" t="b">
        <f t="shared" si="37"/>
        <v>0</v>
      </c>
      <c r="C442" t="str">
        <f t="shared" si="38"/>
        <v>OFF</v>
      </c>
      <c r="D442" s="4">
        <f t="shared" si="40"/>
        <v>42448.333333332266</v>
      </c>
      <c r="E442" t="str">
        <f t="shared" si="41"/>
        <v>LRKPLGS</v>
      </c>
      <c r="F442" s="39">
        <v>80.946273803710937</v>
      </c>
      <c r="G442">
        <f t="shared" si="39"/>
        <v>1.2136528957545395E-3</v>
      </c>
      <c r="H442" s="38">
        <f>G442*SUMIF('Manual Inputs'!$B$11:$B$22,'Expanded kW'!A442,'Manual Inputs'!$C$11:$C$22)</f>
        <v>35788.421115795572</v>
      </c>
    </row>
    <row r="443" spans="1:8" x14ac:dyDescent="0.2">
      <c r="A443">
        <f t="shared" si="36"/>
        <v>3</v>
      </c>
      <c r="B443" t="b">
        <f t="shared" si="37"/>
        <v>0</v>
      </c>
      <c r="C443" t="str">
        <f t="shared" si="38"/>
        <v>OFF</v>
      </c>
      <c r="D443" s="4">
        <f t="shared" si="40"/>
        <v>42448.37499999893</v>
      </c>
      <c r="E443" t="str">
        <f t="shared" si="41"/>
        <v>LRKPLGS</v>
      </c>
      <c r="F443" s="39">
        <v>82.899208068847656</v>
      </c>
      <c r="G443">
        <f t="shared" si="39"/>
        <v>1.2429338523041761E-3</v>
      </c>
      <c r="H443" s="38">
        <f>G443*SUMIF('Manual Inputs'!$B$11:$B$22,'Expanded kW'!A443,'Manual Inputs'!$C$11:$C$22)</f>
        <v>36651.863379508221</v>
      </c>
    </row>
    <row r="444" spans="1:8" x14ac:dyDescent="0.2">
      <c r="A444">
        <f t="shared" si="36"/>
        <v>3</v>
      </c>
      <c r="B444" t="b">
        <f t="shared" si="37"/>
        <v>0</v>
      </c>
      <c r="C444" t="str">
        <f t="shared" si="38"/>
        <v>OFF</v>
      </c>
      <c r="D444" s="4">
        <f t="shared" si="40"/>
        <v>42448.416666665595</v>
      </c>
      <c r="E444" t="str">
        <f t="shared" si="41"/>
        <v>LRKPLGS</v>
      </c>
      <c r="F444" s="39">
        <v>87.983268737792969</v>
      </c>
      <c r="G444">
        <f t="shared" si="39"/>
        <v>1.319160770025179E-3</v>
      </c>
      <c r="H444" s="38">
        <f>G444*SUMIF('Manual Inputs'!$B$11:$B$22,'Expanded kW'!A444,'Manual Inputs'!$C$11:$C$22)</f>
        <v>38899.656831244931</v>
      </c>
    </row>
    <row r="445" spans="1:8" x14ac:dyDescent="0.2">
      <c r="A445">
        <f t="shared" si="36"/>
        <v>3</v>
      </c>
      <c r="B445" t="b">
        <f t="shared" si="37"/>
        <v>0</v>
      </c>
      <c r="C445" t="str">
        <f t="shared" si="38"/>
        <v>OFF</v>
      </c>
      <c r="D445" s="4">
        <f t="shared" si="40"/>
        <v>42448.458333332259</v>
      </c>
      <c r="E445" t="str">
        <f t="shared" si="41"/>
        <v>LRKPLGS</v>
      </c>
      <c r="F445" s="39">
        <v>84.960136413574219</v>
      </c>
      <c r="G445">
        <f t="shared" si="39"/>
        <v>1.2738339979932213E-3</v>
      </c>
      <c r="H445" s="38">
        <f>G445*SUMIF('Manual Inputs'!$B$11:$B$22,'Expanded kW'!A445,'Manual Inputs'!$C$11:$C$22)</f>
        <v>37563.052592113738</v>
      </c>
    </row>
    <row r="446" spans="1:8" x14ac:dyDescent="0.2">
      <c r="A446">
        <f t="shared" si="36"/>
        <v>3</v>
      </c>
      <c r="B446" t="b">
        <f t="shared" si="37"/>
        <v>0</v>
      </c>
      <c r="C446" t="str">
        <f t="shared" si="38"/>
        <v>OFF</v>
      </c>
      <c r="D446" s="4">
        <f t="shared" si="40"/>
        <v>42448.499999998923</v>
      </c>
      <c r="E446" t="str">
        <f t="shared" si="41"/>
        <v>LRKPLGS</v>
      </c>
      <c r="F446" s="39">
        <v>84.467010498046875</v>
      </c>
      <c r="G446">
        <f t="shared" si="39"/>
        <v>1.2664404063276846E-3</v>
      </c>
      <c r="H446" s="38">
        <f>G446*SUMIF('Manual Inputs'!$B$11:$B$22,'Expanded kW'!A446,'Manual Inputs'!$C$11:$C$22)</f>
        <v>37345.028993265936</v>
      </c>
    </row>
    <row r="447" spans="1:8" x14ac:dyDescent="0.2">
      <c r="A447">
        <f t="shared" si="36"/>
        <v>3</v>
      </c>
      <c r="B447" t="b">
        <f t="shared" si="37"/>
        <v>0</v>
      </c>
      <c r="C447" t="str">
        <f t="shared" si="38"/>
        <v>OFF</v>
      </c>
      <c r="D447" s="4">
        <f t="shared" si="40"/>
        <v>42448.541666665587</v>
      </c>
      <c r="E447" t="str">
        <f t="shared" si="41"/>
        <v>LRKPLGS</v>
      </c>
      <c r="F447" s="39">
        <v>87.724212646484375</v>
      </c>
      <c r="G447">
        <f t="shared" si="39"/>
        <v>1.3152766607190244E-3</v>
      </c>
      <c r="H447" s="38">
        <f>G447*SUMIF('Manual Inputs'!$B$11:$B$22,'Expanded kW'!A447,'Manual Inputs'!$C$11:$C$22)</f>
        <v>38785.121497464825</v>
      </c>
    </row>
    <row r="448" spans="1:8" x14ac:dyDescent="0.2">
      <c r="A448">
        <f t="shared" si="36"/>
        <v>3</v>
      </c>
      <c r="B448" t="b">
        <f t="shared" si="37"/>
        <v>0</v>
      </c>
      <c r="C448" t="str">
        <f t="shared" si="38"/>
        <v>OFF</v>
      </c>
      <c r="D448" s="4">
        <f t="shared" si="40"/>
        <v>42448.583333332252</v>
      </c>
      <c r="E448" t="str">
        <f t="shared" si="41"/>
        <v>LRKPLGS</v>
      </c>
      <c r="F448" s="39">
        <v>84.696510314941406</v>
      </c>
      <c r="G448">
        <f t="shared" si="39"/>
        <v>1.2698813691325273E-3</v>
      </c>
      <c r="H448" s="38">
        <f>G448*SUMIF('Manual Inputs'!$B$11:$B$22,'Expanded kW'!A448,'Manual Inputs'!$C$11:$C$22)</f>
        <v>37446.496741033254</v>
      </c>
    </row>
    <row r="449" spans="1:8" x14ac:dyDescent="0.2">
      <c r="A449">
        <f t="shared" si="36"/>
        <v>3</v>
      </c>
      <c r="B449" t="b">
        <f t="shared" si="37"/>
        <v>0</v>
      </c>
      <c r="C449" t="str">
        <f t="shared" si="38"/>
        <v>OFF</v>
      </c>
      <c r="D449" s="4">
        <f t="shared" si="40"/>
        <v>42448.624999998916</v>
      </c>
      <c r="E449" t="str">
        <f t="shared" si="41"/>
        <v>LRKPLGS</v>
      </c>
      <c r="F449" s="39">
        <v>87.19525146484375</v>
      </c>
      <c r="G449">
        <f t="shared" si="39"/>
        <v>1.3073457796583764E-3</v>
      </c>
      <c r="H449" s="38">
        <f>G449*SUMIF('Manual Inputs'!$B$11:$B$22,'Expanded kW'!A449,'Manual Inputs'!$C$11:$C$22)</f>
        <v>38551.254209535437</v>
      </c>
    </row>
    <row r="450" spans="1:8" x14ac:dyDescent="0.2">
      <c r="A450">
        <f t="shared" ref="A450:A513" si="42">MONTH(D450)</f>
        <v>3</v>
      </c>
      <c r="B450" t="b">
        <f t="shared" ref="B450:B513" si="43">IF(ISNA(VLOOKUP(DATE(YEAR(D450),MONTH(D450),DAY(D450)),Holidays,1,FALSE)),FALSE,TRUE)</f>
        <v>0</v>
      </c>
      <c r="C450" t="str">
        <f t="shared" ref="C450:C513" si="44">IF(OR(HOUR(D450)&lt;PkStart,HOUR(D450)&gt;OPkStart-1,WEEKDAY(D450,2)&gt;5,B450)=TRUE,"OFF","ON")</f>
        <v>OFF</v>
      </c>
      <c r="D450" s="4">
        <f t="shared" si="40"/>
        <v>42448.66666666558</v>
      </c>
      <c r="E450" t="str">
        <f t="shared" si="41"/>
        <v>LRKPLGS</v>
      </c>
      <c r="F450" s="39">
        <v>78.61798095703125</v>
      </c>
      <c r="G450">
        <f t="shared" ref="G450:G513" si="45">IF(SUMIF($A$2:$A$8761,A450,$F$2:$F$8761)=0,0,F450/SUMIF($A$2:$A$8761,A450,$F$2:$F$8761))</f>
        <v>1.1787440701501689E-3</v>
      </c>
      <c r="H450" s="38">
        <f>G450*SUMIF('Manual Inputs'!$B$11:$B$22,'Expanded kW'!A450,'Manual Inputs'!$C$11:$C$22)</f>
        <v>34759.02320824116</v>
      </c>
    </row>
    <row r="451" spans="1:8" x14ac:dyDescent="0.2">
      <c r="A451">
        <f t="shared" si="42"/>
        <v>3</v>
      </c>
      <c r="B451" t="b">
        <f t="shared" si="43"/>
        <v>0</v>
      </c>
      <c r="C451" t="str">
        <f t="shared" si="44"/>
        <v>OFF</v>
      </c>
      <c r="D451" s="4">
        <f t="shared" si="40"/>
        <v>42448.708333332244</v>
      </c>
      <c r="E451" t="str">
        <f t="shared" si="41"/>
        <v>LRKPLGS</v>
      </c>
      <c r="F451" s="39">
        <v>77.238082885742188</v>
      </c>
      <c r="G451">
        <f t="shared" si="45"/>
        <v>1.1580548251562963E-3</v>
      </c>
      <c r="H451" s="38">
        <f>G451*SUMIF('Manual Inputs'!$B$11:$B$22,'Expanded kW'!A451,'Manual Inputs'!$C$11:$C$22)</f>
        <v>34148.934924351517</v>
      </c>
    </row>
    <row r="452" spans="1:8" x14ac:dyDescent="0.2">
      <c r="A452">
        <f t="shared" si="42"/>
        <v>3</v>
      </c>
      <c r="B452" t="b">
        <f t="shared" si="43"/>
        <v>0</v>
      </c>
      <c r="C452" t="str">
        <f t="shared" si="44"/>
        <v>OFF</v>
      </c>
      <c r="D452" s="4">
        <f t="shared" ref="D452:D515" si="46">+D451+1/24</f>
        <v>42448.749999998909</v>
      </c>
      <c r="E452" t="str">
        <f t="shared" ref="E452:E515" si="47">+E451</f>
        <v>LRKPLGS</v>
      </c>
      <c r="F452" s="39">
        <v>74.688850402832031</v>
      </c>
      <c r="G452">
        <f t="shared" si="45"/>
        <v>1.1198333822231984E-3</v>
      </c>
      <c r="H452" s="38">
        <f>G452*SUMIF('Manual Inputs'!$B$11:$B$22,'Expanded kW'!A452,'Manual Inputs'!$C$11:$C$22)</f>
        <v>33021.853944173388</v>
      </c>
    </row>
    <row r="453" spans="1:8" x14ac:dyDescent="0.2">
      <c r="A453">
        <f t="shared" si="42"/>
        <v>3</v>
      </c>
      <c r="B453" t="b">
        <f t="shared" si="43"/>
        <v>0</v>
      </c>
      <c r="C453" t="str">
        <f t="shared" si="44"/>
        <v>OFF</v>
      </c>
      <c r="D453" s="4">
        <f t="shared" si="46"/>
        <v>42448.791666665573</v>
      </c>
      <c r="E453" t="str">
        <f t="shared" si="47"/>
        <v>LRKPLGS</v>
      </c>
      <c r="F453" s="39">
        <v>78.593589782714844</v>
      </c>
      <c r="G453">
        <f t="shared" si="45"/>
        <v>1.1783783656161746E-3</v>
      </c>
      <c r="H453" s="38">
        <f>G453*SUMIF('Manual Inputs'!$B$11:$B$22,'Expanded kW'!A453,'Manual Inputs'!$C$11:$C$22)</f>
        <v>34748.239245287397</v>
      </c>
    </row>
    <row r="454" spans="1:8" x14ac:dyDescent="0.2">
      <c r="A454">
        <f t="shared" si="42"/>
        <v>3</v>
      </c>
      <c r="B454" t="b">
        <f t="shared" si="43"/>
        <v>0</v>
      </c>
      <c r="C454" t="str">
        <f t="shared" si="44"/>
        <v>OFF</v>
      </c>
      <c r="D454" s="4">
        <f t="shared" si="46"/>
        <v>42448.833333332237</v>
      </c>
      <c r="E454" t="str">
        <f t="shared" si="47"/>
        <v>LRKPLGS</v>
      </c>
      <c r="F454" s="39">
        <v>78.842002868652344</v>
      </c>
      <c r="G454">
        <f t="shared" si="45"/>
        <v>1.1821029010014902E-3</v>
      </c>
      <c r="H454" s="38">
        <f>G454*SUMIF('Manual Inputs'!$B$11:$B$22,'Expanded kW'!A454,'Manual Inputs'!$C$11:$C$22)</f>
        <v>34858.069033768625</v>
      </c>
    </row>
    <row r="455" spans="1:8" x14ac:dyDescent="0.2">
      <c r="A455">
        <f t="shared" si="42"/>
        <v>3</v>
      </c>
      <c r="B455" t="b">
        <f t="shared" si="43"/>
        <v>0</v>
      </c>
      <c r="C455" t="str">
        <f t="shared" si="44"/>
        <v>OFF</v>
      </c>
      <c r="D455" s="4">
        <f t="shared" si="46"/>
        <v>42448.874999998901</v>
      </c>
      <c r="E455" t="str">
        <f t="shared" si="47"/>
        <v>LRKPLGS</v>
      </c>
      <c r="F455" s="39">
        <v>72.934776306152344</v>
      </c>
      <c r="G455">
        <f t="shared" si="45"/>
        <v>1.0935339986102403E-3</v>
      </c>
      <c r="H455" s="38">
        <f>G455*SUMIF('Manual Inputs'!$B$11:$B$22,'Expanded kW'!A455,'Manual Inputs'!$C$11:$C$22)</f>
        <v>32246.332854808508</v>
      </c>
    </row>
    <row r="456" spans="1:8" x14ac:dyDescent="0.2">
      <c r="A456">
        <f t="shared" si="42"/>
        <v>3</v>
      </c>
      <c r="B456" t="b">
        <f t="shared" si="43"/>
        <v>0</v>
      </c>
      <c r="C456" t="str">
        <f t="shared" si="44"/>
        <v>OFF</v>
      </c>
      <c r="D456" s="4">
        <f t="shared" si="46"/>
        <v>42448.916666665566</v>
      </c>
      <c r="E456" t="str">
        <f t="shared" si="47"/>
        <v>LRKPLGS</v>
      </c>
      <c r="F456" s="39">
        <v>68.189102172851563</v>
      </c>
      <c r="G456">
        <f t="shared" si="45"/>
        <v>1.0223806164526561E-3</v>
      </c>
      <c r="H456" s="38">
        <f>G456*SUMIF('Manual Inputs'!$B$11:$B$22,'Expanded kW'!A456,'Manual Inputs'!$C$11:$C$22)</f>
        <v>30148.148758369967</v>
      </c>
    </row>
    <row r="457" spans="1:8" x14ac:dyDescent="0.2">
      <c r="A457">
        <f t="shared" si="42"/>
        <v>3</v>
      </c>
      <c r="B457" t="b">
        <f t="shared" si="43"/>
        <v>0</v>
      </c>
      <c r="C457" t="str">
        <f t="shared" si="44"/>
        <v>OFF</v>
      </c>
      <c r="D457" s="4">
        <f t="shared" si="46"/>
        <v>42448.95833333223</v>
      </c>
      <c r="E457" t="str">
        <f t="shared" si="47"/>
        <v>LRKPLGS</v>
      </c>
      <c r="F457" s="39">
        <v>65.082160949707031</v>
      </c>
      <c r="G457">
        <f t="shared" si="45"/>
        <v>9.7579727128778394E-4</v>
      </c>
      <c r="H457" s="38">
        <f>G457*SUMIF('Manual Inputs'!$B$11:$B$22,'Expanded kW'!A457,'Manual Inputs'!$C$11:$C$22)</f>
        <v>28774.49045822936</v>
      </c>
    </row>
    <row r="458" spans="1:8" x14ac:dyDescent="0.2">
      <c r="A458">
        <f t="shared" si="42"/>
        <v>3</v>
      </c>
      <c r="B458" t="b">
        <f t="shared" si="43"/>
        <v>0</v>
      </c>
      <c r="C458" t="str">
        <f t="shared" si="44"/>
        <v>OFF</v>
      </c>
      <c r="D458" s="4">
        <f t="shared" si="46"/>
        <v>42448.999999998894</v>
      </c>
      <c r="E458" t="str">
        <f t="shared" si="47"/>
        <v>LRKPLGS</v>
      </c>
      <c r="F458" s="39">
        <v>63.225902557373047</v>
      </c>
      <c r="G458">
        <f t="shared" si="45"/>
        <v>9.4796580644991102E-4</v>
      </c>
      <c r="H458" s="38">
        <f>G458*SUMIF('Manual Inputs'!$B$11:$B$22,'Expanded kW'!A458,'Manual Inputs'!$C$11:$C$22)</f>
        <v>27953.791074269171</v>
      </c>
    </row>
    <row r="459" spans="1:8" x14ac:dyDescent="0.2">
      <c r="A459">
        <f t="shared" si="42"/>
        <v>3</v>
      </c>
      <c r="B459" t="b">
        <f t="shared" si="43"/>
        <v>0</v>
      </c>
      <c r="C459" t="str">
        <f t="shared" si="44"/>
        <v>OFF</v>
      </c>
      <c r="D459" s="4">
        <f t="shared" si="46"/>
        <v>42449.041666665558</v>
      </c>
      <c r="E459" t="str">
        <f t="shared" si="47"/>
        <v>LRKPLGS</v>
      </c>
      <c r="F459" s="39">
        <v>64.125946044921875</v>
      </c>
      <c r="G459">
        <f t="shared" si="45"/>
        <v>9.6146044102218917E-4</v>
      </c>
      <c r="H459" s="38">
        <f>G459*SUMIF('Manual Inputs'!$B$11:$B$22,'Expanded kW'!A459,'Manual Inputs'!$C$11:$C$22)</f>
        <v>28351.723355043905</v>
      </c>
    </row>
    <row r="460" spans="1:8" x14ac:dyDescent="0.2">
      <c r="A460">
        <f t="shared" si="42"/>
        <v>3</v>
      </c>
      <c r="B460" t="b">
        <f t="shared" si="43"/>
        <v>0</v>
      </c>
      <c r="C460" t="str">
        <f t="shared" si="44"/>
        <v>OFF</v>
      </c>
      <c r="D460" s="4">
        <f t="shared" si="46"/>
        <v>42449.083333332223</v>
      </c>
      <c r="E460" t="str">
        <f t="shared" si="47"/>
        <v>LRKPLGS</v>
      </c>
      <c r="F460" s="39">
        <v>63.427314758300781</v>
      </c>
      <c r="G460">
        <f t="shared" si="45"/>
        <v>9.5098564281061865E-4</v>
      </c>
      <c r="H460" s="38">
        <f>G460*SUMIF('Manual Inputs'!$B$11:$B$22,'Expanded kW'!A460,'Manual Inputs'!$C$11:$C$22)</f>
        <v>28042.840567543444</v>
      </c>
    </row>
    <row r="461" spans="1:8" x14ac:dyDescent="0.2">
      <c r="A461">
        <f t="shared" si="42"/>
        <v>3</v>
      </c>
      <c r="B461" t="b">
        <f t="shared" si="43"/>
        <v>0</v>
      </c>
      <c r="C461" t="str">
        <f t="shared" si="44"/>
        <v>OFF</v>
      </c>
      <c r="D461" s="4">
        <f t="shared" si="46"/>
        <v>42449.124999998887</v>
      </c>
      <c r="E461" t="str">
        <f t="shared" si="47"/>
        <v>LRKPLGS</v>
      </c>
      <c r="F461" s="39">
        <v>65.150825500488281</v>
      </c>
      <c r="G461">
        <f t="shared" si="45"/>
        <v>9.7682678045448671E-4</v>
      </c>
      <c r="H461" s="38">
        <f>G461*SUMIF('Manual Inputs'!$B$11:$B$22,'Expanded kW'!A461,'Manual Inputs'!$C$11:$C$22)</f>
        <v>28804.848814996287</v>
      </c>
    </row>
    <row r="462" spans="1:8" x14ac:dyDescent="0.2">
      <c r="A462">
        <f t="shared" si="42"/>
        <v>3</v>
      </c>
      <c r="B462" t="b">
        <f t="shared" si="43"/>
        <v>0</v>
      </c>
      <c r="C462" t="str">
        <f t="shared" si="44"/>
        <v>OFF</v>
      </c>
      <c r="D462" s="4">
        <f t="shared" si="46"/>
        <v>42449.166666665551</v>
      </c>
      <c r="E462" t="str">
        <f t="shared" si="47"/>
        <v>LRKPLGS</v>
      </c>
      <c r="F462" s="39">
        <v>70.021949768066406</v>
      </c>
      <c r="G462">
        <f t="shared" si="45"/>
        <v>1.049861075859637E-3</v>
      </c>
      <c r="H462" s="38">
        <f>G462*SUMIF('Manual Inputs'!$B$11:$B$22,'Expanded kW'!A462,'Manual Inputs'!$C$11:$C$22)</f>
        <v>30958.49762924801</v>
      </c>
    </row>
    <row r="463" spans="1:8" x14ac:dyDescent="0.2">
      <c r="A463">
        <f t="shared" si="42"/>
        <v>3</v>
      </c>
      <c r="B463" t="b">
        <f t="shared" si="43"/>
        <v>0</v>
      </c>
      <c r="C463" t="str">
        <f t="shared" si="44"/>
        <v>OFF</v>
      </c>
      <c r="D463" s="4">
        <f t="shared" si="46"/>
        <v>42449.208333332215</v>
      </c>
      <c r="E463" t="str">
        <f t="shared" si="47"/>
        <v>LRKPLGS</v>
      </c>
      <c r="F463" s="39">
        <v>76.273811340332031</v>
      </c>
      <c r="G463">
        <f t="shared" si="45"/>
        <v>1.1435971991484752E-3</v>
      </c>
      <c r="H463" s="38">
        <f>G463*SUMIF('Manual Inputs'!$B$11:$B$22,'Expanded kW'!A463,'Manual Inputs'!$C$11:$C$22)</f>
        <v>33722.605773972078</v>
      </c>
    </row>
    <row r="464" spans="1:8" x14ac:dyDescent="0.2">
      <c r="A464">
        <f t="shared" si="42"/>
        <v>3</v>
      </c>
      <c r="B464" t="b">
        <f t="shared" si="43"/>
        <v>0</v>
      </c>
      <c r="C464" t="str">
        <f t="shared" si="44"/>
        <v>OFF</v>
      </c>
      <c r="D464" s="4">
        <f t="shared" si="46"/>
        <v>42449.24999999888</v>
      </c>
      <c r="E464" t="str">
        <f t="shared" si="47"/>
        <v>LRKPLGS</v>
      </c>
      <c r="F464" s="39">
        <v>75.797088623046875</v>
      </c>
      <c r="G464">
        <f t="shared" si="45"/>
        <v>1.1364495457838731E-3</v>
      </c>
      <c r="H464" s="38">
        <f>G464*SUMIF('Manual Inputs'!$B$11:$B$22,'Expanded kW'!A464,'Manual Inputs'!$C$11:$C$22)</f>
        <v>33511.834449240821</v>
      </c>
    </row>
    <row r="465" spans="1:8" x14ac:dyDescent="0.2">
      <c r="A465">
        <f t="shared" si="42"/>
        <v>3</v>
      </c>
      <c r="B465" t="b">
        <f t="shared" si="43"/>
        <v>0</v>
      </c>
      <c r="C465" t="str">
        <f t="shared" si="44"/>
        <v>OFF</v>
      </c>
      <c r="D465" s="4">
        <f t="shared" si="46"/>
        <v>42449.291666665544</v>
      </c>
      <c r="E465" t="str">
        <f t="shared" si="47"/>
        <v>LRKPLGS</v>
      </c>
      <c r="F465" s="39">
        <v>78.688758850097656</v>
      </c>
      <c r="G465">
        <f t="shared" si="45"/>
        <v>1.1798052653212245E-3</v>
      </c>
      <c r="H465" s="38">
        <f>G465*SUMIF('Manual Inputs'!$B$11:$B$22,'Expanded kW'!A465,'Manual Inputs'!$C$11:$C$22)</f>
        <v>34790.315927766351</v>
      </c>
    </row>
    <row r="466" spans="1:8" x14ac:dyDescent="0.2">
      <c r="A466">
        <f t="shared" si="42"/>
        <v>3</v>
      </c>
      <c r="B466" t="b">
        <f t="shared" si="43"/>
        <v>0</v>
      </c>
      <c r="C466" t="str">
        <f t="shared" si="44"/>
        <v>OFF</v>
      </c>
      <c r="D466" s="4">
        <f t="shared" si="46"/>
        <v>42449.333333332208</v>
      </c>
      <c r="E466" t="str">
        <f t="shared" si="47"/>
        <v>LRKPLGS</v>
      </c>
      <c r="F466" s="39">
        <v>79.577583312988281</v>
      </c>
      <c r="G466">
        <f t="shared" si="45"/>
        <v>1.1931316895346543E-3</v>
      </c>
      <c r="H466" s="38">
        <f>G466*SUMIF('Manual Inputs'!$B$11:$B$22,'Expanded kW'!A466,'Manual Inputs'!$C$11:$C$22)</f>
        <v>35183.287990360448</v>
      </c>
    </row>
    <row r="467" spans="1:8" x14ac:dyDescent="0.2">
      <c r="A467">
        <f t="shared" si="42"/>
        <v>3</v>
      </c>
      <c r="B467" t="b">
        <f t="shared" si="43"/>
        <v>0</v>
      </c>
      <c r="C467" t="str">
        <f t="shared" si="44"/>
        <v>OFF</v>
      </c>
      <c r="D467" s="4">
        <f t="shared" si="46"/>
        <v>42449.374999998872</v>
      </c>
      <c r="E467" t="str">
        <f t="shared" si="47"/>
        <v>LRKPLGS</v>
      </c>
      <c r="F467" s="39">
        <v>81.678451538085938</v>
      </c>
      <c r="G467">
        <f t="shared" si="45"/>
        <v>1.2246306663889982E-3</v>
      </c>
      <c r="H467" s="38">
        <f>G467*SUMIF('Manual Inputs'!$B$11:$B$22,'Expanded kW'!A467,'Manual Inputs'!$C$11:$C$22)</f>
        <v>36112.135647152063</v>
      </c>
    </row>
    <row r="468" spans="1:8" x14ac:dyDescent="0.2">
      <c r="A468">
        <f t="shared" si="42"/>
        <v>3</v>
      </c>
      <c r="B468" t="b">
        <f t="shared" si="43"/>
        <v>0</v>
      </c>
      <c r="C468" t="str">
        <f t="shared" si="44"/>
        <v>OFF</v>
      </c>
      <c r="D468" s="4">
        <f t="shared" si="46"/>
        <v>42449.416666665536</v>
      </c>
      <c r="E468" t="str">
        <f t="shared" si="47"/>
        <v>LRKPLGS</v>
      </c>
      <c r="F468" s="39">
        <v>85.798126220703125</v>
      </c>
      <c r="G468">
        <f t="shared" si="45"/>
        <v>1.2863982422535686E-3</v>
      </c>
      <c r="H468" s="38">
        <f>G468*SUMIF('Manual Inputs'!$B$11:$B$22,'Expanded kW'!A468,'Manual Inputs'!$C$11:$C$22)</f>
        <v>37933.549351248046</v>
      </c>
    </row>
    <row r="469" spans="1:8" x14ac:dyDescent="0.2">
      <c r="A469">
        <f t="shared" si="42"/>
        <v>3</v>
      </c>
      <c r="B469" t="b">
        <f t="shared" si="43"/>
        <v>0</v>
      </c>
      <c r="C469" t="str">
        <f t="shared" si="44"/>
        <v>OFF</v>
      </c>
      <c r="D469" s="4">
        <f t="shared" si="46"/>
        <v>42449.458333332201</v>
      </c>
      <c r="E469" t="str">
        <f t="shared" si="47"/>
        <v>LRKPLGS</v>
      </c>
      <c r="F469" s="39">
        <v>84.108757019042969</v>
      </c>
      <c r="G469">
        <f t="shared" si="45"/>
        <v>1.2610689994453667E-3</v>
      </c>
      <c r="H469" s="38">
        <f>G469*SUMIF('Manual Inputs'!$B$11:$B$22,'Expanded kW'!A469,'Manual Inputs'!$C$11:$C$22)</f>
        <v>37186.635953409874</v>
      </c>
    </row>
    <row r="470" spans="1:8" x14ac:dyDescent="0.2">
      <c r="A470">
        <f t="shared" si="42"/>
        <v>3</v>
      </c>
      <c r="B470" t="b">
        <f t="shared" si="43"/>
        <v>0</v>
      </c>
      <c r="C470" t="str">
        <f t="shared" si="44"/>
        <v>OFF</v>
      </c>
      <c r="D470" s="4">
        <f t="shared" si="46"/>
        <v>42449.499999998865</v>
      </c>
      <c r="E470" t="str">
        <f t="shared" si="47"/>
        <v>LRKPLGS</v>
      </c>
      <c r="F470" s="39">
        <v>86.526046752929688</v>
      </c>
      <c r="G470">
        <f t="shared" si="45"/>
        <v>1.2973121833196916E-3</v>
      </c>
      <c r="H470" s="38">
        <f>G470*SUMIF('Manual Inputs'!$B$11:$B$22,'Expanded kW'!A470,'Manual Inputs'!$C$11:$C$22)</f>
        <v>38255.381664484979</v>
      </c>
    </row>
    <row r="471" spans="1:8" x14ac:dyDescent="0.2">
      <c r="A471">
        <f t="shared" si="42"/>
        <v>3</v>
      </c>
      <c r="B471" t="b">
        <f t="shared" si="43"/>
        <v>0</v>
      </c>
      <c r="C471" t="str">
        <f t="shared" si="44"/>
        <v>OFF</v>
      </c>
      <c r="D471" s="4">
        <f t="shared" si="46"/>
        <v>42449.541666665529</v>
      </c>
      <c r="E471" t="str">
        <f t="shared" si="47"/>
        <v>LRKPLGS</v>
      </c>
      <c r="F471" s="39">
        <v>88.835906982421875</v>
      </c>
      <c r="G471">
        <f t="shared" si="45"/>
        <v>1.3319446429077564E-3</v>
      </c>
      <c r="H471" s="38">
        <f>G471*SUMIF('Manual Inputs'!$B$11:$B$22,'Expanded kW'!A471,'Manual Inputs'!$C$11:$C$22)</f>
        <v>39276.630039822856</v>
      </c>
    </row>
    <row r="472" spans="1:8" x14ac:dyDescent="0.2">
      <c r="A472">
        <f t="shared" si="42"/>
        <v>3</v>
      </c>
      <c r="B472" t="b">
        <f t="shared" si="43"/>
        <v>0</v>
      </c>
      <c r="C472" t="str">
        <f t="shared" si="44"/>
        <v>OFF</v>
      </c>
      <c r="D472" s="4">
        <f t="shared" si="46"/>
        <v>42449.583333332193</v>
      </c>
      <c r="E472" t="str">
        <f t="shared" si="47"/>
        <v>LRKPLGS</v>
      </c>
      <c r="F472" s="39">
        <v>85.644187927246094</v>
      </c>
      <c r="G472">
        <f t="shared" si="45"/>
        <v>1.2840901970917287E-3</v>
      </c>
      <c r="H472" s="38">
        <f>G472*SUMIF('Manual Inputs'!$B$11:$B$22,'Expanded kW'!A472,'Manual Inputs'!$C$11:$C$22)</f>
        <v>37865.489288527358</v>
      </c>
    </row>
    <row r="473" spans="1:8" x14ac:dyDescent="0.2">
      <c r="A473">
        <f t="shared" si="42"/>
        <v>3</v>
      </c>
      <c r="B473" t="b">
        <f t="shared" si="43"/>
        <v>0</v>
      </c>
      <c r="C473" t="str">
        <f t="shared" si="44"/>
        <v>OFF</v>
      </c>
      <c r="D473" s="4">
        <f t="shared" si="46"/>
        <v>42449.624999998858</v>
      </c>
      <c r="E473" t="str">
        <f t="shared" si="47"/>
        <v>LRKPLGS</v>
      </c>
      <c r="F473" s="39">
        <v>84.28656005859375</v>
      </c>
      <c r="G473">
        <f t="shared" si="45"/>
        <v>1.2637348562375898E-3</v>
      </c>
      <c r="H473" s="38">
        <f>G473*SUMIF('Manual Inputs'!$B$11:$B$22,'Expanded kW'!A473,'Manual Inputs'!$C$11:$C$22)</f>
        <v>37265.24723168245</v>
      </c>
    </row>
    <row r="474" spans="1:8" x14ac:dyDescent="0.2">
      <c r="A474">
        <f t="shared" si="42"/>
        <v>3</v>
      </c>
      <c r="B474" t="b">
        <f t="shared" si="43"/>
        <v>0</v>
      </c>
      <c r="C474" t="str">
        <f t="shared" si="44"/>
        <v>OFF</v>
      </c>
      <c r="D474" s="4">
        <f t="shared" si="46"/>
        <v>42449.666666665522</v>
      </c>
      <c r="E474" t="str">
        <f t="shared" si="47"/>
        <v>LRKPLGS</v>
      </c>
      <c r="F474" s="39">
        <v>77.138725280761719</v>
      </c>
      <c r="G474">
        <f t="shared" si="45"/>
        <v>1.1565651253920774E-3</v>
      </c>
      <c r="H474" s="38">
        <f>G474*SUMIF('Manual Inputs'!$B$11:$B$22,'Expanded kW'!A474,'Manual Inputs'!$C$11:$C$22)</f>
        <v>34105.006382109772</v>
      </c>
    </row>
    <row r="475" spans="1:8" x14ac:dyDescent="0.2">
      <c r="A475">
        <f t="shared" si="42"/>
        <v>3</v>
      </c>
      <c r="B475" t="b">
        <f t="shared" si="43"/>
        <v>0</v>
      </c>
      <c r="C475" t="str">
        <f t="shared" si="44"/>
        <v>OFF</v>
      </c>
      <c r="D475" s="4">
        <f t="shared" si="46"/>
        <v>42449.708333332186</v>
      </c>
      <c r="E475" t="str">
        <f t="shared" si="47"/>
        <v>LRKPLGS</v>
      </c>
      <c r="F475" s="39">
        <v>77.713340759277344</v>
      </c>
      <c r="G475">
        <f t="shared" si="45"/>
        <v>1.1651805156586755E-3</v>
      </c>
      <c r="H475" s="38">
        <f>G475*SUMIF('Manual Inputs'!$B$11:$B$22,'Expanded kW'!A475,'Manual Inputs'!$C$11:$C$22)</f>
        <v>34359.058604138423</v>
      </c>
    </row>
    <row r="476" spans="1:8" x14ac:dyDescent="0.2">
      <c r="A476">
        <f t="shared" si="42"/>
        <v>3</v>
      </c>
      <c r="B476" t="b">
        <f t="shared" si="43"/>
        <v>0</v>
      </c>
      <c r="C476" t="str">
        <f t="shared" si="44"/>
        <v>OFF</v>
      </c>
      <c r="D476" s="4">
        <f t="shared" si="46"/>
        <v>42449.74999999885</v>
      </c>
      <c r="E476" t="str">
        <f t="shared" si="47"/>
        <v>LRKPLGS</v>
      </c>
      <c r="F476" s="39">
        <v>73.742561340332031</v>
      </c>
      <c r="G476">
        <f t="shared" si="45"/>
        <v>1.105645373227146E-3</v>
      </c>
      <c r="H476" s="38">
        <f>G476*SUMIF('Manual Inputs'!$B$11:$B$22,'Expanded kW'!A476,'Manual Inputs'!$C$11:$C$22)</f>
        <v>32603.475310116126</v>
      </c>
    </row>
    <row r="477" spans="1:8" x14ac:dyDescent="0.2">
      <c r="A477">
        <f t="shared" si="42"/>
        <v>3</v>
      </c>
      <c r="B477" t="b">
        <f t="shared" si="43"/>
        <v>0</v>
      </c>
      <c r="C477" t="str">
        <f t="shared" si="44"/>
        <v>OFF</v>
      </c>
      <c r="D477" s="4">
        <f t="shared" si="46"/>
        <v>42449.791666665515</v>
      </c>
      <c r="E477" t="str">
        <f t="shared" si="47"/>
        <v>LRKPLGS</v>
      </c>
      <c r="F477" s="39">
        <v>72.293258666992188</v>
      </c>
      <c r="G477">
        <f t="shared" si="45"/>
        <v>1.0839155232455517E-3</v>
      </c>
      <c r="H477" s="38">
        <f>G477*SUMIF('Manual Inputs'!$B$11:$B$22,'Expanded kW'!A477,'Manual Inputs'!$C$11:$C$22)</f>
        <v>31962.701473836627</v>
      </c>
    </row>
    <row r="478" spans="1:8" x14ac:dyDescent="0.2">
      <c r="A478">
        <f t="shared" si="42"/>
        <v>3</v>
      </c>
      <c r="B478" t="b">
        <f t="shared" si="43"/>
        <v>0</v>
      </c>
      <c r="C478" t="str">
        <f t="shared" si="44"/>
        <v>OFF</v>
      </c>
      <c r="D478" s="4">
        <f t="shared" si="46"/>
        <v>42449.833333332179</v>
      </c>
      <c r="E478" t="str">
        <f t="shared" si="47"/>
        <v>LRKPLGS</v>
      </c>
      <c r="F478" s="39">
        <v>79.440505981445312</v>
      </c>
      <c r="G478">
        <f t="shared" si="45"/>
        <v>1.1910764460681933E-3</v>
      </c>
      <c r="H478" s="38">
        <f>G478*SUMIF('Manual Inputs'!$B$11:$B$22,'Expanded kW'!A478,'Manual Inputs'!$C$11:$C$22)</f>
        <v>35122.682590801407</v>
      </c>
    </row>
    <row r="479" spans="1:8" x14ac:dyDescent="0.2">
      <c r="A479">
        <f t="shared" si="42"/>
        <v>3</v>
      </c>
      <c r="B479" t="b">
        <f t="shared" si="43"/>
        <v>0</v>
      </c>
      <c r="C479" t="str">
        <f t="shared" si="44"/>
        <v>OFF</v>
      </c>
      <c r="D479" s="4">
        <f t="shared" si="46"/>
        <v>42449.874999998843</v>
      </c>
      <c r="E479" t="str">
        <f t="shared" si="47"/>
        <v>LRKPLGS</v>
      </c>
      <c r="F479" s="39">
        <v>77.3782958984375</v>
      </c>
      <c r="G479">
        <f t="shared" si="45"/>
        <v>1.1601570828747032E-3</v>
      </c>
      <c r="H479" s="38">
        <f>G479*SUMIF('Manual Inputs'!$B$11:$B$22,'Expanded kW'!A479,'Manual Inputs'!$C$11:$C$22)</f>
        <v>34210.926688869578</v>
      </c>
    </row>
    <row r="480" spans="1:8" x14ac:dyDescent="0.2">
      <c r="A480">
        <f t="shared" si="42"/>
        <v>3</v>
      </c>
      <c r="B480" t="b">
        <f t="shared" si="43"/>
        <v>0</v>
      </c>
      <c r="C480" t="str">
        <f t="shared" si="44"/>
        <v>OFF</v>
      </c>
      <c r="D480" s="4">
        <f t="shared" si="46"/>
        <v>42449.916666665507</v>
      </c>
      <c r="E480" t="str">
        <f t="shared" si="47"/>
        <v>LRKPLGS</v>
      </c>
      <c r="F480" s="39">
        <v>85.061882019042969</v>
      </c>
      <c r="G480">
        <f t="shared" si="45"/>
        <v>1.2753595017984598E-3</v>
      </c>
      <c r="H480" s="38">
        <f>G480*SUMIF('Manual Inputs'!$B$11:$B$22,'Expanded kW'!A480,'Manual Inputs'!$C$11:$C$22)</f>
        <v>37608.036930540817</v>
      </c>
    </row>
    <row r="481" spans="1:8" x14ac:dyDescent="0.2">
      <c r="A481">
        <f t="shared" si="42"/>
        <v>3</v>
      </c>
      <c r="B481" t="b">
        <f t="shared" si="43"/>
        <v>0</v>
      </c>
      <c r="C481" t="str">
        <f t="shared" si="44"/>
        <v>OFF</v>
      </c>
      <c r="D481" s="4">
        <f t="shared" si="46"/>
        <v>42449.958333332172</v>
      </c>
      <c r="E481" t="str">
        <f t="shared" si="47"/>
        <v>LRKPLGS</v>
      </c>
      <c r="F481" s="39">
        <v>79.478889465332031</v>
      </c>
      <c r="G481">
        <f t="shared" si="45"/>
        <v>1.1916519416923803E-3</v>
      </c>
      <c r="H481" s="38">
        <f>G481*SUMIF('Manual Inputs'!$B$11:$B$22,'Expanded kW'!A481,'Manual Inputs'!$C$11:$C$22)</f>
        <v>35139.652912234124</v>
      </c>
    </row>
    <row r="482" spans="1:8" x14ac:dyDescent="0.2">
      <c r="A482">
        <f t="shared" si="42"/>
        <v>3</v>
      </c>
      <c r="B482" t="b">
        <f t="shared" si="43"/>
        <v>0</v>
      </c>
      <c r="C482" t="str">
        <f t="shared" si="44"/>
        <v>OFF</v>
      </c>
      <c r="D482" s="4">
        <f t="shared" si="46"/>
        <v>42449.999999998836</v>
      </c>
      <c r="E482" t="str">
        <f t="shared" si="47"/>
        <v>LRKPLGS</v>
      </c>
      <c r="F482" s="39">
        <v>81.312553405761719</v>
      </c>
      <c r="G482">
        <f t="shared" si="45"/>
        <v>1.2191446408194541E-3</v>
      </c>
      <c r="H482" s="38">
        <f>G482*SUMIF('Manual Inputs'!$B$11:$B$22,'Expanded kW'!A482,'Manual Inputs'!$C$11:$C$22)</f>
        <v>35950.362710242611</v>
      </c>
    </row>
    <row r="483" spans="1:8" x14ac:dyDescent="0.2">
      <c r="A483">
        <f t="shared" si="42"/>
        <v>3</v>
      </c>
      <c r="B483" t="b">
        <f t="shared" si="43"/>
        <v>0</v>
      </c>
      <c r="C483" t="str">
        <f t="shared" si="44"/>
        <v>OFF</v>
      </c>
      <c r="D483" s="4">
        <f t="shared" si="46"/>
        <v>42450.0416666655</v>
      </c>
      <c r="E483" t="str">
        <f t="shared" si="47"/>
        <v>LRKPLGS</v>
      </c>
      <c r="F483" s="39">
        <v>81.237686157226563</v>
      </c>
      <c r="G483">
        <f t="shared" si="45"/>
        <v>1.2180221326580259E-3</v>
      </c>
      <c r="H483" s="38">
        <f>G483*SUMIF('Manual Inputs'!$B$11:$B$22,'Expanded kW'!A483,'Manual Inputs'!$C$11:$C$22)</f>
        <v>35917.261981914409</v>
      </c>
    </row>
    <row r="484" spans="1:8" x14ac:dyDescent="0.2">
      <c r="A484">
        <f t="shared" si="42"/>
        <v>3</v>
      </c>
      <c r="B484" t="b">
        <f t="shared" si="43"/>
        <v>0</v>
      </c>
      <c r="C484" t="str">
        <f t="shared" si="44"/>
        <v>OFF</v>
      </c>
      <c r="D484" s="4">
        <f t="shared" si="46"/>
        <v>42450.083333332164</v>
      </c>
      <c r="E484" t="str">
        <f t="shared" si="47"/>
        <v>LRKPLGS</v>
      </c>
      <c r="F484" s="39">
        <v>74.888168334960937</v>
      </c>
      <c r="G484">
        <f t="shared" si="45"/>
        <v>1.1228218185543217E-3</v>
      </c>
      <c r="H484" s="38">
        <f>G484*SUMIF('Manual Inputs'!$B$11:$B$22,'Expanded kW'!A484,'Manual Inputs'!$C$11:$C$22)</f>
        <v>33109.977507566269</v>
      </c>
    </row>
    <row r="485" spans="1:8" x14ac:dyDescent="0.2">
      <c r="A485">
        <f t="shared" si="42"/>
        <v>3</v>
      </c>
      <c r="B485" t="b">
        <f t="shared" si="43"/>
        <v>0</v>
      </c>
      <c r="C485" t="str">
        <f t="shared" si="44"/>
        <v>OFF</v>
      </c>
      <c r="D485" s="4">
        <f t="shared" si="46"/>
        <v>42450.124999998829</v>
      </c>
      <c r="E485" t="str">
        <f t="shared" si="47"/>
        <v>LRKPLGS</v>
      </c>
      <c r="F485" s="39">
        <v>72.5843505859375</v>
      </c>
      <c r="G485">
        <f t="shared" si="45"/>
        <v>1.0882799557729269E-3</v>
      </c>
      <c r="H485" s="38">
        <f>G485*SUMIF('Manual Inputs'!$B$11:$B$22,'Expanded kW'!A485,'Manual Inputs'!$C$11:$C$22)</f>
        <v>32091.400667623886</v>
      </c>
    </row>
    <row r="486" spans="1:8" x14ac:dyDescent="0.2">
      <c r="A486">
        <f t="shared" si="42"/>
        <v>3</v>
      </c>
      <c r="B486" t="b">
        <f t="shared" si="43"/>
        <v>0</v>
      </c>
      <c r="C486" t="str">
        <f t="shared" si="44"/>
        <v>OFF</v>
      </c>
      <c r="D486" s="4">
        <f t="shared" si="46"/>
        <v>42450.166666665493</v>
      </c>
      <c r="E486" t="str">
        <f t="shared" si="47"/>
        <v>LRKPLGS</v>
      </c>
      <c r="F486" s="39">
        <v>77.796920776367188</v>
      </c>
      <c r="G486">
        <f t="shared" si="45"/>
        <v>1.1664336570943676E-3</v>
      </c>
      <c r="H486" s="38">
        <f>G486*SUMIF('Manual Inputs'!$B$11:$B$22,'Expanded kW'!A486,'Manual Inputs'!$C$11:$C$22)</f>
        <v>34396.011470625272</v>
      </c>
    </row>
    <row r="487" spans="1:8" x14ac:dyDescent="0.2">
      <c r="A487">
        <f t="shared" si="42"/>
        <v>3</v>
      </c>
      <c r="B487" t="b">
        <f t="shared" si="43"/>
        <v>0</v>
      </c>
      <c r="C487" t="str">
        <f t="shared" si="44"/>
        <v>OFF</v>
      </c>
      <c r="D487" s="4">
        <f t="shared" si="46"/>
        <v>42450.208333332157</v>
      </c>
      <c r="E487" t="str">
        <f t="shared" si="47"/>
        <v>LRKPLGS</v>
      </c>
      <c r="F487" s="39">
        <v>93.452285766601562</v>
      </c>
      <c r="G487">
        <f t="shared" si="45"/>
        <v>1.4011594593044394E-3</v>
      </c>
      <c r="H487" s="38">
        <f>G487*SUMIF('Manual Inputs'!$B$11:$B$22,'Expanded kW'!A487,'Manual Inputs'!$C$11:$C$22)</f>
        <v>41317.649350469284</v>
      </c>
    </row>
    <row r="488" spans="1:8" x14ac:dyDescent="0.2">
      <c r="A488">
        <f t="shared" si="42"/>
        <v>3</v>
      </c>
      <c r="B488" t="b">
        <f t="shared" si="43"/>
        <v>0</v>
      </c>
      <c r="C488" t="str">
        <f t="shared" si="44"/>
        <v>OFF</v>
      </c>
      <c r="D488" s="4">
        <f t="shared" si="46"/>
        <v>42450.249999998821</v>
      </c>
      <c r="E488" t="str">
        <f t="shared" si="47"/>
        <v>LRKPLGS</v>
      </c>
      <c r="F488" s="39">
        <v>115.29947662353516</v>
      </c>
      <c r="G488">
        <f t="shared" si="45"/>
        <v>1.7287212506219294E-3</v>
      </c>
      <c r="H488" s="38">
        <f>G488*SUMIF('Manual Inputs'!$B$11:$B$22,'Expanded kW'!A488,'Manual Inputs'!$C$11:$C$22)</f>
        <v>50976.852051770817</v>
      </c>
    </row>
    <row r="489" spans="1:8" x14ac:dyDescent="0.2">
      <c r="A489">
        <f t="shared" si="42"/>
        <v>3</v>
      </c>
      <c r="B489" t="b">
        <f t="shared" si="43"/>
        <v>0</v>
      </c>
      <c r="C489" t="str">
        <f t="shared" si="44"/>
        <v>ON</v>
      </c>
      <c r="D489" s="4">
        <f t="shared" si="46"/>
        <v>42450.291666665486</v>
      </c>
      <c r="E489" t="str">
        <f t="shared" si="47"/>
        <v>LRKPLGS</v>
      </c>
      <c r="F489" s="39">
        <v>123.83242034912109</v>
      </c>
      <c r="G489">
        <f t="shared" si="45"/>
        <v>1.8566583547680764E-3</v>
      </c>
      <c r="H489" s="38">
        <f>G489*SUMIF('Manual Inputs'!$B$11:$B$22,'Expanded kW'!A489,'Manual Inputs'!$C$11:$C$22)</f>
        <v>54749.485047196671</v>
      </c>
    </row>
    <row r="490" spans="1:8" x14ac:dyDescent="0.2">
      <c r="A490">
        <f t="shared" si="42"/>
        <v>3</v>
      </c>
      <c r="B490" t="b">
        <f t="shared" si="43"/>
        <v>0</v>
      </c>
      <c r="C490" t="str">
        <f t="shared" si="44"/>
        <v>ON</v>
      </c>
      <c r="D490" s="4">
        <f t="shared" si="46"/>
        <v>42450.33333333215</v>
      </c>
      <c r="E490" t="str">
        <f t="shared" si="47"/>
        <v>LRKPLGS</v>
      </c>
      <c r="F490" s="39">
        <v>125.60746002197266</v>
      </c>
      <c r="G490">
        <f t="shared" si="45"/>
        <v>1.883272081846601E-3</v>
      </c>
      <c r="H490" s="38">
        <f>G490*SUMIF('Manual Inputs'!$B$11:$B$22,'Expanded kW'!A490,'Manual Inputs'!$C$11:$C$22)</f>
        <v>55534.275554827713</v>
      </c>
    </row>
    <row r="491" spans="1:8" x14ac:dyDescent="0.2">
      <c r="A491">
        <f t="shared" si="42"/>
        <v>3</v>
      </c>
      <c r="B491" t="b">
        <f t="shared" si="43"/>
        <v>0</v>
      </c>
      <c r="C491" t="str">
        <f t="shared" si="44"/>
        <v>ON</v>
      </c>
      <c r="D491" s="4">
        <f t="shared" si="46"/>
        <v>42450.374999998814</v>
      </c>
      <c r="E491" t="str">
        <f t="shared" si="47"/>
        <v>LRKPLGS</v>
      </c>
      <c r="F491" s="39">
        <v>125.35360717773438</v>
      </c>
      <c r="G491">
        <f t="shared" si="45"/>
        <v>1.8794659864573011E-3</v>
      </c>
      <c r="H491" s="38">
        <f>G491*SUMIF('Manual Inputs'!$B$11:$B$22,'Expanded kW'!A491,'Manual Inputs'!$C$11:$C$22)</f>
        <v>55422.04070986039</v>
      </c>
    </row>
    <row r="492" spans="1:8" x14ac:dyDescent="0.2">
      <c r="A492">
        <f t="shared" si="42"/>
        <v>3</v>
      </c>
      <c r="B492" t="b">
        <f t="shared" si="43"/>
        <v>0</v>
      </c>
      <c r="C492" t="str">
        <f t="shared" si="44"/>
        <v>ON</v>
      </c>
      <c r="D492" s="4">
        <f t="shared" si="46"/>
        <v>42450.416666665478</v>
      </c>
      <c r="E492" t="str">
        <f t="shared" si="47"/>
        <v>LRKPLGS</v>
      </c>
      <c r="F492" s="39">
        <v>122.87733459472656</v>
      </c>
      <c r="G492">
        <f t="shared" si="45"/>
        <v>1.8423384542087787E-3</v>
      </c>
      <c r="H492" s="38">
        <f>G492*SUMIF('Manual Inputs'!$B$11:$B$22,'Expanded kW'!A492,'Manual Inputs'!$C$11:$C$22)</f>
        <v>54327.217170322496</v>
      </c>
    </row>
    <row r="493" spans="1:8" x14ac:dyDescent="0.2">
      <c r="A493">
        <f t="shared" si="42"/>
        <v>3</v>
      </c>
      <c r="B493" t="b">
        <f t="shared" si="43"/>
        <v>0</v>
      </c>
      <c r="C493" t="str">
        <f t="shared" si="44"/>
        <v>ON</v>
      </c>
      <c r="D493" s="4">
        <f t="shared" si="46"/>
        <v>42450.458333332143</v>
      </c>
      <c r="E493" t="str">
        <f t="shared" si="47"/>
        <v>LRKPLGS</v>
      </c>
      <c r="F493" s="39">
        <v>123.58834838867187</v>
      </c>
      <c r="G493">
        <f t="shared" si="45"/>
        <v>1.852998907240078E-3</v>
      </c>
      <c r="H493" s="38">
        <f>G493*SUMIF('Manual Inputs'!$B$11:$B$22,'Expanded kW'!A493,'Manual Inputs'!$C$11:$C$22)</f>
        <v>54641.57458149326</v>
      </c>
    </row>
    <row r="494" spans="1:8" x14ac:dyDescent="0.2">
      <c r="A494">
        <f t="shared" si="42"/>
        <v>3</v>
      </c>
      <c r="B494" t="b">
        <f t="shared" si="43"/>
        <v>0</v>
      </c>
      <c r="C494" t="str">
        <f t="shared" si="44"/>
        <v>ON</v>
      </c>
      <c r="D494" s="4">
        <f t="shared" si="46"/>
        <v>42450.499999998807</v>
      </c>
      <c r="E494" t="str">
        <f t="shared" si="47"/>
        <v>LRKPLGS</v>
      </c>
      <c r="F494" s="39">
        <v>121.32906341552734</v>
      </c>
      <c r="G494">
        <f t="shared" si="45"/>
        <v>1.8191247383482435E-3</v>
      </c>
      <c r="H494" s="38">
        <f>G494*SUMIF('Manual Inputs'!$B$11:$B$22,'Expanded kW'!A494,'Manual Inputs'!$C$11:$C$22)</f>
        <v>53642.686822489602</v>
      </c>
    </row>
    <row r="495" spans="1:8" x14ac:dyDescent="0.2">
      <c r="A495">
        <f t="shared" si="42"/>
        <v>3</v>
      </c>
      <c r="B495" t="b">
        <f t="shared" si="43"/>
        <v>0</v>
      </c>
      <c r="C495" t="str">
        <f t="shared" si="44"/>
        <v>ON</v>
      </c>
      <c r="D495" s="4">
        <f t="shared" si="46"/>
        <v>42450.541666665471</v>
      </c>
      <c r="E495" t="str">
        <f t="shared" si="47"/>
        <v>LRKPLGS</v>
      </c>
      <c r="F495" s="39">
        <v>123.78376770019531</v>
      </c>
      <c r="G495">
        <f t="shared" si="45"/>
        <v>1.8559288903285138E-3</v>
      </c>
      <c r="H495" s="38">
        <f>G495*SUMIF('Manual Inputs'!$B$11:$B$22,'Expanded kW'!A495,'Manual Inputs'!$C$11:$C$22)</f>
        <v>54727.974464851926</v>
      </c>
    </row>
    <row r="496" spans="1:8" x14ac:dyDescent="0.2">
      <c r="A496">
        <f t="shared" si="42"/>
        <v>3</v>
      </c>
      <c r="B496" t="b">
        <f t="shared" si="43"/>
        <v>0</v>
      </c>
      <c r="C496" t="str">
        <f t="shared" si="44"/>
        <v>ON</v>
      </c>
      <c r="D496" s="4">
        <f t="shared" si="46"/>
        <v>42450.583333332135</v>
      </c>
      <c r="E496" t="str">
        <f t="shared" si="47"/>
        <v>LRKPLGS</v>
      </c>
      <c r="F496" s="39">
        <v>118.98658752441406</v>
      </c>
      <c r="G496">
        <f t="shared" si="45"/>
        <v>1.7840032619059949E-3</v>
      </c>
      <c r="H496" s="38">
        <f>G496*SUMIF('Manual Inputs'!$B$11:$B$22,'Expanded kW'!A496,'Manual Inputs'!$C$11:$C$22)</f>
        <v>52607.018227687433</v>
      </c>
    </row>
    <row r="497" spans="1:8" x14ac:dyDescent="0.2">
      <c r="A497">
        <f t="shared" si="42"/>
        <v>3</v>
      </c>
      <c r="B497" t="b">
        <f t="shared" si="43"/>
        <v>0</v>
      </c>
      <c r="C497" t="str">
        <f t="shared" si="44"/>
        <v>ON</v>
      </c>
      <c r="D497" s="4">
        <f t="shared" si="46"/>
        <v>42450.624999998799</v>
      </c>
      <c r="E497" t="str">
        <f t="shared" si="47"/>
        <v>LRKPLGS</v>
      </c>
      <c r="F497" s="39">
        <v>114.07438659667969</v>
      </c>
      <c r="G497">
        <f t="shared" si="45"/>
        <v>1.7103530912393416E-3</v>
      </c>
      <c r="H497" s="38">
        <f>G497*SUMIF('Manual Inputs'!$B$11:$B$22,'Expanded kW'!A497,'Manual Inputs'!$C$11:$C$22)</f>
        <v>50435.208369787586</v>
      </c>
    </row>
    <row r="498" spans="1:8" x14ac:dyDescent="0.2">
      <c r="A498">
        <f t="shared" si="42"/>
        <v>3</v>
      </c>
      <c r="B498" t="b">
        <f t="shared" si="43"/>
        <v>0</v>
      </c>
      <c r="C498" t="str">
        <f t="shared" si="44"/>
        <v>ON</v>
      </c>
      <c r="D498" s="4">
        <f t="shared" si="46"/>
        <v>42450.666666665464</v>
      </c>
      <c r="E498" t="str">
        <f t="shared" si="47"/>
        <v>LRKPLGS</v>
      </c>
      <c r="F498" s="39">
        <v>104.35108184814453</v>
      </c>
      <c r="G498">
        <f t="shared" si="45"/>
        <v>1.5645685305691436E-3</v>
      </c>
      <c r="H498" s="38">
        <f>G498*SUMIF('Manual Inputs'!$B$11:$B$22,'Expanded kW'!A498,'Manual Inputs'!$C$11:$C$22)</f>
        <v>46136.286274601065</v>
      </c>
    </row>
    <row r="499" spans="1:8" x14ac:dyDescent="0.2">
      <c r="A499">
        <f t="shared" si="42"/>
        <v>3</v>
      </c>
      <c r="B499" t="b">
        <f t="shared" si="43"/>
        <v>0</v>
      </c>
      <c r="C499" t="str">
        <f t="shared" si="44"/>
        <v>ON</v>
      </c>
      <c r="D499" s="4">
        <f t="shared" si="46"/>
        <v>42450.708333332128</v>
      </c>
      <c r="E499" t="str">
        <f t="shared" si="47"/>
        <v>LRKPLGS</v>
      </c>
      <c r="F499" s="39">
        <v>94.99835205078125</v>
      </c>
      <c r="G499">
        <f t="shared" si="45"/>
        <v>1.4243401164817327E-3</v>
      </c>
      <c r="H499" s="38">
        <f>G499*SUMIF('Manual Inputs'!$B$11:$B$22,'Expanded kW'!A499,'Manual Inputs'!$C$11:$C$22)</f>
        <v>42001.204857734883</v>
      </c>
    </row>
    <row r="500" spans="1:8" x14ac:dyDescent="0.2">
      <c r="A500">
        <f t="shared" si="42"/>
        <v>3</v>
      </c>
      <c r="B500" t="b">
        <f t="shared" si="43"/>
        <v>0</v>
      </c>
      <c r="C500" t="str">
        <f t="shared" si="44"/>
        <v>ON</v>
      </c>
      <c r="D500" s="4">
        <f t="shared" si="46"/>
        <v>42450.749999998792</v>
      </c>
      <c r="E500" t="str">
        <f t="shared" si="47"/>
        <v>LRKPLGS</v>
      </c>
      <c r="F500" s="39">
        <v>87.339950561523438</v>
      </c>
      <c r="G500">
        <f t="shared" si="45"/>
        <v>1.3095152986423411E-3</v>
      </c>
      <c r="H500" s="38">
        <f>G500*SUMIF('Manual Inputs'!$B$11:$B$22,'Expanded kW'!A500,'Manual Inputs'!$C$11:$C$22)</f>
        <v>38615.229386695602</v>
      </c>
    </row>
    <row r="501" spans="1:8" x14ac:dyDescent="0.2">
      <c r="A501">
        <f t="shared" si="42"/>
        <v>3</v>
      </c>
      <c r="B501" t="b">
        <f t="shared" si="43"/>
        <v>0</v>
      </c>
      <c r="C501" t="str">
        <f t="shared" si="44"/>
        <v>ON</v>
      </c>
      <c r="D501" s="4">
        <f t="shared" si="46"/>
        <v>42450.791666665456</v>
      </c>
      <c r="E501" t="str">
        <f t="shared" si="47"/>
        <v>LRKPLGS</v>
      </c>
      <c r="F501" s="39">
        <v>89.804855346679688</v>
      </c>
      <c r="G501">
        <f t="shared" si="45"/>
        <v>1.3464723899288206E-3</v>
      </c>
      <c r="H501" s="38">
        <f>G501*SUMIF('Manual Inputs'!$B$11:$B$22,'Expanded kW'!A501,'Manual Inputs'!$C$11:$C$22)</f>
        <v>39705.026931613196</v>
      </c>
    </row>
    <row r="502" spans="1:8" x14ac:dyDescent="0.2">
      <c r="A502">
        <f t="shared" si="42"/>
        <v>3</v>
      </c>
      <c r="B502" t="b">
        <f t="shared" si="43"/>
        <v>0</v>
      </c>
      <c r="C502" t="str">
        <f t="shared" si="44"/>
        <v>ON</v>
      </c>
      <c r="D502" s="4">
        <f t="shared" si="46"/>
        <v>42450.833333332121</v>
      </c>
      <c r="E502" t="str">
        <f t="shared" si="47"/>
        <v>LRKPLGS</v>
      </c>
      <c r="F502" s="39">
        <v>91.627944946289063</v>
      </c>
      <c r="G502">
        <f t="shared" si="45"/>
        <v>1.3738065446442223E-3</v>
      </c>
      <c r="H502" s="38">
        <f>G502*SUMIF('Manual Inputs'!$B$11:$B$22,'Expanded kW'!A502,'Manual Inputs'!$C$11:$C$22)</f>
        <v>40511.061542679585</v>
      </c>
    </row>
    <row r="503" spans="1:8" x14ac:dyDescent="0.2">
      <c r="A503">
        <f t="shared" si="42"/>
        <v>3</v>
      </c>
      <c r="B503" t="b">
        <f t="shared" si="43"/>
        <v>0</v>
      </c>
      <c r="C503" t="str">
        <f t="shared" si="44"/>
        <v>OFF</v>
      </c>
      <c r="D503" s="4">
        <f t="shared" si="46"/>
        <v>42450.874999998785</v>
      </c>
      <c r="E503" t="str">
        <f t="shared" si="47"/>
        <v>LRKPLGS</v>
      </c>
      <c r="F503" s="39">
        <v>85.706581115722656</v>
      </c>
      <c r="G503">
        <f t="shared" si="45"/>
        <v>1.2850256777545391E-3</v>
      </c>
      <c r="H503" s="38">
        <f>G503*SUMIF('Manual Inputs'!$B$11:$B$22,'Expanded kW'!A503,'Manual Inputs'!$C$11:$C$22)</f>
        <v>37893.07491537623</v>
      </c>
    </row>
    <row r="504" spans="1:8" x14ac:dyDescent="0.2">
      <c r="A504">
        <f t="shared" si="42"/>
        <v>3</v>
      </c>
      <c r="B504" t="b">
        <f t="shared" si="43"/>
        <v>0</v>
      </c>
      <c r="C504" t="str">
        <f t="shared" si="44"/>
        <v>OFF</v>
      </c>
      <c r="D504" s="4">
        <f t="shared" si="46"/>
        <v>42450.916666665449</v>
      </c>
      <c r="E504" t="str">
        <f t="shared" si="47"/>
        <v>LRKPLGS</v>
      </c>
      <c r="F504" s="39">
        <v>84.843482971191406</v>
      </c>
      <c r="G504">
        <f t="shared" si="45"/>
        <v>1.2720849763089008E-3</v>
      </c>
      <c r="H504" s="38">
        <f>G504*SUMIF('Manual Inputs'!$B$11:$B$22,'Expanded kW'!A504,'Manual Inputs'!$C$11:$C$22)</f>
        <v>37511.477117117487</v>
      </c>
    </row>
    <row r="505" spans="1:8" x14ac:dyDescent="0.2">
      <c r="A505">
        <f t="shared" si="42"/>
        <v>3</v>
      </c>
      <c r="B505" t="b">
        <f t="shared" si="43"/>
        <v>0</v>
      </c>
      <c r="C505" t="str">
        <f t="shared" si="44"/>
        <v>OFF</v>
      </c>
      <c r="D505" s="4">
        <f t="shared" si="46"/>
        <v>42450.958333332113</v>
      </c>
      <c r="E505" t="str">
        <f t="shared" si="47"/>
        <v>LRKPLGS</v>
      </c>
      <c r="F505" s="39">
        <v>78.076713562011719</v>
      </c>
      <c r="G505">
        <f t="shared" si="45"/>
        <v>1.1706286781688663E-3</v>
      </c>
      <c r="H505" s="38">
        <f>G505*SUMIF('Manual Inputs'!$B$11:$B$22,'Expanded kW'!A505,'Manual Inputs'!$C$11:$C$22)</f>
        <v>34519.715028148988</v>
      </c>
    </row>
    <row r="506" spans="1:8" x14ac:dyDescent="0.2">
      <c r="A506">
        <f t="shared" si="42"/>
        <v>3</v>
      </c>
      <c r="B506" t="b">
        <f t="shared" si="43"/>
        <v>0</v>
      </c>
      <c r="C506" t="str">
        <f t="shared" si="44"/>
        <v>OFF</v>
      </c>
      <c r="D506" s="4">
        <f t="shared" si="46"/>
        <v>42450.999999998778</v>
      </c>
      <c r="E506" t="str">
        <f t="shared" si="47"/>
        <v>LRKPLGS</v>
      </c>
      <c r="F506" s="39">
        <v>72.495193481445312</v>
      </c>
      <c r="G506">
        <f t="shared" si="45"/>
        <v>1.086943195314917E-3</v>
      </c>
      <c r="H506" s="38">
        <f>G506*SUMIF('Manual Inputs'!$B$11:$B$22,'Expanded kW'!A506,'Manual Inputs'!$C$11:$C$22)</f>
        <v>32051.982027937403</v>
      </c>
    </row>
    <row r="507" spans="1:8" x14ac:dyDescent="0.2">
      <c r="A507">
        <f t="shared" si="42"/>
        <v>3</v>
      </c>
      <c r="B507" t="b">
        <f t="shared" si="43"/>
        <v>0</v>
      </c>
      <c r="C507" t="str">
        <f t="shared" si="44"/>
        <v>OFF</v>
      </c>
      <c r="D507" s="4">
        <f t="shared" si="46"/>
        <v>42451.041666665442</v>
      </c>
      <c r="E507" t="str">
        <f t="shared" si="47"/>
        <v>LRKPLGS</v>
      </c>
      <c r="F507" s="39">
        <v>71.071159362792969</v>
      </c>
      <c r="G507">
        <f t="shared" si="45"/>
        <v>1.0655922047066693E-3</v>
      </c>
      <c r="H507" s="38">
        <f>G507*SUMIF('Manual Inputs'!$B$11:$B$22,'Expanded kW'!A507,'Manual Inputs'!$C$11:$C$22)</f>
        <v>31422.380066948135</v>
      </c>
    </row>
    <row r="508" spans="1:8" x14ac:dyDescent="0.2">
      <c r="A508">
        <f t="shared" si="42"/>
        <v>3</v>
      </c>
      <c r="B508" t="b">
        <f t="shared" si="43"/>
        <v>0</v>
      </c>
      <c r="C508" t="str">
        <f t="shared" si="44"/>
        <v>OFF</v>
      </c>
      <c r="D508" s="4">
        <f t="shared" si="46"/>
        <v>42451.083333332106</v>
      </c>
      <c r="E508" t="str">
        <f t="shared" si="47"/>
        <v>LRKPLGS</v>
      </c>
      <c r="F508" s="39">
        <v>69.767684936523438</v>
      </c>
      <c r="G508">
        <f t="shared" si="45"/>
        <v>1.0460488034153368E-3</v>
      </c>
      <c r="H508" s="38">
        <f>G508*SUMIF('Manual Inputs'!$B$11:$B$22,'Expanded kW'!A508,'Manual Inputs'!$C$11:$C$22)</f>
        <v>30846.080634140082</v>
      </c>
    </row>
    <row r="509" spans="1:8" x14ac:dyDescent="0.2">
      <c r="A509">
        <f t="shared" si="42"/>
        <v>3</v>
      </c>
      <c r="B509" t="b">
        <f t="shared" si="43"/>
        <v>0</v>
      </c>
      <c r="C509" t="str">
        <f t="shared" si="44"/>
        <v>OFF</v>
      </c>
      <c r="D509" s="4">
        <f t="shared" si="46"/>
        <v>42451.12499999877</v>
      </c>
      <c r="E509" t="str">
        <f t="shared" si="47"/>
        <v>LRKPLGS</v>
      </c>
      <c r="F509" s="39">
        <v>72.42523193359375</v>
      </c>
      <c r="G509">
        <f t="shared" si="45"/>
        <v>1.0858942398639544E-3</v>
      </c>
      <c r="H509" s="38">
        <f>G509*SUMIF('Manual Inputs'!$B$11:$B$22,'Expanded kW'!A509,'Manual Inputs'!$C$11:$C$22)</f>
        <v>32021.050235542665</v>
      </c>
    </row>
    <row r="510" spans="1:8" x14ac:dyDescent="0.2">
      <c r="A510">
        <f t="shared" si="42"/>
        <v>3</v>
      </c>
      <c r="B510" t="b">
        <f t="shared" si="43"/>
        <v>0</v>
      </c>
      <c r="C510" t="str">
        <f t="shared" si="44"/>
        <v>OFF</v>
      </c>
      <c r="D510" s="4">
        <f t="shared" si="46"/>
        <v>42451.166666665435</v>
      </c>
      <c r="E510" t="str">
        <f t="shared" si="47"/>
        <v>LRKPLGS</v>
      </c>
      <c r="F510" s="39">
        <v>79.680679321289063</v>
      </c>
      <c r="G510">
        <f t="shared" si="45"/>
        <v>1.1946774403535046E-3</v>
      </c>
      <c r="H510" s="38">
        <f>G510*SUMIF('Manual Inputs'!$B$11:$B$22,'Expanded kW'!A510,'Manual Inputs'!$C$11:$C$22)</f>
        <v>35228.869376470611</v>
      </c>
    </row>
    <row r="511" spans="1:8" x14ac:dyDescent="0.2">
      <c r="A511">
        <f t="shared" si="42"/>
        <v>3</v>
      </c>
      <c r="B511" t="b">
        <f t="shared" si="43"/>
        <v>0</v>
      </c>
      <c r="C511" t="str">
        <f t="shared" si="44"/>
        <v>OFF</v>
      </c>
      <c r="D511" s="4">
        <f t="shared" si="46"/>
        <v>42451.208333332099</v>
      </c>
      <c r="E511" t="str">
        <f t="shared" si="47"/>
        <v>LRKPLGS</v>
      </c>
      <c r="F511" s="39">
        <v>90.274017333984375</v>
      </c>
      <c r="G511">
        <f t="shared" si="45"/>
        <v>1.3535066828951781E-3</v>
      </c>
      <c r="H511" s="38">
        <f>G511*SUMIF('Manual Inputs'!$B$11:$B$22,'Expanded kW'!A511,'Manual Inputs'!$C$11:$C$22)</f>
        <v>39912.455463949351</v>
      </c>
    </row>
    <row r="512" spans="1:8" x14ac:dyDescent="0.2">
      <c r="A512">
        <f t="shared" si="42"/>
        <v>3</v>
      </c>
      <c r="B512" t="b">
        <f t="shared" si="43"/>
        <v>0</v>
      </c>
      <c r="C512" t="str">
        <f t="shared" si="44"/>
        <v>OFF</v>
      </c>
      <c r="D512" s="4">
        <f t="shared" si="46"/>
        <v>42451.249999998763</v>
      </c>
      <c r="E512" t="str">
        <f t="shared" si="47"/>
        <v>LRKPLGS</v>
      </c>
      <c r="F512" s="39">
        <v>104.73483276367187</v>
      </c>
      <c r="G512">
        <f t="shared" si="45"/>
        <v>1.5703222285220304E-3</v>
      </c>
      <c r="H512" s="38">
        <f>G512*SUMIF('Manual Inputs'!$B$11:$B$22,'Expanded kW'!A512,'Manual Inputs'!$C$11:$C$22)</f>
        <v>46305.952384269905</v>
      </c>
    </row>
    <row r="513" spans="1:8" x14ac:dyDescent="0.2">
      <c r="A513">
        <f t="shared" si="42"/>
        <v>3</v>
      </c>
      <c r="B513" t="b">
        <f t="shared" si="43"/>
        <v>0</v>
      </c>
      <c r="C513" t="str">
        <f t="shared" si="44"/>
        <v>ON</v>
      </c>
      <c r="D513" s="4">
        <f t="shared" si="46"/>
        <v>42451.291666665427</v>
      </c>
      <c r="E513" t="str">
        <f t="shared" si="47"/>
        <v>LRKPLGS</v>
      </c>
      <c r="F513" s="39">
        <v>118.76227569580078</v>
      </c>
      <c r="G513">
        <f t="shared" si="45"/>
        <v>1.7806400842381919E-3</v>
      </c>
      <c r="H513" s="38">
        <f>G513*SUMIF('Manual Inputs'!$B$11:$B$22,'Expanded kW'!A513,'Manual Inputs'!$C$11:$C$22)</f>
        <v>52507.844222431391</v>
      </c>
    </row>
    <row r="514" spans="1:8" x14ac:dyDescent="0.2">
      <c r="A514">
        <f t="shared" ref="A514:A577" si="48">MONTH(D514)</f>
        <v>3</v>
      </c>
      <c r="B514" t="b">
        <f t="shared" ref="B514:B577" si="49">IF(ISNA(VLOOKUP(DATE(YEAR(D514),MONTH(D514),DAY(D514)),Holidays,1,FALSE)),FALSE,TRUE)</f>
        <v>0</v>
      </c>
      <c r="C514" t="str">
        <f t="shared" ref="C514:C577" si="50">IF(OR(HOUR(D514)&lt;PkStart,HOUR(D514)&gt;OPkStart-1,WEEKDAY(D514,2)&gt;5,B514)=TRUE,"OFF","ON")</f>
        <v>ON</v>
      </c>
      <c r="D514" s="4">
        <f t="shared" si="46"/>
        <v>42451.333333332092</v>
      </c>
      <c r="E514" t="str">
        <f t="shared" si="47"/>
        <v>LRKPLGS</v>
      </c>
      <c r="F514" s="39">
        <v>120.17872619628906</v>
      </c>
      <c r="G514">
        <f t="shared" ref="G514:G577" si="51">IF(SUMIF($A$2:$A$8761,A514,$F$2:$F$8761)=0,0,F514/SUMIF($A$2:$A$8761,A514,$F$2:$F$8761))</f>
        <v>1.8018773712784727E-3</v>
      </c>
      <c r="H514" s="38">
        <f>G514*SUMIF('Manual Inputs'!$B$11:$B$22,'Expanded kW'!A514,'Manual Inputs'!$C$11:$C$22)</f>
        <v>53134.093271573292</v>
      </c>
    </row>
    <row r="515" spans="1:8" x14ac:dyDescent="0.2">
      <c r="A515">
        <f t="shared" si="48"/>
        <v>3</v>
      </c>
      <c r="B515" t="b">
        <f t="shared" si="49"/>
        <v>0</v>
      </c>
      <c r="C515" t="str">
        <f t="shared" si="50"/>
        <v>ON</v>
      </c>
      <c r="D515" s="4">
        <f t="shared" si="46"/>
        <v>42451.374999998756</v>
      </c>
      <c r="E515" t="str">
        <f t="shared" si="47"/>
        <v>LRKPLGS</v>
      </c>
      <c r="F515" s="39">
        <v>124.40625762939453</v>
      </c>
      <c r="G515">
        <f t="shared" si="51"/>
        <v>1.8652620772641184E-3</v>
      </c>
      <c r="H515" s="38">
        <f>G515*SUMIF('Manual Inputs'!$B$11:$B$22,'Expanded kW'!A515,'Manual Inputs'!$C$11:$C$22)</f>
        <v>55003.193207848621</v>
      </c>
    </row>
    <row r="516" spans="1:8" x14ac:dyDescent="0.2">
      <c r="A516">
        <f t="shared" si="48"/>
        <v>3</v>
      </c>
      <c r="B516" t="b">
        <f t="shared" si="49"/>
        <v>0</v>
      </c>
      <c r="C516" t="str">
        <f t="shared" si="50"/>
        <v>ON</v>
      </c>
      <c r="D516" s="4">
        <f t="shared" ref="D516:D579" si="52">+D515+1/24</f>
        <v>42451.41666666542</v>
      </c>
      <c r="E516" t="str">
        <f t="shared" ref="E516:E579" si="53">+E515</f>
        <v>LRKPLGS</v>
      </c>
      <c r="F516" s="39">
        <v>130.45794677734375</v>
      </c>
      <c r="G516">
        <f t="shared" si="51"/>
        <v>1.9559969525522036E-3</v>
      </c>
      <c r="H516" s="38">
        <f>G516*SUMIF('Manual Inputs'!$B$11:$B$22,'Expanded kW'!A516,'Manual Inputs'!$C$11:$C$22)</f>
        <v>57678.799996295602</v>
      </c>
    </row>
    <row r="517" spans="1:8" x14ac:dyDescent="0.2">
      <c r="A517">
        <f t="shared" si="48"/>
        <v>3</v>
      </c>
      <c r="B517" t="b">
        <f t="shared" si="49"/>
        <v>0</v>
      </c>
      <c r="C517" t="str">
        <f t="shared" si="50"/>
        <v>ON</v>
      </c>
      <c r="D517" s="4">
        <f t="shared" si="52"/>
        <v>42451.458333332084</v>
      </c>
      <c r="E517" t="str">
        <f t="shared" si="53"/>
        <v>LRKPLGS</v>
      </c>
      <c r="F517" s="39">
        <v>121.52593994140625</v>
      </c>
      <c r="G517">
        <f t="shared" si="51"/>
        <v>1.8220765699089949E-3</v>
      </c>
      <c r="H517" s="38">
        <f>G517*SUMIF('Manual Inputs'!$B$11:$B$22,'Expanded kW'!A517,'Manual Inputs'!$C$11:$C$22)</f>
        <v>53729.730977641877</v>
      </c>
    </row>
    <row r="518" spans="1:8" x14ac:dyDescent="0.2">
      <c r="A518">
        <f t="shared" si="48"/>
        <v>3</v>
      </c>
      <c r="B518" t="b">
        <f t="shared" si="49"/>
        <v>0</v>
      </c>
      <c r="C518" t="str">
        <f t="shared" si="50"/>
        <v>ON</v>
      </c>
      <c r="D518" s="4">
        <f t="shared" si="52"/>
        <v>42451.499999998749</v>
      </c>
      <c r="E518" t="str">
        <f t="shared" si="53"/>
        <v>LRKPLGS</v>
      </c>
      <c r="F518" s="39">
        <v>112.99685668945312</v>
      </c>
      <c r="G518">
        <f t="shared" si="51"/>
        <v>1.694197347055998E-3</v>
      </c>
      <c r="H518" s="38">
        <f>G518*SUMIF('Manual Inputs'!$B$11:$B$22,'Expanded kW'!A518,'Manual Inputs'!$C$11:$C$22)</f>
        <v>49958.804796496472</v>
      </c>
    </row>
    <row r="519" spans="1:8" x14ac:dyDescent="0.2">
      <c r="A519">
        <f t="shared" si="48"/>
        <v>3</v>
      </c>
      <c r="B519" t="b">
        <f t="shared" si="49"/>
        <v>0</v>
      </c>
      <c r="C519" t="str">
        <f t="shared" si="50"/>
        <v>ON</v>
      </c>
      <c r="D519" s="4">
        <f t="shared" si="52"/>
        <v>42451.541666665413</v>
      </c>
      <c r="E519" t="str">
        <f t="shared" si="53"/>
        <v>LRKPLGS</v>
      </c>
      <c r="F519" s="39">
        <v>109.05844879150391</v>
      </c>
      <c r="G519">
        <f t="shared" si="51"/>
        <v>1.6351475610016154E-3</v>
      </c>
      <c r="H519" s="38">
        <f>G519*SUMIF('Manual Inputs'!$B$11:$B$22,'Expanded kW'!A519,'Manual Inputs'!$C$11:$C$22)</f>
        <v>48217.53378111442</v>
      </c>
    </row>
    <row r="520" spans="1:8" x14ac:dyDescent="0.2">
      <c r="A520">
        <f t="shared" si="48"/>
        <v>3</v>
      </c>
      <c r="B520" t="b">
        <f t="shared" si="49"/>
        <v>0</v>
      </c>
      <c r="C520" t="str">
        <f t="shared" si="50"/>
        <v>ON</v>
      </c>
      <c r="D520" s="4">
        <f t="shared" si="52"/>
        <v>42451.583333332077</v>
      </c>
      <c r="E520" t="str">
        <f t="shared" si="53"/>
        <v>LRKPLGS</v>
      </c>
      <c r="F520" s="39">
        <v>122.12057495117187</v>
      </c>
      <c r="G520">
        <f t="shared" si="51"/>
        <v>1.8309921192926405E-3</v>
      </c>
      <c r="H520" s="38">
        <f>G520*SUMIF('Manual Inputs'!$B$11:$B$22,'Expanded kW'!A520,'Manual Inputs'!$C$11:$C$22)</f>
        <v>53992.634347243453</v>
      </c>
    </row>
    <row r="521" spans="1:8" x14ac:dyDescent="0.2">
      <c r="A521">
        <f t="shared" si="48"/>
        <v>3</v>
      </c>
      <c r="B521" t="b">
        <f t="shared" si="49"/>
        <v>0</v>
      </c>
      <c r="C521" t="str">
        <f t="shared" si="50"/>
        <v>ON</v>
      </c>
      <c r="D521" s="4">
        <f t="shared" si="52"/>
        <v>42451.624999998741</v>
      </c>
      <c r="E521" t="str">
        <f t="shared" si="53"/>
        <v>LRKPLGS</v>
      </c>
      <c r="F521" s="39">
        <v>129.28582763671875</v>
      </c>
      <c r="G521">
        <f t="shared" si="51"/>
        <v>1.9384230022967731E-3</v>
      </c>
      <c r="H521" s="38">
        <f>G521*SUMIF('Manual Inputs'!$B$11:$B$22,'Expanded kW'!A521,'Manual Inputs'!$C$11:$C$22)</f>
        <v>57160.576099982667</v>
      </c>
    </row>
    <row r="522" spans="1:8" x14ac:dyDescent="0.2">
      <c r="A522">
        <f t="shared" si="48"/>
        <v>3</v>
      </c>
      <c r="B522" t="b">
        <f t="shared" si="49"/>
        <v>0</v>
      </c>
      <c r="C522" t="str">
        <f t="shared" si="50"/>
        <v>ON</v>
      </c>
      <c r="D522" s="4">
        <f t="shared" si="52"/>
        <v>42451.666666665406</v>
      </c>
      <c r="E522" t="str">
        <f t="shared" si="53"/>
        <v>LRKPLGS</v>
      </c>
      <c r="F522" s="39">
        <v>108.72798919677734</v>
      </c>
      <c r="G522">
        <f t="shared" si="51"/>
        <v>1.6301928765519974E-3</v>
      </c>
      <c r="H522" s="38">
        <f>G522*SUMIF('Manual Inputs'!$B$11:$B$22,'Expanded kW'!A522,'Manual Inputs'!$C$11:$C$22)</f>
        <v>48071.429129447461</v>
      </c>
    </row>
    <row r="523" spans="1:8" x14ac:dyDescent="0.2">
      <c r="A523">
        <f t="shared" si="48"/>
        <v>3</v>
      </c>
      <c r="B523" t="b">
        <f t="shared" si="49"/>
        <v>0</v>
      </c>
      <c r="C523" t="str">
        <f t="shared" si="50"/>
        <v>ON</v>
      </c>
      <c r="D523" s="4">
        <f t="shared" si="52"/>
        <v>42451.70833333207</v>
      </c>
      <c r="E523" t="str">
        <f t="shared" si="53"/>
        <v>LRKPLGS</v>
      </c>
      <c r="F523" s="39">
        <v>94.600189208984375</v>
      </c>
      <c r="G523">
        <f t="shared" si="51"/>
        <v>1.418370335993746E-3</v>
      </c>
      <c r="H523" s="38">
        <f>G523*SUMIF('Manual Inputs'!$B$11:$B$22,'Expanded kW'!A523,'Manual Inputs'!$C$11:$C$22)</f>
        <v>41825.166866295738</v>
      </c>
    </row>
    <row r="524" spans="1:8" x14ac:dyDescent="0.2">
      <c r="A524">
        <f t="shared" si="48"/>
        <v>3</v>
      </c>
      <c r="B524" t="b">
        <f t="shared" si="49"/>
        <v>0</v>
      </c>
      <c r="C524" t="str">
        <f t="shared" si="50"/>
        <v>ON</v>
      </c>
      <c r="D524" s="4">
        <f t="shared" si="52"/>
        <v>42451.749999998734</v>
      </c>
      <c r="E524" t="str">
        <f t="shared" si="53"/>
        <v>LRKPLGS</v>
      </c>
      <c r="F524" s="39">
        <v>91.280410766601563</v>
      </c>
      <c r="G524">
        <f t="shared" si="51"/>
        <v>1.3685958555818176E-3</v>
      </c>
      <c r="H524" s="38">
        <f>G524*SUMIF('Manual Inputs'!$B$11:$B$22,'Expanded kW'!A524,'Manual Inputs'!$C$11:$C$22)</f>
        <v>40357.407779629924</v>
      </c>
    </row>
    <row r="525" spans="1:8" x14ac:dyDescent="0.2">
      <c r="A525">
        <f t="shared" si="48"/>
        <v>3</v>
      </c>
      <c r="B525" t="b">
        <f t="shared" si="49"/>
        <v>0</v>
      </c>
      <c r="C525" t="str">
        <f t="shared" si="50"/>
        <v>ON</v>
      </c>
      <c r="D525" s="4">
        <f t="shared" si="52"/>
        <v>42451.791666665398</v>
      </c>
      <c r="E525" t="str">
        <f t="shared" si="53"/>
        <v>LRKPLGS</v>
      </c>
      <c r="F525" s="39">
        <v>91.507606506347656</v>
      </c>
      <c r="G525">
        <f t="shared" si="51"/>
        <v>1.3720022726346221E-3</v>
      </c>
      <c r="H525" s="38">
        <f>G525*SUMIF('Manual Inputs'!$B$11:$B$22,'Expanded kW'!A525,'Manual Inputs'!$C$11:$C$22)</f>
        <v>40457.856835870174</v>
      </c>
    </row>
    <row r="526" spans="1:8" x14ac:dyDescent="0.2">
      <c r="A526">
        <f t="shared" si="48"/>
        <v>3</v>
      </c>
      <c r="B526" t="b">
        <f t="shared" si="49"/>
        <v>0</v>
      </c>
      <c r="C526" t="str">
        <f t="shared" si="50"/>
        <v>ON</v>
      </c>
      <c r="D526" s="4">
        <f t="shared" si="52"/>
        <v>42451.833333332062</v>
      </c>
      <c r="E526" t="str">
        <f t="shared" si="53"/>
        <v>LRKPLGS</v>
      </c>
      <c r="F526" s="39">
        <v>86.750892639160156</v>
      </c>
      <c r="G526">
        <f t="shared" si="51"/>
        <v>1.3006833682810133E-3</v>
      </c>
      <c r="H526" s="38">
        <f>G526*SUMIF('Manual Inputs'!$B$11:$B$22,'Expanded kW'!A526,'Manual Inputs'!$C$11:$C$22)</f>
        <v>38354.791790293653</v>
      </c>
    </row>
    <row r="527" spans="1:8" x14ac:dyDescent="0.2">
      <c r="A527">
        <f t="shared" si="48"/>
        <v>3</v>
      </c>
      <c r="B527" t="b">
        <f t="shared" si="49"/>
        <v>0</v>
      </c>
      <c r="C527" t="str">
        <f t="shared" si="50"/>
        <v>OFF</v>
      </c>
      <c r="D527" s="4">
        <f t="shared" si="52"/>
        <v>42451.874999998727</v>
      </c>
      <c r="E527" t="str">
        <f t="shared" si="53"/>
        <v>LRKPLGS</v>
      </c>
      <c r="F527" s="39">
        <v>75.578865051269531</v>
      </c>
      <c r="G527">
        <f t="shared" si="51"/>
        <v>1.1331776512621843E-3</v>
      </c>
      <c r="H527" s="38">
        <f>G527*SUMIF('Manual Inputs'!$B$11:$B$22,'Expanded kW'!A527,'Manual Inputs'!$C$11:$C$22)</f>
        <v>33415.352218284774</v>
      </c>
    </row>
    <row r="528" spans="1:8" x14ac:dyDescent="0.2">
      <c r="A528">
        <f t="shared" si="48"/>
        <v>3</v>
      </c>
      <c r="B528" t="b">
        <f t="shared" si="49"/>
        <v>0</v>
      </c>
      <c r="C528" t="str">
        <f t="shared" si="50"/>
        <v>OFF</v>
      </c>
      <c r="D528" s="4">
        <f t="shared" si="52"/>
        <v>42451.916666665391</v>
      </c>
      <c r="E528" t="str">
        <f t="shared" si="53"/>
        <v>LRKPLGS</v>
      </c>
      <c r="F528" s="39">
        <v>76.084320068359375</v>
      </c>
      <c r="G528">
        <f t="shared" si="51"/>
        <v>1.1407560970180979E-3</v>
      </c>
      <c r="H528" s="38">
        <f>G528*SUMIF('Manual Inputs'!$B$11:$B$22,'Expanded kW'!A528,'Manual Inputs'!$C$11:$C$22)</f>
        <v>33638.826828747617</v>
      </c>
    </row>
    <row r="529" spans="1:8" x14ac:dyDescent="0.2">
      <c r="A529">
        <f t="shared" si="48"/>
        <v>3</v>
      </c>
      <c r="B529" t="b">
        <f t="shared" si="49"/>
        <v>0</v>
      </c>
      <c r="C529" t="str">
        <f t="shared" si="50"/>
        <v>OFF</v>
      </c>
      <c r="D529" s="4">
        <f t="shared" si="52"/>
        <v>42451.958333332055</v>
      </c>
      <c r="E529" t="str">
        <f t="shared" si="53"/>
        <v>LRKPLGS</v>
      </c>
      <c r="F529" s="39">
        <v>75.383003234863281</v>
      </c>
      <c r="G529">
        <f t="shared" si="51"/>
        <v>1.1302410335591185E-3</v>
      </c>
      <c r="H529" s="38">
        <f>G529*SUMIF('Manual Inputs'!$B$11:$B$22,'Expanded kW'!A529,'Manual Inputs'!$C$11:$C$22)</f>
        <v>33328.756692182498</v>
      </c>
    </row>
    <row r="530" spans="1:8" x14ac:dyDescent="0.2">
      <c r="A530">
        <f t="shared" si="48"/>
        <v>3</v>
      </c>
      <c r="B530" t="b">
        <f t="shared" si="49"/>
        <v>0</v>
      </c>
      <c r="C530" t="str">
        <f t="shared" si="50"/>
        <v>OFF</v>
      </c>
      <c r="D530" s="4">
        <f t="shared" si="52"/>
        <v>42451.999999998719</v>
      </c>
      <c r="E530" t="str">
        <f t="shared" si="53"/>
        <v>LRKPLGS</v>
      </c>
      <c r="F530" s="39">
        <v>67.196731567382813</v>
      </c>
      <c r="G530">
        <f t="shared" si="51"/>
        <v>1.0075016924158387E-3</v>
      </c>
      <c r="H530" s="38">
        <f>G530*SUMIF('Manual Inputs'!$B$11:$B$22,'Expanded kW'!A530,'Manual Inputs'!$C$11:$C$22)</f>
        <v>29709.396293771348</v>
      </c>
    </row>
    <row r="531" spans="1:8" x14ac:dyDescent="0.2">
      <c r="A531">
        <f t="shared" si="48"/>
        <v>3</v>
      </c>
      <c r="B531" t="b">
        <f t="shared" si="49"/>
        <v>0</v>
      </c>
      <c r="C531" t="str">
        <f t="shared" si="50"/>
        <v>OFF</v>
      </c>
      <c r="D531" s="4">
        <f t="shared" si="52"/>
        <v>42452.041666665384</v>
      </c>
      <c r="E531" t="str">
        <f t="shared" si="53"/>
        <v>LRKPLGS</v>
      </c>
      <c r="F531" s="39">
        <v>64.9742431640625</v>
      </c>
      <c r="G531">
        <f t="shared" si="51"/>
        <v>9.7417922604744946E-4</v>
      </c>
      <c r="H531" s="38">
        <f>G531*SUMIF('Manual Inputs'!$B$11:$B$22,'Expanded kW'!A531,'Manual Inputs'!$C$11:$C$22)</f>
        <v>28726.777240844007</v>
      </c>
    </row>
    <row r="532" spans="1:8" x14ac:dyDescent="0.2">
      <c r="A532">
        <f t="shared" si="48"/>
        <v>3</v>
      </c>
      <c r="B532" t="b">
        <f t="shared" si="49"/>
        <v>0</v>
      </c>
      <c r="C532" t="str">
        <f t="shared" si="50"/>
        <v>OFF</v>
      </c>
      <c r="D532" s="4">
        <f t="shared" si="52"/>
        <v>42452.083333332048</v>
      </c>
      <c r="E532" t="str">
        <f t="shared" si="53"/>
        <v>LRKPLGS</v>
      </c>
      <c r="F532" s="39">
        <v>63.762847900390625</v>
      </c>
      <c r="G532">
        <f t="shared" si="51"/>
        <v>9.5601639654866529E-4</v>
      </c>
      <c r="H532" s="38">
        <f>G532*SUMIF('Manual Inputs'!$B$11:$B$22,'Expanded kW'!A532,'Manual Inputs'!$C$11:$C$22)</f>
        <v>28191.188364460402</v>
      </c>
    </row>
    <row r="533" spans="1:8" x14ac:dyDescent="0.2">
      <c r="A533">
        <f t="shared" si="48"/>
        <v>3</v>
      </c>
      <c r="B533" t="b">
        <f t="shared" si="49"/>
        <v>0</v>
      </c>
      <c r="C533" t="str">
        <f t="shared" si="50"/>
        <v>OFF</v>
      </c>
      <c r="D533" s="4">
        <f t="shared" si="52"/>
        <v>42452.124999998712</v>
      </c>
      <c r="E533" t="str">
        <f t="shared" si="53"/>
        <v>LRKPLGS</v>
      </c>
      <c r="F533" s="39">
        <v>66.948394775390625</v>
      </c>
      <c r="G533">
        <f t="shared" si="51"/>
        <v>1.0037783009295971E-3</v>
      </c>
      <c r="H533" s="38">
        <f>G533*SUMIF('Manual Inputs'!$B$11:$B$22,'Expanded kW'!A533,'Manual Inputs'!$C$11:$C$22)</f>
        <v>29599.600236797633</v>
      </c>
    </row>
    <row r="534" spans="1:8" x14ac:dyDescent="0.2">
      <c r="A534">
        <f t="shared" si="48"/>
        <v>3</v>
      </c>
      <c r="B534" t="b">
        <f t="shared" si="49"/>
        <v>0</v>
      </c>
      <c r="C534" t="str">
        <f t="shared" si="50"/>
        <v>OFF</v>
      </c>
      <c r="D534" s="4">
        <f t="shared" si="52"/>
        <v>42452.166666665376</v>
      </c>
      <c r="E534" t="str">
        <f t="shared" si="53"/>
        <v>LRKPLGS</v>
      </c>
      <c r="F534" s="39">
        <v>72.27996826171875</v>
      </c>
      <c r="G534">
        <f t="shared" si="51"/>
        <v>1.083716256026841E-3</v>
      </c>
      <c r="H534" s="38">
        <f>G534*SUMIF('Manual Inputs'!$B$11:$B$22,'Expanded kW'!A534,'Manual Inputs'!$C$11:$C$22)</f>
        <v>31956.825445226852</v>
      </c>
    </row>
    <row r="535" spans="1:8" x14ac:dyDescent="0.2">
      <c r="A535">
        <f t="shared" si="48"/>
        <v>3</v>
      </c>
      <c r="B535" t="b">
        <f t="shared" si="49"/>
        <v>0</v>
      </c>
      <c r="C535" t="str">
        <f t="shared" si="50"/>
        <v>OFF</v>
      </c>
      <c r="D535" s="4">
        <f t="shared" si="52"/>
        <v>42452.208333332041</v>
      </c>
      <c r="E535" t="str">
        <f t="shared" si="53"/>
        <v>LRKPLGS</v>
      </c>
      <c r="F535" s="39">
        <v>84.718551635742187</v>
      </c>
      <c r="G535">
        <f t="shared" si="51"/>
        <v>1.2702118415750389E-3</v>
      </c>
      <c r="H535" s="38">
        <f>G535*SUMIF('Manual Inputs'!$B$11:$B$22,'Expanded kW'!A535,'Manual Inputs'!$C$11:$C$22)</f>
        <v>37456.241773555441</v>
      </c>
    </row>
    <row r="536" spans="1:8" x14ac:dyDescent="0.2">
      <c r="A536">
        <f t="shared" si="48"/>
        <v>3</v>
      </c>
      <c r="B536" t="b">
        <f t="shared" si="49"/>
        <v>0</v>
      </c>
      <c r="C536" t="str">
        <f t="shared" si="50"/>
        <v>OFF</v>
      </c>
      <c r="D536" s="4">
        <f t="shared" si="52"/>
        <v>42452.249999998705</v>
      </c>
      <c r="E536" t="str">
        <f t="shared" si="53"/>
        <v>LRKPLGS</v>
      </c>
      <c r="F536" s="39">
        <v>98.292411804199219</v>
      </c>
      <c r="G536">
        <f t="shared" si="51"/>
        <v>1.4737289885157772E-3</v>
      </c>
      <c r="H536" s="38">
        <f>G536*SUMIF('Manual Inputs'!$B$11:$B$22,'Expanded kW'!A536,'Manual Inputs'!$C$11:$C$22)</f>
        <v>43457.593053216115</v>
      </c>
    </row>
    <row r="537" spans="1:8" x14ac:dyDescent="0.2">
      <c r="A537">
        <f t="shared" si="48"/>
        <v>3</v>
      </c>
      <c r="B537" t="b">
        <f t="shared" si="49"/>
        <v>0</v>
      </c>
      <c r="C537" t="str">
        <f t="shared" si="50"/>
        <v>ON</v>
      </c>
      <c r="D537" s="4">
        <f t="shared" si="52"/>
        <v>42452.291666665369</v>
      </c>
      <c r="E537" t="str">
        <f t="shared" si="53"/>
        <v>LRKPLGS</v>
      </c>
      <c r="F537" s="39">
        <v>113.63860321044922</v>
      </c>
      <c r="G537">
        <f t="shared" si="51"/>
        <v>1.7038192541179091E-3</v>
      </c>
      <c r="H537" s="38">
        <f>G537*SUMIF('Manual Inputs'!$B$11:$B$22,'Expanded kW'!A537,'Manual Inputs'!$C$11:$C$22)</f>
        <v>50242.537371990918</v>
      </c>
    </row>
    <row r="538" spans="1:8" x14ac:dyDescent="0.2">
      <c r="A538">
        <f t="shared" si="48"/>
        <v>3</v>
      </c>
      <c r="B538" t="b">
        <f t="shared" si="49"/>
        <v>0</v>
      </c>
      <c r="C538" t="str">
        <f t="shared" si="50"/>
        <v>ON</v>
      </c>
      <c r="D538" s="4">
        <f t="shared" si="52"/>
        <v>42452.333333332033</v>
      </c>
      <c r="E538" t="str">
        <f t="shared" si="53"/>
        <v>LRKPLGS</v>
      </c>
      <c r="F538" s="39">
        <v>113.53743743896484</v>
      </c>
      <c r="G538">
        <f t="shared" si="51"/>
        <v>1.7023024439456339E-3</v>
      </c>
      <c r="H538" s="38">
        <f>G538*SUMIF('Manual Inputs'!$B$11:$B$22,'Expanded kW'!A538,'Manual Inputs'!$C$11:$C$22)</f>
        <v>50197.80939302098</v>
      </c>
    </row>
    <row r="539" spans="1:8" x14ac:dyDescent="0.2">
      <c r="A539">
        <f t="shared" si="48"/>
        <v>3</v>
      </c>
      <c r="B539" t="b">
        <f t="shared" si="49"/>
        <v>0</v>
      </c>
      <c r="C539" t="str">
        <f t="shared" si="50"/>
        <v>ON</v>
      </c>
      <c r="D539" s="4">
        <f t="shared" si="52"/>
        <v>42452.374999998698</v>
      </c>
      <c r="E539" t="str">
        <f t="shared" si="53"/>
        <v>LRKPLGS</v>
      </c>
      <c r="F539" s="39">
        <v>121.36400604248047</v>
      </c>
      <c r="G539">
        <f t="shared" si="51"/>
        <v>1.8196486441241877E-3</v>
      </c>
      <c r="H539" s="38">
        <f>G539*SUMIF('Manual Inputs'!$B$11:$B$22,'Expanded kW'!A539,'Manual Inputs'!$C$11:$C$22)</f>
        <v>53658.135852933206</v>
      </c>
    </row>
    <row r="540" spans="1:8" x14ac:dyDescent="0.2">
      <c r="A540">
        <f t="shared" si="48"/>
        <v>3</v>
      </c>
      <c r="B540" t="b">
        <f t="shared" si="49"/>
        <v>0</v>
      </c>
      <c r="C540" t="str">
        <f t="shared" si="50"/>
        <v>ON</v>
      </c>
      <c r="D540" s="4">
        <f t="shared" si="52"/>
        <v>42452.416666665362</v>
      </c>
      <c r="E540" t="str">
        <f t="shared" si="53"/>
        <v>LRKPLGS</v>
      </c>
      <c r="F540" s="39">
        <v>123.14286804199219</v>
      </c>
      <c r="G540">
        <f t="shared" si="51"/>
        <v>1.8463196805463254E-3</v>
      </c>
      <c r="H540" s="38">
        <f>G540*SUMIF('Manual Inputs'!$B$11:$B$22,'Expanded kW'!A540,'Manual Inputs'!$C$11:$C$22)</f>
        <v>54444.616309090947</v>
      </c>
    </row>
    <row r="541" spans="1:8" x14ac:dyDescent="0.2">
      <c r="A541">
        <f t="shared" si="48"/>
        <v>3</v>
      </c>
      <c r="B541" t="b">
        <f t="shared" si="49"/>
        <v>0</v>
      </c>
      <c r="C541" t="str">
        <f t="shared" si="50"/>
        <v>ON</v>
      </c>
      <c r="D541" s="4">
        <f t="shared" si="52"/>
        <v>42452.458333332026</v>
      </c>
      <c r="E541" t="str">
        <f t="shared" si="53"/>
        <v>LRKPLGS</v>
      </c>
      <c r="F541" s="39">
        <v>119.28150939941406</v>
      </c>
      <c r="G541">
        <f t="shared" si="51"/>
        <v>1.7884251181668905E-3</v>
      </c>
      <c r="H541" s="38">
        <f>G541*SUMIF('Manual Inputs'!$B$11:$B$22,'Expanded kW'!A541,'Manual Inputs'!$C$11:$C$22)</f>
        <v>52737.410743152126</v>
      </c>
    </row>
    <row r="542" spans="1:8" x14ac:dyDescent="0.2">
      <c r="A542">
        <f t="shared" si="48"/>
        <v>3</v>
      </c>
      <c r="B542" t="b">
        <f t="shared" si="49"/>
        <v>0</v>
      </c>
      <c r="C542" t="str">
        <f t="shared" si="50"/>
        <v>ON</v>
      </c>
      <c r="D542" s="4">
        <f t="shared" si="52"/>
        <v>42452.49999999869</v>
      </c>
      <c r="E542" t="str">
        <f t="shared" si="53"/>
        <v>LRKPLGS</v>
      </c>
      <c r="F542" s="39">
        <v>130.62409973144531</v>
      </c>
      <c r="G542">
        <f t="shared" si="51"/>
        <v>1.9584881359558091E-3</v>
      </c>
      <c r="H542" s="38">
        <f>G542*SUMIF('Manual Inputs'!$B$11:$B$22,'Expanded kW'!A542,'Manual Inputs'!$C$11:$C$22)</f>
        <v>57752.26047337005</v>
      </c>
    </row>
    <row r="543" spans="1:8" x14ac:dyDescent="0.2">
      <c r="A543">
        <f t="shared" si="48"/>
        <v>3</v>
      </c>
      <c r="B543" t="b">
        <f t="shared" si="49"/>
        <v>0</v>
      </c>
      <c r="C543" t="str">
        <f t="shared" si="50"/>
        <v>ON</v>
      </c>
      <c r="D543" s="4">
        <f t="shared" si="52"/>
        <v>42452.541666665355</v>
      </c>
      <c r="E543" t="str">
        <f t="shared" si="53"/>
        <v>LRKPLGS</v>
      </c>
      <c r="F543" s="39">
        <v>130.20216369628906</v>
      </c>
      <c r="G543">
        <f t="shared" si="51"/>
        <v>1.9521619165163283E-3</v>
      </c>
      <c r="H543" s="38">
        <f>G543*SUMIF('Manual Inputs'!$B$11:$B$22,'Expanded kW'!A543,'Manual Inputs'!$C$11:$C$22)</f>
        <v>57565.711744188047</v>
      </c>
    </row>
    <row r="544" spans="1:8" x14ac:dyDescent="0.2">
      <c r="A544">
        <f t="shared" si="48"/>
        <v>3</v>
      </c>
      <c r="B544" t="b">
        <f t="shared" si="49"/>
        <v>0</v>
      </c>
      <c r="C544" t="str">
        <f t="shared" si="50"/>
        <v>ON</v>
      </c>
      <c r="D544" s="4">
        <f t="shared" si="52"/>
        <v>42452.583333332019</v>
      </c>
      <c r="E544" t="str">
        <f t="shared" si="53"/>
        <v>LRKPLGS</v>
      </c>
      <c r="F544" s="39">
        <v>121.33014678955078</v>
      </c>
      <c r="G544">
        <f t="shared" si="51"/>
        <v>1.8191409817150958E-3</v>
      </c>
      <c r="H544" s="38">
        <f>G544*SUMIF('Manual Inputs'!$B$11:$B$22,'Expanded kW'!A544,'Manual Inputs'!$C$11:$C$22)</f>
        <v>53643.16580989636</v>
      </c>
    </row>
    <row r="545" spans="1:8" x14ac:dyDescent="0.2">
      <c r="A545">
        <f t="shared" si="48"/>
        <v>3</v>
      </c>
      <c r="B545" t="b">
        <f t="shared" si="49"/>
        <v>0</v>
      </c>
      <c r="C545" t="str">
        <f t="shared" si="50"/>
        <v>ON</v>
      </c>
      <c r="D545" s="4">
        <f t="shared" si="52"/>
        <v>42452.624999998683</v>
      </c>
      <c r="E545" t="str">
        <f t="shared" si="53"/>
        <v>LRKPLGS</v>
      </c>
      <c r="F545" s="39">
        <v>120.36129760742187</v>
      </c>
      <c r="G545">
        <f t="shared" si="51"/>
        <v>1.8046147217628278E-3</v>
      </c>
      <c r="H545" s="38">
        <f>G545*SUMIF('Manual Inputs'!$B$11:$B$22,'Expanded kW'!A545,'Manual Inputs'!$C$11:$C$22)</f>
        <v>53214.812769065793</v>
      </c>
    </row>
    <row r="546" spans="1:8" x14ac:dyDescent="0.2">
      <c r="A546">
        <f t="shared" si="48"/>
        <v>3</v>
      </c>
      <c r="B546" t="b">
        <f t="shared" si="49"/>
        <v>0</v>
      </c>
      <c r="C546" t="str">
        <f t="shared" si="50"/>
        <v>ON</v>
      </c>
      <c r="D546" s="4">
        <f t="shared" si="52"/>
        <v>42452.666666665347</v>
      </c>
      <c r="E546" t="str">
        <f t="shared" si="53"/>
        <v>LRKPLGS</v>
      </c>
      <c r="F546" s="39">
        <v>110.56927490234375</v>
      </c>
      <c r="G546">
        <f t="shared" si="51"/>
        <v>1.6577998511965752E-3</v>
      </c>
      <c r="H546" s="38">
        <f>G546*SUMIF('Manual Inputs'!$B$11:$B$22,'Expanded kW'!A546,'Manual Inputs'!$C$11:$C$22)</f>
        <v>48885.50870505708</v>
      </c>
    </row>
    <row r="547" spans="1:8" x14ac:dyDescent="0.2">
      <c r="A547">
        <f t="shared" si="48"/>
        <v>3</v>
      </c>
      <c r="B547" t="b">
        <f t="shared" si="49"/>
        <v>0</v>
      </c>
      <c r="C547" t="str">
        <f t="shared" si="50"/>
        <v>ON</v>
      </c>
      <c r="D547" s="4">
        <f t="shared" si="52"/>
        <v>42452.708333332012</v>
      </c>
      <c r="E547" t="str">
        <f t="shared" si="53"/>
        <v>LRKPLGS</v>
      </c>
      <c r="F547" s="39">
        <v>101.79519653320312</v>
      </c>
      <c r="G547">
        <f t="shared" si="51"/>
        <v>1.526247339636783E-3</v>
      </c>
      <c r="H547" s="38">
        <f>G547*SUMIF('Manual Inputs'!$B$11:$B$22,'Expanded kW'!A547,'Manual Inputs'!$C$11:$C$22)</f>
        <v>45006.263906967288</v>
      </c>
    </row>
    <row r="548" spans="1:8" x14ac:dyDescent="0.2">
      <c r="A548">
        <f t="shared" si="48"/>
        <v>3</v>
      </c>
      <c r="B548" t="b">
        <f t="shared" si="49"/>
        <v>0</v>
      </c>
      <c r="C548" t="str">
        <f t="shared" si="50"/>
        <v>ON</v>
      </c>
      <c r="D548" s="4">
        <f t="shared" si="52"/>
        <v>42452.749999998676</v>
      </c>
      <c r="E548" t="str">
        <f t="shared" si="53"/>
        <v>LRKPLGS</v>
      </c>
      <c r="F548" s="39">
        <v>92.900787353515625</v>
      </c>
      <c r="G548">
        <f t="shared" si="51"/>
        <v>1.3928906704572981E-3</v>
      </c>
      <c r="H548" s="38">
        <f>G548*SUMIF('Manual Inputs'!$B$11:$B$22,'Expanded kW'!A548,'Manual Inputs'!$C$11:$C$22)</f>
        <v>41073.817775218842</v>
      </c>
    </row>
    <row r="549" spans="1:8" x14ac:dyDescent="0.2">
      <c r="A549">
        <f t="shared" si="48"/>
        <v>3</v>
      </c>
      <c r="B549" t="b">
        <f t="shared" si="49"/>
        <v>0</v>
      </c>
      <c r="C549" t="str">
        <f t="shared" si="50"/>
        <v>ON</v>
      </c>
      <c r="D549" s="4">
        <f t="shared" si="52"/>
        <v>42452.79166666534</v>
      </c>
      <c r="E549" t="str">
        <f t="shared" si="53"/>
        <v>LRKPLGS</v>
      </c>
      <c r="F549" s="39">
        <v>87.823020935058594</v>
      </c>
      <c r="G549">
        <f t="shared" si="51"/>
        <v>1.3167581244099096E-3</v>
      </c>
      <c r="H549" s="38">
        <f>G549*SUMIF('Manual Inputs'!$B$11:$B$22,'Expanded kW'!A549,'Manual Inputs'!$C$11:$C$22)</f>
        <v>38828.80717285243</v>
      </c>
    </row>
    <row r="550" spans="1:8" x14ac:dyDescent="0.2">
      <c r="A550">
        <f t="shared" si="48"/>
        <v>3</v>
      </c>
      <c r="B550" t="b">
        <f t="shared" si="49"/>
        <v>0</v>
      </c>
      <c r="C550" t="str">
        <f t="shared" si="50"/>
        <v>ON</v>
      </c>
      <c r="D550" s="4">
        <f t="shared" si="52"/>
        <v>42452.833333332004</v>
      </c>
      <c r="E550" t="str">
        <f t="shared" si="53"/>
        <v>LRKPLGS</v>
      </c>
      <c r="F550" s="39">
        <v>86.833267211914063</v>
      </c>
      <c r="G550">
        <f t="shared" si="51"/>
        <v>1.3019184361113343E-3</v>
      </c>
      <c r="H550" s="38">
        <f>G550*SUMIF('Manual Inputs'!$B$11:$B$22,'Expanded kW'!A550,'Manual Inputs'!$C$11:$C$22)</f>
        <v>38391.211698961706</v>
      </c>
    </row>
    <row r="551" spans="1:8" x14ac:dyDescent="0.2">
      <c r="A551">
        <f t="shared" si="48"/>
        <v>3</v>
      </c>
      <c r="B551" t="b">
        <f t="shared" si="49"/>
        <v>0</v>
      </c>
      <c r="C551" t="str">
        <f t="shared" si="50"/>
        <v>OFF</v>
      </c>
      <c r="D551" s="4">
        <f t="shared" si="52"/>
        <v>42452.874999998668</v>
      </c>
      <c r="E551" t="str">
        <f t="shared" si="53"/>
        <v>LRKPLGS</v>
      </c>
      <c r="F551" s="39">
        <v>77.238258361816406</v>
      </c>
      <c r="G551">
        <f t="shared" si="51"/>
        <v>1.1580574561241667E-3</v>
      </c>
      <c r="H551" s="38">
        <f>G551*SUMIF('Manual Inputs'!$B$11:$B$22,'Expanded kW'!A551,'Manual Inputs'!$C$11:$C$22)</f>
        <v>34149.012506818814</v>
      </c>
    </row>
    <row r="552" spans="1:8" x14ac:dyDescent="0.2">
      <c r="A552">
        <f t="shared" si="48"/>
        <v>3</v>
      </c>
      <c r="B552" t="b">
        <f t="shared" si="49"/>
        <v>0</v>
      </c>
      <c r="C552" t="str">
        <f t="shared" si="50"/>
        <v>OFF</v>
      </c>
      <c r="D552" s="4">
        <f t="shared" si="52"/>
        <v>42452.916666665333</v>
      </c>
      <c r="E552" t="str">
        <f t="shared" si="53"/>
        <v>LRKPLGS</v>
      </c>
      <c r="F552" s="39">
        <v>73.547523498535156</v>
      </c>
      <c r="G552">
        <f t="shared" si="51"/>
        <v>1.1027211096340808E-3</v>
      </c>
      <c r="H552" s="38">
        <f>G552*SUMIF('Manual Inputs'!$B$11:$B$22,'Expanded kW'!A552,'Manual Inputs'!$C$11:$C$22)</f>
        <v>32517.244084295056</v>
      </c>
    </row>
    <row r="553" spans="1:8" x14ac:dyDescent="0.2">
      <c r="A553">
        <f t="shared" si="48"/>
        <v>3</v>
      </c>
      <c r="B553" t="b">
        <f t="shared" si="49"/>
        <v>0</v>
      </c>
      <c r="C553" t="str">
        <f t="shared" si="50"/>
        <v>OFF</v>
      </c>
      <c r="D553" s="4">
        <f t="shared" si="52"/>
        <v>42452.958333331997</v>
      </c>
      <c r="E553" t="str">
        <f t="shared" si="53"/>
        <v>LRKPLGS</v>
      </c>
      <c r="F553" s="39">
        <v>68.660446166992188</v>
      </c>
      <c r="G553">
        <f t="shared" si="51"/>
        <v>1.0294476249325332E-3</v>
      </c>
      <c r="H553" s="38">
        <f>G553*SUMIF('Manual Inputs'!$B$11:$B$22,'Expanded kW'!A553,'Manual Inputs'!$C$11:$C$22)</f>
        <v>30356.542011821151</v>
      </c>
    </row>
    <row r="554" spans="1:8" x14ac:dyDescent="0.2">
      <c r="A554">
        <f t="shared" si="48"/>
        <v>3</v>
      </c>
      <c r="B554" t="b">
        <f t="shared" si="49"/>
        <v>0</v>
      </c>
      <c r="C554" t="str">
        <f t="shared" si="50"/>
        <v>OFF</v>
      </c>
      <c r="D554" s="4">
        <f t="shared" si="52"/>
        <v>42452.999999998661</v>
      </c>
      <c r="E554" t="str">
        <f t="shared" si="53"/>
        <v>LRKPLGS</v>
      </c>
      <c r="F554" s="39">
        <v>67.024513244628906</v>
      </c>
      <c r="G554">
        <f t="shared" si="51"/>
        <v>1.0049195690358408E-3</v>
      </c>
      <c r="H554" s="38">
        <f>G554*SUMIF('Manual Inputs'!$B$11:$B$22,'Expanded kW'!A554,'Manual Inputs'!$C$11:$C$22)</f>
        <v>29633.254161849145</v>
      </c>
    </row>
    <row r="555" spans="1:8" x14ac:dyDescent="0.2">
      <c r="A555">
        <f t="shared" si="48"/>
        <v>3</v>
      </c>
      <c r="B555" t="b">
        <f t="shared" si="49"/>
        <v>0</v>
      </c>
      <c r="C555" t="str">
        <f t="shared" si="50"/>
        <v>OFF</v>
      </c>
      <c r="D555" s="4">
        <f t="shared" si="52"/>
        <v>42453.041666665325</v>
      </c>
      <c r="E555" t="str">
        <f t="shared" si="53"/>
        <v>LRKPLGS</v>
      </c>
      <c r="F555" s="39">
        <v>65.984733581542969</v>
      </c>
      <c r="G555">
        <f t="shared" si="51"/>
        <v>9.8932982611436892E-4</v>
      </c>
      <c r="H555" s="38">
        <f>G555*SUMIF('Manual Inputs'!$B$11:$B$22,'Expanded kW'!A555,'Manual Inputs'!$C$11:$C$22)</f>
        <v>29173.540938478342</v>
      </c>
    </row>
    <row r="556" spans="1:8" x14ac:dyDescent="0.2">
      <c r="A556">
        <f t="shared" si="48"/>
        <v>3</v>
      </c>
      <c r="B556" t="b">
        <f t="shared" si="49"/>
        <v>0</v>
      </c>
      <c r="C556" t="str">
        <f t="shared" si="50"/>
        <v>OFF</v>
      </c>
      <c r="D556" s="4">
        <f t="shared" si="52"/>
        <v>42453.08333333199</v>
      </c>
      <c r="E556" t="str">
        <f t="shared" si="53"/>
        <v>LRKPLGS</v>
      </c>
      <c r="F556" s="39">
        <v>65.146743774414062</v>
      </c>
      <c r="G556">
        <f t="shared" si="51"/>
        <v>9.7676558185402144E-4</v>
      </c>
      <c r="H556" s="38">
        <f>G556*SUMIF('Manual Inputs'!$B$11:$B$22,'Expanded kW'!A556,'Manual Inputs'!$C$11:$C$22)</f>
        <v>28803.044179344026</v>
      </c>
    </row>
    <row r="557" spans="1:8" x14ac:dyDescent="0.2">
      <c r="A557">
        <f t="shared" si="48"/>
        <v>3</v>
      </c>
      <c r="B557" t="b">
        <f t="shared" si="49"/>
        <v>0</v>
      </c>
      <c r="C557" t="str">
        <f t="shared" si="50"/>
        <v>OFF</v>
      </c>
      <c r="D557" s="4">
        <f t="shared" si="52"/>
        <v>42453.124999998654</v>
      </c>
      <c r="E557" t="str">
        <f t="shared" si="53"/>
        <v>LRKPLGS</v>
      </c>
      <c r="F557" s="39">
        <v>68.031356811523438</v>
      </c>
      <c r="G557">
        <f t="shared" si="51"/>
        <v>1.0200154907270176E-3</v>
      </c>
      <c r="H557" s="38">
        <f>G557*SUMIF('Manual Inputs'!$B$11:$B$22,'Expanded kW'!A557,'Manual Inputs'!$C$11:$C$22)</f>
        <v>30078.405493424081</v>
      </c>
    </row>
    <row r="558" spans="1:8" x14ac:dyDescent="0.2">
      <c r="A558">
        <f t="shared" si="48"/>
        <v>3</v>
      </c>
      <c r="B558" t="b">
        <f t="shared" si="49"/>
        <v>0</v>
      </c>
      <c r="C558" t="str">
        <f t="shared" si="50"/>
        <v>OFF</v>
      </c>
      <c r="D558" s="4">
        <f t="shared" si="52"/>
        <v>42453.166666665318</v>
      </c>
      <c r="E558" t="str">
        <f t="shared" si="53"/>
        <v>LRKPLGS</v>
      </c>
      <c r="F558" s="39">
        <v>71.40338134765625</v>
      </c>
      <c r="G558">
        <f t="shared" si="51"/>
        <v>1.0705733132248994E-3</v>
      </c>
      <c r="H558" s="38">
        <f>G558*SUMIF('Manual Inputs'!$B$11:$B$22,'Expanded kW'!A558,'Manual Inputs'!$C$11:$C$22)</f>
        <v>31569.26391643878</v>
      </c>
    </row>
    <row r="559" spans="1:8" x14ac:dyDescent="0.2">
      <c r="A559">
        <f t="shared" si="48"/>
        <v>3</v>
      </c>
      <c r="B559" t="b">
        <f t="shared" si="49"/>
        <v>0</v>
      </c>
      <c r="C559" t="str">
        <f t="shared" si="50"/>
        <v>OFF</v>
      </c>
      <c r="D559" s="4">
        <f t="shared" si="52"/>
        <v>42453.208333331982</v>
      </c>
      <c r="E559" t="str">
        <f t="shared" si="53"/>
        <v>LRKPLGS</v>
      </c>
      <c r="F559" s="39">
        <v>77.493232727050781</v>
      </c>
      <c r="G559">
        <f t="shared" si="51"/>
        <v>1.1618803668298561E-3</v>
      </c>
      <c r="H559" s="38">
        <f>G559*SUMIF('Manual Inputs'!$B$11:$B$22,'Expanded kW'!A559,'Manual Inputs'!$C$11:$C$22)</f>
        <v>34261.743204946659</v>
      </c>
    </row>
    <row r="560" spans="1:8" x14ac:dyDescent="0.2">
      <c r="A560">
        <f t="shared" si="48"/>
        <v>3</v>
      </c>
      <c r="B560" t="b">
        <f t="shared" si="49"/>
        <v>0</v>
      </c>
      <c r="C560" t="str">
        <f t="shared" si="50"/>
        <v>OFF</v>
      </c>
      <c r="D560" s="4">
        <f t="shared" si="52"/>
        <v>42453.249999998647</v>
      </c>
      <c r="E560" t="str">
        <f t="shared" si="53"/>
        <v>LRKPLGS</v>
      </c>
      <c r="F560" s="39">
        <v>97.187751770019531</v>
      </c>
      <c r="G560">
        <f t="shared" si="51"/>
        <v>1.4571664738216787E-3</v>
      </c>
      <c r="H560" s="38">
        <f>G560*SUMIF('Manual Inputs'!$B$11:$B$22,'Expanded kW'!A560,'Manual Inputs'!$C$11:$C$22)</f>
        <v>42969.194555851318</v>
      </c>
    </row>
    <row r="561" spans="1:8" x14ac:dyDescent="0.2">
      <c r="A561">
        <f t="shared" si="48"/>
        <v>3</v>
      </c>
      <c r="B561" t="b">
        <f t="shared" si="49"/>
        <v>0</v>
      </c>
      <c r="C561" t="str">
        <f t="shared" si="50"/>
        <v>ON</v>
      </c>
      <c r="D561" s="4">
        <f t="shared" si="52"/>
        <v>42453.291666665311</v>
      </c>
      <c r="E561" t="str">
        <f t="shared" si="53"/>
        <v>LRKPLGS</v>
      </c>
      <c r="F561" s="39">
        <v>107.25617218017578</v>
      </c>
      <c r="G561">
        <f t="shared" si="51"/>
        <v>1.608125461953632E-3</v>
      </c>
      <c r="H561" s="38">
        <f>G561*SUMIF('Manual Inputs'!$B$11:$B$22,'Expanded kW'!A561,'Manual Inputs'!$C$11:$C$22)</f>
        <v>47420.701125299165</v>
      </c>
    </row>
    <row r="562" spans="1:8" x14ac:dyDescent="0.2">
      <c r="A562">
        <f t="shared" si="48"/>
        <v>3</v>
      </c>
      <c r="B562" t="b">
        <f t="shared" si="49"/>
        <v>0</v>
      </c>
      <c r="C562" t="str">
        <f t="shared" si="50"/>
        <v>ON</v>
      </c>
      <c r="D562" s="4">
        <f t="shared" si="52"/>
        <v>42453.333333331975</v>
      </c>
      <c r="E562" t="str">
        <f t="shared" si="53"/>
        <v>LRKPLGS</v>
      </c>
      <c r="F562" s="39">
        <v>111.53182983398437</v>
      </c>
      <c r="G562">
        <f t="shared" si="51"/>
        <v>1.6722317394752288E-3</v>
      </c>
      <c r="H562" s="38">
        <f>G562*SUMIF('Manual Inputs'!$B$11:$B$22,'Expanded kW'!A562,'Manual Inputs'!$C$11:$C$22)</f>
        <v>49311.078896517349</v>
      </c>
    </row>
    <row r="563" spans="1:8" x14ac:dyDescent="0.2">
      <c r="A563">
        <f t="shared" si="48"/>
        <v>3</v>
      </c>
      <c r="B563" t="b">
        <f t="shared" si="49"/>
        <v>0</v>
      </c>
      <c r="C563" t="str">
        <f t="shared" si="50"/>
        <v>ON</v>
      </c>
      <c r="D563" s="4">
        <f t="shared" si="52"/>
        <v>42453.374999998639</v>
      </c>
      <c r="E563" t="str">
        <f t="shared" si="53"/>
        <v>LRKPLGS</v>
      </c>
      <c r="F563" s="39">
        <v>112.31922912597656</v>
      </c>
      <c r="G563">
        <f t="shared" si="51"/>
        <v>1.6840374642595312E-3</v>
      </c>
      <c r="H563" s="38">
        <f>G563*SUMIF('Manual Inputs'!$B$11:$B$22,'Expanded kW'!A563,'Manual Inputs'!$C$11:$C$22)</f>
        <v>49659.208293015945</v>
      </c>
    </row>
    <row r="564" spans="1:8" x14ac:dyDescent="0.2">
      <c r="A564">
        <f t="shared" si="48"/>
        <v>3</v>
      </c>
      <c r="B564" t="b">
        <f t="shared" si="49"/>
        <v>0</v>
      </c>
      <c r="C564" t="str">
        <f t="shared" si="50"/>
        <v>ON</v>
      </c>
      <c r="D564" s="4">
        <f t="shared" si="52"/>
        <v>42453.416666665304</v>
      </c>
      <c r="E564" t="str">
        <f t="shared" si="53"/>
        <v>LRKPLGS</v>
      </c>
      <c r="F564" s="39">
        <v>116.00193786621094</v>
      </c>
      <c r="G564">
        <f t="shared" si="51"/>
        <v>1.7392534725670203E-3</v>
      </c>
      <c r="H564" s="38">
        <f>G564*SUMIF('Manual Inputs'!$B$11:$B$22,'Expanded kW'!A564,'Manual Inputs'!$C$11:$C$22)</f>
        <v>51287.428160948723</v>
      </c>
    </row>
    <row r="565" spans="1:8" x14ac:dyDescent="0.2">
      <c r="A565">
        <f t="shared" si="48"/>
        <v>3</v>
      </c>
      <c r="B565" t="b">
        <f t="shared" si="49"/>
        <v>0</v>
      </c>
      <c r="C565" t="str">
        <f t="shared" si="50"/>
        <v>ON</v>
      </c>
      <c r="D565" s="4">
        <f t="shared" si="52"/>
        <v>42453.458333331968</v>
      </c>
      <c r="E565" t="str">
        <f t="shared" si="53"/>
        <v>LRKPLGS</v>
      </c>
      <c r="F565" s="39">
        <v>110.50443267822266</v>
      </c>
      <c r="G565">
        <f t="shared" si="51"/>
        <v>1.6568276513734858E-3</v>
      </c>
      <c r="H565" s="38">
        <f>G565*SUMIF('Manual Inputs'!$B$11:$B$22,'Expanded kW'!A565,'Manual Inputs'!$C$11:$C$22)</f>
        <v>48856.840296816852</v>
      </c>
    </row>
    <row r="566" spans="1:8" x14ac:dyDescent="0.2">
      <c r="A566">
        <f t="shared" si="48"/>
        <v>3</v>
      </c>
      <c r="B566" t="b">
        <f t="shared" si="49"/>
        <v>0</v>
      </c>
      <c r="C566" t="str">
        <f t="shared" si="50"/>
        <v>ON</v>
      </c>
      <c r="D566" s="4">
        <f t="shared" si="52"/>
        <v>42453.499999998632</v>
      </c>
      <c r="E566" t="str">
        <f t="shared" si="53"/>
        <v>LRKPLGS</v>
      </c>
      <c r="F566" s="39">
        <v>112.70036315917969</v>
      </c>
      <c r="G566">
        <f t="shared" si="51"/>
        <v>1.6897519264741758E-3</v>
      </c>
      <c r="H566" s="38">
        <f>G566*SUMIF('Manual Inputs'!$B$11:$B$22,'Expanded kW'!A566,'Manual Inputs'!$C$11:$C$22)</f>
        <v>49827.71741197689</v>
      </c>
    </row>
    <row r="567" spans="1:8" x14ac:dyDescent="0.2">
      <c r="A567">
        <f t="shared" si="48"/>
        <v>3</v>
      </c>
      <c r="B567" t="b">
        <f t="shared" si="49"/>
        <v>0</v>
      </c>
      <c r="C567" t="str">
        <f t="shared" si="50"/>
        <v>ON</v>
      </c>
      <c r="D567" s="4">
        <f t="shared" si="52"/>
        <v>42453.541666665296</v>
      </c>
      <c r="E567" t="str">
        <f t="shared" si="53"/>
        <v>LRKPLGS</v>
      </c>
      <c r="F567" s="39">
        <v>117.60157012939453</v>
      </c>
      <c r="G567">
        <f t="shared" si="51"/>
        <v>1.7632372612842492E-3</v>
      </c>
      <c r="H567" s="38">
        <f>G567*SUMIF('Manual Inputs'!$B$11:$B$22,'Expanded kW'!A567,'Manual Inputs'!$C$11:$C$22)</f>
        <v>51994.666559643279</v>
      </c>
    </row>
    <row r="568" spans="1:8" x14ac:dyDescent="0.2">
      <c r="A568">
        <f t="shared" si="48"/>
        <v>3</v>
      </c>
      <c r="B568" t="b">
        <f t="shared" si="49"/>
        <v>0</v>
      </c>
      <c r="C568" t="str">
        <f t="shared" si="50"/>
        <v>ON</v>
      </c>
      <c r="D568" s="4">
        <f t="shared" si="52"/>
        <v>42453.583333331961</v>
      </c>
      <c r="E568" t="str">
        <f t="shared" si="53"/>
        <v>LRKPLGS</v>
      </c>
      <c r="F568" s="39">
        <v>110.429931640625</v>
      </c>
      <c r="G568">
        <f t="shared" si="51"/>
        <v>1.6557106339276132E-3</v>
      </c>
      <c r="H568" s="38">
        <f>G568*SUMIF('Manual Inputs'!$B$11:$B$22,'Expanded kW'!A568,'Manual Inputs'!$C$11:$C$22)</f>
        <v>48823.901479724736</v>
      </c>
    </row>
    <row r="569" spans="1:8" x14ac:dyDescent="0.2">
      <c r="A569">
        <f t="shared" si="48"/>
        <v>3</v>
      </c>
      <c r="B569" t="b">
        <f t="shared" si="49"/>
        <v>0</v>
      </c>
      <c r="C569" t="str">
        <f t="shared" si="50"/>
        <v>ON</v>
      </c>
      <c r="D569" s="4">
        <f t="shared" si="52"/>
        <v>42453.624999998625</v>
      </c>
      <c r="E569" t="str">
        <f t="shared" si="53"/>
        <v>LRKPLGS</v>
      </c>
      <c r="F569" s="39">
        <v>109.33354949951172</v>
      </c>
      <c r="G569">
        <f t="shared" si="51"/>
        <v>1.6392722322830561E-3</v>
      </c>
      <c r="H569" s="38">
        <f>G569*SUMIF('Manual Inputs'!$B$11:$B$22,'Expanded kW'!A569,'Manual Inputs'!$C$11:$C$22)</f>
        <v>48339.162850925728</v>
      </c>
    </row>
    <row r="570" spans="1:8" x14ac:dyDescent="0.2">
      <c r="A570">
        <f t="shared" si="48"/>
        <v>3</v>
      </c>
      <c r="B570" t="b">
        <f t="shared" si="49"/>
        <v>0</v>
      </c>
      <c r="C570" t="str">
        <f t="shared" si="50"/>
        <v>ON</v>
      </c>
      <c r="D570" s="4">
        <f t="shared" si="52"/>
        <v>42453.666666665289</v>
      </c>
      <c r="E570" t="str">
        <f t="shared" si="53"/>
        <v>LRKPLGS</v>
      </c>
      <c r="F570" s="39">
        <v>103.06436920166016</v>
      </c>
      <c r="G570">
        <f t="shared" si="51"/>
        <v>1.5452764439043939E-3</v>
      </c>
      <c r="H570" s="38">
        <f>G570*SUMIF('Manual Inputs'!$B$11:$B$22,'Expanded kW'!A570,'Manual Inputs'!$C$11:$C$22)</f>
        <v>45567.397653994885</v>
      </c>
    </row>
    <row r="571" spans="1:8" x14ac:dyDescent="0.2">
      <c r="A571">
        <f t="shared" si="48"/>
        <v>3</v>
      </c>
      <c r="B571" t="b">
        <f t="shared" si="49"/>
        <v>0</v>
      </c>
      <c r="C571" t="str">
        <f t="shared" si="50"/>
        <v>ON</v>
      </c>
      <c r="D571" s="4">
        <f t="shared" si="52"/>
        <v>42453.708333331953</v>
      </c>
      <c r="E571" t="str">
        <f t="shared" si="53"/>
        <v>LRKPLGS</v>
      </c>
      <c r="F571" s="39">
        <v>92.904403686523438</v>
      </c>
      <c r="G571">
        <f t="shared" si="51"/>
        <v>1.3929448912734111E-3</v>
      </c>
      <c r="H571" s="38">
        <f>G571*SUMIF('Manual Inputs'!$B$11:$B$22,'Expanded kW'!A571,'Manual Inputs'!$C$11:$C$22)</f>
        <v>41075.416648675229</v>
      </c>
    </row>
    <row r="572" spans="1:8" x14ac:dyDescent="0.2">
      <c r="A572">
        <f t="shared" si="48"/>
        <v>3</v>
      </c>
      <c r="B572" t="b">
        <f t="shared" si="49"/>
        <v>0</v>
      </c>
      <c r="C572" t="str">
        <f t="shared" si="50"/>
        <v>ON</v>
      </c>
      <c r="D572" s="4">
        <f t="shared" si="52"/>
        <v>42453.749999998618</v>
      </c>
      <c r="E572" t="str">
        <f t="shared" si="53"/>
        <v>LRKPLGS</v>
      </c>
      <c r="F572" s="39">
        <v>82.862472534179688</v>
      </c>
      <c r="G572">
        <f t="shared" si="51"/>
        <v>1.2423830648999902E-3</v>
      </c>
      <c r="H572" s="38">
        <f>G572*SUMIF('Manual Inputs'!$B$11:$B$22,'Expanded kW'!A572,'Manual Inputs'!$C$11:$C$22)</f>
        <v>36635.621658637916</v>
      </c>
    </row>
    <row r="573" spans="1:8" x14ac:dyDescent="0.2">
      <c r="A573">
        <f t="shared" si="48"/>
        <v>3</v>
      </c>
      <c r="B573" t="b">
        <f t="shared" si="49"/>
        <v>0</v>
      </c>
      <c r="C573" t="str">
        <f t="shared" si="50"/>
        <v>ON</v>
      </c>
      <c r="D573" s="4">
        <f t="shared" si="52"/>
        <v>42453.791666665282</v>
      </c>
      <c r="E573" t="str">
        <f t="shared" si="53"/>
        <v>LRKPLGS</v>
      </c>
      <c r="F573" s="39">
        <v>83.270576477050781</v>
      </c>
      <c r="G573">
        <f t="shared" si="51"/>
        <v>1.248501895437334E-3</v>
      </c>
      <c r="H573" s="38">
        <f>G573*SUMIF('Manual Inputs'!$B$11:$B$22,'Expanded kW'!A573,'Manual Inputs'!$C$11:$C$22)</f>
        <v>36816.054865506761</v>
      </c>
    </row>
    <row r="574" spans="1:8" x14ac:dyDescent="0.2">
      <c r="A574">
        <f t="shared" si="48"/>
        <v>3</v>
      </c>
      <c r="B574" t="b">
        <f t="shared" si="49"/>
        <v>0</v>
      </c>
      <c r="C574" t="str">
        <f t="shared" si="50"/>
        <v>ON</v>
      </c>
      <c r="D574" s="4">
        <f t="shared" si="52"/>
        <v>42453.833333331946</v>
      </c>
      <c r="E574" t="str">
        <f t="shared" si="53"/>
        <v>LRKPLGS</v>
      </c>
      <c r="F574" s="39">
        <v>82.086044311523438</v>
      </c>
      <c r="G574">
        <f t="shared" si="51"/>
        <v>1.2307418328025455E-3</v>
      </c>
      <c r="H574" s="38">
        <f>G574*SUMIF('Manual Inputs'!$B$11:$B$22,'Expanded kW'!A574,'Manual Inputs'!$C$11:$C$22)</f>
        <v>36292.342852920527</v>
      </c>
    </row>
    <row r="575" spans="1:8" x14ac:dyDescent="0.2">
      <c r="A575">
        <f t="shared" si="48"/>
        <v>3</v>
      </c>
      <c r="B575" t="b">
        <f t="shared" si="49"/>
        <v>0</v>
      </c>
      <c r="C575" t="str">
        <f t="shared" si="50"/>
        <v>OFF</v>
      </c>
      <c r="D575" s="4">
        <f t="shared" si="52"/>
        <v>42453.87499999861</v>
      </c>
      <c r="E575" t="str">
        <f t="shared" si="53"/>
        <v>LRKPLGS</v>
      </c>
      <c r="F575" s="39">
        <v>77.938423156738281</v>
      </c>
      <c r="G575">
        <f t="shared" si="51"/>
        <v>1.1685552467071269E-3</v>
      </c>
      <c r="H575" s="38">
        <f>G575*SUMIF('Manual Inputs'!$B$11:$B$22,'Expanded kW'!A575,'Manual Inputs'!$C$11:$C$22)</f>
        <v>34458.573297620402</v>
      </c>
    </row>
    <row r="576" spans="1:8" x14ac:dyDescent="0.2">
      <c r="A576">
        <f t="shared" si="48"/>
        <v>3</v>
      </c>
      <c r="B576" t="b">
        <f t="shared" si="49"/>
        <v>0</v>
      </c>
      <c r="C576" t="str">
        <f t="shared" si="50"/>
        <v>OFF</v>
      </c>
      <c r="D576" s="4">
        <f t="shared" si="52"/>
        <v>42453.916666665275</v>
      </c>
      <c r="E576" t="str">
        <f t="shared" si="53"/>
        <v>LRKPLGS</v>
      </c>
      <c r="F576" s="39">
        <v>76.899154663085937</v>
      </c>
      <c r="G576">
        <f t="shared" si="51"/>
        <v>1.1529731679094516E-3</v>
      </c>
      <c r="H576" s="38">
        <f>G576*SUMIF('Manual Inputs'!$B$11:$B$22,'Expanded kW'!A576,'Manual Inputs'!$C$11:$C$22)</f>
        <v>33999.086075349973</v>
      </c>
    </row>
    <row r="577" spans="1:8" x14ac:dyDescent="0.2">
      <c r="A577">
        <f t="shared" si="48"/>
        <v>3</v>
      </c>
      <c r="B577" t="b">
        <f t="shared" si="49"/>
        <v>0</v>
      </c>
      <c r="C577" t="str">
        <f t="shared" si="50"/>
        <v>OFF</v>
      </c>
      <c r="D577" s="4">
        <f t="shared" si="52"/>
        <v>42453.958333331939</v>
      </c>
      <c r="E577" t="str">
        <f t="shared" si="53"/>
        <v>LRKPLGS</v>
      </c>
      <c r="F577" s="39">
        <v>71.494644165039063</v>
      </c>
      <c r="G577">
        <f t="shared" si="51"/>
        <v>1.0719416452973547E-3</v>
      </c>
      <c r="H577" s="38">
        <f>G577*SUMIF('Manual Inputs'!$B$11:$B$22,'Expanded kW'!A577,'Manual Inputs'!$C$11:$C$22)</f>
        <v>31609.613545732776</v>
      </c>
    </row>
    <row r="578" spans="1:8" x14ac:dyDescent="0.2">
      <c r="A578">
        <f t="shared" ref="A578:A641" si="54">MONTH(D578)</f>
        <v>3</v>
      </c>
      <c r="B578" t="b">
        <f t="shared" ref="B578:B641" si="55">IF(ISNA(VLOOKUP(DATE(YEAR(D578),MONTH(D578),DAY(D578)),Holidays,1,FALSE)),FALSE,TRUE)</f>
        <v>0</v>
      </c>
      <c r="C578" t="str">
        <f t="shared" ref="C578:C641" si="56">IF(OR(HOUR(D578)&lt;PkStart,HOUR(D578)&gt;OPkStart-1,WEEKDAY(D578,2)&gt;5,B578)=TRUE,"OFF","ON")</f>
        <v>OFF</v>
      </c>
      <c r="D578" s="4">
        <f t="shared" si="52"/>
        <v>42453.999999998603</v>
      </c>
      <c r="E578" t="str">
        <f t="shared" si="53"/>
        <v>LRKPLGS</v>
      </c>
      <c r="F578" s="39">
        <v>63.285690307617188</v>
      </c>
      <c r="G578">
        <f t="shared" ref="G578:G641" si="57">IF(SUMIF($A$2:$A$8761,A578,$F$2:$F$8761)=0,0,F578/SUMIF($A$2:$A$8761,A578,$F$2:$F$8761))</f>
        <v>9.4886222295934063E-4</v>
      </c>
      <c r="H578" s="38">
        <f>G578*SUMIF('Manual Inputs'!$B$11:$B$22,'Expanded kW'!A578,'Manual Inputs'!$C$11:$C$22)</f>
        <v>27980.224770136283</v>
      </c>
    </row>
    <row r="579" spans="1:8" x14ac:dyDescent="0.2">
      <c r="A579">
        <f t="shared" si="54"/>
        <v>3</v>
      </c>
      <c r="B579" t="b">
        <f t="shared" si="55"/>
        <v>0</v>
      </c>
      <c r="C579" t="str">
        <f t="shared" si="56"/>
        <v>OFF</v>
      </c>
      <c r="D579" s="4">
        <f t="shared" si="52"/>
        <v>42454.041666665267</v>
      </c>
      <c r="E579" t="str">
        <f t="shared" si="53"/>
        <v>LRKPLGS</v>
      </c>
      <c r="F579" s="39">
        <v>62.548358917236328</v>
      </c>
      <c r="G579">
        <f t="shared" si="57"/>
        <v>9.3780718194242567E-4</v>
      </c>
      <c r="H579" s="38">
        <f>G579*SUMIF('Manual Inputs'!$B$11:$B$22,'Expanded kW'!A579,'Manual Inputs'!$C$11:$C$22)</f>
        <v>27654.231675446907</v>
      </c>
    </row>
    <row r="580" spans="1:8" x14ac:dyDescent="0.2">
      <c r="A580">
        <f t="shared" si="54"/>
        <v>3</v>
      </c>
      <c r="B580" t="b">
        <f t="shared" si="55"/>
        <v>0</v>
      </c>
      <c r="C580" t="str">
        <f t="shared" si="56"/>
        <v>OFF</v>
      </c>
      <c r="D580" s="4">
        <f t="shared" ref="D580:D643" si="58">+D579+1/24</f>
        <v>42454.083333331931</v>
      </c>
      <c r="E580" t="str">
        <f t="shared" ref="E580:E643" si="59">+E579</f>
        <v>LRKPLGS</v>
      </c>
      <c r="F580" s="39">
        <v>62.716514587402344</v>
      </c>
      <c r="G580">
        <f t="shared" si="57"/>
        <v>9.4032839269672696E-4</v>
      </c>
      <c r="H580" s="38">
        <f>G580*SUMIF('Manual Inputs'!$B$11:$B$22,'Expanded kW'!A580,'Manual Inputs'!$C$11:$C$22)</f>
        <v>27728.577604593735</v>
      </c>
    </row>
    <row r="581" spans="1:8" x14ac:dyDescent="0.2">
      <c r="A581">
        <f t="shared" si="54"/>
        <v>3</v>
      </c>
      <c r="B581" t="b">
        <f t="shared" si="55"/>
        <v>0</v>
      </c>
      <c r="C581" t="str">
        <f t="shared" si="56"/>
        <v>OFF</v>
      </c>
      <c r="D581" s="4">
        <f t="shared" si="58"/>
        <v>42454.124999998596</v>
      </c>
      <c r="E581" t="str">
        <f t="shared" si="59"/>
        <v>LRKPLGS</v>
      </c>
      <c r="F581" s="39">
        <v>63.515064239501953</v>
      </c>
      <c r="G581">
        <f t="shared" si="57"/>
        <v>9.5230129833071106E-4</v>
      </c>
      <c r="H581" s="38">
        <f>G581*SUMIF('Manual Inputs'!$B$11:$B$22,'Expanded kW'!A581,'Manual Inputs'!$C$11:$C$22)</f>
        <v>28081.636860916198</v>
      </c>
    </row>
    <row r="582" spans="1:8" x14ac:dyDescent="0.2">
      <c r="A582">
        <f t="shared" si="54"/>
        <v>3</v>
      </c>
      <c r="B582" t="b">
        <f t="shared" si="55"/>
        <v>0</v>
      </c>
      <c r="C582" t="str">
        <f t="shared" si="56"/>
        <v>OFF</v>
      </c>
      <c r="D582" s="4">
        <f t="shared" si="58"/>
        <v>42454.16666666526</v>
      </c>
      <c r="E582" t="str">
        <f t="shared" si="59"/>
        <v>LRKPLGS</v>
      </c>
      <c r="F582" s="39">
        <v>63.268627166748047</v>
      </c>
      <c r="G582">
        <f t="shared" si="57"/>
        <v>9.4860638993141501E-4</v>
      </c>
      <c r="H582" s="38">
        <f>G582*SUMIF('Manual Inputs'!$B$11:$B$22,'Expanded kW'!A582,'Manual Inputs'!$C$11:$C$22)</f>
        <v>27972.680718479704</v>
      </c>
    </row>
    <row r="583" spans="1:8" x14ac:dyDescent="0.2">
      <c r="A583">
        <f t="shared" si="54"/>
        <v>3</v>
      </c>
      <c r="B583" t="b">
        <f t="shared" si="55"/>
        <v>0</v>
      </c>
      <c r="C583" t="str">
        <f t="shared" si="56"/>
        <v>OFF</v>
      </c>
      <c r="D583" s="4">
        <f t="shared" si="58"/>
        <v>42454.208333331924</v>
      </c>
      <c r="E583" t="str">
        <f t="shared" si="59"/>
        <v>LRKPLGS</v>
      </c>
      <c r="F583" s="39">
        <v>64.80975341796875</v>
      </c>
      <c r="G583">
        <f t="shared" si="57"/>
        <v>9.7171297964365939E-4</v>
      </c>
      <c r="H583" s="38">
        <f>G583*SUMIF('Manual Inputs'!$B$11:$B$22,'Expanded kW'!A583,'Manual Inputs'!$C$11:$C$22)</f>
        <v>28654.052110633464</v>
      </c>
    </row>
    <row r="584" spans="1:8" x14ac:dyDescent="0.2">
      <c r="A584">
        <f t="shared" si="54"/>
        <v>3</v>
      </c>
      <c r="B584" t="b">
        <f t="shared" si="55"/>
        <v>0</v>
      </c>
      <c r="C584" t="str">
        <f t="shared" si="56"/>
        <v>OFF</v>
      </c>
      <c r="D584" s="4">
        <f t="shared" si="58"/>
        <v>42454.249999998588</v>
      </c>
      <c r="E584" t="str">
        <f t="shared" si="59"/>
        <v>LRKPLGS</v>
      </c>
      <c r="F584" s="39">
        <v>73.334091186523438</v>
      </c>
      <c r="G584">
        <f t="shared" si="57"/>
        <v>1.0995210519742463E-3</v>
      </c>
      <c r="H584" s="38">
        <f>G584*SUMIF('Manual Inputs'!$B$11:$B$22,'Expanded kW'!A584,'Manual Inputs'!$C$11:$C$22)</f>
        <v>32422.880192011191</v>
      </c>
    </row>
    <row r="585" spans="1:8" x14ac:dyDescent="0.2">
      <c r="A585">
        <f t="shared" si="54"/>
        <v>3</v>
      </c>
      <c r="B585" t="b">
        <f t="shared" si="55"/>
        <v>0</v>
      </c>
      <c r="C585" t="str">
        <f t="shared" si="56"/>
        <v>ON</v>
      </c>
      <c r="D585" s="4">
        <f t="shared" si="58"/>
        <v>42454.291666665253</v>
      </c>
      <c r="E585" t="str">
        <f t="shared" si="59"/>
        <v>LRKPLGS</v>
      </c>
      <c r="F585" s="39">
        <v>78.238998413085938</v>
      </c>
      <c r="G585">
        <f t="shared" si="57"/>
        <v>1.1730618658894144E-3</v>
      </c>
      <c r="H585" s="38">
        <f>G585*SUMIF('Manual Inputs'!$B$11:$B$22,'Expanded kW'!A585,'Manual Inputs'!$C$11:$C$22)</f>
        <v>34591.465317792245</v>
      </c>
    </row>
    <row r="586" spans="1:8" x14ac:dyDescent="0.2">
      <c r="A586">
        <f t="shared" si="54"/>
        <v>3</v>
      </c>
      <c r="B586" t="b">
        <f t="shared" si="55"/>
        <v>0</v>
      </c>
      <c r="C586" t="str">
        <f t="shared" si="56"/>
        <v>ON</v>
      </c>
      <c r="D586" s="4">
        <f t="shared" si="58"/>
        <v>42454.333333331917</v>
      </c>
      <c r="E586" t="str">
        <f t="shared" si="59"/>
        <v>LRKPLGS</v>
      </c>
      <c r="F586" s="39">
        <v>80.952163696289063</v>
      </c>
      <c r="G586">
        <f t="shared" si="57"/>
        <v>1.2137412047630613E-3</v>
      </c>
      <c r="H586" s="38">
        <f>G586*SUMIF('Manual Inputs'!$B$11:$B$22,'Expanded kW'!A586,'Manual Inputs'!$C$11:$C$22)</f>
        <v>35791.025188176034</v>
      </c>
    </row>
    <row r="587" spans="1:8" x14ac:dyDescent="0.2">
      <c r="A587">
        <f t="shared" si="54"/>
        <v>3</v>
      </c>
      <c r="B587" t="b">
        <f t="shared" si="55"/>
        <v>0</v>
      </c>
      <c r="C587" t="str">
        <f t="shared" si="56"/>
        <v>ON</v>
      </c>
      <c r="D587" s="4">
        <f t="shared" si="58"/>
        <v>42454.374999998581</v>
      </c>
      <c r="E587" t="str">
        <f t="shared" si="59"/>
        <v>LRKPLGS</v>
      </c>
      <c r="F587" s="39">
        <v>81.490547180175781</v>
      </c>
      <c r="G587">
        <f t="shared" si="57"/>
        <v>1.2218133573593623E-3</v>
      </c>
      <c r="H587" s="38">
        <f>G587*SUMIF('Manual Inputs'!$B$11:$B$22,'Expanded kW'!A587,'Manual Inputs'!$C$11:$C$22)</f>
        <v>36029.058317283991</v>
      </c>
    </row>
    <row r="588" spans="1:8" x14ac:dyDescent="0.2">
      <c r="A588">
        <f t="shared" si="54"/>
        <v>3</v>
      </c>
      <c r="B588" t="b">
        <f t="shared" si="55"/>
        <v>0</v>
      </c>
      <c r="C588" t="str">
        <f t="shared" si="56"/>
        <v>ON</v>
      </c>
      <c r="D588" s="4">
        <f t="shared" si="58"/>
        <v>42454.416666665245</v>
      </c>
      <c r="E588" t="str">
        <f t="shared" si="59"/>
        <v>LRKPLGS</v>
      </c>
      <c r="F588" s="39">
        <v>86.692512512207031</v>
      </c>
      <c r="G588">
        <f t="shared" si="57"/>
        <v>1.2998080567095012E-3</v>
      </c>
      <c r="H588" s="38">
        <f>G588*SUMIF('Manual Inputs'!$B$11:$B$22,'Expanded kW'!A588,'Manual Inputs'!$C$11:$C$22)</f>
        <v>38328.980440740263</v>
      </c>
    </row>
    <row r="589" spans="1:8" x14ac:dyDescent="0.2">
      <c r="A589">
        <f t="shared" si="54"/>
        <v>3</v>
      </c>
      <c r="B589" t="b">
        <f t="shared" si="55"/>
        <v>0</v>
      </c>
      <c r="C589" t="str">
        <f t="shared" si="56"/>
        <v>ON</v>
      </c>
      <c r="D589" s="4">
        <f t="shared" si="58"/>
        <v>42454.45833333191</v>
      </c>
      <c r="E589" t="str">
        <f t="shared" si="59"/>
        <v>LRKPLGS</v>
      </c>
      <c r="F589" s="39">
        <v>84.163063049316406</v>
      </c>
      <c r="G589">
        <f t="shared" si="57"/>
        <v>1.2618832268063212E-3</v>
      </c>
      <c r="H589" s="38">
        <f>G589*SUMIF('Manual Inputs'!$B$11:$B$22,'Expanded kW'!A589,'Manual Inputs'!$C$11:$C$22)</f>
        <v>37210.646040461761</v>
      </c>
    </row>
    <row r="590" spans="1:8" x14ac:dyDescent="0.2">
      <c r="A590">
        <f t="shared" si="54"/>
        <v>3</v>
      </c>
      <c r="B590" t="b">
        <f t="shared" si="55"/>
        <v>0</v>
      </c>
      <c r="C590" t="str">
        <f t="shared" si="56"/>
        <v>ON</v>
      </c>
      <c r="D590" s="4">
        <f t="shared" si="58"/>
        <v>42454.499999998574</v>
      </c>
      <c r="E590" t="str">
        <f t="shared" si="59"/>
        <v>LRKPLGS</v>
      </c>
      <c r="F590" s="39">
        <v>81.66998291015625</v>
      </c>
      <c r="G590">
        <f t="shared" si="57"/>
        <v>1.2245036935917715E-3</v>
      </c>
      <c r="H590" s="38">
        <f>G590*SUMIF('Manual Inputs'!$B$11:$B$22,'Expanded kW'!A590,'Manual Inputs'!$C$11:$C$22)</f>
        <v>36108.391449817471</v>
      </c>
    </row>
    <row r="591" spans="1:8" x14ac:dyDescent="0.2">
      <c r="A591">
        <f t="shared" si="54"/>
        <v>3</v>
      </c>
      <c r="B591" t="b">
        <f t="shared" si="55"/>
        <v>0</v>
      </c>
      <c r="C591" t="str">
        <f t="shared" si="56"/>
        <v>ON</v>
      </c>
      <c r="D591" s="4">
        <f t="shared" si="58"/>
        <v>42454.541666665238</v>
      </c>
      <c r="E591" t="str">
        <f t="shared" si="59"/>
        <v>LRKPLGS</v>
      </c>
      <c r="F591" s="39">
        <v>83.921607971191406</v>
      </c>
      <c r="G591">
        <f t="shared" si="57"/>
        <v>1.2582630150165647E-3</v>
      </c>
      <c r="H591" s="38">
        <f>G591*SUMIF('Manual Inputs'!$B$11:$B$22,'Expanded kW'!A591,'Manual Inputs'!$C$11:$C$22)</f>
        <v>37103.892565466238</v>
      </c>
    </row>
    <row r="592" spans="1:8" x14ac:dyDescent="0.2">
      <c r="A592">
        <f t="shared" si="54"/>
        <v>3</v>
      </c>
      <c r="B592" t="b">
        <f t="shared" si="55"/>
        <v>0</v>
      </c>
      <c r="C592" t="str">
        <f t="shared" si="56"/>
        <v>ON</v>
      </c>
      <c r="D592" s="4">
        <f t="shared" si="58"/>
        <v>42454.583333331902</v>
      </c>
      <c r="E592" t="str">
        <f t="shared" si="59"/>
        <v>LRKPLGS</v>
      </c>
      <c r="F592" s="39">
        <v>80.649826049804688</v>
      </c>
      <c r="G592">
        <f t="shared" si="57"/>
        <v>1.2092081615121617E-3</v>
      </c>
      <c r="H592" s="38">
        <f>G592*SUMIF('Manual Inputs'!$B$11:$B$22,'Expanded kW'!A592,'Manual Inputs'!$C$11:$C$22)</f>
        <v>35657.353970180506</v>
      </c>
    </row>
    <row r="593" spans="1:8" x14ac:dyDescent="0.2">
      <c r="A593">
        <f t="shared" si="54"/>
        <v>3</v>
      </c>
      <c r="B593" t="b">
        <f t="shared" si="55"/>
        <v>0</v>
      </c>
      <c r="C593" t="str">
        <f t="shared" si="56"/>
        <v>ON</v>
      </c>
      <c r="D593" s="4">
        <f t="shared" si="58"/>
        <v>42454.624999998567</v>
      </c>
      <c r="E593" t="str">
        <f t="shared" si="59"/>
        <v>LRKPLGS</v>
      </c>
      <c r="F593" s="39">
        <v>76.296371459960938</v>
      </c>
      <c r="G593">
        <f t="shared" si="57"/>
        <v>1.1439354501046907E-3</v>
      </c>
      <c r="H593" s="38">
        <f>G593*SUMIF('Manual Inputs'!$B$11:$B$22,'Expanded kW'!A593,'Manual Inputs'!$C$11:$C$22)</f>
        <v>33732.58018074539</v>
      </c>
    </row>
    <row r="594" spans="1:8" x14ac:dyDescent="0.2">
      <c r="A594">
        <f t="shared" si="54"/>
        <v>3</v>
      </c>
      <c r="B594" t="b">
        <f t="shared" si="55"/>
        <v>0</v>
      </c>
      <c r="C594" t="str">
        <f t="shared" si="56"/>
        <v>ON</v>
      </c>
      <c r="D594" s="4">
        <f t="shared" si="58"/>
        <v>42454.666666665231</v>
      </c>
      <c r="E594" t="str">
        <f t="shared" si="59"/>
        <v>LRKPLGS</v>
      </c>
      <c r="F594" s="39">
        <v>80.599586486816406</v>
      </c>
      <c r="G594">
        <f t="shared" si="57"/>
        <v>1.2084549039718575E-3</v>
      </c>
      <c r="H594" s="38">
        <f>G594*SUMIF('Manual Inputs'!$B$11:$B$22,'Expanded kW'!A594,'Manual Inputs'!$C$11:$C$22)</f>
        <v>35635.141772479372</v>
      </c>
    </row>
    <row r="595" spans="1:8" x14ac:dyDescent="0.2">
      <c r="A595">
        <f t="shared" si="54"/>
        <v>3</v>
      </c>
      <c r="B595" t="b">
        <f t="shared" si="55"/>
        <v>0</v>
      </c>
      <c r="C595" t="str">
        <f t="shared" si="56"/>
        <v>ON</v>
      </c>
      <c r="D595" s="4">
        <f t="shared" si="58"/>
        <v>42454.708333331895</v>
      </c>
      <c r="E595" t="str">
        <f t="shared" si="59"/>
        <v>LRKPLGS</v>
      </c>
      <c r="F595" s="39">
        <v>82.702545166015625</v>
      </c>
      <c r="G595">
        <f t="shared" si="57"/>
        <v>1.2399852236608321E-3</v>
      </c>
      <c r="H595" s="38">
        <f>G595*SUMIF('Manual Inputs'!$B$11:$B$22,'Expanded kW'!A595,'Manual Inputs'!$C$11:$C$22)</f>
        <v>36564.913672576993</v>
      </c>
    </row>
    <row r="596" spans="1:8" x14ac:dyDescent="0.2">
      <c r="A596">
        <f t="shared" si="54"/>
        <v>3</v>
      </c>
      <c r="B596" t="b">
        <f t="shared" si="55"/>
        <v>0</v>
      </c>
      <c r="C596" t="str">
        <f t="shared" si="56"/>
        <v>ON</v>
      </c>
      <c r="D596" s="4">
        <f t="shared" si="58"/>
        <v>42454.749999998559</v>
      </c>
      <c r="E596" t="str">
        <f t="shared" si="59"/>
        <v>LRKPLGS</v>
      </c>
      <c r="F596" s="39">
        <v>74.510505676269531</v>
      </c>
      <c r="G596">
        <f t="shared" si="57"/>
        <v>1.1171594037475492E-3</v>
      </c>
      <c r="H596" s="38">
        <f>G596*SUMIF('Manual Inputs'!$B$11:$B$22,'Expanded kW'!A596,'Manual Inputs'!$C$11:$C$22)</f>
        <v>32943.003172197423</v>
      </c>
    </row>
    <row r="597" spans="1:8" x14ac:dyDescent="0.2">
      <c r="A597">
        <f t="shared" si="54"/>
        <v>3</v>
      </c>
      <c r="B597" t="b">
        <f t="shared" si="55"/>
        <v>0</v>
      </c>
      <c r="C597" t="str">
        <f t="shared" si="56"/>
        <v>ON</v>
      </c>
      <c r="D597" s="4">
        <f t="shared" si="58"/>
        <v>42454.791666665224</v>
      </c>
      <c r="E597" t="str">
        <f t="shared" si="59"/>
        <v>LRKPLGS</v>
      </c>
      <c r="F597" s="39">
        <v>71.237388610839844</v>
      </c>
      <c r="G597">
        <f t="shared" si="57"/>
        <v>1.0680845320093491E-3</v>
      </c>
      <c r="H597" s="38">
        <f>G597*SUMIF('Manual Inputs'!$B$11:$B$22,'Expanded kW'!A597,'Manual Inputs'!$C$11:$C$22)</f>
        <v>31495.874275530106</v>
      </c>
    </row>
    <row r="598" spans="1:8" x14ac:dyDescent="0.2">
      <c r="A598">
        <f t="shared" si="54"/>
        <v>3</v>
      </c>
      <c r="B598" t="b">
        <f t="shared" si="55"/>
        <v>0</v>
      </c>
      <c r="C598" t="str">
        <f t="shared" si="56"/>
        <v>ON</v>
      </c>
      <c r="D598" s="4">
        <f t="shared" si="58"/>
        <v>42454.833333331888</v>
      </c>
      <c r="E598" t="str">
        <f t="shared" si="59"/>
        <v>LRKPLGS</v>
      </c>
      <c r="F598" s="39">
        <v>71.411277770996094</v>
      </c>
      <c r="G598">
        <f t="shared" si="57"/>
        <v>1.0706917067790701E-3</v>
      </c>
      <c r="H598" s="38">
        <f>G598*SUMIF('Manual Inputs'!$B$11:$B$22,'Expanded kW'!A598,'Manual Inputs'!$C$11:$C$22)</f>
        <v>31572.755127466971</v>
      </c>
    </row>
    <row r="599" spans="1:8" x14ac:dyDescent="0.2">
      <c r="A599">
        <f t="shared" si="54"/>
        <v>3</v>
      </c>
      <c r="B599" t="b">
        <f t="shared" si="55"/>
        <v>0</v>
      </c>
      <c r="C599" t="str">
        <f t="shared" si="56"/>
        <v>OFF</v>
      </c>
      <c r="D599" s="4">
        <f t="shared" si="58"/>
        <v>42454.874999998552</v>
      </c>
      <c r="E599" t="str">
        <f t="shared" si="59"/>
        <v>LRKPLGS</v>
      </c>
      <c r="F599" s="39">
        <v>68.730552673339844</v>
      </c>
      <c r="G599">
        <f t="shared" si="57"/>
        <v>1.0304987537917366E-3</v>
      </c>
      <c r="H599" s="38">
        <f>G599*SUMIF('Manual Inputs'!$B$11:$B$22,'Expanded kW'!A599,'Manual Inputs'!$C$11:$C$22)</f>
        <v>30387.537894080182</v>
      </c>
    </row>
    <row r="600" spans="1:8" x14ac:dyDescent="0.2">
      <c r="A600">
        <f t="shared" si="54"/>
        <v>3</v>
      </c>
      <c r="B600" t="b">
        <f t="shared" si="55"/>
        <v>0</v>
      </c>
      <c r="C600" t="str">
        <f t="shared" si="56"/>
        <v>OFF</v>
      </c>
      <c r="D600" s="4">
        <f t="shared" si="58"/>
        <v>42454.916666665216</v>
      </c>
      <c r="E600" t="str">
        <f t="shared" si="59"/>
        <v>LRKPLGS</v>
      </c>
      <c r="F600" s="39">
        <v>66.443870544433594</v>
      </c>
      <c r="G600">
        <f t="shared" si="57"/>
        <v>9.9621381074238785E-4</v>
      </c>
      <c r="H600" s="38">
        <f>G600*SUMIF('Manual Inputs'!$B$11:$B$22,'Expanded kW'!A600,'Manual Inputs'!$C$11:$C$22)</f>
        <v>29376.537150726519</v>
      </c>
    </row>
    <row r="601" spans="1:8" x14ac:dyDescent="0.2">
      <c r="A601">
        <f t="shared" si="54"/>
        <v>3</v>
      </c>
      <c r="B601" t="b">
        <f t="shared" si="55"/>
        <v>0</v>
      </c>
      <c r="C601" t="str">
        <f t="shared" si="56"/>
        <v>OFF</v>
      </c>
      <c r="D601" s="4">
        <f t="shared" si="58"/>
        <v>42454.958333331881</v>
      </c>
      <c r="E601" t="str">
        <f t="shared" si="59"/>
        <v>LRKPLGS</v>
      </c>
      <c r="F601" s="39">
        <v>63.586330413818359</v>
      </c>
      <c r="G601">
        <f t="shared" si="57"/>
        <v>9.5336981445584112E-4</v>
      </c>
      <c r="H601" s="38">
        <f>G601*SUMIF('Manual Inputs'!$B$11:$B$22,'Expanded kW'!A601,'Manual Inputs'!$C$11:$C$22)</f>
        <v>28113.145462089517</v>
      </c>
    </row>
    <row r="602" spans="1:8" x14ac:dyDescent="0.2">
      <c r="A602">
        <f t="shared" si="54"/>
        <v>3</v>
      </c>
      <c r="B602" t="b">
        <f t="shared" si="55"/>
        <v>0</v>
      </c>
      <c r="C602" t="str">
        <f t="shared" si="56"/>
        <v>OFF</v>
      </c>
      <c r="D602" s="4">
        <f t="shared" si="58"/>
        <v>42454.999999998545</v>
      </c>
      <c r="E602" t="str">
        <f t="shared" si="59"/>
        <v>LRKPLGS</v>
      </c>
      <c r="F602" s="39">
        <v>62.675182342529297</v>
      </c>
      <c r="G602">
        <f t="shared" si="57"/>
        <v>9.3970868537332562E-4</v>
      </c>
      <c r="H602" s="38">
        <f>G602*SUMIF('Manual Inputs'!$B$11:$B$22,'Expanded kW'!A602,'Manual Inputs'!$C$11:$C$22)</f>
        <v>27710.303560395419</v>
      </c>
    </row>
    <row r="603" spans="1:8" x14ac:dyDescent="0.2">
      <c r="A603">
        <f t="shared" si="54"/>
        <v>3</v>
      </c>
      <c r="B603" t="b">
        <f t="shared" si="55"/>
        <v>0</v>
      </c>
      <c r="C603" t="str">
        <f t="shared" si="56"/>
        <v>OFF</v>
      </c>
      <c r="D603" s="4">
        <f t="shared" si="58"/>
        <v>42455.041666665209</v>
      </c>
      <c r="E603" t="str">
        <f t="shared" si="59"/>
        <v>LRKPLGS</v>
      </c>
      <c r="F603" s="39">
        <v>62.844585418701172</v>
      </c>
      <c r="G603">
        <f t="shared" si="57"/>
        <v>9.4224859887748864E-4</v>
      </c>
      <c r="H603" s="38">
        <f>G603*SUMIF('Manual Inputs'!$B$11:$B$22,'Expanded kW'!A603,'Manual Inputs'!$C$11:$C$22)</f>
        <v>27785.200999690176</v>
      </c>
    </row>
    <row r="604" spans="1:8" x14ac:dyDescent="0.2">
      <c r="A604">
        <f t="shared" si="54"/>
        <v>3</v>
      </c>
      <c r="B604" t="b">
        <f t="shared" si="55"/>
        <v>0</v>
      </c>
      <c r="C604" t="str">
        <f t="shared" si="56"/>
        <v>OFF</v>
      </c>
      <c r="D604" s="4">
        <f t="shared" si="58"/>
        <v>42455.083333331873</v>
      </c>
      <c r="E604" t="str">
        <f t="shared" si="59"/>
        <v>LRKPLGS</v>
      </c>
      <c r="F604" s="39">
        <v>62.437812805175781</v>
      </c>
      <c r="G604">
        <f t="shared" si="57"/>
        <v>9.3614972937898803E-4</v>
      </c>
      <c r="H604" s="38">
        <f>G604*SUMIF('Manual Inputs'!$B$11:$B$22,'Expanded kW'!A604,'Manual Inputs'!$C$11:$C$22)</f>
        <v>27605.356407627532</v>
      </c>
    </row>
    <row r="605" spans="1:8" x14ac:dyDescent="0.2">
      <c r="A605">
        <f t="shared" si="54"/>
        <v>3</v>
      </c>
      <c r="B605" t="b">
        <f t="shared" si="55"/>
        <v>0</v>
      </c>
      <c r="C605" t="str">
        <f t="shared" si="56"/>
        <v>OFF</v>
      </c>
      <c r="D605" s="4">
        <f t="shared" si="58"/>
        <v>42455.124999998538</v>
      </c>
      <c r="E605" t="str">
        <f t="shared" si="59"/>
        <v>LRKPLGS</v>
      </c>
      <c r="F605" s="39">
        <v>63.841129302978516</v>
      </c>
      <c r="G605">
        <f t="shared" si="57"/>
        <v>9.5719009419366005E-4</v>
      </c>
      <c r="H605" s="38">
        <f>G605*SUMIF('Manual Inputs'!$B$11:$B$22,'Expanded kW'!A605,'Manual Inputs'!$C$11:$C$22)</f>
        <v>28225.798577750073</v>
      </c>
    </row>
    <row r="606" spans="1:8" x14ac:dyDescent="0.2">
      <c r="A606">
        <f t="shared" si="54"/>
        <v>3</v>
      </c>
      <c r="B606" t="b">
        <f t="shared" si="55"/>
        <v>0</v>
      </c>
      <c r="C606" t="str">
        <f t="shared" si="56"/>
        <v>OFF</v>
      </c>
      <c r="D606" s="4">
        <f t="shared" si="58"/>
        <v>42455.166666665202</v>
      </c>
      <c r="E606" t="str">
        <f t="shared" si="59"/>
        <v>LRKPLGS</v>
      </c>
      <c r="F606" s="39">
        <v>66.479240417480469</v>
      </c>
      <c r="G606">
        <f t="shared" si="57"/>
        <v>9.9674412235314707E-4</v>
      </c>
      <c r="H606" s="38">
        <f>G606*SUMIF('Manual Inputs'!$B$11:$B$22,'Expanded kW'!A606,'Manual Inputs'!$C$11:$C$22)</f>
        <v>29392.175077612235</v>
      </c>
    </row>
    <row r="607" spans="1:8" x14ac:dyDescent="0.2">
      <c r="A607">
        <f t="shared" si="54"/>
        <v>3</v>
      </c>
      <c r="B607" t="b">
        <f t="shared" si="55"/>
        <v>0</v>
      </c>
      <c r="C607" t="str">
        <f t="shared" si="56"/>
        <v>OFF</v>
      </c>
      <c r="D607" s="4">
        <f t="shared" si="58"/>
        <v>42455.208333331866</v>
      </c>
      <c r="E607" t="str">
        <f t="shared" si="59"/>
        <v>LRKPLGS</v>
      </c>
      <c r="F607" s="39">
        <v>69.44921875</v>
      </c>
      <c r="G607">
        <f t="shared" si="57"/>
        <v>1.0412739399001695E-3</v>
      </c>
      <c r="H607" s="38">
        <f>G607*SUMIF('Manual Inputs'!$B$11:$B$22,'Expanded kW'!A607,'Manual Inputs'!$C$11:$C$22)</f>
        <v>30705.278575455079</v>
      </c>
    </row>
    <row r="608" spans="1:8" x14ac:dyDescent="0.2">
      <c r="A608">
        <f t="shared" si="54"/>
        <v>3</v>
      </c>
      <c r="B608" t="b">
        <f t="shared" si="55"/>
        <v>0</v>
      </c>
      <c r="C608" t="str">
        <f t="shared" si="56"/>
        <v>OFF</v>
      </c>
      <c r="D608" s="4">
        <f t="shared" si="58"/>
        <v>42455.24999999853</v>
      </c>
      <c r="E608" t="str">
        <f t="shared" si="59"/>
        <v>LRKPLGS</v>
      </c>
      <c r="F608" s="39">
        <v>72.103103637695313</v>
      </c>
      <c r="G608">
        <f t="shared" si="57"/>
        <v>1.0810644691932297E-3</v>
      </c>
      <c r="H608" s="38">
        <f>G608*SUMIF('Manual Inputs'!$B$11:$B$22,'Expanded kW'!A608,'Manual Inputs'!$C$11:$C$22)</f>
        <v>31878.629064496759</v>
      </c>
    </row>
    <row r="609" spans="1:8" x14ac:dyDescent="0.2">
      <c r="A609">
        <f t="shared" si="54"/>
        <v>3</v>
      </c>
      <c r="B609" t="b">
        <f t="shared" si="55"/>
        <v>0</v>
      </c>
      <c r="C609" t="str">
        <f t="shared" si="56"/>
        <v>OFF</v>
      </c>
      <c r="D609" s="4">
        <f t="shared" si="58"/>
        <v>42455.291666665194</v>
      </c>
      <c r="E609" t="str">
        <f t="shared" si="59"/>
        <v>LRKPLGS</v>
      </c>
      <c r="F609" s="39">
        <v>78.538993835449219</v>
      </c>
      <c r="G609">
        <f t="shared" si="57"/>
        <v>1.1775597914387387E-3</v>
      </c>
      <c r="H609" s="38">
        <f>G609*SUMIF('Manual Inputs'!$B$11:$B$22,'Expanded kW'!A609,'Manual Inputs'!$C$11:$C$22)</f>
        <v>34724.10097850694</v>
      </c>
    </row>
    <row r="610" spans="1:8" x14ac:dyDescent="0.2">
      <c r="A610">
        <f t="shared" si="54"/>
        <v>3</v>
      </c>
      <c r="B610" t="b">
        <f t="shared" si="55"/>
        <v>0</v>
      </c>
      <c r="C610" t="str">
        <f t="shared" si="56"/>
        <v>OFF</v>
      </c>
      <c r="D610" s="4">
        <f t="shared" si="58"/>
        <v>42455.333333331859</v>
      </c>
      <c r="E610" t="str">
        <f t="shared" si="59"/>
        <v>LRKPLGS</v>
      </c>
      <c r="F610" s="39">
        <v>83.39434814453125</v>
      </c>
      <c r="G610">
        <f t="shared" si="57"/>
        <v>1.2503576429052695E-3</v>
      </c>
      <c r="H610" s="38">
        <f>G610*SUMIF('Manual Inputs'!$B$11:$B$22,'Expanded kW'!A610,'Manual Inputs'!$C$11:$C$22)</f>
        <v>36870.777490154527</v>
      </c>
    </row>
    <row r="611" spans="1:8" x14ac:dyDescent="0.2">
      <c r="A611">
        <f t="shared" si="54"/>
        <v>3</v>
      </c>
      <c r="B611" t="b">
        <f t="shared" si="55"/>
        <v>0</v>
      </c>
      <c r="C611" t="str">
        <f t="shared" si="56"/>
        <v>OFF</v>
      </c>
      <c r="D611" s="4">
        <f t="shared" si="58"/>
        <v>42455.374999998523</v>
      </c>
      <c r="E611" t="str">
        <f t="shared" si="59"/>
        <v>LRKPLGS</v>
      </c>
      <c r="F611" s="39">
        <v>81.257637023925781</v>
      </c>
      <c r="G611">
        <f t="shared" si="57"/>
        <v>1.2183212622659068E-3</v>
      </c>
      <c r="H611" s="38">
        <f>G611*SUMIF('Manual Inputs'!$B$11:$B$22,'Expanded kW'!A611,'Manual Inputs'!$C$11:$C$22)</f>
        <v>35926.082771130576</v>
      </c>
    </row>
    <row r="612" spans="1:8" x14ac:dyDescent="0.2">
      <c r="A612">
        <f t="shared" si="54"/>
        <v>3</v>
      </c>
      <c r="B612" t="b">
        <f t="shared" si="55"/>
        <v>0</v>
      </c>
      <c r="C612" t="str">
        <f t="shared" si="56"/>
        <v>OFF</v>
      </c>
      <c r="D612" s="4">
        <f t="shared" si="58"/>
        <v>42455.416666665187</v>
      </c>
      <c r="E612" t="str">
        <f t="shared" si="59"/>
        <v>LRKPLGS</v>
      </c>
      <c r="F612" s="39">
        <v>84.388961791992188</v>
      </c>
      <c r="G612">
        <f t="shared" si="57"/>
        <v>1.2652701975748657E-3</v>
      </c>
      <c r="H612" s="38">
        <f>G612*SUMIF('Manual Inputs'!$B$11:$B$22,'Expanded kW'!A612,'Manual Inputs'!$C$11:$C$22)</f>
        <v>37310.521661074192</v>
      </c>
    </row>
    <row r="613" spans="1:8" x14ac:dyDescent="0.2">
      <c r="A613">
        <f t="shared" si="54"/>
        <v>3</v>
      </c>
      <c r="B613" t="b">
        <f t="shared" si="55"/>
        <v>0</v>
      </c>
      <c r="C613" t="str">
        <f t="shared" si="56"/>
        <v>OFF</v>
      </c>
      <c r="D613" s="4">
        <f t="shared" si="58"/>
        <v>42455.458333331851</v>
      </c>
      <c r="E613" t="str">
        <f t="shared" si="59"/>
        <v>LRKPLGS</v>
      </c>
      <c r="F613" s="39">
        <v>83.461196899414062</v>
      </c>
      <c r="G613">
        <f t="shared" si="57"/>
        <v>1.2513599272740083E-3</v>
      </c>
      <c r="H613" s="38">
        <f>G613*SUMIF('Manual Inputs'!$B$11:$B$22,'Expanded kW'!A613,'Manual Inputs'!$C$11:$C$22)</f>
        <v>36900.333037042503</v>
      </c>
    </row>
    <row r="614" spans="1:8" x14ac:dyDescent="0.2">
      <c r="A614">
        <f t="shared" si="54"/>
        <v>3</v>
      </c>
      <c r="B614" t="b">
        <f t="shared" si="55"/>
        <v>0</v>
      </c>
      <c r="C614" t="str">
        <f t="shared" si="56"/>
        <v>OFF</v>
      </c>
      <c r="D614" s="4">
        <f t="shared" si="58"/>
        <v>42455.499999998516</v>
      </c>
      <c r="E614" t="str">
        <f t="shared" si="59"/>
        <v>LRKPLGS</v>
      </c>
      <c r="F614" s="39">
        <v>81.826171875</v>
      </c>
      <c r="G614">
        <f t="shared" si="57"/>
        <v>1.2268454837762979E-3</v>
      </c>
      <c r="H614" s="38">
        <f>G614*SUMIF('Manual Inputs'!$B$11:$B$22,'Expanded kW'!A614,'Manual Inputs'!$C$11:$C$22)</f>
        <v>36177.446592009976</v>
      </c>
    </row>
    <row r="615" spans="1:8" x14ac:dyDescent="0.2">
      <c r="A615">
        <f t="shared" si="54"/>
        <v>3</v>
      </c>
      <c r="B615" t="b">
        <f t="shared" si="55"/>
        <v>0</v>
      </c>
      <c r="C615" t="str">
        <f t="shared" si="56"/>
        <v>OFF</v>
      </c>
      <c r="D615" s="4">
        <f t="shared" si="58"/>
        <v>42455.54166666518</v>
      </c>
      <c r="E615" t="str">
        <f t="shared" si="59"/>
        <v>LRKPLGS</v>
      </c>
      <c r="F615" s="39">
        <v>82.784042358398438</v>
      </c>
      <c r="G615">
        <f t="shared" si="57"/>
        <v>1.2412071366518008E-3</v>
      </c>
      <c r="H615" s="38">
        <f>G615*SUMIF('Manual Inputs'!$B$11:$B$22,'Expanded kW'!A615,'Manual Inputs'!$C$11:$C$22)</f>
        <v>36600.945668908586</v>
      </c>
    </row>
    <row r="616" spans="1:8" x14ac:dyDescent="0.2">
      <c r="A616">
        <f t="shared" si="54"/>
        <v>3</v>
      </c>
      <c r="B616" t="b">
        <f t="shared" si="55"/>
        <v>0</v>
      </c>
      <c r="C616" t="str">
        <f t="shared" si="56"/>
        <v>OFF</v>
      </c>
      <c r="D616" s="4">
        <f t="shared" si="58"/>
        <v>42455.583333331844</v>
      </c>
      <c r="E616" t="str">
        <f t="shared" si="59"/>
        <v>LRKPLGS</v>
      </c>
      <c r="F616" s="39">
        <v>79.27899169921875</v>
      </c>
      <c r="G616">
        <f t="shared" si="57"/>
        <v>1.1886548117282939E-3</v>
      </c>
      <c r="H616" s="38">
        <f>G616*SUMIF('Manual Inputs'!$B$11:$B$22,'Expanded kW'!A616,'Manual Inputs'!$C$11:$C$22)</f>
        <v>35051.272989384102</v>
      </c>
    </row>
    <row r="617" spans="1:8" x14ac:dyDescent="0.2">
      <c r="A617">
        <f t="shared" si="54"/>
        <v>3</v>
      </c>
      <c r="B617" t="b">
        <f t="shared" si="55"/>
        <v>0</v>
      </c>
      <c r="C617" t="str">
        <f t="shared" si="56"/>
        <v>OFF</v>
      </c>
      <c r="D617" s="4">
        <f t="shared" si="58"/>
        <v>42455.624999998508</v>
      </c>
      <c r="E617" t="str">
        <f t="shared" si="59"/>
        <v>LRKPLGS</v>
      </c>
      <c r="F617" s="39">
        <v>83.7344970703125</v>
      </c>
      <c r="G617">
        <f t="shared" si="57"/>
        <v>1.2554576025373E-3</v>
      </c>
      <c r="H617" s="38">
        <f>G617*SUMIF('Manual Inputs'!$B$11:$B$22,'Expanded kW'!A617,'Manual Inputs'!$C$11:$C$22)</f>
        <v>37021.166043276367</v>
      </c>
    </row>
    <row r="618" spans="1:8" x14ac:dyDescent="0.2">
      <c r="A618">
        <f t="shared" si="54"/>
        <v>3</v>
      </c>
      <c r="B618" t="b">
        <f t="shared" si="55"/>
        <v>0</v>
      </c>
      <c r="C618" t="str">
        <f t="shared" si="56"/>
        <v>OFF</v>
      </c>
      <c r="D618" s="4">
        <f t="shared" si="58"/>
        <v>42455.666666665173</v>
      </c>
      <c r="E618" t="str">
        <f t="shared" si="59"/>
        <v>LRKPLGS</v>
      </c>
      <c r="F618" s="39">
        <v>83.317764282226562</v>
      </c>
      <c r="G618">
        <f t="shared" si="57"/>
        <v>1.2492093970146738E-3</v>
      </c>
      <c r="H618" s="38">
        <f>G618*SUMIF('Manual Inputs'!$B$11:$B$22,'Expanded kW'!A618,'Manual Inputs'!$C$11:$C$22)</f>
        <v>36836.917802907148</v>
      </c>
    </row>
    <row r="619" spans="1:8" x14ac:dyDescent="0.2">
      <c r="A619">
        <f t="shared" si="54"/>
        <v>3</v>
      </c>
      <c r="B619" t="b">
        <f t="shared" si="55"/>
        <v>0</v>
      </c>
      <c r="C619" t="str">
        <f t="shared" si="56"/>
        <v>OFF</v>
      </c>
      <c r="D619" s="4">
        <f t="shared" si="58"/>
        <v>42455.708333331837</v>
      </c>
      <c r="E619" t="str">
        <f t="shared" si="59"/>
        <v>LRKPLGS</v>
      </c>
      <c r="F619" s="39">
        <v>80.161056518554688</v>
      </c>
      <c r="G619">
        <f t="shared" si="57"/>
        <v>1.2018798864837569E-3</v>
      </c>
      <c r="H619" s="38">
        <f>G619*SUMIF('Manual Inputs'!$B$11:$B$22,'Expanded kW'!A619,'Manual Inputs'!$C$11:$C$22)</f>
        <v>35441.256440412028</v>
      </c>
    </row>
    <row r="620" spans="1:8" x14ac:dyDescent="0.2">
      <c r="A620">
        <f t="shared" si="54"/>
        <v>3</v>
      </c>
      <c r="B620" t="b">
        <f t="shared" si="55"/>
        <v>0</v>
      </c>
      <c r="C620" t="str">
        <f t="shared" si="56"/>
        <v>OFF</v>
      </c>
      <c r="D620" s="4">
        <f t="shared" si="58"/>
        <v>42455.749999998501</v>
      </c>
      <c r="E620" t="str">
        <f t="shared" si="59"/>
        <v>LRKPLGS</v>
      </c>
      <c r="F620" s="39">
        <v>81.377540588378906</v>
      </c>
      <c r="G620">
        <f t="shared" si="57"/>
        <v>1.2201190140507846E-3</v>
      </c>
      <c r="H620" s="38">
        <f>G620*SUMIF('Manual Inputs'!$B$11:$B$22,'Expanded kW'!A620,'Manual Inputs'!$C$11:$C$22)</f>
        <v>35979.095208347135</v>
      </c>
    </row>
    <row r="621" spans="1:8" x14ac:dyDescent="0.2">
      <c r="A621">
        <f t="shared" si="54"/>
        <v>3</v>
      </c>
      <c r="B621" t="b">
        <f t="shared" si="55"/>
        <v>0</v>
      </c>
      <c r="C621" t="str">
        <f t="shared" si="56"/>
        <v>OFF</v>
      </c>
      <c r="D621" s="4">
        <f t="shared" si="58"/>
        <v>42455.791666665165</v>
      </c>
      <c r="E621" t="str">
        <f t="shared" si="59"/>
        <v>LRKPLGS</v>
      </c>
      <c r="F621" s="39">
        <v>81.984199523925781</v>
      </c>
      <c r="G621">
        <f t="shared" si="57"/>
        <v>1.2292148419285106E-3</v>
      </c>
      <c r="H621" s="38">
        <f>G621*SUMIF('Manual Inputs'!$B$11:$B$22,'Expanded kW'!A621,'Manual Inputs'!$C$11:$C$22)</f>
        <v>36247.314663533674</v>
      </c>
    </row>
    <row r="622" spans="1:8" x14ac:dyDescent="0.2">
      <c r="A622">
        <f t="shared" si="54"/>
        <v>3</v>
      </c>
      <c r="B622" t="b">
        <f t="shared" si="55"/>
        <v>0</v>
      </c>
      <c r="C622" t="str">
        <f t="shared" si="56"/>
        <v>OFF</v>
      </c>
      <c r="D622" s="4">
        <f t="shared" si="58"/>
        <v>42455.83333333183</v>
      </c>
      <c r="E622" t="str">
        <f t="shared" si="59"/>
        <v>LRKPLGS</v>
      </c>
      <c r="F622" s="39">
        <v>77.753395080566406</v>
      </c>
      <c r="G622">
        <f t="shared" si="57"/>
        <v>1.1657810626725853E-3</v>
      </c>
      <c r="H622" s="38">
        <f>G622*SUMIF('Manual Inputs'!$B$11:$B$22,'Expanded kW'!A622,'Manual Inputs'!$C$11:$C$22)</f>
        <v>34376.767645585787</v>
      </c>
    </row>
    <row r="623" spans="1:8" x14ac:dyDescent="0.2">
      <c r="A623">
        <f t="shared" si="54"/>
        <v>3</v>
      </c>
      <c r="B623" t="b">
        <f t="shared" si="55"/>
        <v>0</v>
      </c>
      <c r="C623" t="str">
        <f t="shared" si="56"/>
        <v>OFF</v>
      </c>
      <c r="D623" s="4">
        <f t="shared" si="58"/>
        <v>42455.874999998494</v>
      </c>
      <c r="E623" t="str">
        <f t="shared" si="59"/>
        <v>LRKPLGS</v>
      </c>
      <c r="F623" s="39">
        <v>69.2060546875</v>
      </c>
      <c r="G623">
        <f t="shared" si="57"/>
        <v>1.037628104771153E-3</v>
      </c>
      <c r="H623" s="38">
        <f>G623*SUMIF('Manual Inputs'!$B$11:$B$22,'Expanded kW'!A623,'Manual Inputs'!$C$11:$C$22)</f>
        <v>30597.769514691143</v>
      </c>
    </row>
    <row r="624" spans="1:8" x14ac:dyDescent="0.2">
      <c r="A624">
        <f t="shared" si="54"/>
        <v>3</v>
      </c>
      <c r="B624" t="b">
        <f t="shared" si="55"/>
        <v>0</v>
      </c>
      <c r="C624" t="str">
        <f t="shared" si="56"/>
        <v>OFF</v>
      </c>
      <c r="D624" s="4">
        <f t="shared" si="58"/>
        <v>42455.916666665158</v>
      </c>
      <c r="E624" t="str">
        <f t="shared" si="59"/>
        <v>LRKPLGS</v>
      </c>
      <c r="F624" s="39">
        <v>67.4404296875</v>
      </c>
      <c r="G624">
        <f t="shared" si="57"/>
        <v>1.011155534838374E-3</v>
      </c>
      <c r="H624" s="38">
        <f>G624*SUMIF('Manual Inputs'!$B$11:$B$22,'Expanded kW'!A624,'Manual Inputs'!$C$11:$C$22)</f>
        <v>29817.141475087919</v>
      </c>
    </row>
    <row r="625" spans="1:8" x14ac:dyDescent="0.2">
      <c r="A625">
        <f t="shared" si="54"/>
        <v>3</v>
      </c>
      <c r="B625" t="b">
        <f t="shared" si="55"/>
        <v>0</v>
      </c>
      <c r="C625" t="str">
        <f t="shared" si="56"/>
        <v>OFF</v>
      </c>
      <c r="D625" s="4">
        <f t="shared" si="58"/>
        <v>42455.958333331822</v>
      </c>
      <c r="E625" t="str">
        <f t="shared" si="59"/>
        <v>LRKPLGS</v>
      </c>
      <c r="F625" s="39">
        <v>64.010963439941406</v>
      </c>
      <c r="G625">
        <f t="shared" si="57"/>
        <v>9.5973647072759177E-4</v>
      </c>
      <c r="H625" s="38">
        <f>G625*SUMIF('Manual Inputs'!$B$11:$B$22,'Expanded kW'!A625,'Manual Inputs'!$C$11:$C$22)</f>
        <v>28300.886600062309</v>
      </c>
    </row>
    <row r="626" spans="1:8" x14ac:dyDescent="0.2">
      <c r="A626">
        <f t="shared" si="54"/>
        <v>3</v>
      </c>
      <c r="B626" t="b">
        <f t="shared" si="55"/>
        <v>0</v>
      </c>
      <c r="C626" t="str">
        <f t="shared" si="56"/>
        <v>OFF</v>
      </c>
      <c r="D626" s="4">
        <f t="shared" si="58"/>
        <v>42455.999999998487</v>
      </c>
      <c r="E626" t="str">
        <f t="shared" si="59"/>
        <v>LRKPLGS</v>
      </c>
      <c r="F626" s="39">
        <v>62.561267852783203</v>
      </c>
      <c r="G626">
        <f t="shared" si="57"/>
        <v>9.3800072966576577E-4</v>
      </c>
      <c r="H626" s="38">
        <f>G626*SUMIF('Manual Inputs'!$B$11:$B$22,'Expanded kW'!A626,'Manual Inputs'!$C$11:$C$22)</f>
        <v>27659.939046519088</v>
      </c>
    </row>
    <row r="627" spans="1:8" x14ac:dyDescent="0.2">
      <c r="A627">
        <f t="shared" si="54"/>
        <v>3</v>
      </c>
      <c r="B627" t="b">
        <f t="shared" si="55"/>
        <v>0</v>
      </c>
      <c r="C627" t="str">
        <f t="shared" si="56"/>
        <v>OFF</v>
      </c>
      <c r="D627" s="4">
        <f t="shared" si="58"/>
        <v>42456.041666665151</v>
      </c>
      <c r="E627" t="str">
        <f t="shared" si="59"/>
        <v>LRKPLGS</v>
      </c>
      <c r="F627" s="39">
        <v>63.564868927001953</v>
      </c>
      <c r="G627">
        <f t="shared" si="57"/>
        <v>9.5304803564629273E-4</v>
      </c>
      <c r="H627" s="38">
        <f>G627*SUMIF('Manual Inputs'!$B$11:$B$22,'Expanded kW'!A627,'Manual Inputs'!$C$11:$C$22)</f>
        <v>28103.656789024473</v>
      </c>
    </row>
    <row r="628" spans="1:8" x14ac:dyDescent="0.2">
      <c r="A628">
        <f t="shared" si="54"/>
        <v>3</v>
      </c>
      <c r="B628" t="b">
        <f t="shared" si="55"/>
        <v>0</v>
      </c>
      <c r="C628" t="str">
        <f t="shared" si="56"/>
        <v>OFF</v>
      </c>
      <c r="D628" s="4">
        <f t="shared" si="58"/>
        <v>42456.083333331815</v>
      </c>
      <c r="E628" t="str">
        <f t="shared" si="59"/>
        <v>LRKPLGS</v>
      </c>
      <c r="F628" s="39">
        <v>63.215694427490234</v>
      </c>
      <c r="G628">
        <f t="shared" si="57"/>
        <v>9.4781275275379465E-4</v>
      </c>
      <c r="H628" s="38">
        <f>G628*SUMIF('Manual Inputs'!$B$11:$B$22,'Expanded kW'!A628,'Manual Inputs'!$C$11:$C$22)</f>
        <v>27949.277798563155</v>
      </c>
    </row>
    <row r="629" spans="1:8" x14ac:dyDescent="0.2">
      <c r="A629">
        <f t="shared" si="54"/>
        <v>3</v>
      </c>
      <c r="B629" t="b">
        <f t="shared" si="55"/>
        <v>0</v>
      </c>
      <c r="C629" t="str">
        <f t="shared" si="56"/>
        <v>OFF</v>
      </c>
      <c r="D629" s="4">
        <f t="shared" si="58"/>
        <v>42456.124999998479</v>
      </c>
      <c r="E629" t="str">
        <f t="shared" si="59"/>
        <v>LRKPLGS</v>
      </c>
      <c r="F629" s="39">
        <v>62.532478332519531</v>
      </c>
      <c r="G629">
        <f t="shared" si="57"/>
        <v>9.3756907935014881E-4</v>
      </c>
      <c r="H629" s="38">
        <f>G629*SUMIF('Manual Inputs'!$B$11:$B$22,'Expanded kW'!A629,'Manual Inputs'!$C$11:$C$22)</f>
        <v>27647.210462156869</v>
      </c>
    </row>
    <row r="630" spans="1:8" x14ac:dyDescent="0.2">
      <c r="A630">
        <f t="shared" si="54"/>
        <v>3</v>
      </c>
      <c r="B630" t="b">
        <f t="shared" si="55"/>
        <v>0</v>
      </c>
      <c r="C630" t="str">
        <f t="shared" si="56"/>
        <v>OFF</v>
      </c>
      <c r="D630" s="4">
        <f t="shared" si="58"/>
        <v>42456.166666665144</v>
      </c>
      <c r="E630" t="str">
        <f t="shared" si="59"/>
        <v>LRKPLGS</v>
      </c>
      <c r="F630" s="39">
        <v>61.914436340332031</v>
      </c>
      <c r="G630">
        <f t="shared" si="57"/>
        <v>9.2830258173056508E-4</v>
      </c>
      <c r="H630" s="38">
        <f>G630*SUMIF('Manual Inputs'!$B$11:$B$22,'Expanded kW'!A630,'Manual Inputs'!$C$11:$C$22)</f>
        <v>27373.958266048525</v>
      </c>
    </row>
    <row r="631" spans="1:8" x14ac:dyDescent="0.2">
      <c r="A631">
        <f t="shared" si="54"/>
        <v>3</v>
      </c>
      <c r="B631" t="b">
        <f t="shared" si="55"/>
        <v>0</v>
      </c>
      <c r="C631" t="str">
        <f t="shared" si="56"/>
        <v>OFF</v>
      </c>
      <c r="D631" s="4">
        <f t="shared" si="58"/>
        <v>42456.208333331808</v>
      </c>
      <c r="E631" t="str">
        <f t="shared" si="59"/>
        <v>LRKPLGS</v>
      </c>
      <c r="F631" s="39">
        <v>64.145889282226562</v>
      </c>
      <c r="G631">
        <f t="shared" si="57"/>
        <v>9.6175945624016269E-4</v>
      </c>
      <c r="H631" s="38">
        <f>G631*SUMIF('Manual Inputs'!$B$11:$B$22,'Expanded kW'!A631,'Manual Inputs'!$C$11:$C$22)</f>
        <v>28360.540771109321</v>
      </c>
    </row>
    <row r="632" spans="1:8" x14ac:dyDescent="0.2">
      <c r="A632">
        <f t="shared" si="54"/>
        <v>3</v>
      </c>
      <c r="B632" t="b">
        <f t="shared" si="55"/>
        <v>0</v>
      </c>
      <c r="C632" t="str">
        <f t="shared" si="56"/>
        <v>OFF</v>
      </c>
      <c r="D632" s="4">
        <f t="shared" si="58"/>
        <v>42456.249999998472</v>
      </c>
      <c r="E632" t="str">
        <f t="shared" si="59"/>
        <v>LRKPLGS</v>
      </c>
      <c r="F632" s="39">
        <v>67.613853454589844</v>
      </c>
      <c r="G632">
        <f t="shared" si="57"/>
        <v>1.0137557318237427E-3</v>
      </c>
      <c r="H632" s="38">
        <f>G632*SUMIF('Manual Inputs'!$B$11:$B$22,'Expanded kW'!A632,'Manual Inputs'!$C$11:$C$22)</f>
        <v>29893.816564828914</v>
      </c>
    </row>
    <row r="633" spans="1:8" x14ac:dyDescent="0.2">
      <c r="A633">
        <f t="shared" si="54"/>
        <v>3</v>
      </c>
      <c r="B633" t="b">
        <f t="shared" si="55"/>
        <v>0</v>
      </c>
      <c r="C633" t="str">
        <f t="shared" si="56"/>
        <v>OFF</v>
      </c>
      <c r="D633" s="4">
        <f t="shared" si="58"/>
        <v>42456.291666665136</v>
      </c>
      <c r="E633" t="str">
        <f t="shared" si="59"/>
        <v>LRKPLGS</v>
      </c>
      <c r="F633" s="39">
        <v>72.677261352539062</v>
      </c>
      <c r="G633">
        <f t="shared" si="57"/>
        <v>1.089672996065383E-3</v>
      </c>
      <c r="H633" s="38">
        <f>G633*SUMIF('Manual Inputs'!$B$11:$B$22,'Expanded kW'!A633,'Manual Inputs'!$C$11:$C$22)</f>
        <v>32132.478897480287</v>
      </c>
    </row>
    <row r="634" spans="1:8" x14ac:dyDescent="0.2">
      <c r="A634">
        <f t="shared" si="54"/>
        <v>3</v>
      </c>
      <c r="B634" t="b">
        <f t="shared" si="55"/>
        <v>0</v>
      </c>
      <c r="C634" t="str">
        <f t="shared" si="56"/>
        <v>OFF</v>
      </c>
      <c r="D634" s="4">
        <f t="shared" si="58"/>
        <v>42456.333333331801</v>
      </c>
      <c r="E634" t="str">
        <f t="shared" si="59"/>
        <v>LRKPLGS</v>
      </c>
      <c r="F634" s="39">
        <v>70.861885070800781</v>
      </c>
      <c r="G634">
        <f t="shared" si="57"/>
        <v>1.0624544895463741E-3</v>
      </c>
      <c r="H634" s="38">
        <f>G634*SUMIF('Manual Inputs'!$B$11:$B$22,'Expanded kW'!A634,'Manual Inputs'!$C$11:$C$22)</f>
        <v>31329.854541824046</v>
      </c>
    </row>
    <row r="635" spans="1:8" x14ac:dyDescent="0.2">
      <c r="A635">
        <f t="shared" si="54"/>
        <v>3</v>
      </c>
      <c r="B635" t="b">
        <f t="shared" si="55"/>
        <v>0</v>
      </c>
      <c r="C635" t="str">
        <f t="shared" si="56"/>
        <v>OFF</v>
      </c>
      <c r="D635" s="4">
        <f t="shared" si="58"/>
        <v>42456.374999998465</v>
      </c>
      <c r="E635" t="str">
        <f t="shared" si="59"/>
        <v>LRKPLGS</v>
      </c>
      <c r="F635" s="39">
        <v>66.926361083984375</v>
      </c>
      <c r="G635">
        <f t="shared" si="57"/>
        <v>1.003447942876993E-3</v>
      </c>
      <c r="H635" s="38">
        <f>G635*SUMIF('Manual Inputs'!$B$11:$B$22,'Expanded kW'!A635,'Manual Inputs'!$C$11:$C$22)</f>
        <v>29589.858577426203</v>
      </c>
    </row>
    <row r="636" spans="1:8" x14ac:dyDescent="0.2">
      <c r="A636">
        <f t="shared" si="54"/>
        <v>3</v>
      </c>
      <c r="B636" t="b">
        <f t="shared" si="55"/>
        <v>0</v>
      </c>
      <c r="C636" t="str">
        <f t="shared" si="56"/>
        <v>OFF</v>
      </c>
      <c r="D636" s="4">
        <f t="shared" si="58"/>
        <v>42456.416666665129</v>
      </c>
      <c r="E636" t="str">
        <f t="shared" si="59"/>
        <v>LRKPLGS</v>
      </c>
      <c r="F636" s="39">
        <v>73.113899230957031</v>
      </c>
      <c r="G636">
        <f t="shared" si="57"/>
        <v>1.0962196448564456E-3</v>
      </c>
      <c r="H636" s="38">
        <f>G636*SUMIF('Manual Inputs'!$B$11:$B$22,'Expanded kW'!A636,'Manual Inputs'!$C$11:$C$22)</f>
        <v>32325.527688161168</v>
      </c>
    </row>
    <row r="637" spans="1:8" x14ac:dyDescent="0.2">
      <c r="A637">
        <f t="shared" si="54"/>
        <v>3</v>
      </c>
      <c r="B637" t="b">
        <f t="shared" si="55"/>
        <v>0</v>
      </c>
      <c r="C637" t="str">
        <f t="shared" si="56"/>
        <v>OFF</v>
      </c>
      <c r="D637" s="4">
        <f t="shared" si="58"/>
        <v>42456.458333331793</v>
      </c>
      <c r="E637" t="str">
        <f t="shared" si="59"/>
        <v>LRKPLGS</v>
      </c>
      <c r="F637" s="39">
        <v>74.644973754882813</v>
      </c>
      <c r="G637">
        <f t="shared" si="57"/>
        <v>1.1191755258656755E-3</v>
      </c>
      <c r="H637" s="38">
        <f>G637*SUMIF('Manual Inputs'!$B$11:$B$22,'Expanded kW'!A637,'Manual Inputs'!$C$11:$C$22)</f>
        <v>33002.454954199326</v>
      </c>
    </row>
    <row r="638" spans="1:8" x14ac:dyDescent="0.2">
      <c r="A638">
        <f t="shared" si="54"/>
        <v>3</v>
      </c>
      <c r="B638" t="b">
        <f t="shared" si="55"/>
        <v>0</v>
      </c>
      <c r="C638" t="str">
        <f t="shared" si="56"/>
        <v>OFF</v>
      </c>
      <c r="D638" s="4">
        <f t="shared" si="58"/>
        <v>42456.499999998457</v>
      </c>
      <c r="E638" t="str">
        <f t="shared" si="59"/>
        <v>LRKPLGS</v>
      </c>
      <c r="F638" s="39">
        <v>70.838005065917969</v>
      </c>
      <c r="G638">
        <f t="shared" si="57"/>
        <v>1.0620964491361764E-3</v>
      </c>
      <c r="H638" s="38">
        <f>G638*SUMIF('Manual Inputs'!$B$11:$B$22,'Expanded kW'!A638,'Manual Inputs'!$C$11:$C$22)</f>
        <v>31319.296579970658</v>
      </c>
    </row>
    <row r="639" spans="1:8" x14ac:dyDescent="0.2">
      <c r="A639">
        <f t="shared" si="54"/>
        <v>3</v>
      </c>
      <c r="B639" t="b">
        <f t="shared" si="55"/>
        <v>0</v>
      </c>
      <c r="C639" t="str">
        <f t="shared" si="56"/>
        <v>OFF</v>
      </c>
      <c r="D639" s="4">
        <f t="shared" si="58"/>
        <v>42456.541666665122</v>
      </c>
      <c r="E639" t="str">
        <f t="shared" si="59"/>
        <v>LRKPLGS</v>
      </c>
      <c r="F639" s="39">
        <v>73.678070068359375</v>
      </c>
      <c r="G639">
        <f t="shared" si="57"/>
        <v>1.1046784353397974E-3</v>
      </c>
      <c r="H639" s="38">
        <f>G639*SUMIF('Manual Inputs'!$B$11:$B$22,'Expanded kW'!A639,'Manual Inputs'!$C$11:$C$22)</f>
        <v>32574.962066810484</v>
      </c>
    </row>
    <row r="640" spans="1:8" x14ac:dyDescent="0.2">
      <c r="A640">
        <f t="shared" si="54"/>
        <v>3</v>
      </c>
      <c r="B640" t="b">
        <f t="shared" si="55"/>
        <v>0</v>
      </c>
      <c r="C640" t="str">
        <f t="shared" si="56"/>
        <v>OFF</v>
      </c>
      <c r="D640" s="4">
        <f t="shared" si="58"/>
        <v>42456.583333331786</v>
      </c>
      <c r="E640" t="str">
        <f t="shared" si="59"/>
        <v>LRKPLGS</v>
      </c>
      <c r="F640" s="39">
        <v>76.591148376464844</v>
      </c>
      <c r="G640">
        <f t="shared" si="57"/>
        <v>1.1483551329573454E-3</v>
      </c>
      <c r="H640" s="38">
        <f>G640*SUMIF('Manual Inputs'!$B$11:$B$22,'Expanded kW'!A640,'Manual Inputs'!$C$11:$C$22)</f>
        <v>33862.908606345802</v>
      </c>
    </row>
    <row r="641" spans="1:8" x14ac:dyDescent="0.2">
      <c r="A641">
        <f t="shared" si="54"/>
        <v>3</v>
      </c>
      <c r="B641" t="b">
        <f t="shared" si="55"/>
        <v>0</v>
      </c>
      <c r="C641" t="str">
        <f t="shared" si="56"/>
        <v>OFF</v>
      </c>
      <c r="D641" s="4">
        <f t="shared" si="58"/>
        <v>42456.62499999845</v>
      </c>
      <c r="E641" t="str">
        <f t="shared" si="59"/>
        <v>LRKPLGS</v>
      </c>
      <c r="F641" s="39">
        <v>73.840164184570313</v>
      </c>
      <c r="G641">
        <f t="shared" si="57"/>
        <v>1.1071087633126604E-3</v>
      </c>
      <c r="H641" s="38">
        <f>G641*SUMIF('Manual Inputs'!$B$11:$B$22,'Expanded kW'!A641,'Manual Inputs'!$C$11:$C$22)</f>
        <v>32646.628027684943</v>
      </c>
    </row>
    <row r="642" spans="1:8" x14ac:dyDescent="0.2">
      <c r="A642">
        <f t="shared" ref="A642:A705" si="60">MONTH(D642)</f>
        <v>3</v>
      </c>
      <c r="B642" t="b">
        <f t="shared" ref="B642:B705" si="61">IF(ISNA(VLOOKUP(DATE(YEAR(D642),MONTH(D642),DAY(D642)),Holidays,1,FALSE)),FALSE,TRUE)</f>
        <v>0</v>
      </c>
      <c r="C642" t="str">
        <f t="shared" ref="C642:C705" si="62">IF(OR(HOUR(D642)&lt;PkStart,HOUR(D642)&gt;OPkStart-1,WEEKDAY(D642,2)&gt;5,B642)=TRUE,"OFF","ON")</f>
        <v>OFF</v>
      </c>
      <c r="D642" s="4">
        <f t="shared" si="58"/>
        <v>42456.666666665114</v>
      </c>
      <c r="E642" t="str">
        <f t="shared" si="59"/>
        <v>LRKPLGS</v>
      </c>
      <c r="F642" s="39">
        <v>66.666313171386719</v>
      </c>
      <c r="G642">
        <f t="shared" ref="G642:G705" si="63">IF(SUMIF($A$2:$A$8761,A642,$F$2:$F$8761)=0,0,F642/SUMIF($A$2:$A$8761,A642,$F$2:$F$8761))</f>
        <v>9.9954896288287484E-4</v>
      </c>
      <c r="H642" s="38">
        <f>G642*SUMIF('Manual Inputs'!$B$11:$B$22,'Expanded kW'!A642,'Manual Inputs'!$C$11:$C$22)</f>
        <v>29474.884734048348</v>
      </c>
    </row>
    <row r="643" spans="1:8" x14ac:dyDescent="0.2">
      <c r="A643">
        <f t="shared" si="60"/>
        <v>3</v>
      </c>
      <c r="B643" t="b">
        <f t="shared" si="61"/>
        <v>0</v>
      </c>
      <c r="C643" t="str">
        <f t="shared" si="62"/>
        <v>OFF</v>
      </c>
      <c r="D643" s="4">
        <f t="shared" si="58"/>
        <v>42456.708333331779</v>
      </c>
      <c r="E643" t="str">
        <f t="shared" si="59"/>
        <v>LRKPLGS</v>
      </c>
      <c r="F643" s="39">
        <v>65.800323486328125</v>
      </c>
      <c r="G643">
        <f t="shared" si="63"/>
        <v>9.8656490766232756E-4</v>
      </c>
      <c r="H643" s="38">
        <f>G643*SUMIF('Manual Inputs'!$B$11:$B$22,'Expanded kW'!A643,'Manual Inputs'!$C$11:$C$22)</f>
        <v>29092.008511654632</v>
      </c>
    </row>
    <row r="644" spans="1:8" x14ac:dyDescent="0.2">
      <c r="A644">
        <f t="shared" si="60"/>
        <v>3</v>
      </c>
      <c r="B644" t="b">
        <f t="shared" si="61"/>
        <v>0</v>
      </c>
      <c r="C644" t="str">
        <f t="shared" si="62"/>
        <v>OFF</v>
      </c>
      <c r="D644" s="4">
        <f t="shared" ref="D644:D707" si="64">+D643+1/24</f>
        <v>42456.749999998443</v>
      </c>
      <c r="E644" t="str">
        <f t="shared" ref="E644:E707" si="65">+E643</f>
        <v>LRKPLGS</v>
      </c>
      <c r="F644" s="39">
        <v>68.029441833496094</v>
      </c>
      <c r="G644">
        <f t="shared" si="63"/>
        <v>1.0199867788602574E-3</v>
      </c>
      <c r="H644" s="38">
        <f>G644*SUMIF('Manual Inputs'!$B$11:$B$22,'Expanded kW'!A644,'Manual Inputs'!$C$11:$C$22)</f>
        <v>30077.558832585361</v>
      </c>
    </row>
    <row r="645" spans="1:8" x14ac:dyDescent="0.2">
      <c r="A645">
        <f t="shared" si="60"/>
        <v>3</v>
      </c>
      <c r="B645" t="b">
        <f t="shared" si="61"/>
        <v>0</v>
      </c>
      <c r="C645" t="str">
        <f t="shared" si="62"/>
        <v>OFF</v>
      </c>
      <c r="D645" s="4">
        <f t="shared" si="64"/>
        <v>42456.791666665107</v>
      </c>
      <c r="E645" t="str">
        <f t="shared" si="65"/>
        <v>LRKPLGS</v>
      </c>
      <c r="F645" s="39">
        <v>67.937324523925781</v>
      </c>
      <c r="G645">
        <f t="shared" si="63"/>
        <v>1.0186056351181719E-3</v>
      </c>
      <c r="H645" s="38">
        <f>G645*SUMIF('Manual Inputs'!$B$11:$B$22,'Expanded kW'!A645,'Manual Inputs'!$C$11:$C$22)</f>
        <v>30036.831410407151</v>
      </c>
    </row>
    <row r="646" spans="1:8" x14ac:dyDescent="0.2">
      <c r="A646">
        <f t="shared" si="60"/>
        <v>3</v>
      </c>
      <c r="B646" t="b">
        <f t="shared" si="61"/>
        <v>0</v>
      </c>
      <c r="C646" t="str">
        <f t="shared" si="62"/>
        <v>OFF</v>
      </c>
      <c r="D646" s="4">
        <f t="shared" si="64"/>
        <v>42456.833333331771</v>
      </c>
      <c r="E646" t="str">
        <f t="shared" si="65"/>
        <v>LRKPLGS</v>
      </c>
      <c r="F646" s="39">
        <v>69.03729248046875</v>
      </c>
      <c r="G646">
        <f t="shared" si="63"/>
        <v>1.0350978000192126E-3</v>
      </c>
      <c r="H646" s="38">
        <f>G646*SUMIF('Manual Inputs'!$B$11:$B$22,'Expanded kW'!A646,'Manual Inputs'!$C$11:$C$22)</f>
        <v>30523.155420059542</v>
      </c>
    </row>
    <row r="647" spans="1:8" x14ac:dyDescent="0.2">
      <c r="A647">
        <f t="shared" si="60"/>
        <v>3</v>
      </c>
      <c r="B647" t="b">
        <f t="shared" si="61"/>
        <v>0</v>
      </c>
      <c r="C647" t="str">
        <f t="shared" si="62"/>
        <v>OFF</v>
      </c>
      <c r="D647" s="4">
        <f t="shared" si="64"/>
        <v>42456.874999998436</v>
      </c>
      <c r="E647" t="str">
        <f t="shared" si="65"/>
        <v>LRKPLGS</v>
      </c>
      <c r="F647" s="39">
        <v>68.430961608886719</v>
      </c>
      <c r="G647">
        <f t="shared" si="63"/>
        <v>1.0260068909075052E-3</v>
      </c>
      <c r="H647" s="38">
        <f>G647*SUMIF('Manual Inputs'!$B$11:$B$22,'Expanded kW'!A647,'Manual Inputs'!$C$11:$C$22)</f>
        <v>30255.08101035533</v>
      </c>
    </row>
    <row r="648" spans="1:8" x14ac:dyDescent="0.2">
      <c r="A648">
        <f t="shared" si="60"/>
        <v>3</v>
      </c>
      <c r="B648" t="b">
        <f t="shared" si="61"/>
        <v>0</v>
      </c>
      <c r="C648" t="str">
        <f t="shared" si="62"/>
        <v>OFF</v>
      </c>
      <c r="D648" s="4">
        <f t="shared" si="64"/>
        <v>42456.9166666651</v>
      </c>
      <c r="E648" t="str">
        <f t="shared" si="65"/>
        <v>LRKPLGS</v>
      </c>
      <c r="F648" s="39">
        <v>68.357841491699219</v>
      </c>
      <c r="G648">
        <f t="shared" si="63"/>
        <v>1.0249105780348743E-3</v>
      </c>
      <c r="H648" s="38">
        <f>G648*SUMIF('Manual Inputs'!$B$11:$B$22,'Expanded kW'!A648,'Manual Inputs'!$C$11:$C$22)</f>
        <v>30222.752733549311</v>
      </c>
    </row>
    <row r="649" spans="1:8" x14ac:dyDescent="0.2">
      <c r="A649">
        <f t="shared" si="60"/>
        <v>3</v>
      </c>
      <c r="B649" t="b">
        <f t="shared" si="61"/>
        <v>0</v>
      </c>
      <c r="C649" t="str">
        <f t="shared" si="62"/>
        <v>OFF</v>
      </c>
      <c r="D649" s="4">
        <f t="shared" si="64"/>
        <v>42456.958333331764</v>
      </c>
      <c r="E649" t="str">
        <f t="shared" si="65"/>
        <v>LRKPLGS</v>
      </c>
      <c r="F649" s="39">
        <v>65.768318176269531</v>
      </c>
      <c r="G649">
        <f t="shared" si="63"/>
        <v>9.860850420007367E-4</v>
      </c>
      <c r="H649" s="38">
        <f>G649*SUMIF('Manual Inputs'!$B$11:$B$22,'Expanded kW'!A649,'Manual Inputs'!$C$11:$C$22)</f>
        <v>29077.858144250495</v>
      </c>
    </row>
    <row r="650" spans="1:8" x14ac:dyDescent="0.2">
      <c r="A650">
        <f t="shared" si="60"/>
        <v>3</v>
      </c>
      <c r="B650" t="b">
        <f t="shared" si="61"/>
        <v>0</v>
      </c>
      <c r="C650" t="str">
        <f t="shared" si="62"/>
        <v>OFF</v>
      </c>
      <c r="D650" s="4">
        <f t="shared" si="64"/>
        <v>42456.999999998428</v>
      </c>
      <c r="E650" t="str">
        <f t="shared" si="65"/>
        <v>LRKPLGS</v>
      </c>
      <c r="F650" s="39">
        <v>65.37371826171875</v>
      </c>
      <c r="G650">
        <f t="shared" si="63"/>
        <v>9.80168681599511E-4</v>
      </c>
      <c r="H650" s="38">
        <f>G650*SUMIF('Manual Inputs'!$B$11:$B$22,'Expanded kW'!A650,'Manual Inputs'!$C$11:$C$22)</f>
        <v>28903.395414212475</v>
      </c>
    </row>
    <row r="651" spans="1:8" x14ac:dyDescent="0.2">
      <c r="A651">
        <f t="shared" si="60"/>
        <v>3</v>
      </c>
      <c r="B651" t="b">
        <f t="shared" si="61"/>
        <v>0</v>
      </c>
      <c r="C651" t="str">
        <f t="shared" si="62"/>
        <v>OFF</v>
      </c>
      <c r="D651" s="4">
        <f t="shared" si="64"/>
        <v>42457.041666665093</v>
      </c>
      <c r="E651" t="str">
        <f t="shared" si="65"/>
        <v>LRKPLGS</v>
      </c>
      <c r="F651" s="39">
        <v>65.544151306152344</v>
      </c>
      <c r="G651">
        <f t="shared" si="63"/>
        <v>9.8272403774117469E-4</v>
      </c>
      <c r="H651" s="38">
        <f>G651*SUMIF('Manual Inputs'!$B$11:$B$22,'Expanded kW'!A651,'Manual Inputs'!$C$11:$C$22)</f>
        <v>28978.748228858742</v>
      </c>
    </row>
    <row r="652" spans="1:8" x14ac:dyDescent="0.2">
      <c r="A652">
        <f t="shared" si="60"/>
        <v>3</v>
      </c>
      <c r="B652" t="b">
        <f t="shared" si="61"/>
        <v>0</v>
      </c>
      <c r="C652" t="str">
        <f t="shared" si="62"/>
        <v>OFF</v>
      </c>
      <c r="D652" s="4">
        <f t="shared" si="64"/>
        <v>42457.083333331757</v>
      </c>
      <c r="E652" t="str">
        <f t="shared" si="65"/>
        <v>LRKPLGS</v>
      </c>
      <c r="F652" s="39">
        <v>63.248039245605469</v>
      </c>
      <c r="G652">
        <f t="shared" si="63"/>
        <v>9.4829770876626526E-4</v>
      </c>
      <c r="H652" s="38">
        <f>G652*SUMIF('Manual Inputs'!$B$11:$B$22,'Expanded kW'!A652,'Manual Inputs'!$C$11:$C$22)</f>
        <v>27963.578271175753</v>
      </c>
    </row>
    <row r="653" spans="1:8" x14ac:dyDescent="0.2">
      <c r="A653">
        <f t="shared" si="60"/>
        <v>3</v>
      </c>
      <c r="B653" t="b">
        <f t="shared" si="61"/>
        <v>0</v>
      </c>
      <c r="C653" t="str">
        <f t="shared" si="62"/>
        <v>OFF</v>
      </c>
      <c r="D653" s="4">
        <f t="shared" si="64"/>
        <v>42457.124999998421</v>
      </c>
      <c r="E653" t="str">
        <f t="shared" si="65"/>
        <v>LRKPLGS</v>
      </c>
      <c r="F653" s="39">
        <v>63.905410766601563</v>
      </c>
      <c r="G653">
        <f t="shared" si="63"/>
        <v>9.5815388635855491E-4</v>
      </c>
      <c r="H653" s="38">
        <f>G653*SUMIF('Manual Inputs'!$B$11:$B$22,'Expanded kW'!A653,'Manual Inputs'!$C$11:$C$22)</f>
        <v>28254.219059410043</v>
      </c>
    </row>
    <row r="654" spans="1:8" x14ac:dyDescent="0.2">
      <c r="A654">
        <f t="shared" si="60"/>
        <v>3</v>
      </c>
      <c r="B654" t="b">
        <f t="shared" si="61"/>
        <v>0</v>
      </c>
      <c r="C654" t="str">
        <f t="shared" si="62"/>
        <v>OFF</v>
      </c>
      <c r="D654" s="4">
        <f t="shared" si="64"/>
        <v>42457.166666665085</v>
      </c>
      <c r="E654" t="str">
        <f t="shared" si="65"/>
        <v>LRKPLGS</v>
      </c>
      <c r="F654" s="39">
        <v>68.163154602050781</v>
      </c>
      <c r="G654">
        <f t="shared" si="63"/>
        <v>1.0219915763775497E-3</v>
      </c>
      <c r="H654" s="38">
        <f>G654*SUMIF('Manual Inputs'!$B$11:$B$22,'Expanded kW'!A654,'Manual Inputs'!$C$11:$C$22)</f>
        <v>30136.676672662816</v>
      </c>
    </row>
    <row r="655" spans="1:8" x14ac:dyDescent="0.2">
      <c r="A655">
        <f t="shared" si="60"/>
        <v>3</v>
      </c>
      <c r="B655" t="b">
        <f t="shared" si="61"/>
        <v>0</v>
      </c>
      <c r="C655" t="str">
        <f t="shared" si="62"/>
        <v>OFF</v>
      </c>
      <c r="D655" s="4">
        <f t="shared" si="64"/>
        <v>42457.20833333175</v>
      </c>
      <c r="E655" t="str">
        <f t="shared" si="65"/>
        <v>LRKPLGS</v>
      </c>
      <c r="F655" s="39">
        <v>83.334274291992188</v>
      </c>
      <c r="G655">
        <f t="shared" si="63"/>
        <v>1.2494569367743119E-3</v>
      </c>
      <c r="H655" s="38">
        <f>G655*SUMIF('Manual Inputs'!$B$11:$B$22,'Expanded kW'!A655,'Manual Inputs'!$C$11:$C$22)</f>
        <v>36844.217301134209</v>
      </c>
    </row>
    <row r="656" spans="1:8" x14ac:dyDescent="0.2">
      <c r="A656">
        <f t="shared" si="60"/>
        <v>3</v>
      </c>
      <c r="B656" t="b">
        <f t="shared" si="61"/>
        <v>0</v>
      </c>
      <c r="C656" t="str">
        <f t="shared" si="62"/>
        <v>OFF</v>
      </c>
      <c r="D656" s="4">
        <f t="shared" si="64"/>
        <v>42457.249999998414</v>
      </c>
      <c r="E656" t="str">
        <f t="shared" si="65"/>
        <v>LRKPLGS</v>
      </c>
      <c r="F656" s="39">
        <v>100.06880187988281</v>
      </c>
      <c r="G656">
        <f t="shared" si="63"/>
        <v>1.5003629626079136E-3</v>
      </c>
      <c r="H656" s="38">
        <f>G656*SUMIF('Manual Inputs'!$B$11:$B$22,'Expanded kW'!A656,'Manual Inputs'!$C$11:$C$22)</f>
        <v>44242.980608530241</v>
      </c>
    </row>
    <row r="657" spans="1:8" x14ac:dyDescent="0.2">
      <c r="A657">
        <f t="shared" si="60"/>
        <v>3</v>
      </c>
      <c r="B657" t="b">
        <f t="shared" si="61"/>
        <v>0</v>
      </c>
      <c r="C657" t="str">
        <f t="shared" si="62"/>
        <v>ON</v>
      </c>
      <c r="D657" s="4">
        <f t="shared" si="64"/>
        <v>42457.291666665078</v>
      </c>
      <c r="E657" t="str">
        <f t="shared" si="65"/>
        <v>LRKPLGS</v>
      </c>
      <c r="F657" s="39">
        <v>104.08756256103516</v>
      </c>
      <c r="G657">
        <f t="shared" si="63"/>
        <v>1.5606175031671534E-3</v>
      </c>
      <c r="H657" s="38">
        <f>G657*SUMIF('Manual Inputs'!$B$11:$B$22,'Expanded kW'!A657,'Manual Inputs'!$C$11:$C$22)</f>
        <v>46019.777647631105</v>
      </c>
    </row>
    <row r="658" spans="1:8" x14ac:dyDescent="0.2">
      <c r="A658">
        <f t="shared" si="60"/>
        <v>3</v>
      </c>
      <c r="B658" t="b">
        <f t="shared" si="61"/>
        <v>0</v>
      </c>
      <c r="C658" t="str">
        <f t="shared" si="62"/>
        <v>ON</v>
      </c>
      <c r="D658" s="4">
        <f t="shared" si="64"/>
        <v>42457.333333331742</v>
      </c>
      <c r="E658" t="str">
        <f t="shared" si="65"/>
        <v>LRKPLGS</v>
      </c>
      <c r="F658" s="39">
        <v>104.57036590576172</v>
      </c>
      <c r="G658">
        <f t="shared" si="63"/>
        <v>1.5678563252879624E-3</v>
      </c>
      <c r="H658" s="38">
        <f>G658*SUMIF('Manual Inputs'!$B$11:$B$22,'Expanded kW'!A658,'Manual Inputs'!$C$11:$C$22)</f>
        <v>46233.237373511613</v>
      </c>
    </row>
    <row r="659" spans="1:8" x14ac:dyDescent="0.2">
      <c r="A659">
        <f t="shared" si="60"/>
        <v>3</v>
      </c>
      <c r="B659" t="b">
        <f t="shared" si="61"/>
        <v>0</v>
      </c>
      <c r="C659" t="str">
        <f t="shared" si="62"/>
        <v>ON</v>
      </c>
      <c r="D659" s="4">
        <f t="shared" si="64"/>
        <v>42457.374999998407</v>
      </c>
      <c r="E659" t="str">
        <f t="shared" si="65"/>
        <v>LRKPLGS</v>
      </c>
      <c r="F659" s="39">
        <v>116.70423889160156</v>
      </c>
      <c r="G659">
        <f t="shared" si="63"/>
        <v>1.7497832923240558E-3</v>
      </c>
      <c r="H659" s="38">
        <f>G659*SUMIF('Manual Inputs'!$B$11:$B$22,'Expanded kW'!A659,'Manual Inputs'!$C$11:$C$22)</f>
        <v>51597.933433960839</v>
      </c>
    </row>
    <row r="660" spans="1:8" x14ac:dyDescent="0.2">
      <c r="A660">
        <f t="shared" si="60"/>
        <v>3</v>
      </c>
      <c r="B660" t="b">
        <f t="shared" si="61"/>
        <v>0</v>
      </c>
      <c r="C660" t="str">
        <f t="shared" si="62"/>
        <v>ON</v>
      </c>
      <c r="D660" s="4">
        <f t="shared" si="64"/>
        <v>42457.416666665071</v>
      </c>
      <c r="E660" t="str">
        <f t="shared" si="65"/>
        <v>LRKPLGS</v>
      </c>
      <c r="F660" s="39">
        <v>116.52639007568359</v>
      </c>
      <c r="G660">
        <f t="shared" si="63"/>
        <v>1.7471167491923884E-3</v>
      </c>
      <c r="H660" s="38">
        <f>G660*SUMIF('Manual Inputs'!$B$11:$B$22,'Expanded kW'!A660,'Manual Inputs'!$C$11:$C$22)</f>
        <v>51519.301916783748</v>
      </c>
    </row>
    <row r="661" spans="1:8" x14ac:dyDescent="0.2">
      <c r="A661">
        <f t="shared" si="60"/>
        <v>3</v>
      </c>
      <c r="B661" t="b">
        <f t="shared" si="61"/>
        <v>0</v>
      </c>
      <c r="C661" t="str">
        <f t="shared" si="62"/>
        <v>ON</v>
      </c>
      <c r="D661" s="4">
        <f t="shared" si="64"/>
        <v>42457.458333331735</v>
      </c>
      <c r="E661" t="str">
        <f t="shared" si="65"/>
        <v>LRKPLGS</v>
      </c>
      <c r="F661" s="39">
        <v>114.31884765625</v>
      </c>
      <c r="G661">
        <f t="shared" si="63"/>
        <v>1.7140183726526181E-3</v>
      </c>
      <c r="H661" s="38">
        <f>G661*SUMIF('Manual Inputs'!$B$11:$B$22,'Expanded kW'!A661,'Manual Inputs'!$C$11:$C$22)</f>
        <v>50543.290866179341</v>
      </c>
    </row>
    <row r="662" spans="1:8" x14ac:dyDescent="0.2">
      <c r="A662">
        <f t="shared" si="60"/>
        <v>3</v>
      </c>
      <c r="B662" t="b">
        <f t="shared" si="61"/>
        <v>0</v>
      </c>
      <c r="C662" t="str">
        <f t="shared" si="62"/>
        <v>ON</v>
      </c>
      <c r="D662" s="4">
        <f t="shared" si="64"/>
        <v>42457.499999998399</v>
      </c>
      <c r="E662" t="str">
        <f t="shared" si="65"/>
        <v>LRKPLGS</v>
      </c>
      <c r="F662" s="39">
        <v>115.09060668945312</v>
      </c>
      <c r="G662">
        <f t="shared" si="63"/>
        <v>1.725589598126727E-3</v>
      </c>
      <c r="H662" s="38">
        <f>G662*SUMIF('Manual Inputs'!$B$11:$B$22,'Expanded kW'!A662,'Manual Inputs'!$C$11:$C$22)</f>
        <v>50884.505303636579</v>
      </c>
    </row>
    <row r="663" spans="1:8" x14ac:dyDescent="0.2">
      <c r="A663">
        <f t="shared" si="60"/>
        <v>3</v>
      </c>
      <c r="B663" t="b">
        <f t="shared" si="61"/>
        <v>0</v>
      </c>
      <c r="C663" t="str">
        <f t="shared" si="62"/>
        <v>ON</v>
      </c>
      <c r="D663" s="4">
        <f t="shared" si="64"/>
        <v>42457.541666665064</v>
      </c>
      <c r="E663" t="str">
        <f t="shared" si="65"/>
        <v>LRKPLGS</v>
      </c>
      <c r="F663" s="39">
        <v>114.68319702148437</v>
      </c>
      <c r="G663">
        <f t="shared" si="63"/>
        <v>1.7194811770709576E-3</v>
      </c>
      <c r="H663" s="38">
        <f>G663*SUMIF('Manual Inputs'!$B$11:$B$22,'Expanded kW'!A663,'Manual Inputs'!$C$11:$C$22)</f>
        <v>50704.379053486155</v>
      </c>
    </row>
    <row r="664" spans="1:8" x14ac:dyDescent="0.2">
      <c r="A664">
        <f t="shared" si="60"/>
        <v>3</v>
      </c>
      <c r="B664" t="b">
        <f t="shared" si="61"/>
        <v>0</v>
      </c>
      <c r="C664" t="str">
        <f t="shared" si="62"/>
        <v>ON</v>
      </c>
      <c r="D664" s="4">
        <f t="shared" si="64"/>
        <v>42457.583333331728</v>
      </c>
      <c r="E664" t="str">
        <f t="shared" si="65"/>
        <v>LRKPLGS</v>
      </c>
      <c r="F664" s="39">
        <v>117.05110931396484</v>
      </c>
      <c r="G664">
        <f t="shared" si="63"/>
        <v>1.7549840294645157E-3</v>
      </c>
      <c r="H664" s="38">
        <f>G664*SUMIF('Manual Inputs'!$B$11:$B$22,'Expanded kW'!A664,'Manual Inputs'!$C$11:$C$22)</f>
        <v>51751.293732895087</v>
      </c>
    </row>
    <row r="665" spans="1:8" x14ac:dyDescent="0.2">
      <c r="A665">
        <f t="shared" si="60"/>
        <v>3</v>
      </c>
      <c r="B665" t="b">
        <f t="shared" si="61"/>
        <v>0</v>
      </c>
      <c r="C665" t="str">
        <f t="shared" si="62"/>
        <v>ON</v>
      </c>
      <c r="D665" s="4">
        <f t="shared" si="64"/>
        <v>42457.624999998392</v>
      </c>
      <c r="E665" t="str">
        <f t="shared" si="65"/>
        <v>LRKPLGS</v>
      </c>
      <c r="F665" s="39">
        <v>111.72614288330078</v>
      </c>
      <c r="G665">
        <f t="shared" si="63"/>
        <v>1.67514513602709E-3</v>
      </c>
      <c r="H665" s="38">
        <f>G665*SUMIF('Manual Inputs'!$B$11:$B$22,'Expanded kW'!A665,'Manual Inputs'!$C$11:$C$22)</f>
        <v>49396.989673016993</v>
      </c>
    </row>
    <row r="666" spans="1:8" x14ac:dyDescent="0.2">
      <c r="A666">
        <f t="shared" si="60"/>
        <v>3</v>
      </c>
      <c r="B666" t="b">
        <f t="shared" si="61"/>
        <v>0</v>
      </c>
      <c r="C666" t="str">
        <f t="shared" si="62"/>
        <v>ON</v>
      </c>
      <c r="D666" s="4">
        <f t="shared" si="64"/>
        <v>42457.666666665056</v>
      </c>
      <c r="E666" t="str">
        <f t="shared" si="65"/>
        <v>LRKPLGS</v>
      </c>
      <c r="F666" s="39">
        <v>99.502082824707031</v>
      </c>
      <c r="G666">
        <f t="shared" si="63"/>
        <v>1.4918659658954864E-3</v>
      </c>
      <c r="H666" s="38">
        <f>G666*SUMIF('Manual Inputs'!$B$11:$B$22,'Expanded kW'!A666,'Manual Inputs'!$C$11:$C$22)</f>
        <v>43992.419597529792</v>
      </c>
    </row>
    <row r="667" spans="1:8" x14ac:dyDescent="0.2">
      <c r="A667">
        <f t="shared" si="60"/>
        <v>3</v>
      </c>
      <c r="B667" t="b">
        <f t="shared" si="61"/>
        <v>0</v>
      </c>
      <c r="C667" t="str">
        <f t="shared" si="62"/>
        <v>ON</v>
      </c>
      <c r="D667" s="4">
        <f t="shared" si="64"/>
        <v>42457.70833333172</v>
      </c>
      <c r="E667" t="str">
        <f t="shared" si="65"/>
        <v>LRKPLGS</v>
      </c>
      <c r="F667" s="39">
        <v>93.248077392578125</v>
      </c>
      <c r="G667">
        <f t="shared" si="63"/>
        <v>1.3980976990426656E-3</v>
      </c>
      <c r="H667" s="38">
        <f>G667*SUMIF('Manual Inputs'!$B$11:$B$22,'Expanded kW'!A667,'Manual Inputs'!$C$11:$C$22)</f>
        <v>41227.363597444448</v>
      </c>
    </row>
    <row r="668" spans="1:8" x14ac:dyDescent="0.2">
      <c r="A668">
        <f t="shared" si="60"/>
        <v>3</v>
      </c>
      <c r="B668" t="b">
        <f t="shared" si="61"/>
        <v>0</v>
      </c>
      <c r="C668" t="str">
        <f t="shared" si="62"/>
        <v>ON</v>
      </c>
      <c r="D668" s="4">
        <f t="shared" si="64"/>
        <v>42457.749999998385</v>
      </c>
      <c r="E668" t="str">
        <f t="shared" si="65"/>
        <v>LRKPLGS</v>
      </c>
      <c r="F668" s="39">
        <v>85.403038024902344</v>
      </c>
      <c r="G668">
        <f t="shared" si="63"/>
        <v>1.2804745608982686E-3</v>
      </c>
      <c r="H668" s="38">
        <f>G668*SUMIF('Manual Inputs'!$B$11:$B$22,'Expanded kW'!A668,'Manual Inputs'!$C$11:$C$22)</f>
        <v>37758.870739561913</v>
      </c>
    </row>
    <row r="669" spans="1:8" x14ac:dyDescent="0.2">
      <c r="A669">
        <f t="shared" si="60"/>
        <v>3</v>
      </c>
      <c r="B669" t="b">
        <f t="shared" si="61"/>
        <v>0</v>
      </c>
      <c r="C669" t="str">
        <f t="shared" si="62"/>
        <v>ON</v>
      </c>
      <c r="D669" s="4">
        <f t="shared" si="64"/>
        <v>42457.791666665049</v>
      </c>
      <c r="E669" t="str">
        <f t="shared" si="65"/>
        <v>LRKPLGS</v>
      </c>
      <c r="F669" s="39">
        <v>83.42279052734375</v>
      </c>
      <c r="G669">
        <f t="shared" si="63"/>
        <v>1.2507840884800991E-3</v>
      </c>
      <c r="H669" s="38">
        <f>G669*SUMIF('Manual Inputs'!$B$11:$B$22,'Expanded kW'!A669,'Manual Inputs'!$C$11:$C$22)</f>
        <v>36883.352596157529</v>
      </c>
    </row>
    <row r="670" spans="1:8" x14ac:dyDescent="0.2">
      <c r="A670">
        <f t="shared" si="60"/>
        <v>3</v>
      </c>
      <c r="B670" t="b">
        <f t="shared" si="61"/>
        <v>0</v>
      </c>
      <c r="C670" t="str">
        <f t="shared" si="62"/>
        <v>ON</v>
      </c>
      <c r="D670" s="4">
        <f t="shared" si="64"/>
        <v>42457.833333331713</v>
      </c>
      <c r="E670" t="str">
        <f t="shared" si="65"/>
        <v>LRKPLGS</v>
      </c>
      <c r="F670" s="39">
        <v>85.361412048339844</v>
      </c>
      <c r="G670">
        <f t="shared" si="63"/>
        <v>1.279850449563432E-3</v>
      </c>
      <c r="H670" s="38">
        <f>G670*SUMIF('Manual Inputs'!$B$11:$B$22,'Expanded kW'!A670,'Manual Inputs'!$C$11:$C$22)</f>
        <v>37740.466829059653</v>
      </c>
    </row>
    <row r="671" spans="1:8" x14ac:dyDescent="0.2">
      <c r="A671">
        <f t="shared" si="60"/>
        <v>3</v>
      </c>
      <c r="B671" t="b">
        <f t="shared" si="61"/>
        <v>0</v>
      </c>
      <c r="C671" t="str">
        <f t="shared" si="62"/>
        <v>OFF</v>
      </c>
      <c r="D671" s="4">
        <f t="shared" si="64"/>
        <v>42457.874999998377</v>
      </c>
      <c r="E671" t="str">
        <f t="shared" si="65"/>
        <v>LRKPLGS</v>
      </c>
      <c r="F671" s="39">
        <v>79.108718872070312</v>
      </c>
      <c r="G671">
        <f t="shared" si="63"/>
        <v>1.1861018577746859E-3</v>
      </c>
      <c r="H671" s="38">
        <f>G671*SUMIF('Manual Inputs'!$B$11:$B$22,'Expanded kW'!A671,'Manual Inputs'!$C$11:$C$22)</f>
        <v>34975.991010903628</v>
      </c>
    </row>
    <row r="672" spans="1:8" x14ac:dyDescent="0.2">
      <c r="A672">
        <f t="shared" si="60"/>
        <v>3</v>
      </c>
      <c r="B672" t="b">
        <f t="shared" si="61"/>
        <v>0</v>
      </c>
      <c r="C672" t="str">
        <f t="shared" si="62"/>
        <v>OFF</v>
      </c>
      <c r="D672" s="4">
        <f t="shared" si="64"/>
        <v>42457.916666665042</v>
      </c>
      <c r="E672" t="str">
        <f t="shared" si="65"/>
        <v>LRKPLGS</v>
      </c>
      <c r="F672" s="39">
        <v>74.304031372070312</v>
      </c>
      <c r="G672">
        <f t="shared" si="63"/>
        <v>1.1140636696832741E-3</v>
      </c>
      <c r="H672" s="38">
        <f>G672*SUMIF('Manual Inputs'!$B$11:$B$22,'Expanded kW'!A672,'Manual Inputs'!$C$11:$C$22)</f>
        <v>32851.715593399276</v>
      </c>
    </row>
    <row r="673" spans="1:8" x14ac:dyDescent="0.2">
      <c r="A673">
        <f t="shared" si="60"/>
        <v>3</v>
      </c>
      <c r="B673" t="b">
        <f t="shared" si="61"/>
        <v>0</v>
      </c>
      <c r="C673" t="str">
        <f t="shared" si="62"/>
        <v>OFF</v>
      </c>
      <c r="D673" s="4">
        <f t="shared" si="64"/>
        <v>42457.958333331706</v>
      </c>
      <c r="E673" t="str">
        <f t="shared" si="65"/>
        <v>LRKPLGS</v>
      </c>
      <c r="F673" s="39">
        <v>67.258949279785156</v>
      </c>
      <c r="G673">
        <f t="shared" si="63"/>
        <v>1.0084345421107787E-3</v>
      </c>
      <c r="H673" s="38">
        <f>G673*SUMIF('Manual Inputs'!$B$11:$B$22,'Expanded kW'!A673,'Manual Inputs'!$C$11:$C$22)</f>
        <v>29736.904338152934</v>
      </c>
    </row>
    <row r="674" spans="1:8" x14ac:dyDescent="0.2">
      <c r="A674">
        <f t="shared" si="60"/>
        <v>3</v>
      </c>
      <c r="B674" t="b">
        <f t="shared" si="61"/>
        <v>0</v>
      </c>
      <c r="C674" t="str">
        <f t="shared" si="62"/>
        <v>OFF</v>
      </c>
      <c r="D674" s="4">
        <f t="shared" si="64"/>
        <v>42457.99999999837</v>
      </c>
      <c r="E674" t="str">
        <f t="shared" si="65"/>
        <v>LRKPLGS</v>
      </c>
      <c r="F674" s="39">
        <v>68.500709533691406</v>
      </c>
      <c r="G674">
        <f t="shared" si="63"/>
        <v>1.0270526434410603E-3</v>
      </c>
      <c r="H674" s="38">
        <f>G674*SUMIF('Manual Inputs'!$B$11:$B$22,'Expanded kW'!A674,'Manual Inputs'!$C$11:$C$22)</f>
        <v>30285.918354529022</v>
      </c>
    </row>
    <row r="675" spans="1:8" x14ac:dyDescent="0.2">
      <c r="A675">
        <f t="shared" si="60"/>
        <v>3</v>
      </c>
      <c r="B675" t="b">
        <f t="shared" si="61"/>
        <v>0</v>
      </c>
      <c r="C675" t="str">
        <f t="shared" si="62"/>
        <v>OFF</v>
      </c>
      <c r="D675" s="4">
        <f t="shared" si="64"/>
        <v>42458.041666665034</v>
      </c>
      <c r="E675" t="str">
        <f t="shared" si="65"/>
        <v>LRKPLGS</v>
      </c>
      <c r="F675" s="39">
        <v>66.984153747558594</v>
      </c>
      <c r="G675">
        <f t="shared" si="63"/>
        <v>1.0043144464256344E-3</v>
      </c>
      <c r="H675" s="38">
        <f>G675*SUMIF('Manual Inputs'!$B$11:$B$22,'Expanded kW'!A675,'Manual Inputs'!$C$11:$C$22)</f>
        <v>29615.410194371696</v>
      </c>
    </row>
    <row r="676" spans="1:8" x14ac:dyDescent="0.2">
      <c r="A676">
        <f t="shared" si="60"/>
        <v>3</v>
      </c>
      <c r="B676" t="b">
        <f t="shared" si="61"/>
        <v>0</v>
      </c>
      <c r="C676" t="str">
        <f t="shared" si="62"/>
        <v>OFF</v>
      </c>
      <c r="D676" s="4">
        <f t="shared" si="64"/>
        <v>42458.083333331699</v>
      </c>
      <c r="E676" t="str">
        <f t="shared" si="65"/>
        <v>LRKPLGS</v>
      </c>
      <c r="F676" s="39">
        <v>67.511550903320313</v>
      </c>
      <c r="G676">
        <f t="shared" si="63"/>
        <v>1.0122218775552633E-3</v>
      </c>
      <c r="H676" s="38">
        <f>G676*SUMIF('Manual Inputs'!$B$11:$B$22,'Expanded kW'!A676,'Manual Inputs'!$C$11:$C$22)</f>
        <v>29848.585986396953</v>
      </c>
    </row>
    <row r="677" spans="1:8" x14ac:dyDescent="0.2">
      <c r="A677">
        <f t="shared" si="60"/>
        <v>3</v>
      </c>
      <c r="B677" t="b">
        <f t="shared" si="61"/>
        <v>0</v>
      </c>
      <c r="C677" t="str">
        <f t="shared" si="62"/>
        <v>OFF</v>
      </c>
      <c r="D677" s="4">
        <f t="shared" si="64"/>
        <v>42458.124999998363</v>
      </c>
      <c r="E677" t="str">
        <f t="shared" si="65"/>
        <v>LRKPLGS</v>
      </c>
      <c r="F677" s="39">
        <v>70.276390075683594</v>
      </c>
      <c r="G677">
        <f t="shared" si="63"/>
        <v>1.0536759792718075E-3</v>
      </c>
      <c r="H677" s="38">
        <f>G677*SUMIF('Manual Inputs'!$B$11:$B$22,'Expanded kW'!A677,'Manual Inputs'!$C$11:$C$22)</f>
        <v>31070.992206823226</v>
      </c>
    </row>
    <row r="678" spans="1:8" x14ac:dyDescent="0.2">
      <c r="A678">
        <f t="shared" si="60"/>
        <v>3</v>
      </c>
      <c r="B678" t="b">
        <f t="shared" si="61"/>
        <v>0</v>
      </c>
      <c r="C678" t="str">
        <f t="shared" si="62"/>
        <v>OFF</v>
      </c>
      <c r="D678" s="4">
        <f t="shared" si="64"/>
        <v>42458.166666665027</v>
      </c>
      <c r="E678" t="str">
        <f t="shared" si="65"/>
        <v>LRKPLGS</v>
      </c>
      <c r="F678" s="39">
        <v>73.286323547363281</v>
      </c>
      <c r="G678">
        <f t="shared" si="63"/>
        <v>1.0988048567639435E-3</v>
      </c>
      <c r="H678" s="38">
        <f>G678*SUMIF('Manual Inputs'!$B$11:$B$22,'Expanded kW'!A678,'Manual Inputs'!$C$11:$C$22)</f>
        <v>32401.760895153668</v>
      </c>
    </row>
    <row r="679" spans="1:8" x14ac:dyDescent="0.2">
      <c r="A679">
        <f t="shared" si="60"/>
        <v>3</v>
      </c>
      <c r="B679" t="b">
        <f t="shared" si="61"/>
        <v>0</v>
      </c>
      <c r="C679" t="str">
        <f t="shared" si="62"/>
        <v>OFF</v>
      </c>
      <c r="D679" s="4">
        <f t="shared" si="64"/>
        <v>42458.208333331691</v>
      </c>
      <c r="E679" t="str">
        <f t="shared" si="65"/>
        <v>LRKPLGS</v>
      </c>
      <c r="F679" s="39">
        <v>86.400779724121094</v>
      </c>
      <c r="G679">
        <f t="shared" si="63"/>
        <v>1.2954340154299037E-3</v>
      </c>
      <c r="H679" s="38">
        <f>G679*SUMIF('Manual Inputs'!$B$11:$B$22,'Expanded kW'!A679,'Manual Inputs'!$C$11:$C$22)</f>
        <v>38199.997902289855</v>
      </c>
    </row>
    <row r="680" spans="1:8" x14ac:dyDescent="0.2">
      <c r="A680">
        <f t="shared" si="60"/>
        <v>3</v>
      </c>
      <c r="B680" t="b">
        <f t="shared" si="61"/>
        <v>0</v>
      </c>
      <c r="C680" t="str">
        <f t="shared" si="62"/>
        <v>OFF</v>
      </c>
      <c r="D680" s="4">
        <f t="shared" si="64"/>
        <v>42458.249999998356</v>
      </c>
      <c r="E680" t="str">
        <f t="shared" si="65"/>
        <v>LRKPLGS</v>
      </c>
      <c r="F680" s="39">
        <v>102.03750610351562</v>
      </c>
      <c r="G680">
        <f t="shared" si="63"/>
        <v>1.5298803630961696E-3</v>
      </c>
      <c r="H680" s="38">
        <f>G680*SUMIF('Manual Inputs'!$B$11:$B$22,'Expanded kW'!A680,'Manual Inputs'!$C$11:$C$22)</f>
        <v>45113.395174847021</v>
      </c>
    </row>
    <row r="681" spans="1:8" x14ac:dyDescent="0.2">
      <c r="A681">
        <f t="shared" si="60"/>
        <v>3</v>
      </c>
      <c r="B681" t="b">
        <f t="shared" si="61"/>
        <v>0</v>
      </c>
      <c r="C681" t="str">
        <f t="shared" si="62"/>
        <v>ON</v>
      </c>
      <c r="D681" s="4">
        <f t="shared" si="64"/>
        <v>42458.29166666502</v>
      </c>
      <c r="E681" t="str">
        <f t="shared" si="65"/>
        <v>LRKPLGS</v>
      </c>
      <c r="F681" s="39">
        <v>109.57283782958984</v>
      </c>
      <c r="G681">
        <f t="shared" si="63"/>
        <v>1.6428599573391077E-3</v>
      </c>
      <c r="H681" s="38">
        <f>G681*SUMIF('Manual Inputs'!$B$11:$B$22,'Expanded kW'!A681,'Manual Inputs'!$C$11:$C$22)</f>
        <v>48444.958351107714</v>
      </c>
    </row>
    <row r="682" spans="1:8" x14ac:dyDescent="0.2">
      <c r="A682">
        <f t="shared" si="60"/>
        <v>3</v>
      </c>
      <c r="B682" t="b">
        <f t="shared" si="61"/>
        <v>0</v>
      </c>
      <c r="C682" t="str">
        <f t="shared" si="62"/>
        <v>ON</v>
      </c>
      <c r="D682" s="4">
        <f t="shared" si="64"/>
        <v>42458.333333331684</v>
      </c>
      <c r="E682" t="str">
        <f t="shared" si="65"/>
        <v>LRKPLGS</v>
      </c>
      <c r="F682" s="39">
        <v>115.46623992919922</v>
      </c>
      <c r="G682">
        <f t="shared" si="63"/>
        <v>1.7312215852181281E-3</v>
      </c>
      <c r="H682" s="38">
        <f>G682*SUMIF('Manual Inputs'!$B$11:$B$22,'Expanded kW'!A682,'Manual Inputs'!$C$11:$C$22)</f>
        <v>51050.582380905427</v>
      </c>
    </row>
    <row r="683" spans="1:8" x14ac:dyDescent="0.2">
      <c r="A683">
        <f t="shared" si="60"/>
        <v>3</v>
      </c>
      <c r="B683" t="b">
        <f t="shared" si="61"/>
        <v>0</v>
      </c>
      <c r="C683" t="str">
        <f t="shared" si="62"/>
        <v>ON</v>
      </c>
      <c r="D683" s="4">
        <f t="shared" si="64"/>
        <v>42458.374999998348</v>
      </c>
      <c r="E683" t="str">
        <f t="shared" si="65"/>
        <v>LRKPLGS</v>
      </c>
      <c r="F683" s="39">
        <v>118.50480651855469</v>
      </c>
      <c r="G683">
        <f t="shared" si="63"/>
        <v>1.7767797680327791E-3</v>
      </c>
      <c r="H683" s="38">
        <f>G683*SUMIF('Manual Inputs'!$B$11:$B$22,'Expanded kW'!A683,'Manual Inputs'!$C$11:$C$22)</f>
        <v>52394.010504007674</v>
      </c>
    </row>
    <row r="684" spans="1:8" x14ac:dyDescent="0.2">
      <c r="A684">
        <f t="shared" si="60"/>
        <v>3</v>
      </c>
      <c r="B684" t="b">
        <f t="shared" si="61"/>
        <v>0</v>
      </c>
      <c r="C684" t="str">
        <f t="shared" si="62"/>
        <v>ON</v>
      </c>
      <c r="D684" s="4">
        <f t="shared" si="64"/>
        <v>42458.416666665013</v>
      </c>
      <c r="E684" t="str">
        <f t="shared" si="65"/>
        <v>LRKPLGS</v>
      </c>
      <c r="F684" s="39">
        <v>115.69660186767578</v>
      </c>
      <c r="G684">
        <f t="shared" si="63"/>
        <v>1.7346754740825083E-3</v>
      </c>
      <c r="H684" s="38">
        <f>G684*SUMIF('Manual Inputs'!$B$11:$B$22,'Expanded kW'!A684,'Manual Inputs'!$C$11:$C$22)</f>
        <v>51152.431294707705</v>
      </c>
    </row>
    <row r="685" spans="1:8" x14ac:dyDescent="0.2">
      <c r="A685">
        <f t="shared" si="60"/>
        <v>3</v>
      </c>
      <c r="B685" t="b">
        <f t="shared" si="61"/>
        <v>0</v>
      </c>
      <c r="C685" t="str">
        <f t="shared" si="62"/>
        <v>ON</v>
      </c>
      <c r="D685" s="4">
        <f t="shared" si="64"/>
        <v>42458.458333331677</v>
      </c>
      <c r="E685" t="str">
        <f t="shared" si="65"/>
        <v>LRKPLGS</v>
      </c>
      <c r="F685" s="39">
        <v>119.01480865478516</v>
      </c>
      <c r="G685">
        <f t="shared" si="63"/>
        <v>1.7844263901735098E-3</v>
      </c>
      <c r="H685" s="38">
        <f>G685*SUMIF('Manual Inputs'!$B$11:$B$22,'Expanded kW'!A685,'Manual Inputs'!$C$11:$C$22)</f>
        <v>52619.495512318637</v>
      </c>
    </row>
    <row r="686" spans="1:8" x14ac:dyDescent="0.2">
      <c r="A686">
        <f t="shared" si="60"/>
        <v>3</v>
      </c>
      <c r="B686" t="b">
        <f t="shared" si="61"/>
        <v>0</v>
      </c>
      <c r="C686" t="str">
        <f t="shared" si="62"/>
        <v>ON</v>
      </c>
      <c r="D686" s="4">
        <f t="shared" si="64"/>
        <v>42458.499999998341</v>
      </c>
      <c r="E686" t="str">
        <f t="shared" si="65"/>
        <v>LRKPLGS</v>
      </c>
      <c r="F686" s="39">
        <v>120.83834838867187</v>
      </c>
      <c r="G686">
        <f t="shared" si="63"/>
        <v>1.8117672938934488E-3</v>
      </c>
      <c r="H686" s="38">
        <f>G686*SUMIF('Manual Inputs'!$B$11:$B$22,'Expanded kW'!A686,'Manual Inputs'!$C$11:$C$22)</f>
        <v>53425.729139279385</v>
      </c>
    </row>
    <row r="687" spans="1:8" x14ac:dyDescent="0.2">
      <c r="A687">
        <f t="shared" si="60"/>
        <v>3</v>
      </c>
      <c r="B687" t="b">
        <f t="shared" si="61"/>
        <v>0</v>
      </c>
      <c r="C687" t="str">
        <f t="shared" si="62"/>
        <v>ON</v>
      </c>
      <c r="D687" s="4">
        <f t="shared" si="64"/>
        <v>42458.541666665005</v>
      </c>
      <c r="E687" t="str">
        <f t="shared" si="65"/>
        <v>LRKPLGS</v>
      </c>
      <c r="F687" s="39">
        <v>125.10672760009766</v>
      </c>
      <c r="G687">
        <f t="shared" si="63"/>
        <v>1.8757644434433752E-3</v>
      </c>
      <c r="H687" s="38">
        <f>G687*SUMIF('Manual Inputs'!$B$11:$B$22,'Expanded kW'!A687,'Manual Inputs'!$C$11:$C$22)</f>
        <v>55312.888924680286</v>
      </c>
    </row>
    <row r="688" spans="1:8" x14ac:dyDescent="0.2">
      <c r="A688">
        <f t="shared" si="60"/>
        <v>3</v>
      </c>
      <c r="B688" t="b">
        <f t="shared" si="61"/>
        <v>0</v>
      </c>
      <c r="C688" t="str">
        <f t="shared" si="62"/>
        <v>ON</v>
      </c>
      <c r="D688" s="4">
        <f t="shared" si="64"/>
        <v>42458.58333333167</v>
      </c>
      <c r="E688" t="str">
        <f t="shared" si="65"/>
        <v>LRKPLGS</v>
      </c>
      <c r="F688" s="39">
        <v>126.78094482421875</v>
      </c>
      <c r="G688">
        <f t="shared" si="63"/>
        <v>1.9008665078954579E-3</v>
      </c>
      <c r="H688" s="38">
        <f>G688*SUMIF('Manual Inputs'!$B$11:$B$22,'Expanded kW'!A688,'Manual Inputs'!$C$11:$C$22)</f>
        <v>56053.103245125225</v>
      </c>
    </row>
    <row r="689" spans="1:8" x14ac:dyDescent="0.2">
      <c r="A689">
        <f t="shared" si="60"/>
        <v>3</v>
      </c>
      <c r="B689" t="b">
        <f t="shared" si="61"/>
        <v>0</v>
      </c>
      <c r="C689" t="str">
        <f t="shared" si="62"/>
        <v>ON</v>
      </c>
      <c r="D689" s="4">
        <f t="shared" si="64"/>
        <v>42458.624999998334</v>
      </c>
      <c r="E689" t="str">
        <f t="shared" si="65"/>
        <v>LRKPLGS</v>
      </c>
      <c r="F689" s="39">
        <v>124.18386840820313</v>
      </c>
      <c r="G689">
        <f t="shared" si="63"/>
        <v>1.8619277258529832E-3</v>
      </c>
      <c r="H689" s="38">
        <f>G689*SUMIF('Manual Inputs'!$B$11:$B$22,'Expanded kW'!A689,'Manual Inputs'!$C$11:$C$22)</f>
        <v>54904.869236582053</v>
      </c>
    </row>
    <row r="690" spans="1:8" x14ac:dyDescent="0.2">
      <c r="A690">
        <f t="shared" si="60"/>
        <v>3</v>
      </c>
      <c r="B690" t="b">
        <f t="shared" si="61"/>
        <v>0</v>
      </c>
      <c r="C690" t="str">
        <f t="shared" si="62"/>
        <v>ON</v>
      </c>
      <c r="D690" s="4">
        <f t="shared" si="64"/>
        <v>42458.666666664998</v>
      </c>
      <c r="E690" t="str">
        <f t="shared" si="65"/>
        <v>LRKPLGS</v>
      </c>
      <c r="F690" s="39">
        <v>106.21341705322266</v>
      </c>
      <c r="G690">
        <f t="shared" si="63"/>
        <v>1.5924911069682697E-3</v>
      </c>
      <c r="H690" s="38">
        <f>G690*SUMIF('Manual Inputs'!$B$11:$B$22,'Expanded kW'!A690,'Manual Inputs'!$C$11:$C$22)</f>
        <v>46959.672373135123</v>
      </c>
    </row>
    <row r="691" spans="1:8" x14ac:dyDescent="0.2">
      <c r="A691">
        <f t="shared" si="60"/>
        <v>3</v>
      </c>
      <c r="B691" t="b">
        <f t="shared" si="61"/>
        <v>0</v>
      </c>
      <c r="C691" t="str">
        <f t="shared" si="62"/>
        <v>ON</v>
      </c>
      <c r="D691" s="4">
        <f t="shared" si="64"/>
        <v>42458.708333331662</v>
      </c>
      <c r="E691" t="str">
        <f t="shared" si="65"/>
        <v>LRKPLGS</v>
      </c>
      <c r="F691" s="39">
        <v>91.615394592285156</v>
      </c>
      <c r="G691">
        <f t="shared" si="63"/>
        <v>1.3736183732465305E-3</v>
      </c>
      <c r="H691" s="38">
        <f>G691*SUMIF('Manual Inputs'!$B$11:$B$22,'Expanded kW'!A691,'Manual Inputs'!$C$11:$C$22)</f>
        <v>40505.512709692746</v>
      </c>
    </row>
    <row r="692" spans="1:8" x14ac:dyDescent="0.2">
      <c r="A692">
        <f t="shared" si="60"/>
        <v>3</v>
      </c>
      <c r="B692" t="b">
        <f t="shared" si="61"/>
        <v>0</v>
      </c>
      <c r="C692" t="str">
        <f t="shared" si="62"/>
        <v>ON</v>
      </c>
      <c r="D692" s="4">
        <f t="shared" si="64"/>
        <v>42458.749999998327</v>
      </c>
      <c r="E692" t="str">
        <f t="shared" si="65"/>
        <v>LRKPLGS</v>
      </c>
      <c r="F692" s="39">
        <v>84.085395812988281</v>
      </c>
      <c r="G692">
        <f t="shared" si="63"/>
        <v>1.260718737548873E-3</v>
      </c>
      <c r="H692" s="38">
        <f>G692*SUMIF('Manual Inputs'!$B$11:$B$22,'Expanded kW'!A692,'Manual Inputs'!$C$11:$C$22)</f>
        <v>37176.30736580761</v>
      </c>
    </row>
    <row r="693" spans="1:8" x14ac:dyDescent="0.2">
      <c r="A693">
        <f t="shared" si="60"/>
        <v>3</v>
      </c>
      <c r="B693" t="b">
        <f t="shared" si="61"/>
        <v>0</v>
      </c>
      <c r="C693" t="str">
        <f t="shared" si="62"/>
        <v>ON</v>
      </c>
      <c r="D693" s="4">
        <f t="shared" si="64"/>
        <v>42458.791666664991</v>
      </c>
      <c r="E693" t="str">
        <f t="shared" si="65"/>
        <v>LRKPLGS</v>
      </c>
      <c r="F693" s="39">
        <v>82.7921142578125</v>
      </c>
      <c r="G693">
        <f t="shared" si="63"/>
        <v>1.2413281611738422E-3</v>
      </c>
      <c r="H693" s="38">
        <f>G693*SUMIF('Manual Inputs'!$B$11:$B$22,'Expanded kW'!A693,'Manual Inputs'!$C$11:$C$22)</f>
        <v>36604.514462404077</v>
      </c>
    </row>
    <row r="694" spans="1:8" x14ac:dyDescent="0.2">
      <c r="A694">
        <f t="shared" si="60"/>
        <v>3</v>
      </c>
      <c r="B694" t="b">
        <f t="shared" si="61"/>
        <v>0</v>
      </c>
      <c r="C694" t="str">
        <f t="shared" si="62"/>
        <v>ON</v>
      </c>
      <c r="D694" s="4">
        <f t="shared" si="64"/>
        <v>42458.833333331655</v>
      </c>
      <c r="E694" t="str">
        <f t="shared" si="65"/>
        <v>LRKPLGS</v>
      </c>
      <c r="F694" s="39">
        <v>82.234733581542969</v>
      </c>
      <c r="G694">
        <f t="shared" si="63"/>
        <v>1.2329711777080866E-3</v>
      </c>
      <c r="H694" s="38">
        <f>G694*SUMIF('Manual Inputs'!$B$11:$B$22,'Expanded kW'!A694,'Manual Inputs'!$C$11:$C$22)</f>
        <v>36358.08218792393</v>
      </c>
    </row>
    <row r="695" spans="1:8" x14ac:dyDescent="0.2">
      <c r="A695">
        <f t="shared" si="60"/>
        <v>3</v>
      </c>
      <c r="B695" t="b">
        <f t="shared" si="61"/>
        <v>0</v>
      </c>
      <c r="C695" t="str">
        <f t="shared" si="62"/>
        <v>OFF</v>
      </c>
      <c r="D695" s="4">
        <f t="shared" si="64"/>
        <v>42458.874999998319</v>
      </c>
      <c r="E695" t="str">
        <f t="shared" si="65"/>
        <v>LRKPLGS</v>
      </c>
      <c r="F695" s="39">
        <v>77.236351013183594</v>
      </c>
      <c r="G695">
        <f t="shared" si="63"/>
        <v>1.1580288586473138E-3</v>
      </c>
      <c r="H695" s="38">
        <f>G695*SUMIF('Manual Inputs'!$B$11:$B$22,'Expanded kW'!A695,'Manual Inputs'!$C$11:$C$22)</f>
        <v>34148.169219130839</v>
      </c>
    </row>
    <row r="696" spans="1:8" x14ac:dyDescent="0.2">
      <c r="A696">
        <f t="shared" si="60"/>
        <v>3</v>
      </c>
      <c r="B696" t="b">
        <f t="shared" si="61"/>
        <v>0</v>
      </c>
      <c r="C696" t="str">
        <f t="shared" si="62"/>
        <v>OFF</v>
      </c>
      <c r="D696" s="4">
        <f t="shared" si="64"/>
        <v>42458.916666664983</v>
      </c>
      <c r="E696" t="str">
        <f t="shared" si="65"/>
        <v>LRKPLGS</v>
      </c>
      <c r="F696" s="39">
        <v>75.2159423828125</v>
      </c>
      <c r="G696">
        <f t="shared" si="63"/>
        <v>1.1277362377565309E-3</v>
      </c>
      <c r="H696" s="38">
        <f>G696*SUMIF('Manual Inputs'!$B$11:$B$22,'Expanded kW'!A696,'Manual Inputs'!$C$11:$C$22)</f>
        <v>33254.894810168567</v>
      </c>
    </row>
    <row r="697" spans="1:8" x14ac:dyDescent="0.2">
      <c r="A697">
        <f t="shared" si="60"/>
        <v>3</v>
      </c>
      <c r="B697" t="b">
        <f t="shared" si="61"/>
        <v>0</v>
      </c>
      <c r="C697" t="str">
        <f t="shared" si="62"/>
        <v>OFF</v>
      </c>
      <c r="D697" s="4">
        <f t="shared" si="64"/>
        <v>42458.958333331648</v>
      </c>
      <c r="E697" t="str">
        <f t="shared" si="65"/>
        <v>LRKPLGS</v>
      </c>
      <c r="F697" s="39">
        <v>71.955780029296875</v>
      </c>
      <c r="G697">
        <f t="shared" si="63"/>
        <v>1.0788556000811153E-3</v>
      </c>
      <c r="H697" s="38">
        <f>G697*SUMIF('Manual Inputs'!$B$11:$B$22,'Expanded kW'!A697,'Manual Inputs'!$C$11:$C$22)</f>
        <v>31813.493523477944</v>
      </c>
    </row>
    <row r="698" spans="1:8" x14ac:dyDescent="0.2">
      <c r="A698">
        <f t="shared" si="60"/>
        <v>3</v>
      </c>
      <c r="B698" t="b">
        <f t="shared" si="61"/>
        <v>0</v>
      </c>
      <c r="C698" t="str">
        <f t="shared" si="62"/>
        <v>OFF</v>
      </c>
      <c r="D698" s="4">
        <f t="shared" si="64"/>
        <v>42458.999999998312</v>
      </c>
      <c r="E698" t="str">
        <f t="shared" si="65"/>
        <v>LRKPLGS</v>
      </c>
      <c r="F698" s="39">
        <v>69.024673461914062</v>
      </c>
      <c r="G698">
        <f t="shared" si="63"/>
        <v>1.0349085991123541E-3</v>
      </c>
      <c r="H698" s="38">
        <f>G698*SUMIF('Manual Inputs'!$B$11:$B$22,'Expanded kW'!A698,'Manual Inputs'!$C$11:$C$22)</f>
        <v>30517.576228715934</v>
      </c>
    </row>
    <row r="699" spans="1:8" x14ac:dyDescent="0.2">
      <c r="A699">
        <f t="shared" si="60"/>
        <v>3</v>
      </c>
      <c r="B699" t="b">
        <f t="shared" si="61"/>
        <v>0</v>
      </c>
      <c r="C699" t="str">
        <f t="shared" si="62"/>
        <v>OFF</v>
      </c>
      <c r="D699" s="4">
        <f t="shared" si="64"/>
        <v>42459.041666664976</v>
      </c>
      <c r="E699" t="str">
        <f t="shared" si="65"/>
        <v>LRKPLGS</v>
      </c>
      <c r="F699" s="39">
        <v>68.219512939453125</v>
      </c>
      <c r="G699">
        <f t="shared" si="63"/>
        <v>1.0228365746235979E-3</v>
      </c>
      <c r="H699" s="38">
        <f>G699*SUMIF('Manual Inputs'!$B$11:$B$22,'Expanded kW'!A699,'Manual Inputs'!$C$11:$C$22)</f>
        <v>30161.594137266959</v>
      </c>
    </row>
    <row r="700" spans="1:8" x14ac:dyDescent="0.2">
      <c r="A700">
        <f t="shared" si="60"/>
        <v>3</v>
      </c>
      <c r="B700" t="b">
        <f t="shared" si="61"/>
        <v>0</v>
      </c>
      <c r="C700" t="str">
        <f t="shared" si="62"/>
        <v>OFF</v>
      </c>
      <c r="D700" s="4">
        <f t="shared" si="64"/>
        <v>42459.08333333164</v>
      </c>
      <c r="E700" t="str">
        <f t="shared" si="65"/>
        <v>LRKPLGS</v>
      </c>
      <c r="F700" s="39">
        <v>64.610527038574219</v>
      </c>
      <c r="G700">
        <f t="shared" si="63"/>
        <v>9.687259159914251E-4</v>
      </c>
      <c r="H700" s="38">
        <f>G700*SUMIF('Manual Inputs'!$B$11:$B$22,'Expanded kW'!A700,'Manual Inputs'!$C$11:$C$22)</f>
        <v>28565.969025049602</v>
      </c>
    </row>
    <row r="701" spans="1:8" x14ac:dyDescent="0.2">
      <c r="A701">
        <f t="shared" si="60"/>
        <v>3</v>
      </c>
      <c r="B701" t="b">
        <f t="shared" si="61"/>
        <v>0</v>
      </c>
      <c r="C701" t="str">
        <f t="shared" si="62"/>
        <v>OFF</v>
      </c>
      <c r="D701" s="4">
        <f t="shared" si="64"/>
        <v>42459.124999998305</v>
      </c>
      <c r="E701" t="str">
        <f t="shared" si="65"/>
        <v>LRKPLGS</v>
      </c>
      <c r="F701" s="39">
        <v>66.394020080566406</v>
      </c>
      <c r="G701">
        <f t="shared" si="63"/>
        <v>9.954663870873617E-4</v>
      </c>
      <c r="H701" s="38">
        <f>G701*SUMIF('Manual Inputs'!$B$11:$B$22,'Expanded kW'!A701,'Manual Inputs'!$C$11:$C$22)</f>
        <v>29354.496983713732</v>
      </c>
    </row>
    <row r="702" spans="1:8" x14ac:dyDescent="0.2">
      <c r="A702">
        <f t="shared" si="60"/>
        <v>3</v>
      </c>
      <c r="B702" t="b">
        <f t="shared" si="61"/>
        <v>0</v>
      </c>
      <c r="C702" t="str">
        <f t="shared" si="62"/>
        <v>OFF</v>
      </c>
      <c r="D702" s="4">
        <f t="shared" si="64"/>
        <v>42459.166666664969</v>
      </c>
      <c r="E702" t="str">
        <f t="shared" si="65"/>
        <v>LRKPLGS</v>
      </c>
      <c r="F702" s="39">
        <v>68.354598999023438</v>
      </c>
      <c r="G702">
        <f t="shared" si="63"/>
        <v>1.0248619623242244E-3</v>
      </c>
      <c r="H702" s="38">
        <f>G702*SUMIF('Manual Inputs'!$B$11:$B$22,'Expanded kW'!A702,'Manual Inputs'!$C$11:$C$22)</f>
        <v>30221.319144479759</v>
      </c>
    </row>
    <row r="703" spans="1:8" x14ac:dyDescent="0.2">
      <c r="A703">
        <f t="shared" si="60"/>
        <v>3</v>
      </c>
      <c r="B703" t="b">
        <f t="shared" si="61"/>
        <v>0</v>
      </c>
      <c r="C703" t="str">
        <f t="shared" si="62"/>
        <v>OFF</v>
      </c>
      <c r="D703" s="4">
        <f t="shared" si="64"/>
        <v>42459.208333331633</v>
      </c>
      <c r="E703" t="str">
        <f t="shared" si="65"/>
        <v>LRKPLGS</v>
      </c>
      <c r="F703" s="39">
        <v>75.929031372070313</v>
      </c>
      <c r="G703">
        <f t="shared" si="63"/>
        <v>1.1384278048426459E-3</v>
      </c>
      <c r="H703" s="38">
        <f>G703*SUMIF('Manual Inputs'!$B$11:$B$22,'Expanded kW'!A703,'Manual Inputs'!$C$11:$C$22)</f>
        <v>33570.169718343837</v>
      </c>
    </row>
    <row r="704" spans="1:8" x14ac:dyDescent="0.2">
      <c r="A704">
        <f t="shared" si="60"/>
        <v>3</v>
      </c>
      <c r="B704" t="b">
        <f t="shared" si="61"/>
        <v>0</v>
      </c>
      <c r="C704" t="str">
        <f t="shared" si="62"/>
        <v>OFF</v>
      </c>
      <c r="D704" s="4">
        <f t="shared" si="64"/>
        <v>42459.249999998297</v>
      </c>
      <c r="E704" t="str">
        <f t="shared" si="65"/>
        <v>LRKPLGS</v>
      </c>
      <c r="F704" s="39">
        <v>101.18050384521484</v>
      </c>
      <c r="G704">
        <f t="shared" si="63"/>
        <v>1.5170310591865529E-3</v>
      </c>
      <c r="H704" s="38">
        <f>G704*SUMIF('Manual Inputs'!$B$11:$B$22,'Expanded kW'!A704,'Manual Inputs'!$C$11:$C$22)</f>
        <v>44734.492524039022</v>
      </c>
    </row>
    <row r="705" spans="1:8" x14ac:dyDescent="0.2">
      <c r="A705">
        <f t="shared" si="60"/>
        <v>3</v>
      </c>
      <c r="B705" t="b">
        <f t="shared" si="61"/>
        <v>0</v>
      </c>
      <c r="C705" t="str">
        <f t="shared" si="62"/>
        <v>ON</v>
      </c>
      <c r="D705" s="4">
        <f t="shared" si="64"/>
        <v>42459.291666664962</v>
      </c>
      <c r="E705" t="str">
        <f t="shared" si="65"/>
        <v>LRKPLGS</v>
      </c>
      <c r="F705" s="39">
        <v>110.40979766845703</v>
      </c>
      <c r="G705">
        <f t="shared" si="63"/>
        <v>1.6554087589619544E-3</v>
      </c>
      <c r="H705" s="38">
        <f>G705*SUMIF('Manual Inputs'!$B$11:$B$22,'Expanded kW'!A705,'Manual Inputs'!$C$11:$C$22)</f>
        <v>48814.999734890516</v>
      </c>
    </row>
    <row r="706" spans="1:8" x14ac:dyDescent="0.2">
      <c r="A706">
        <f t="shared" ref="A706:A769" si="66">MONTH(D706)</f>
        <v>3</v>
      </c>
      <c r="B706" t="b">
        <f t="shared" ref="B706:B769" si="67">IF(ISNA(VLOOKUP(DATE(YEAR(D706),MONTH(D706),DAY(D706)),Holidays,1,FALSE)),FALSE,TRUE)</f>
        <v>0</v>
      </c>
      <c r="C706" t="str">
        <f t="shared" ref="C706:C769" si="68">IF(OR(HOUR(D706)&lt;PkStart,HOUR(D706)&gt;OPkStart-1,WEEKDAY(D706,2)&gt;5,B706)=TRUE,"OFF","ON")</f>
        <v>ON</v>
      </c>
      <c r="D706" s="4">
        <f t="shared" si="64"/>
        <v>42459.333333331626</v>
      </c>
      <c r="E706" t="str">
        <f t="shared" si="65"/>
        <v>LRKPLGS</v>
      </c>
      <c r="F706" s="39">
        <v>119.9361572265625</v>
      </c>
      <c r="G706">
        <f t="shared" ref="G706:G769" si="69">IF(SUMIF($A$2:$A$8761,A706,$F$2:$F$8761)=0,0,F706/SUMIF($A$2:$A$8761,A706,$F$2:$F$8761))</f>
        <v>1.7982404585622344E-3</v>
      </c>
      <c r="H706" s="38">
        <f>G706*SUMIF('Manual Inputs'!$B$11:$B$22,'Expanded kW'!A706,'Manual Inputs'!$C$11:$C$22)</f>
        <v>53026.847316568004</v>
      </c>
    </row>
    <row r="707" spans="1:8" x14ac:dyDescent="0.2">
      <c r="A707">
        <f t="shared" si="66"/>
        <v>3</v>
      </c>
      <c r="B707" t="b">
        <f t="shared" si="67"/>
        <v>0</v>
      </c>
      <c r="C707" t="str">
        <f t="shared" si="68"/>
        <v>ON</v>
      </c>
      <c r="D707" s="4">
        <f t="shared" si="64"/>
        <v>42459.37499999829</v>
      </c>
      <c r="E707" t="str">
        <f t="shared" si="65"/>
        <v>LRKPLGS</v>
      </c>
      <c r="F707" s="39">
        <v>118.33988189697266</v>
      </c>
      <c r="G707">
        <f t="shared" si="69"/>
        <v>1.7743070014042666E-3</v>
      </c>
      <c r="H707" s="38">
        <f>G707*SUMIF('Manual Inputs'!$B$11:$B$22,'Expanded kW'!A707,'Manual Inputs'!$C$11:$C$22)</f>
        <v>52321.093104204272</v>
      </c>
    </row>
    <row r="708" spans="1:8" x14ac:dyDescent="0.2">
      <c r="A708">
        <f t="shared" si="66"/>
        <v>3</v>
      </c>
      <c r="B708" t="b">
        <f t="shared" si="67"/>
        <v>0</v>
      </c>
      <c r="C708" t="str">
        <f t="shared" si="68"/>
        <v>ON</v>
      </c>
      <c r="D708" s="4">
        <f t="shared" ref="D708:D771" si="70">+D707+1/24</f>
        <v>42459.416666664954</v>
      </c>
      <c r="E708" t="str">
        <f t="shared" ref="E708:E771" si="71">+E707</f>
        <v>LRKPLGS</v>
      </c>
      <c r="F708" s="39">
        <v>118.88513946533203</v>
      </c>
      <c r="G708">
        <f t="shared" si="69"/>
        <v>1.7824822193071453E-3</v>
      </c>
      <c r="H708" s="38">
        <f>G708*SUMIF('Manual Inputs'!$B$11:$B$22,'Expanded kW'!A708,'Manual Inputs'!$C$11:$C$22)</f>
        <v>52562.165442139674</v>
      </c>
    </row>
    <row r="709" spans="1:8" x14ac:dyDescent="0.2">
      <c r="A709">
        <f t="shared" si="66"/>
        <v>3</v>
      </c>
      <c r="B709" t="b">
        <f t="shared" si="67"/>
        <v>0</v>
      </c>
      <c r="C709" t="str">
        <f t="shared" si="68"/>
        <v>ON</v>
      </c>
      <c r="D709" s="4">
        <f t="shared" si="70"/>
        <v>42459.458333331619</v>
      </c>
      <c r="E709" t="str">
        <f t="shared" si="71"/>
        <v>LRKPLGS</v>
      </c>
      <c r="F709" s="39">
        <v>116.51059722900391</v>
      </c>
      <c r="G709">
        <f t="shared" si="69"/>
        <v>1.7468799620840468E-3</v>
      </c>
      <c r="H709" s="38">
        <f>G709*SUMIF('Manual Inputs'!$B$11:$B$22,'Expanded kW'!A709,'Manual Inputs'!$C$11:$C$22)</f>
        <v>51512.319494727359</v>
      </c>
    </row>
    <row r="710" spans="1:8" x14ac:dyDescent="0.2">
      <c r="A710">
        <f t="shared" si="66"/>
        <v>3</v>
      </c>
      <c r="B710" t="b">
        <f t="shared" si="67"/>
        <v>0</v>
      </c>
      <c r="C710" t="str">
        <f t="shared" si="68"/>
        <v>ON</v>
      </c>
      <c r="D710" s="4">
        <f t="shared" si="70"/>
        <v>42459.499999998283</v>
      </c>
      <c r="E710" t="str">
        <f t="shared" si="71"/>
        <v>LRKPLGS</v>
      </c>
      <c r="F710" s="39">
        <v>118.98242950439453</v>
      </c>
      <c r="G710">
        <f t="shared" si="69"/>
        <v>1.7839409194064558E-3</v>
      </c>
      <c r="H710" s="38">
        <f>G710*SUMIF('Manual Inputs'!$B$11:$B$22,'Expanded kW'!A710,'Manual Inputs'!$C$11:$C$22)</f>
        <v>52605.179860527656</v>
      </c>
    </row>
    <row r="711" spans="1:8" x14ac:dyDescent="0.2">
      <c r="A711">
        <f t="shared" si="66"/>
        <v>3</v>
      </c>
      <c r="B711" t="b">
        <f t="shared" si="67"/>
        <v>0</v>
      </c>
      <c r="C711" t="str">
        <f t="shared" si="68"/>
        <v>ON</v>
      </c>
      <c r="D711" s="4">
        <f t="shared" si="70"/>
        <v>42459.541666664947</v>
      </c>
      <c r="E711" t="str">
        <f t="shared" si="71"/>
        <v>LRKPLGS</v>
      </c>
      <c r="F711" s="39">
        <v>127.79185485839844</v>
      </c>
      <c r="G711">
        <f t="shared" si="69"/>
        <v>1.916023399407285E-3</v>
      </c>
      <c r="H711" s="38">
        <f>G711*SUMIF('Manual Inputs'!$B$11:$B$22,'Expanded kW'!A711,'Manual Inputs'!$C$11:$C$22)</f>
        <v>56500.052466050911</v>
      </c>
    </row>
    <row r="712" spans="1:8" x14ac:dyDescent="0.2">
      <c r="A712">
        <f t="shared" si="66"/>
        <v>3</v>
      </c>
      <c r="B712" t="b">
        <f t="shared" si="67"/>
        <v>0</v>
      </c>
      <c r="C712" t="str">
        <f t="shared" si="68"/>
        <v>ON</v>
      </c>
      <c r="D712" s="4">
        <f t="shared" si="70"/>
        <v>42459.583333331611</v>
      </c>
      <c r="E712" t="str">
        <f t="shared" si="71"/>
        <v>LRKPLGS</v>
      </c>
      <c r="F712" s="39">
        <v>129.08694458007812</v>
      </c>
      <c r="G712">
        <f t="shared" si="69"/>
        <v>1.9354410861903725E-3</v>
      </c>
      <c r="H712" s="38">
        <f>G712*SUMIF('Manual Inputs'!$B$11:$B$22,'Expanded kW'!A712,'Manual Inputs'!$C$11:$C$22)</f>
        <v>57072.644806182652</v>
      </c>
    </row>
    <row r="713" spans="1:8" x14ac:dyDescent="0.2">
      <c r="A713">
        <f t="shared" si="66"/>
        <v>3</v>
      </c>
      <c r="B713" t="b">
        <f t="shared" si="67"/>
        <v>0</v>
      </c>
      <c r="C713" t="str">
        <f t="shared" si="68"/>
        <v>ON</v>
      </c>
      <c r="D713" s="4">
        <f t="shared" si="70"/>
        <v>42459.624999998276</v>
      </c>
      <c r="E713" t="str">
        <f t="shared" si="71"/>
        <v>LRKPLGS</v>
      </c>
      <c r="F713" s="39">
        <v>112.04338073730469</v>
      </c>
      <c r="G713">
        <f t="shared" si="69"/>
        <v>1.6799015827671641E-3</v>
      </c>
      <c r="H713" s="38">
        <f>G713*SUMIF('Manual Inputs'!$B$11:$B$22,'Expanded kW'!A713,'Manual Inputs'!$C$11:$C$22)</f>
        <v>49537.248654430943</v>
      </c>
    </row>
    <row r="714" spans="1:8" x14ac:dyDescent="0.2">
      <c r="A714">
        <f t="shared" si="66"/>
        <v>3</v>
      </c>
      <c r="B714" t="b">
        <f t="shared" si="67"/>
        <v>0</v>
      </c>
      <c r="C714" t="str">
        <f t="shared" si="68"/>
        <v>ON</v>
      </c>
      <c r="D714" s="4">
        <f t="shared" si="70"/>
        <v>42459.66666666494</v>
      </c>
      <c r="E714" t="str">
        <f t="shared" si="71"/>
        <v>LRKPLGS</v>
      </c>
      <c r="F714" s="39">
        <v>101.58665466308594</v>
      </c>
      <c r="G714">
        <f t="shared" si="69"/>
        <v>1.5231206059075995E-3</v>
      </c>
      <c r="H714" s="38">
        <f>G714*SUMIF('Manual Inputs'!$B$11:$B$22,'Expanded kW'!A714,'Manual Inputs'!$C$11:$C$22)</f>
        <v>44914.062204315385</v>
      </c>
    </row>
    <row r="715" spans="1:8" x14ac:dyDescent="0.2">
      <c r="A715">
        <f t="shared" si="66"/>
        <v>3</v>
      </c>
      <c r="B715" t="b">
        <f t="shared" si="67"/>
        <v>0</v>
      </c>
      <c r="C715" t="str">
        <f t="shared" si="68"/>
        <v>ON</v>
      </c>
      <c r="D715" s="4">
        <f t="shared" si="70"/>
        <v>42459.708333331604</v>
      </c>
      <c r="E715" t="str">
        <f t="shared" si="71"/>
        <v>LRKPLGS</v>
      </c>
      <c r="F715" s="39">
        <v>99.856521606445313</v>
      </c>
      <c r="G715">
        <f t="shared" si="69"/>
        <v>1.4971801778240984E-3</v>
      </c>
      <c r="H715" s="38">
        <f>G715*SUMIF('Manual Inputs'!$B$11:$B$22,'Expanded kW'!A715,'Manual Inputs'!$C$11:$C$22)</f>
        <v>44149.126062009913</v>
      </c>
    </row>
    <row r="716" spans="1:8" x14ac:dyDescent="0.2">
      <c r="A716">
        <f t="shared" si="66"/>
        <v>3</v>
      </c>
      <c r="B716" t="b">
        <f t="shared" si="67"/>
        <v>0</v>
      </c>
      <c r="C716" t="str">
        <f t="shared" si="68"/>
        <v>ON</v>
      </c>
      <c r="D716" s="4">
        <f t="shared" si="70"/>
        <v>42459.749999998268</v>
      </c>
      <c r="E716" t="str">
        <f t="shared" si="71"/>
        <v>LRKPLGS</v>
      </c>
      <c r="F716" s="39">
        <v>98.269828796386719</v>
      </c>
      <c r="G716">
        <f t="shared" si="69"/>
        <v>1.4733903943898393E-3</v>
      </c>
      <c r="H716" s="38">
        <f>G716*SUMIF('Manual Inputs'!$B$11:$B$22,'Expanded kW'!A716,'Manual Inputs'!$C$11:$C$22)</f>
        <v>43447.608526990545</v>
      </c>
    </row>
    <row r="717" spans="1:8" x14ac:dyDescent="0.2">
      <c r="A717">
        <f t="shared" si="66"/>
        <v>3</v>
      </c>
      <c r="B717" t="b">
        <f t="shared" si="67"/>
        <v>0</v>
      </c>
      <c r="C717" t="str">
        <f t="shared" si="68"/>
        <v>ON</v>
      </c>
      <c r="D717" s="4">
        <f t="shared" si="70"/>
        <v>42459.791666664933</v>
      </c>
      <c r="E717" t="str">
        <f t="shared" si="71"/>
        <v>LRKPLGS</v>
      </c>
      <c r="F717" s="39">
        <v>88.407752990722656</v>
      </c>
      <c r="G717">
        <f t="shared" si="69"/>
        <v>1.3255251956937352E-3</v>
      </c>
      <c r="H717" s="38">
        <f>G717*SUMIF('Manual Inputs'!$B$11:$B$22,'Expanded kW'!A717,'Manual Inputs'!$C$11:$C$22)</f>
        <v>39087.332192778071</v>
      </c>
    </row>
    <row r="718" spans="1:8" x14ac:dyDescent="0.2">
      <c r="A718">
        <f t="shared" si="66"/>
        <v>3</v>
      </c>
      <c r="B718" t="b">
        <f t="shared" si="67"/>
        <v>0</v>
      </c>
      <c r="C718" t="str">
        <f t="shared" si="68"/>
        <v>ON</v>
      </c>
      <c r="D718" s="4">
        <f t="shared" si="70"/>
        <v>42459.833333331597</v>
      </c>
      <c r="E718" t="str">
        <f t="shared" si="71"/>
        <v>LRKPLGS</v>
      </c>
      <c r="F718" s="39">
        <v>86.788894653320313</v>
      </c>
      <c r="G718">
        <f t="shared" si="69"/>
        <v>1.3012531444098296E-3</v>
      </c>
      <c r="H718" s="38">
        <f>G718*SUMIF('Manual Inputs'!$B$11:$B$22,'Expanded kW'!A718,'Manual Inputs'!$C$11:$C$22)</f>
        <v>38371.593454188769</v>
      </c>
    </row>
    <row r="719" spans="1:8" x14ac:dyDescent="0.2">
      <c r="A719">
        <f t="shared" si="66"/>
        <v>3</v>
      </c>
      <c r="B719" t="b">
        <f t="shared" si="67"/>
        <v>0</v>
      </c>
      <c r="C719" t="str">
        <f t="shared" si="68"/>
        <v>OFF</v>
      </c>
      <c r="D719" s="4">
        <f t="shared" si="70"/>
        <v>42459.874999998261</v>
      </c>
      <c r="E719" t="str">
        <f t="shared" si="71"/>
        <v>LRKPLGS</v>
      </c>
      <c r="F719" s="39">
        <v>80.575790405273437</v>
      </c>
      <c r="G719">
        <f t="shared" si="69"/>
        <v>1.2080981218506415E-3</v>
      </c>
      <c r="H719" s="38">
        <f>G719*SUMIF('Manual Inputs'!$B$11:$B$22,'Expanded kW'!A719,'Manual Inputs'!$C$11:$C$22)</f>
        <v>35624.620915284257</v>
      </c>
    </row>
    <row r="720" spans="1:8" x14ac:dyDescent="0.2">
      <c r="A720">
        <f t="shared" si="66"/>
        <v>3</v>
      </c>
      <c r="B720" t="b">
        <f t="shared" si="67"/>
        <v>0</v>
      </c>
      <c r="C720" t="str">
        <f t="shared" si="68"/>
        <v>OFF</v>
      </c>
      <c r="D720" s="4">
        <f t="shared" si="70"/>
        <v>42459.916666664925</v>
      </c>
      <c r="E720" t="str">
        <f t="shared" si="71"/>
        <v>LRKPLGS</v>
      </c>
      <c r="F720" s="39">
        <v>73.530960083007813</v>
      </c>
      <c r="G720">
        <f t="shared" si="69"/>
        <v>1.1024727691450905E-3</v>
      </c>
      <c r="H720" s="38">
        <f>G720*SUMIF('Manual Inputs'!$B$11:$B$22,'Expanded kW'!A720,'Manual Inputs'!$C$11:$C$22)</f>
        <v>32509.920974012719</v>
      </c>
    </row>
    <row r="721" spans="1:8" x14ac:dyDescent="0.2">
      <c r="A721">
        <f t="shared" si="66"/>
        <v>3</v>
      </c>
      <c r="B721" t="b">
        <f t="shared" si="67"/>
        <v>0</v>
      </c>
      <c r="C721" t="str">
        <f t="shared" si="68"/>
        <v>OFF</v>
      </c>
      <c r="D721" s="4">
        <f t="shared" si="70"/>
        <v>42459.95833333159</v>
      </c>
      <c r="E721" t="str">
        <f t="shared" si="71"/>
        <v>LRKPLGS</v>
      </c>
      <c r="F721" s="39">
        <v>68.233856201171875</v>
      </c>
      <c r="G721">
        <f t="shared" si="69"/>
        <v>1.0230516276495314E-3</v>
      </c>
      <c r="H721" s="38">
        <f>G721*SUMIF('Manual Inputs'!$B$11:$B$22,'Expanded kW'!A721,'Manual Inputs'!$C$11:$C$22)</f>
        <v>30167.935660680498</v>
      </c>
    </row>
    <row r="722" spans="1:8" x14ac:dyDescent="0.2">
      <c r="A722">
        <f t="shared" si="66"/>
        <v>3</v>
      </c>
      <c r="B722" t="b">
        <f t="shared" si="67"/>
        <v>0</v>
      </c>
      <c r="C722" t="str">
        <f t="shared" si="68"/>
        <v>OFF</v>
      </c>
      <c r="D722" s="4">
        <f t="shared" si="70"/>
        <v>42459.999999998254</v>
      </c>
      <c r="E722" t="str">
        <f t="shared" si="71"/>
        <v>LRKPLGS</v>
      </c>
      <c r="F722" s="39">
        <v>66.272979736328125</v>
      </c>
      <c r="G722">
        <f t="shared" si="69"/>
        <v>9.9365159120627959E-4</v>
      </c>
      <c r="H722" s="38">
        <f>G722*SUMIF('Manual Inputs'!$B$11:$B$22,'Expanded kW'!A722,'Manual Inputs'!$C$11:$C$22)</f>
        <v>29300.981947035147</v>
      </c>
    </row>
    <row r="723" spans="1:8" x14ac:dyDescent="0.2">
      <c r="A723">
        <f t="shared" si="66"/>
        <v>3</v>
      </c>
      <c r="B723" t="b">
        <f t="shared" si="67"/>
        <v>0</v>
      </c>
      <c r="C723" t="str">
        <f t="shared" si="68"/>
        <v>OFF</v>
      </c>
      <c r="D723" s="4">
        <f t="shared" si="70"/>
        <v>42460.041666664918</v>
      </c>
      <c r="E723" t="str">
        <f t="shared" si="71"/>
        <v>LRKPLGS</v>
      </c>
      <c r="F723" s="39">
        <v>65.222579956054687</v>
      </c>
      <c r="G723">
        <f t="shared" si="69"/>
        <v>9.7790261753369096E-4</v>
      </c>
      <c r="H723" s="38">
        <f>G723*SUMIF('Manual Inputs'!$B$11:$B$22,'Expanded kW'!A723,'Manual Inputs'!$C$11:$C$22)</f>
        <v>28836.573297817722</v>
      </c>
    </row>
    <row r="724" spans="1:8" x14ac:dyDescent="0.2">
      <c r="A724">
        <f t="shared" si="66"/>
        <v>3</v>
      </c>
      <c r="B724" t="b">
        <f t="shared" si="67"/>
        <v>0</v>
      </c>
      <c r="C724" t="str">
        <f t="shared" si="68"/>
        <v>OFF</v>
      </c>
      <c r="D724" s="4">
        <f t="shared" si="70"/>
        <v>42460.083333331582</v>
      </c>
      <c r="E724" t="str">
        <f t="shared" si="71"/>
        <v>LRKPLGS</v>
      </c>
      <c r="F724" s="39">
        <v>64.14654541015625</v>
      </c>
      <c r="G724">
        <f t="shared" si="69"/>
        <v>9.6176929377220005E-4</v>
      </c>
      <c r="H724" s="38">
        <f>G724*SUMIF('Manual Inputs'!$B$11:$B$22,'Expanded kW'!A724,'Manual Inputs'!$C$11:$C$22)</f>
        <v>28360.830862073984</v>
      </c>
    </row>
    <row r="725" spans="1:8" x14ac:dyDescent="0.2">
      <c r="A725">
        <f t="shared" si="66"/>
        <v>3</v>
      </c>
      <c r="B725" t="b">
        <f t="shared" si="67"/>
        <v>0</v>
      </c>
      <c r="C725" t="str">
        <f t="shared" si="68"/>
        <v>OFF</v>
      </c>
      <c r="D725" s="4">
        <f t="shared" si="70"/>
        <v>42460.124999998246</v>
      </c>
      <c r="E725" t="str">
        <f t="shared" si="71"/>
        <v>LRKPLGS</v>
      </c>
      <c r="F725" s="39">
        <v>65.629829406738281</v>
      </c>
      <c r="G725">
        <f t="shared" si="69"/>
        <v>9.8400863640140486E-4</v>
      </c>
      <c r="H725" s="38">
        <f>G725*SUMIF('Manual Inputs'!$B$11:$B$22,'Expanded kW'!A725,'Manual Inputs'!$C$11:$C$22)</f>
        <v>29016.628711802361</v>
      </c>
    </row>
    <row r="726" spans="1:8" x14ac:dyDescent="0.2">
      <c r="A726">
        <f t="shared" si="66"/>
        <v>3</v>
      </c>
      <c r="B726" t="b">
        <f t="shared" si="67"/>
        <v>0</v>
      </c>
      <c r="C726" t="str">
        <f t="shared" si="68"/>
        <v>OFF</v>
      </c>
      <c r="D726" s="4">
        <f t="shared" si="70"/>
        <v>42460.166666664911</v>
      </c>
      <c r="E726" t="str">
        <f t="shared" si="71"/>
        <v>LRKPLGS</v>
      </c>
      <c r="F726" s="39">
        <v>67.546310424804687</v>
      </c>
      <c r="G726">
        <f t="shared" si="69"/>
        <v>1.0127430379734295E-3</v>
      </c>
      <c r="H726" s="38">
        <f>G726*SUMIF('Manual Inputs'!$B$11:$B$22,'Expanded kW'!A726,'Manual Inputs'!$C$11:$C$22)</f>
        <v>29863.954061222514</v>
      </c>
    </row>
    <row r="727" spans="1:8" x14ac:dyDescent="0.2">
      <c r="A727">
        <f t="shared" si="66"/>
        <v>3</v>
      </c>
      <c r="B727" t="b">
        <f t="shared" si="67"/>
        <v>0</v>
      </c>
      <c r="C727" t="str">
        <f t="shared" si="68"/>
        <v>OFF</v>
      </c>
      <c r="D727" s="4">
        <f t="shared" si="70"/>
        <v>42460.208333331575</v>
      </c>
      <c r="E727" t="str">
        <f t="shared" si="71"/>
        <v>LRKPLGS</v>
      </c>
      <c r="F727" s="39">
        <v>74.736114501953125</v>
      </c>
      <c r="G727">
        <f t="shared" si="69"/>
        <v>1.1205420276996121E-3</v>
      </c>
      <c r="H727" s="38">
        <f>G727*SUMIF('Manual Inputs'!$B$11:$B$22,'Expanded kW'!A727,'Manual Inputs'!$C$11:$C$22)</f>
        <v>33042.750613081284</v>
      </c>
    </row>
    <row r="728" spans="1:8" x14ac:dyDescent="0.2">
      <c r="A728">
        <f t="shared" si="66"/>
        <v>3</v>
      </c>
      <c r="B728" t="b">
        <f t="shared" si="67"/>
        <v>0</v>
      </c>
      <c r="C728" t="str">
        <f t="shared" si="68"/>
        <v>OFF</v>
      </c>
      <c r="D728" s="4">
        <f t="shared" si="70"/>
        <v>42460.249999998239</v>
      </c>
      <c r="E728" t="str">
        <f t="shared" si="71"/>
        <v>LRKPLGS</v>
      </c>
      <c r="F728" s="39">
        <v>89.869285583496094</v>
      </c>
      <c r="G728">
        <f t="shared" si="69"/>
        <v>1.3474384126969099E-3</v>
      </c>
      <c r="H728" s="38">
        <f>G728*SUMIF('Manual Inputs'!$B$11:$B$22,'Expanded kW'!A728,'Manual Inputs'!$C$11:$C$22)</f>
        <v>39733.51318971283</v>
      </c>
    </row>
    <row r="729" spans="1:8" x14ac:dyDescent="0.2">
      <c r="A729">
        <f t="shared" si="66"/>
        <v>3</v>
      </c>
      <c r="B729" t="b">
        <f t="shared" si="67"/>
        <v>0</v>
      </c>
      <c r="C729" t="str">
        <f t="shared" si="68"/>
        <v>ON</v>
      </c>
      <c r="D729" s="4">
        <f t="shared" si="70"/>
        <v>42460.291666664903</v>
      </c>
      <c r="E729" t="str">
        <f t="shared" si="71"/>
        <v>LRKPLGS</v>
      </c>
      <c r="F729" s="39">
        <v>107.07083892822266</v>
      </c>
      <c r="G729">
        <f t="shared" si="69"/>
        <v>1.605346702322794E-3</v>
      </c>
      <c r="H729" s="38">
        <f>G729*SUMIF('Manual Inputs'!$B$11:$B$22,'Expanded kW'!A729,'Manual Inputs'!$C$11:$C$22)</f>
        <v>47338.76054723448</v>
      </c>
    </row>
    <row r="730" spans="1:8" x14ac:dyDescent="0.2">
      <c r="A730">
        <f t="shared" si="66"/>
        <v>3</v>
      </c>
      <c r="B730" t="b">
        <f t="shared" si="67"/>
        <v>0</v>
      </c>
      <c r="C730" t="str">
        <f t="shared" si="68"/>
        <v>ON</v>
      </c>
      <c r="D730" s="4">
        <f t="shared" si="70"/>
        <v>42460.333333331568</v>
      </c>
      <c r="E730" t="str">
        <f t="shared" si="71"/>
        <v>LRKPLGS</v>
      </c>
      <c r="F730" s="39">
        <v>112.01251983642578</v>
      </c>
      <c r="G730">
        <f t="shared" si="69"/>
        <v>1.679438875591685E-3</v>
      </c>
      <c r="H730" s="38">
        <f>G730*SUMIF('Manual Inputs'!$B$11:$B$22,'Expanded kW'!A730,'Manual Inputs'!$C$11:$C$22)</f>
        <v>49523.604259639593</v>
      </c>
    </row>
    <row r="731" spans="1:8" x14ac:dyDescent="0.2">
      <c r="A731">
        <f t="shared" si="66"/>
        <v>3</v>
      </c>
      <c r="B731" t="b">
        <f t="shared" si="67"/>
        <v>0</v>
      </c>
      <c r="C731" t="str">
        <f t="shared" si="68"/>
        <v>ON</v>
      </c>
      <c r="D731" s="4">
        <f t="shared" si="70"/>
        <v>42460.374999998232</v>
      </c>
      <c r="E731" t="str">
        <f t="shared" si="71"/>
        <v>LRKPLGS</v>
      </c>
      <c r="F731" s="39">
        <v>104.37514495849609</v>
      </c>
      <c r="G731">
        <f t="shared" si="69"/>
        <v>1.5649293163371193E-3</v>
      </c>
      <c r="H731" s="38">
        <f>G731*SUMIF('Manual Inputs'!$B$11:$B$22,'Expanded kW'!A731,'Manual Inputs'!$C$11:$C$22)</f>
        <v>46146.9251920725</v>
      </c>
    </row>
    <row r="732" spans="1:8" x14ac:dyDescent="0.2">
      <c r="A732">
        <f t="shared" si="66"/>
        <v>3</v>
      </c>
      <c r="B732" t="b">
        <f t="shared" si="67"/>
        <v>0</v>
      </c>
      <c r="C732" t="str">
        <f t="shared" si="68"/>
        <v>ON</v>
      </c>
      <c r="D732" s="4">
        <f t="shared" si="70"/>
        <v>42460.416666664896</v>
      </c>
      <c r="E732" t="str">
        <f t="shared" si="71"/>
        <v>LRKPLGS</v>
      </c>
      <c r="F732" s="39">
        <v>114.20423889160156</v>
      </c>
      <c r="G732">
        <f t="shared" si="69"/>
        <v>1.712300007463484E-3</v>
      </c>
      <c r="H732" s="38">
        <f>G732*SUMIF('Manual Inputs'!$B$11:$B$22,'Expanded kW'!A732,'Manual Inputs'!$C$11:$C$22)</f>
        <v>50492.619395584596</v>
      </c>
    </row>
    <row r="733" spans="1:8" x14ac:dyDescent="0.2">
      <c r="A733">
        <f t="shared" si="66"/>
        <v>3</v>
      </c>
      <c r="B733" t="b">
        <f t="shared" si="67"/>
        <v>0</v>
      </c>
      <c r="C733" t="str">
        <f t="shared" si="68"/>
        <v>ON</v>
      </c>
      <c r="D733" s="4">
        <f t="shared" si="70"/>
        <v>42460.45833333156</v>
      </c>
      <c r="E733" t="str">
        <f t="shared" si="71"/>
        <v>LRKPLGS</v>
      </c>
      <c r="F733" s="39">
        <v>110.34117126464844</v>
      </c>
      <c r="G733">
        <f t="shared" si="69"/>
        <v>1.6543798217447888E-3</v>
      </c>
      <c r="H733" s="38">
        <f>G733*SUMIF('Manual Inputs'!$B$11:$B$22,'Expanded kW'!A733,'Manual Inputs'!$C$11:$C$22)</f>
        <v>48784.658243877355</v>
      </c>
    </row>
    <row r="734" spans="1:8" x14ac:dyDescent="0.2">
      <c r="A734">
        <f t="shared" si="66"/>
        <v>3</v>
      </c>
      <c r="B734" t="b">
        <f t="shared" si="67"/>
        <v>0</v>
      </c>
      <c r="C734" t="str">
        <f t="shared" si="68"/>
        <v>ON</v>
      </c>
      <c r="D734" s="4">
        <f t="shared" si="70"/>
        <v>42460.499999998225</v>
      </c>
      <c r="E734" t="str">
        <f t="shared" si="71"/>
        <v>LRKPLGS</v>
      </c>
      <c r="F734" s="39">
        <v>116.35716247558594</v>
      </c>
      <c r="G734">
        <f t="shared" si="69"/>
        <v>1.7445794666560957E-3</v>
      </c>
      <c r="H734" s="38">
        <f>G734*SUMIF('Manual Inputs'!$B$11:$B$22,'Expanded kW'!A734,'Manual Inputs'!$C$11:$C$22)</f>
        <v>51444.482059956281</v>
      </c>
    </row>
    <row r="735" spans="1:8" x14ac:dyDescent="0.2">
      <c r="A735">
        <f t="shared" si="66"/>
        <v>3</v>
      </c>
      <c r="B735" t="b">
        <f t="shared" si="67"/>
        <v>0</v>
      </c>
      <c r="C735" t="str">
        <f t="shared" si="68"/>
        <v>ON</v>
      </c>
      <c r="D735" s="4">
        <f t="shared" si="70"/>
        <v>42460.541666664889</v>
      </c>
      <c r="E735" t="str">
        <f t="shared" si="71"/>
        <v>LRKPLGS</v>
      </c>
      <c r="F735" s="39">
        <v>120.01200103759766</v>
      </c>
      <c r="G735">
        <f t="shared" si="69"/>
        <v>1.7993776086318112E-3</v>
      </c>
      <c r="H735" s="38">
        <f>G735*SUMIF('Manual Inputs'!$B$11:$B$22,'Expanded kW'!A735,'Manual Inputs'!$C$11:$C$22)</f>
        <v>53060.379808192447</v>
      </c>
    </row>
    <row r="736" spans="1:8" x14ac:dyDescent="0.2">
      <c r="A736">
        <f t="shared" si="66"/>
        <v>3</v>
      </c>
      <c r="B736" t="b">
        <f t="shared" si="67"/>
        <v>0</v>
      </c>
      <c r="C736" t="str">
        <f t="shared" si="68"/>
        <v>ON</v>
      </c>
      <c r="D736" s="4">
        <f t="shared" si="70"/>
        <v>42460.583333331553</v>
      </c>
      <c r="E736" t="str">
        <f t="shared" si="71"/>
        <v>LRKPLGS</v>
      </c>
      <c r="F736" s="39">
        <v>120.83329772949219</v>
      </c>
      <c r="G736">
        <f t="shared" si="69"/>
        <v>1.8116915677747424E-3</v>
      </c>
      <c r="H736" s="38">
        <f>G736*SUMIF('Manual Inputs'!$B$11:$B$22,'Expanded kW'!A736,'Manual Inputs'!$C$11:$C$22)</f>
        <v>53423.49611348164</v>
      </c>
    </row>
    <row r="737" spans="1:8" x14ac:dyDescent="0.2">
      <c r="A737">
        <f t="shared" si="66"/>
        <v>3</v>
      </c>
      <c r="B737" t="b">
        <f t="shared" si="67"/>
        <v>0</v>
      </c>
      <c r="C737" t="str">
        <f t="shared" si="68"/>
        <v>ON</v>
      </c>
      <c r="D737" s="4">
        <f t="shared" si="70"/>
        <v>42460.624999998217</v>
      </c>
      <c r="E737" t="str">
        <f t="shared" si="71"/>
        <v>LRKPLGS</v>
      </c>
      <c r="F737" s="39">
        <v>118.80105590820312</v>
      </c>
      <c r="G737">
        <f t="shared" si="69"/>
        <v>1.7812215281375642E-3</v>
      </c>
      <c r="H737" s="38">
        <f>G737*SUMIF('Manual Inputs'!$B$11:$B$22,'Expanded kW'!A737,'Manual Inputs'!$C$11:$C$22)</f>
        <v>52524.989947703201</v>
      </c>
    </row>
    <row r="738" spans="1:8" x14ac:dyDescent="0.2">
      <c r="A738">
        <f t="shared" si="66"/>
        <v>3</v>
      </c>
      <c r="B738" t="b">
        <f t="shared" si="67"/>
        <v>0</v>
      </c>
      <c r="C738" t="str">
        <f t="shared" si="68"/>
        <v>ON</v>
      </c>
      <c r="D738" s="4">
        <f t="shared" si="70"/>
        <v>42460.666666664882</v>
      </c>
      <c r="E738" t="str">
        <f t="shared" si="71"/>
        <v>LRKPLGS</v>
      </c>
      <c r="F738" s="39">
        <v>104.47917175292969</v>
      </c>
      <c r="G738">
        <f t="shared" si="69"/>
        <v>1.5664890227246738E-3</v>
      </c>
      <c r="H738" s="38">
        <f>G738*SUMIF('Manual Inputs'!$B$11:$B$22,'Expanded kW'!A738,'Manual Inputs'!$C$11:$C$22)</f>
        <v>46192.918102574389</v>
      </c>
    </row>
    <row r="739" spans="1:8" x14ac:dyDescent="0.2">
      <c r="A739">
        <f t="shared" si="66"/>
        <v>3</v>
      </c>
      <c r="B739" t="b">
        <f t="shared" si="67"/>
        <v>0</v>
      </c>
      <c r="C739" t="str">
        <f t="shared" si="68"/>
        <v>ON</v>
      </c>
      <c r="D739" s="4">
        <f t="shared" si="70"/>
        <v>42460.708333331546</v>
      </c>
      <c r="E739" t="str">
        <f t="shared" si="71"/>
        <v>LRKPLGS</v>
      </c>
      <c r="F739" s="39">
        <v>100.59494781494141</v>
      </c>
      <c r="G739">
        <f t="shared" si="69"/>
        <v>1.508251633792727E-3</v>
      </c>
      <c r="H739" s="38">
        <f>G739*SUMIF('Manual Inputs'!$B$11:$B$22,'Expanded kW'!A739,'Manual Inputs'!$C$11:$C$22)</f>
        <v>44475.603203832186</v>
      </c>
    </row>
    <row r="740" spans="1:8" x14ac:dyDescent="0.2">
      <c r="A740">
        <f t="shared" si="66"/>
        <v>3</v>
      </c>
      <c r="B740" t="b">
        <f t="shared" si="67"/>
        <v>0</v>
      </c>
      <c r="C740" t="str">
        <f t="shared" si="68"/>
        <v>ON</v>
      </c>
      <c r="D740" s="4">
        <f t="shared" si="70"/>
        <v>42460.74999999821</v>
      </c>
      <c r="E740" t="str">
        <f t="shared" si="71"/>
        <v>LRKPLGS</v>
      </c>
      <c r="F740" s="39">
        <v>90.277565002441406</v>
      </c>
      <c r="G740">
        <f t="shared" si="69"/>
        <v>1.3535598742021244E-3</v>
      </c>
      <c r="H740" s="38">
        <f>G740*SUMIF('Manual Inputs'!$B$11:$B$22,'Expanded kW'!A740,'Manual Inputs'!$C$11:$C$22)</f>
        <v>39914.023979048972</v>
      </c>
    </row>
    <row r="741" spans="1:8" x14ac:dyDescent="0.2">
      <c r="A741">
        <f t="shared" si="66"/>
        <v>3</v>
      </c>
      <c r="B741" t="b">
        <f t="shared" si="67"/>
        <v>0</v>
      </c>
      <c r="C741" t="str">
        <f t="shared" si="68"/>
        <v>ON</v>
      </c>
      <c r="D741" s="4">
        <f t="shared" si="70"/>
        <v>42460.791666664874</v>
      </c>
      <c r="E741" t="str">
        <f t="shared" si="71"/>
        <v>LRKPLGS</v>
      </c>
      <c r="F741" s="39">
        <v>81.610160827636719</v>
      </c>
      <c r="G741">
        <f t="shared" si="69"/>
        <v>1.2236067623277586E-3</v>
      </c>
      <c r="H741" s="38">
        <f>G741*SUMIF('Manual Inputs'!$B$11:$B$22,'Expanded kW'!A741,'Manual Inputs'!$C$11:$C$22)</f>
        <v>36081.942574771972</v>
      </c>
    </row>
    <row r="742" spans="1:8" x14ac:dyDescent="0.2">
      <c r="A742">
        <f t="shared" si="66"/>
        <v>3</v>
      </c>
      <c r="B742" t="b">
        <f t="shared" si="67"/>
        <v>0</v>
      </c>
      <c r="C742" t="str">
        <f t="shared" si="68"/>
        <v>ON</v>
      </c>
      <c r="D742" s="4">
        <f t="shared" si="70"/>
        <v>42460.833333331539</v>
      </c>
      <c r="E742" t="str">
        <f t="shared" si="71"/>
        <v>LRKPLGS</v>
      </c>
      <c r="F742" s="39">
        <v>81.345878601074219</v>
      </c>
      <c r="G742">
        <f t="shared" si="69"/>
        <v>1.2196442959350271E-3</v>
      </c>
      <c r="H742" s="38">
        <f>G742*SUMIF('Manual Inputs'!$B$11:$B$22,'Expanded kW'!A742,'Manual Inputs'!$C$11:$C$22)</f>
        <v>35965.096632726825</v>
      </c>
    </row>
    <row r="743" spans="1:8" x14ac:dyDescent="0.2">
      <c r="A743">
        <f t="shared" si="66"/>
        <v>3</v>
      </c>
      <c r="B743" t="b">
        <f t="shared" si="67"/>
        <v>0</v>
      </c>
      <c r="C743" t="str">
        <f t="shared" si="68"/>
        <v>OFF</v>
      </c>
      <c r="D743" s="4">
        <f t="shared" si="70"/>
        <v>42460.874999998203</v>
      </c>
      <c r="E743" t="str">
        <f t="shared" si="71"/>
        <v>LRKPLGS</v>
      </c>
      <c r="F743" s="39">
        <v>75.373428344726563</v>
      </c>
      <c r="G743">
        <f t="shared" si="69"/>
        <v>1.1300974742253173E-3</v>
      </c>
      <c r="H743" s="38">
        <f>G743*SUMIF('Manual Inputs'!$B$11:$B$22,'Expanded kW'!A743,'Manual Inputs'!$C$11:$C$22)</f>
        <v>33324.523387988884</v>
      </c>
    </row>
    <row r="744" spans="1:8" x14ac:dyDescent="0.2">
      <c r="A744">
        <f t="shared" si="66"/>
        <v>3</v>
      </c>
      <c r="B744" t="b">
        <f t="shared" si="67"/>
        <v>0</v>
      </c>
      <c r="C744" t="str">
        <f t="shared" si="68"/>
        <v>OFF</v>
      </c>
      <c r="D744" s="4">
        <f t="shared" si="70"/>
        <v>42460.916666664867</v>
      </c>
      <c r="E744" t="str">
        <f t="shared" si="71"/>
        <v>LRKPLGS</v>
      </c>
      <c r="F744" s="39">
        <v>71.7042236328125</v>
      </c>
      <c r="G744">
        <f t="shared" si="69"/>
        <v>1.0750839360539461E-3</v>
      </c>
      <c r="H744" s="38">
        <f>G744*SUMIF('Manual Inputs'!$B$11:$B$22,'Expanded kW'!A744,'Manual Inputs'!$C$11:$C$22)</f>
        <v>31702.273996886932</v>
      </c>
    </row>
    <row r="745" spans="1:8" x14ac:dyDescent="0.2">
      <c r="A745">
        <f t="shared" si="66"/>
        <v>3</v>
      </c>
      <c r="B745" t="b">
        <f t="shared" si="67"/>
        <v>0</v>
      </c>
      <c r="C745" t="str">
        <f t="shared" si="68"/>
        <v>OFF</v>
      </c>
      <c r="D745" s="4">
        <f t="shared" si="70"/>
        <v>42460.958333331531</v>
      </c>
      <c r="E745" t="str">
        <f t="shared" si="71"/>
        <v>LRKPLGS</v>
      </c>
      <c r="F745" s="39">
        <v>64.188529968261719</v>
      </c>
      <c r="G745">
        <f t="shared" si="69"/>
        <v>9.62398781432685E-4</v>
      </c>
      <c r="H745" s="38">
        <f>G745*SUMIF('Manual Inputs'!$B$11:$B$22,'Expanded kW'!A745,'Manual Inputs'!$C$11:$C$22)</f>
        <v>28379.39331066158</v>
      </c>
    </row>
    <row r="746" spans="1:8" x14ac:dyDescent="0.2">
      <c r="A746">
        <f t="shared" si="66"/>
        <v>4</v>
      </c>
      <c r="B746" t="b">
        <f t="shared" si="67"/>
        <v>0</v>
      </c>
      <c r="C746" t="str">
        <f t="shared" si="68"/>
        <v>OFF</v>
      </c>
      <c r="D746" s="4">
        <f t="shared" si="70"/>
        <v>42460.999999998196</v>
      </c>
      <c r="E746" t="str">
        <f t="shared" si="71"/>
        <v>LRKPLGS</v>
      </c>
      <c r="F746" s="39">
        <v>61.558811187744141</v>
      </c>
      <c r="G746">
        <f t="shared" si="69"/>
        <v>9.9028630816607377E-4</v>
      </c>
      <c r="H746" s="38">
        <f>G746*SUMIF('Manual Inputs'!$B$11:$B$22,'Expanded kW'!A746,'Manual Inputs'!$C$11:$C$22)</f>
        <v>34075.42308894029</v>
      </c>
    </row>
    <row r="747" spans="1:8" x14ac:dyDescent="0.2">
      <c r="A747">
        <f t="shared" si="66"/>
        <v>4</v>
      </c>
      <c r="B747" t="b">
        <f t="shared" si="67"/>
        <v>0</v>
      </c>
      <c r="C747" t="str">
        <f t="shared" si="68"/>
        <v>OFF</v>
      </c>
      <c r="D747" s="4">
        <f t="shared" si="70"/>
        <v>42461.04166666486</v>
      </c>
      <c r="E747" t="str">
        <f t="shared" si="71"/>
        <v>LRKPLGS</v>
      </c>
      <c r="F747" s="39">
        <v>60.043018341064453</v>
      </c>
      <c r="G747">
        <f t="shared" si="69"/>
        <v>9.6590200195351605E-4</v>
      </c>
      <c r="H747" s="38">
        <f>G747*SUMIF('Manual Inputs'!$B$11:$B$22,'Expanded kW'!A747,'Manual Inputs'!$C$11:$C$22)</f>
        <v>33236.367207755837</v>
      </c>
    </row>
    <row r="748" spans="1:8" x14ac:dyDescent="0.2">
      <c r="A748">
        <f t="shared" si="66"/>
        <v>4</v>
      </c>
      <c r="B748" t="b">
        <f t="shared" si="67"/>
        <v>0</v>
      </c>
      <c r="C748" t="str">
        <f t="shared" si="68"/>
        <v>OFF</v>
      </c>
      <c r="D748" s="4">
        <f t="shared" si="70"/>
        <v>42461.083333331524</v>
      </c>
      <c r="E748" t="str">
        <f t="shared" si="71"/>
        <v>LRKPLGS</v>
      </c>
      <c r="F748" s="39">
        <v>58.940738677978516</v>
      </c>
      <c r="G748">
        <f t="shared" si="69"/>
        <v>9.4816981322110526E-4</v>
      </c>
      <c r="H748" s="38">
        <f>G748*SUMIF('Manual Inputs'!$B$11:$B$22,'Expanded kW'!A748,'Manual Inputs'!$C$11:$C$22)</f>
        <v>32626.208480560243</v>
      </c>
    </row>
    <row r="749" spans="1:8" x14ac:dyDescent="0.2">
      <c r="A749">
        <f t="shared" si="66"/>
        <v>4</v>
      </c>
      <c r="B749" t="b">
        <f t="shared" si="67"/>
        <v>0</v>
      </c>
      <c r="C749" t="str">
        <f t="shared" si="68"/>
        <v>OFF</v>
      </c>
      <c r="D749" s="4">
        <f t="shared" si="70"/>
        <v>42461.124999998188</v>
      </c>
      <c r="E749" t="str">
        <f t="shared" si="71"/>
        <v>LRKPLGS</v>
      </c>
      <c r="F749" s="39">
        <v>59.752681732177734</v>
      </c>
      <c r="G749">
        <f t="shared" si="69"/>
        <v>9.6123140544600706E-4</v>
      </c>
      <c r="H749" s="38">
        <f>G749*SUMIF('Manual Inputs'!$B$11:$B$22,'Expanded kW'!A749,'Manual Inputs'!$C$11:$C$22)</f>
        <v>33075.653532570497</v>
      </c>
    </row>
    <row r="750" spans="1:8" x14ac:dyDescent="0.2">
      <c r="A750">
        <f t="shared" si="66"/>
        <v>4</v>
      </c>
      <c r="B750" t="b">
        <f t="shared" si="67"/>
        <v>0</v>
      </c>
      <c r="C750" t="str">
        <f t="shared" si="68"/>
        <v>OFF</v>
      </c>
      <c r="D750" s="4">
        <f t="shared" si="70"/>
        <v>42461.166666664853</v>
      </c>
      <c r="E750" t="str">
        <f t="shared" si="71"/>
        <v>LRKPLGS</v>
      </c>
      <c r="F750" s="39">
        <v>63.730358123779297</v>
      </c>
      <c r="G750">
        <f t="shared" si="69"/>
        <v>1.0252196208276369E-3</v>
      </c>
      <c r="H750" s="38">
        <f>G750*SUMIF('Manual Inputs'!$B$11:$B$22,'Expanded kW'!A750,'Manual Inputs'!$C$11:$C$22)</f>
        <v>35277.466779764873</v>
      </c>
    </row>
    <row r="751" spans="1:8" x14ac:dyDescent="0.2">
      <c r="A751">
        <f t="shared" si="66"/>
        <v>4</v>
      </c>
      <c r="B751" t="b">
        <f t="shared" si="67"/>
        <v>0</v>
      </c>
      <c r="C751" t="str">
        <f t="shared" si="68"/>
        <v>OFF</v>
      </c>
      <c r="D751" s="4">
        <f t="shared" si="70"/>
        <v>42461.208333331517</v>
      </c>
      <c r="E751" t="str">
        <f t="shared" si="71"/>
        <v>LRKPLGS</v>
      </c>
      <c r="F751" s="39">
        <v>71.723129272460938</v>
      </c>
      <c r="G751">
        <f t="shared" si="69"/>
        <v>1.1537979945831732E-3</v>
      </c>
      <c r="H751" s="38">
        <f>G751*SUMIF('Manual Inputs'!$B$11:$B$22,'Expanded kW'!A751,'Manual Inputs'!$C$11:$C$22)</f>
        <v>39701.805932672789</v>
      </c>
    </row>
    <row r="752" spans="1:8" x14ac:dyDescent="0.2">
      <c r="A752">
        <f t="shared" si="66"/>
        <v>4</v>
      </c>
      <c r="B752" t="b">
        <f t="shared" si="67"/>
        <v>0</v>
      </c>
      <c r="C752" t="str">
        <f t="shared" si="68"/>
        <v>OFF</v>
      </c>
      <c r="D752" s="4">
        <f t="shared" si="70"/>
        <v>42461.249999998181</v>
      </c>
      <c r="E752" t="str">
        <f t="shared" si="71"/>
        <v>LRKPLGS</v>
      </c>
      <c r="F752" s="39">
        <v>88.243942260742188</v>
      </c>
      <c r="G752">
        <f t="shared" si="69"/>
        <v>1.4195655522471907E-3</v>
      </c>
      <c r="H752" s="38">
        <f>G752*SUMIF('Manual Inputs'!$B$11:$B$22,'Expanded kW'!A752,'Manual Inputs'!$C$11:$C$22)</f>
        <v>48846.779357062485</v>
      </c>
    </row>
    <row r="753" spans="1:8" x14ac:dyDescent="0.2">
      <c r="A753">
        <f t="shared" si="66"/>
        <v>4</v>
      </c>
      <c r="B753" t="b">
        <f t="shared" si="67"/>
        <v>0</v>
      </c>
      <c r="C753" t="str">
        <f t="shared" si="68"/>
        <v>ON</v>
      </c>
      <c r="D753" s="4">
        <f t="shared" si="70"/>
        <v>42461.291666664845</v>
      </c>
      <c r="E753" t="str">
        <f t="shared" si="71"/>
        <v>LRKPLGS</v>
      </c>
      <c r="F753" s="39">
        <v>90.306060791015625</v>
      </c>
      <c r="G753">
        <f t="shared" si="69"/>
        <v>1.4527385084324117E-3</v>
      </c>
      <c r="H753" s="38">
        <f>G753*SUMIF('Manual Inputs'!$B$11:$B$22,'Expanded kW'!A753,'Manual Inputs'!$C$11:$C$22)</f>
        <v>49988.249765974484</v>
      </c>
    </row>
    <row r="754" spans="1:8" x14ac:dyDescent="0.2">
      <c r="A754">
        <f t="shared" si="66"/>
        <v>4</v>
      </c>
      <c r="B754" t="b">
        <f t="shared" si="67"/>
        <v>0</v>
      </c>
      <c r="C754" t="str">
        <f t="shared" si="68"/>
        <v>ON</v>
      </c>
      <c r="D754" s="4">
        <f t="shared" si="70"/>
        <v>42461.333333331509</v>
      </c>
      <c r="E754" t="str">
        <f t="shared" si="71"/>
        <v>LRKPLGS</v>
      </c>
      <c r="F754" s="39">
        <v>90.23223876953125</v>
      </c>
      <c r="G754">
        <f t="shared" si="69"/>
        <v>1.4515509459095723E-3</v>
      </c>
      <c r="H754" s="38">
        <f>G754*SUMIF('Manual Inputs'!$B$11:$B$22,'Expanded kW'!A754,'Manual Inputs'!$C$11:$C$22)</f>
        <v>49947.386133834341</v>
      </c>
    </row>
    <row r="755" spans="1:8" x14ac:dyDescent="0.2">
      <c r="A755">
        <f t="shared" si="66"/>
        <v>4</v>
      </c>
      <c r="B755" t="b">
        <f t="shared" si="67"/>
        <v>0</v>
      </c>
      <c r="C755" t="str">
        <f t="shared" si="68"/>
        <v>ON</v>
      </c>
      <c r="D755" s="4">
        <f t="shared" si="70"/>
        <v>42461.374999998174</v>
      </c>
      <c r="E755" t="str">
        <f t="shared" si="71"/>
        <v>LRKPLGS</v>
      </c>
      <c r="F755" s="39">
        <v>92.690498352050781</v>
      </c>
      <c r="G755">
        <f t="shared" si="69"/>
        <v>1.4910965570010971E-3</v>
      </c>
      <c r="H755" s="38">
        <f>G755*SUMIF('Manual Inputs'!$B$11:$B$22,'Expanded kW'!A755,'Manual Inputs'!$C$11:$C$22)</f>
        <v>51308.137482350823</v>
      </c>
    </row>
    <row r="756" spans="1:8" x14ac:dyDescent="0.2">
      <c r="A756">
        <f t="shared" si="66"/>
        <v>4</v>
      </c>
      <c r="B756" t="b">
        <f t="shared" si="67"/>
        <v>0</v>
      </c>
      <c r="C756" t="str">
        <f t="shared" si="68"/>
        <v>ON</v>
      </c>
      <c r="D756" s="4">
        <f t="shared" si="70"/>
        <v>42461.416666664838</v>
      </c>
      <c r="E756" t="str">
        <f t="shared" si="71"/>
        <v>LRKPLGS</v>
      </c>
      <c r="F756" s="39">
        <v>96.990470886230469</v>
      </c>
      <c r="G756">
        <f t="shared" si="69"/>
        <v>1.5602694965678068E-3</v>
      </c>
      <c r="H756" s="38">
        <f>G756*SUMIF('Manual Inputs'!$B$11:$B$22,'Expanded kW'!A756,'Manual Inputs'!$C$11:$C$22)</f>
        <v>53688.355367425371</v>
      </c>
    </row>
    <row r="757" spans="1:8" x14ac:dyDescent="0.2">
      <c r="A757">
        <f t="shared" si="66"/>
        <v>4</v>
      </c>
      <c r="B757" t="b">
        <f t="shared" si="67"/>
        <v>0</v>
      </c>
      <c r="C757" t="str">
        <f t="shared" si="68"/>
        <v>ON</v>
      </c>
      <c r="D757" s="4">
        <f t="shared" si="70"/>
        <v>42461.458333331502</v>
      </c>
      <c r="E757" t="str">
        <f t="shared" si="71"/>
        <v>LRKPLGS</v>
      </c>
      <c r="F757" s="39">
        <v>90.120994567871094</v>
      </c>
      <c r="G757">
        <f t="shared" si="69"/>
        <v>1.4497613790280589E-3</v>
      </c>
      <c r="H757" s="38">
        <f>G757*SUMIF('Manual Inputs'!$B$11:$B$22,'Expanded kW'!A757,'Manual Inputs'!$C$11:$C$22)</f>
        <v>49885.807731577668</v>
      </c>
    </row>
    <row r="758" spans="1:8" x14ac:dyDescent="0.2">
      <c r="A758">
        <f t="shared" si="66"/>
        <v>4</v>
      </c>
      <c r="B758" t="b">
        <f t="shared" si="67"/>
        <v>0</v>
      </c>
      <c r="C758" t="str">
        <f t="shared" si="68"/>
        <v>ON</v>
      </c>
      <c r="D758" s="4">
        <f t="shared" si="70"/>
        <v>42461.499999998166</v>
      </c>
      <c r="E758" t="str">
        <f t="shared" si="71"/>
        <v>LRKPLGS</v>
      </c>
      <c r="F758" s="39">
        <v>94.976470947265625</v>
      </c>
      <c r="G758">
        <f t="shared" si="69"/>
        <v>1.5278706161196206E-3</v>
      </c>
      <c r="H758" s="38">
        <f>G758*SUMIF('Manual Inputs'!$B$11:$B$22,'Expanded kW'!A758,'Manual Inputs'!$C$11:$C$22)</f>
        <v>52573.520647631594</v>
      </c>
    </row>
    <row r="759" spans="1:8" x14ac:dyDescent="0.2">
      <c r="A759">
        <f t="shared" si="66"/>
        <v>4</v>
      </c>
      <c r="B759" t="b">
        <f t="shared" si="67"/>
        <v>0</v>
      </c>
      <c r="C759" t="str">
        <f t="shared" si="68"/>
        <v>ON</v>
      </c>
      <c r="D759" s="4">
        <f t="shared" si="70"/>
        <v>42461.541666664831</v>
      </c>
      <c r="E759" t="str">
        <f t="shared" si="71"/>
        <v>LRKPLGS</v>
      </c>
      <c r="F759" s="39">
        <v>98.367904663085938</v>
      </c>
      <c r="G759">
        <f t="shared" si="69"/>
        <v>1.5824280435460015E-3</v>
      </c>
      <c r="H759" s="38">
        <f>G759*SUMIF('Manual Inputs'!$B$11:$B$22,'Expanded kW'!A759,'Manual Inputs'!$C$11:$C$22)</f>
        <v>54450.823612307453</v>
      </c>
    </row>
    <row r="760" spans="1:8" x14ac:dyDescent="0.2">
      <c r="A760">
        <f t="shared" si="66"/>
        <v>4</v>
      </c>
      <c r="B760" t="b">
        <f t="shared" si="67"/>
        <v>0</v>
      </c>
      <c r="C760" t="str">
        <f t="shared" si="68"/>
        <v>ON</v>
      </c>
      <c r="D760" s="4">
        <f t="shared" si="70"/>
        <v>42461.583333331495</v>
      </c>
      <c r="E760" t="str">
        <f t="shared" si="71"/>
        <v>LRKPLGS</v>
      </c>
      <c r="F760" s="39">
        <v>95.162933349609375</v>
      </c>
      <c r="G760">
        <f t="shared" si="69"/>
        <v>1.5308702056254285E-3</v>
      </c>
      <c r="H760" s="38">
        <f>G760*SUMIF('Manual Inputs'!$B$11:$B$22,'Expanded kW'!A760,'Manual Inputs'!$C$11:$C$22)</f>
        <v>52676.735526662727</v>
      </c>
    </row>
    <row r="761" spans="1:8" x14ac:dyDescent="0.2">
      <c r="A761">
        <f t="shared" si="66"/>
        <v>4</v>
      </c>
      <c r="B761" t="b">
        <f t="shared" si="67"/>
        <v>0</v>
      </c>
      <c r="C761" t="str">
        <f t="shared" si="68"/>
        <v>ON</v>
      </c>
      <c r="D761" s="4">
        <f t="shared" si="70"/>
        <v>42461.624999998159</v>
      </c>
      <c r="E761" t="str">
        <f t="shared" si="71"/>
        <v>LRKPLGS</v>
      </c>
      <c r="F761" s="39">
        <v>95.796440124511719</v>
      </c>
      <c r="G761">
        <f t="shared" si="69"/>
        <v>1.5410613232446904E-3</v>
      </c>
      <c r="H761" s="38">
        <f>G761*SUMIF('Manual Inputs'!$B$11:$B$22,'Expanded kW'!A761,'Manual Inputs'!$C$11:$C$22)</f>
        <v>53027.408500490477</v>
      </c>
    </row>
    <row r="762" spans="1:8" x14ac:dyDescent="0.2">
      <c r="A762">
        <f t="shared" si="66"/>
        <v>4</v>
      </c>
      <c r="B762" t="b">
        <f t="shared" si="67"/>
        <v>0</v>
      </c>
      <c r="C762" t="str">
        <f t="shared" si="68"/>
        <v>ON</v>
      </c>
      <c r="D762" s="4">
        <f t="shared" si="70"/>
        <v>42461.666666664823</v>
      </c>
      <c r="E762" t="str">
        <f t="shared" si="71"/>
        <v>LRKPLGS</v>
      </c>
      <c r="F762" s="39">
        <v>87.669219970703125</v>
      </c>
      <c r="G762">
        <f t="shared" si="69"/>
        <v>1.4103200908121452E-3</v>
      </c>
      <c r="H762" s="38">
        <f>G762*SUMIF('Manual Inputs'!$B$11:$B$22,'Expanded kW'!A762,'Manual Inputs'!$C$11:$C$22)</f>
        <v>48528.646098575766</v>
      </c>
    </row>
    <row r="763" spans="1:8" x14ac:dyDescent="0.2">
      <c r="A763">
        <f t="shared" si="66"/>
        <v>4</v>
      </c>
      <c r="B763" t="b">
        <f t="shared" si="67"/>
        <v>0</v>
      </c>
      <c r="C763" t="str">
        <f t="shared" si="68"/>
        <v>ON</v>
      </c>
      <c r="D763" s="4">
        <f t="shared" si="70"/>
        <v>42461.708333331488</v>
      </c>
      <c r="E763" t="str">
        <f t="shared" si="71"/>
        <v>LRKPLGS</v>
      </c>
      <c r="F763" s="39">
        <v>78.6900634765625</v>
      </c>
      <c r="G763">
        <f t="shared" si="69"/>
        <v>1.2658739008441645E-3</v>
      </c>
      <c r="H763" s="38">
        <f>G763*SUMIF('Manual Inputs'!$B$11:$B$22,'Expanded kW'!A763,'Manual Inputs'!$C$11:$C$22)</f>
        <v>43558.300657912623</v>
      </c>
    </row>
    <row r="764" spans="1:8" x14ac:dyDescent="0.2">
      <c r="A764">
        <f t="shared" si="66"/>
        <v>4</v>
      </c>
      <c r="B764" t="b">
        <f t="shared" si="67"/>
        <v>0</v>
      </c>
      <c r="C764" t="str">
        <f t="shared" si="68"/>
        <v>ON</v>
      </c>
      <c r="D764" s="4">
        <f t="shared" si="70"/>
        <v>42461.749999998152</v>
      </c>
      <c r="E764" t="str">
        <f t="shared" si="71"/>
        <v>LRKPLGS</v>
      </c>
      <c r="F764" s="39">
        <v>78.074165344238281</v>
      </c>
      <c r="G764">
        <f t="shared" si="69"/>
        <v>1.2559660505153856E-3</v>
      </c>
      <c r="H764" s="38">
        <f>G764*SUMIF('Manual Inputs'!$B$11:$B$22,'Expanded kW'!A764,'Manual Inputs'!$C$11:$C$22)</f>
        <v>43217.374817505646</v>
      </c>
    </row>
    <row r="765" spans="1:8" x14ac:dyDescent="0.2">
      <c r="A765">
        <f t="shared" si="66"/>
        <v>4</v>
      </c>
      <c r="B765" t="b">
        <f t="shared" si="67"/>
        <v>0</v>
      </c>
      <c r="C765" t="str">
        <f t="shared" si="68"/>
        <v>ON</v>
      </c>
      <c r="D765" s="4">
        <f t="shared" si="70"/>
        <v>42461.791666664816</v>
      </c>
      <c r="E765" t="str">
        <f t="shared" si="71"/>
        <v>LRKPLGS</v>
      </c>
      <c r="F765" s="39">
        <v>75.556198120117187</v>
      </c>
      <c r="G765">
        <f t="shared" si="69"/>
        <v>1.2154599325714689E-3</v>
      </c>
      <c r="H765" s="38">
        <f>G765*SUMIF('Manual Inputs'!$B$11:$B$22,'Expanded kW'!A765,'Manual Inputs'!$C$11:$C$22)</f>
        <v>41823.572747086633</v>
      </c>
    </row>
    <row r="766" spans="1:8" x14ac:dyDescent="0.2">
      <c r="A766">
        <f t="shared" si="66"/>
        <v>4</v>
      </c>
      <c r="B766" t="b">
        <f t="shared" si="67"/>
        <v>0</v>
      </c>
      <c r="C766" t="str">
        <f t="shared" si="68"/>
        <v>ON</v>
      </c>
      <c r="D766" s="4">
        <f t="shared" si="70"/>
        <v>42461.83333333148</v>
      </c>
      <c r="E766" t="str">
        <f t="shared" si="71"/>
        <v>LRKPLGS</v>
      </c>
      <c r="F766" s="39">
        <v>74.847671508789063</v>
      </c>
      <c r="G766">
        <f t="shared" si="69"/>
        <v>1.2040619833805781E-3</v>
      </c>
      <c r="H766" s="38">
        <f>G766*SUMIF('Manual Inputs'!$B$11:$B$22,'Expanded kW'!A766,'Manual Inputs'!$C$11:$C$22)</f>
        <v>41431.373099547214</v>
      </c>
    </row>
    <row r="767" spans="1:8" x14ac:dyDescent="0.2">
      <c r="A767">
        <f t="shared" si="66"/>
        <v>4</v>
      </c>
      <c r="B767" t="b">
        <f t="shared" si="67"/>
        <v>0</v>
      </c>
      <c r="C767" t="str">
        <f t="shared" si="68"/>
        <v>OFF</v>
      </c>
      <c r="D767" s="4">
        <f t="shared" si="70"/>
        <v>42461.874999998145</v>
      </c>
      <c r="E767" t="str">
        <f t="shared" si="71"/>
        <v>LRKPLGS</v>
      </c>
      <c r="F767" s="39">
        <v>69.938102722167969</v>
      </c>
      <c r="G767">
        <f t="shared" si="69"/>
        <v>1.1250825707736247E-3</v>
      </c>
      <c r="H767" s="38">
        <f>G767*SUMIF('Manual Inputs'!$B$11:$B$22,'Expanded kW'!A767,'Manual Inputs'!$C$11:$C$22)</f>
        <v>38713.717732906931</v>
      </c>
    </row>
    <row r="768" spans="1:8" x14ac:dyDescent="0.2">
      <c r="A768">
        <f t="shared" si="66"/>
        <v>4</v>
      </c>
      <c r="B768" t="b">
        <f t="shared" si="67"/>
        <v>0</v>
      </c>
      <c r="C768" t="str">
        <f t="shared" si="68"/>
        <v>OFF</v>
      </c>
      <c r="D768" s="4">
        <f t="shared" si="70"/>
        <v>42461.916666664809</v>
      </c>
      <c r="E768" t="str">
        <f t="shared" si="71"/>
        <v>LRKPLGS</v>
      </c>
      <c r="F768" s="39">
        <v>68.251632690429687</v>
      </c>
      <c r="G768">
        <f t="shared" si="69"/>
        <v>1.0979526092077762E-3</v>
      </c>
      <c r="H768" s="38">
        <f>G768*SUMIF('Manual Inputs'!$B$11:$B$22,'Expanded kW'!A768,'Manual Inputs'!$C$11:$C$22)</f>
        <v>37780.184762573321</v>
      </c>
    </row>
    <row r="769" spans="1:8" x14ac:dyDescent="0.2">
      <c r="A769">
        <f t="shared" si="66"/>
        <v>4</v>
      </c>
      <c r="B769" t="b">
        <f t="shared" si="67"/>
        <v>0</v>
      </c>
      <c r="C769" t="str">
        <f t="shared" si="68"/>
        <v>OFF</v>
      </c>
      <c r="D769" s="4">
        <f t="shared" si="70"/>
        <v>42461.958333331473</v>
      </c>
      <c r="E769" t="str">
        <f t="shared" si="71"/>
        <v>LRKPLGS</v>
      </c>
      <c r="F769" s="39">
        <v>63.65753173828125</v>
      </c>
      <c r="G769">
        <f t="shared" si="69"/>
        <v>1.0240480749345235E-3</v>
      </c>
      <c r="H769" s="38">
        <f>G769*SUMIF('Manual Inputs'!$B$11:$B$22,'Expanded kW'!A769,'Manual Inputs'!$C$11:$C$22)</f>
        <v>35237.154274536078</v>
      </c>
    </row>
    <row r="770" spans="1:8" x14ac:dyDescent="0.2">
      <c r="A770">
        <f t="shared" ref="A770:A833" si="72">MONTH(D770)</f>
        <v>4</v>
      </c>
      <c r="B770" t="b">
        <f t="shared" ref="B770:B833" si="73">IF(ISNA(VLOOKUP(DATE(YEAR(D770),MONTH(D770),DAY(D770)),Holidays,1,FALSE)),FALSE,TRUE)</f>
        <v>0</v>
      </c>
      <c r="C770" t="str">
        <f t="shared" ref="C770:C833" si="74">IF(OR(HOUR(D770)&lt;PkStart,HOUR(D770)&gt;OPkStart-1,WEEKDAY(D770,2)&gt;5,B770)=TRUE,"OFF","ON")</f>
        <v>OFF</v>
      </c>
      <c r="D770" s="4">
        <f t="shared" si="70"/>
        <v>42461.999999998137</v>
      </c>
      <c r="E770" t="str">
        <f t="shared" si="71"/>
        <v>LRKPLGS</v>
      </c>
      <c r="F770" s="39">
        <v>62.753162384033203</v>
      </c>
      <c r="G770">
        <f t="shared" ref="G770:G833" si="75">IF(SUMIF($A$2:$A$8761,A770,$F$2:$F$8761)=0,0,F770/SUMIF($A$2:$A$8761,A770,$F$2:$F$8761))</f>
        <v>1.0094996362665731E-3</v>
      </c>
      <c r="H770" s="38">
        <f>G770*SUMIF('Manual Inputs'!$B$11:$B$22,'Expanded kW'!A770,'Manual Inputs'!$C$11:$C$22)</f>
        <v>34736.547330053538</v>
      </c>
    </row>
    <row r="771" spans="1:8" x14ac:dyDescent="0.2">
      <c r="A771">
        <f t="shared" si="72"/>
        <v>4</v>
      </c>
      <c r="B771" t="b">
        <f t="shared" si="73"/>
        <v>0</v>
      </c>
      <c r="C771" t="str">
        <f t="shared" si="74"/>
        <v>OFF</v>
      </c>
      <c r="D771" s="4">
        <f t="shared" si="70"/>
        <v>42462.041666664802</v>
      </c>
      <c r="E771" t="str">
        <f t="shared" si="71"/>
        <v>LRKPLGS</v>
      </c>
      <c r="F771" s="39">
        <v>62.379657745361328</v>
      </c>
      <c r="G771">
        <f t="shared" si="75"/>
        <v>1.0034911295625497E-3</v>
      </c>
      <c r="H771" s="38">
        <f>G771*SUMIF('Manual Inputs'!$B$11:$B$22,'Expanded kW'!A771,'Manual Inputs'!$C$11:$C$22)</f>
        <v>34529.796609192323</v>
      </c>
    </row>
    <row r="772" spans="1:8" x14ac:dyDescent="0.2">
      <c r="A772">
        <f t="shared" si="72"/>
        <v>4</v>
      </c>
      <c r="B772" t="b">
        <f t="shared" si="73"/>
        <v>0</v>
      </c>
      <c r="C772" t="str">
        <f t="shared" si="74"/>
        <v>OFF</v>
      </c>
      <c r="D772" s="4">
        <f t="shared" ref="D772:D835" si="76">+D771+1/24</f>
        <v>42462.083333331466</v>
      </c>
      <c r="E772" t="str">
        <f t="shared" ref="E772:E835" si="77">+E771</f>
        <v>LRKPLGS</v>
      </c>
      <c r="F772" s="39">
        <v>61.958202362060547</v>
      </c>
      <c r="G772">
        <f t="shared" si="75"/>
        <v>9.96711247242978E-4</v>
      </c>
      <c r="H772" s="38">
        <f>G772*SUMIF('Manual Inputs'!$B$11:$B$22,'Expanded kW'!A772,'Manual Inputs'!$C$11:$C$22)</f>
        <v>34296.503109496785</v>
      </c>
    </row>
    <row r="773" spans="1:8" x14ac:dyDescent="0.2">
      <c r="A773">
        <f t="shared" si="72"/>
        <v>4</v>
      </c>
      <c r="B773" t="b">
        <f t="shared" si="73"/>
        <v>0</v>
      </c>
      <c r="C773" t="str">
        <f t="shared" si="74"/>
        <v>OFF</v>
      </c>
      <c r="D773" s="4">
        <f t="shared" si="76"/>
        <v>42462.12499999813</v>
      </c>
      <c r="E773" t="str">
        <f t="shared" si="77"/>
        <v>LRKPLGS</v>
      </c>
      <c r="F773" s="39">
        <v>60.871906280517578</v>
      </c>
      <c r="G773">
        <f t="shared" si="75"/>
        <v>9.7923618371574994E-4</v>
      </c>
      <c r="H773" s="38">
        <f>G773*SUMIF('Manual Inputs'!$B$11:$B$22,'Expanded kW'!A773,'Manual Inputs'!$C$11:$C$22)</f>
        <v>33695.191975245965</v>
      </c>
    </row>
    <row r="774" spans="1:8" x14ac:dyDescent="0.2">
      <c r="A774">
        <f t="shared" si="72"/>
        <v>4</v>
      </c>
      <c r="B774" t="b">
        <f t="shared" si="73"/>
        <v>0</v>
      </c>
      <c r="C774" t="str">
        <f t="shared" si="74"/>
        <v>OFF</v>
      </c>
      <c r="D774" s="4">
        <f t="shared" si="76"/>
        <v>42462.166666664794</v>
      </c>
      <c r="E774" t="str">
        <f t="shared" si="77"/>
        <v>LRKPLGS</v>
      </c>
      <c r="F774" s="39">
        <v>59.93048095703125</v>
      </c>
      <c r="G774">
        <f t="shared" si="75"/>
        <v>9.6409163186327788E-4</v>
      </c>
      <c r="H774" s="38">
        <f>G774*SUMIF('Manual Inputs'!$B$11:$B$22,'Expanded kW'!A774,'Manual Inputs'!$C$11:$C$22)</f>
        <v>33174.072973993614</v>
      </c>
    </row>
    <row r="775" spans="1:8" x14ac:dyDescent="0.2">
      <c r="A775">
        <f t="shared" si="72"/>
        <v>4</v>
      </c>
      <c r="B775" t="b">
        <f t="shared" si="73"/>
        <v>0</v>
      </c>
      <c r="C775" t="str">
        <f t="shared" si="74"/>
        <v>OFF</v>
      </c>
      <c r="D775" s="4">
        <f t="shared" si="76"/>
        <v>42462.208333331459</v>
      </c>
      <c r="E775" t="str">
        <f t="shared" si="77"/>
        <v>LRKPLGS</v>
      </c>
      <c r="F775" s="39">
        <v>65.098907470703125</v>
      </c>
      <c r="G775">
        <f t="shared" si="75"/>
        <v>1.0472352454662444E-3</v>
      </c>
      <c r="H775" s="38">
        <f>G775*SUMIF('Manual Inputs'!$B$11:$B$22,'Expanded kW'!A775,'Manual Inputs'!$C$11:$C$22)</f>
        <v>36035.017114391972</v>
      </c>
    </row>
    <row r="776" spans="1:8" x14ac:dyDescent="0.2">
      <c r="A776">
        <f t="shared" si="72"/>
        <v>4</v>
      </c>
      <c r="B776" t="b">
        <f t="shared" si="73"/>
        <v>0</v>
      </c>
      <c r="C776" t="str">
        <f t="shared" si="74"/>
        <v>OFF</v>
      </c>
      <c r="D776" s="4">
        <f t="shared" si="76"/>
        <v>42462.249999998123</v>
      </c>
      <c r="E776" t="str">
        <f t="shared" si="77"/>
        <v>LRKPLGS</v>
      </c>
      <c r="F776" s="39">
        <v>70.169387817382812</v>
      </c>
      <c r="G776">
        <f t="shared" si="75"/>
        <v>1.1288032154490981E-3</v>
      </c>
      <c r="H776" s="38">
        <f>G776*SUMIF('Manual Inputs'!$B$11:$B$22,'Expanded kW'!A776,'Manual Inputs'!$C$11:$C$22)</f>
        <v>38841.743880935937</v>
      </c>
    </row>
    <row r="777" spans="1:8" x14ac:dyDescent="0.2">
      <c r="A777">
        <f t="shared" si="72"/>
        <v>4</v>
      </c>
      <c r="B777" t="b">
        <f t="shared" si="73"/>
        <v>0</v>
      </c>
      <c r="C777" t="str">
        <f t="shared" si="74"/>
        <v>OFF</v>
      </c>
      <c r="D777" s="4">
        <f t="shared" si="76"/>
        <v>42462.291666664787</v>
      </c>
      <c r="E777" t="str">
        <f t="shared" si="77"/>
        <v>LRKPLGS</v>
      </c>
      <c r="F777" s="39">
        <v>68.857841491699219</v>
      </c>
      <c r="G777">
        <f t="shared" si="75"/>
        <v>1.1077045888871126E-3</v>
      </c>
      <c r="H777" s="38">
        <f>G777*SUMIF('Manual Inputs'!$B$11:$B$22,'Expanded kW'!A777,'Manual Inputs'!$C$11:$C$22)</f>
        <v>38115.747145682035</v>
      </c>
    </row>
    <row r="778" spans="1:8" x14ac:dyDescent="0.2">
      <c r="A778">
        <f t="shared" si="72"/>
        <v>4</v>
      </c>
      <c r="B778" t="b">
        <f t="shared" si="73"/>
        <v>0</v>
      </c>
      <c r="C778" t="str">
        <f t="shared" si="74"/>
        <v>OFF</v>
      </c>
      <c r="D778" s="4">
        <f t="shared" si="76"/>
        <v>42462.333333331451</v>
      </c>
      <c r="E778" t="str">
        <f t="shared" si="77"/>
        <v>LRKPLGS</v>
      </c>
      <c r="F778" s="39">
        <v>71.23358154296875</v>
      </c>
      <c r="G778">
        <f t="shared" si="75"/>
        <v>1.1459227220696842E-3</v>
      </c>
      <c r="H778" s="38">
        <f>G778*SUMIF('Manual Inputs'!$B$11:$B$22,'Expanded kW'!A778,'Manual Inputs'!$C$11:$C$22)</f>
        <v>39430.820420074102</v>
      </c>
    </row>
    <row r="779" spans="1:8" x14ac:dyDescent="0.2">
      <c r="A779">
        <f t="shared" si="72"/>
        <v>4</v>
      </c>
      <c r="B779" t="b">
        <f t="shared" si="73"/>
        <v>0</v>
      </c>
      <c r="C779" t="str">
        <f t="shared" si="74"/>
        <v>OFF</v>
      </c>
      <c r="D779" s="4">
        <f t="shared" si="76"/>
        <v>42462.374999998116</v>
      </c>
      <c r="E779" t="str">
        <f t="shared" si="77"/>
        <v>LRKPLGS</v>
      </c>
      <c r="F779" s="39">
        <v>74.341270446777344</v>
      </c>
      <c r="G779">
        <f t="shared" si="75"/>
        <v>1.1959155941232949E-3</v>
      </c>
      <c r="H779" s="38">
        <f>G779*SUMIF('Manual Inputs'!$B$11:$B$22,'Expanded kW'!A779,'Manual Inputs'!$C$11:$C$22)</f>
        <v>41151.058549805326</v>
      </c>
    </row>
    <row r="780" spans="1:8" x14ac:dyDescent="0.2">
      <c r="A780">
        <f t="shared" si="72"/>
        <v>4</v>
      </c>
      <c r="B780" t="b">
        <f t="shared" si="73"/>
        <v>0</v>
      </c>
      <c r="C780" t="str">
        <f t="shared" si="74"/>
        <v>OFF</v>
      </c>
      <c r="D780" s="4">
        <f t="shared" si="76"/>
        <v>42462.41666666478</v>
      </c>
      <c r="E780" t="str">
        <f t="shared" si="77"/>
        <v>LRKPLGS</v>
      </c>
      <c r="F780" s="39">
        <v>76.950912475585938</v>
      </c>
      <c r="G780">
        <f t="shared" si="75"/>
        <v>1.2378964693299688E-3</v>
      </c>
      <c r="H780" s="38">
        <f>G780*SUMIF('Manual Inputs'!$B$11:$B$22,'Expanded kW'!A780,'Manual Inputs'!$C$11:$C$22)</f>
        <v>42595.606528016411</v>
      </c>
    </row>
    <row r="781" spans="1:8" x14ac:dyDescent="0.2">
      <c r="A781">
        <f t="shared" si="72"/>
        <v>4</v>
      </c>
      <c r="B781" t="b">
        <f t="shared" si="73"/>
        <v>0</v>
      </c>
      <c r="C781" t="str">
        <f t="shared" si="74"/>
        <v>OFF</v>
      </c>
      <c r="D781" s="4">
        <f t="shared" si="76"/>
        <v>42462.458333331444</v>
      </c>
      <c r="E781" t="str">
        <f t="shared" si="77"/>
        <v>LRKPLGS</v>
      </c>
      <c r="F781" s="39">
        <v>75.798133850097656</v>
      </c>
      <c r="G781">
        <f t="shared" si="75"/>
        <v>1.2193519122285343E-3</v>
      </c>
      <c r="H781" s="38">
        <f>G781*SUMIF('Manual Inputs'!$B$11:$B$22,'Expanded kW'!A781,'Manual Inputs'!$C$11:$C$22)</f>
        <v>41957.494474949002</v>
      </c>
    </row>
    <row r="782" spans="1:8" x14ac:dyDescent="0.2">
      <c r="A782">
        <f t="shared" si="72"/>
        <v>4</v>
      </c>
      <c r="B782" t="b">
        <f t="shared" si="73"/>
        <v>0</v>
      </c>
      <c r="C782" t="str">
        <f t="shared" si="74"/>
        <v>OFF</v>
      </c>
      <c r="D782" s="4">
        <f t="shared" si="76"/>
        <v>42462.499999998108</v>
      </c>
      <c r="E782" t="str">
        <f t="shared" si="77"/>
        <v>LRKPLGS</v>
      </c>
      <c r="F782" s="39">
        <v>79.25177001953125</v>
      </c>
      <c r="G782">
        <f t="shared" si="75"/>
        <v>1.2749099801312187E-3</v>
      </c>
      <c r="H782" s="38">
        <f>G782*SUMIF('Manual Inputs'!$B$11:$B$22,'Expanded kW'!A782,'Manual Inputs'!$C$11:$C$22)</f>
        <v>43869.229146201833</v>
      </c>
    </row>
    <row r="783" spans="1:8" x14ac:dyDescent="0.2">
      <c r="A783">
        <f t="shared" si="72"/>
        <v>4</v>
      </c>
      <c r="B783" t="b">
        <f t="shared" si="73"/>
        <v>0</v>
      </c>
      <c r="C783" t="str">
        <f t="shared" si="74"/>
        <v>OFF</v>
      </c>
      <c r="D783" s="4">
        <f t="shared" si="76"/>
        <v>42462.541666664772</v>
      </c>
      <c r="E783" t="str">
        <f t="shared" si="77"/>
        <v>LRKPLGS</v>
      </c>
      <c r="F783" s="39">
        <v>82.813995361328125</v>
      </c>
      <c r="G783">
        <f t="shared" si="75"/>
        <v>1.3322149039028132E-3</v>
      </c>
      <c r="H783" s="38">
        <f>G783*SUMIF('Manual Inputs'!$B$11:$B$22,'Expanded kW'!A783,'Manual Inputs'!$C$11:$C$22)</f>
        <v>45841.072547947711</v>
      </c>
    </row>
    <row r="784" spans="1:8" x14ac:dyDescent="0.2">
      <c r="A784">
        <f t="shared" si="72"/>
        <v>4</v>
      </c>
      <c r="B784" t="b">
        <f t="shared" si="73"/>
        <v>0</v>
      </c>
      <c r="C784" t="str">
        <f t="shared" si="74"/>
        <v>OFF</v>
      </c>
      <c r="D784" s="4">
        <f t="shared" si="76"/>
        <v>42462.583333331437</v>
      </c>
      <c r="E784" t="str">
        <f t="shared" si="77"/>
        <v>LRKPLGS</v>
      </c>
      <c r="F784" s="39">
        <v>78.875511169433594</v>
      </c>
      <c r="G784">
        <f t="shared" si="75"/>
        <v>1.2688571668882593E-3</v>
      </c>
      <c r="H784" s="38">
        <f>G784*SUMIF('Manual Inputs'!$B$11:$B$22,'Expanded kW'!A784,'Manual Inputs'!$C$11:$C$22)</f>
        <v>43660.953852045597</v>
      </c>
    </row>
    <row r="785" spans="1:8" x14ac:dyDescent="0.2">
      <c r="A785">
        <f t="shared" si="72"/>
        <v>4</v>
      </c>
      <c r="B785" t="b">
        <f t="shared" si="73"/>
        <v>0</v>
      </c>
      <c r="C785" t="str">
        <f t="shared" si="74"/>
        <v>OFF</v>
      </c>
      <c r="D785" s="4">
        <f t="shared" si="76"/>
        <v>42462.624999998101</v>
      </c>
      <c r="E785" t="str">
        <f t="shared" si="77"/>
        <v>LRKPLGS</v>
      </c>
      <c r="F785" s="39">
        <v>80.002243041992188</v>
      </c>
      <c r="G785">
        <f t="shared" si="75"/>
        <v>1.2869827142281214E-3</v>
      </c>
      <c r="H785" s="38">
        <f>G785*SUMIF('Manual Inputs'!$B$11:$B$22,'Expanded kW'!A785,'Manual Inputs'!$C$11:$C$22)</f>
        <v>44284.647918328534</v>
      </c>
    </row>
    <row r="786" spans="1:8" x14ac:dyDescent="0.2">
      <c r="A786">
        <f t="shared" si="72"/>
        <v>4</v>
      </c>
      <c r="B786" t="b">
        <f t="shared" si="73"/>
        <v>0</v>
      </c>
      <c r="C786" t="str">
        <f t="shared" si="74"/>
        <v>OFF</v>
      </c>
      <c r="D786" s="4">
        <f t="shared" si="76"/>
        <v>42462.666666664765</v>
      </c>
      <c r="E786" t="str">
        <f t="shared" si="77"/>
        <v>LRKPLGS</v>
      </c>
      <c r="F786" s="39">
        <v>78.640373229980469</v>
      </c>
      <c r="G786">
        <f t="shared" si="75"/>
        <v>1.2650745421513934E-3</v>
      </c>
      <c r="H786" s="38">
        <f>G786*SUMIF('Manual Inputs'!$B$11:$B$22,'Expanded kW'!A786,'Manual Inputs'!$C$11:$C$22)</f>
        <v>43530.794990681454</v>
      </c>
    </row>
    <row r="787" spans="1:8" x14ac:dyDescent="0.2">
      <c r="A787">
        <f t="shared" si="72"/>
        <v>4</v>
      </c>
      <c r="B787" t="b">
        <f t="shared" si="73"/>
        <v>0</v>
      </c>
      <c r="C787" t="str">
        <f t="shared" si="74"/>
        <v>OFF</v>
      </c>
      <c r="D787" s="4">
        <f t="shared" si="76"/>
        <v>42462.708333331429</v>
      </c>
      <c r="E787" t="str">
        <f t="shared" si="77"/>
        <v>LRKPLGS</v>
      </c>
      <c r="F787" s="39">
        <v>78.284294128417969</v>
      </c>
      <c r="G787">
        <f t="shared" si="75"/>
        <v>1.2593463571507768E-3</v>
      </c>
      <c r="H787" s="38">
        <f>G787*SUMIF('Manual Inputs'!$B$11:$B$22,'Expanded kW'!A787,'Manual Inputs'!$C$11:$C$22)</f>
        <v>43333.690046567652</v>
      </c>
    </row>
    <row r="788" spans="1:8" x14ac:dyDescent="0.2">
      <c r="A788">
        <f t="shared" si="72"/>
        <v>4</v>
      </c>
      <c r="B788" t="b">
        <f t="shared" si="73"/>
        <v>0</v>
      </c>
      <c r="C788" t="str">
        <f t="shared" si="74"/>
        <v>OFF</v>
      </c>
      <c r="D788" s="4">
        <f t="shared" si="76"/>
        <v>42462.749999998094</v>
      </c>
      <c r="E788" t="str">
        <f t="shared" si="77"/>
        <v>LRKPLGS</v>
      </c>
      <c r="F788" s="39">
        <v>78.314956665039063</v>
      </c>
      <c r="G788">
        <f t="shared" si="75"/>
        <v>1.2598396202532253E-3</v>
      </c>
      <c r="H788" s="38">
        <f>G788*SUMIF('Manual Inputs'!$B$11:$B$22,'Expanded kW'!A788,'Manual Inputs'!$C$11:$C$22)</f>
        <v>43350.663066159555</v>
      </c>
    </row>
    <row r="789" spans="1:8" x14ac:dyDescent="0.2">
      <c r="A789">
        <f t="shared" si="72"/>
        <v>4</v>
      </c>
      <c r="B789" t="b">
        <f t="shared" si="73"/>
        <v>0</v>
      </c>
      <c r="C789" t="str">
        <f t="shared" si="74"/>
        <v>OFF</v>
      </c>
      <c r="D789" s="4">
        <f t="shared" si="76"/>
        <v>42462.791666664758</v>
      </c>
      <c r="E789" t="str">
        <f t="shared" si="77"/>
        <v>LRKPLGS</v>
      </c>
      <c r="F789" s="39">
        <v>72.379875183105469</v>
      </c>
      <c r="G789">
        <f t="shared" si="75"/>
        <v>1.1643629562955076E-3</v>
      </c>
      <c r="H789" s="38">
        <f>G789*SUMIF('Manual Inputs'!$B$11:$B$22,'Expanded kW'!A789,'Manual Inputs'!$C$11:$C$22)</f>
        <v>40065.342757626924</v>
      </c>
    </row>
    <row r="790" spans="1:8" x14ac:dyDescent="0.2">
      <c r="A790">
        <f t="shared" si="72"/>
        <v>4</v>
      </c>
      <c r="B790" t="b">
        <f t="shared" si="73"/>
        <v>0</v>
      </c>
      <c r="C790" t="str">
        <f t="shared" si="74"/>
        <v>OFF</v>
      </c>
      <c r="D790" s="4">
        <f t="shared" si="76"/>
        <v>42462.833333331422</v>
      </c>
      <c r="E790" t="str">
        <f t="shared" si="77"/>
        <v>LRKPLGS</v>
      </c>
      <c r="F790" s="39">
        <v>73.698097229003906</v>
      </c>
      <c r="G790">
        <f t="shared" si="75"/>
        <v>1.1855689740529751E-3</v>
      </c>
      <c r="H790" s="38">
        <f>G790*SUMIF('Manual Inputs'!$B$11:$B$22,'Expanded kW'!A790,'Manual Inputs'!$C$11:$C$22)</f>
        <v>40795.034788263489</v>
      </c>
    </row>
    <row r="791" spans="1:8" x14ac:dyDescent="0.2">
      <c r="A791">
        <f t="shared" si="72"/>
        <v>4</v>
      </c>
      <c r="B791" t="b">
        <f t="shared" si="73"/>
        <v>0</v>
      </c>
      <c r="C791" t="str">
        <f t="shared" si="74"/>
        <v>OFF</v>
      </c>
      <c r="D791" s="4">
        <f t="shared" si="76"/>
        <v>42462.874999998086</v>
      </c>
      <c r="E791" t="str">
        <f t="shared" si="77"/>
        <v>LRKPLGS</v>
      </c>
      <c r="F791" s="39">
        <v>69.069709777832031</v>
      </c>
      <c r="G791">
        <f t="shared" si="75"/>
        <v>1.1111128785997264E-3</v>
      </c>
      <c r="H791" s="38">
        <f>G791*SUMIF('Manual Inputs'!$B$11:$B$22,'Expanded kW'!A791,'Manual Inputs'!$C$11:$C$22)</f>
        <v>38233.025263140895</v>
      </c>
    </row>
    <row r="792" spans="1:8" x14ac:dyDescent="0.2">
      <c r="A792">
        <f t="shared" si="72"/>
        <v>4</v>
      </c>
      <c r="B792" t="b">
        <f t="shared" si="73"/>
        <v>0</v>
      </c>
      <c r="C792" t="str">
        <f t="shared" si="74"/>
        <v>OFF</v>
      </c>
      <c r="D792" s="4">
        <f t="shared" si="76"/>
        <v>42462.916666664751</v>
      </c>
      <c r="E792" t="str">
        <f t="shared" si="77"/>
        <v>LRKPLGS</v>
      </c>
      <c r="F792" s="39">
        <v>67.421112060546875</v>
      </c>
      <c r="G792">
        <f t="shared" si="75"/>
        <v>1.0845921626274472E-3</v>
      </c>
      <c r="H792" s="38">
        <f>G792*SUMIF('Manual Inputs'!$B$11:$B$22,'Expanded kW'!A792,'Manual Inputs'!$C$11:$C$22)</f>
        <v>37320.456231412463</v>
      </c>
    </row>
    <row r="793" spans="1:8" x14ac:dyDescent="0.2">
      <c r="A793">
        <f t="shared" si="72"/>
        <v>4</v>
      </c>
      <c r="B793" t="b">
        <f t="shared" si="73"/>
        <v>0</v>
      </c>
      <c r="C793" t="str">
        <f t="shared" si="74"/>
        <v>OFF</v>
      </c>
      <c r="D793" s="4">
        <f t="shared" si="76"/>
        <v>42462.958333331415</v>
      </c>
      <c r="E793" t="str">
        <f t="shared" si="77"/>
        <v>LRKPLGS</v>
      </c>
      <c r="F793" s="39">
        <v>66.95111083984375</v>
      </c>
      <c r="G793">
        <f t="shared" si="75"/>
        <v>1.0770313315343297E-3</v>
      </c>
      <c r="H793" s="38">
        <f>G793*SUMIF('Manual Inputs'!$B$11:$B$22,'Expanded kW'!A793,'Manual Inputs'!$C$11:$C$22)</f>
        <v>37060.290543694216</v>
      </c>
    </row>
    <row r="794" spans="1:8" x14ac:dyDescent="0.2">
      <c r="A794">
        <f t="shared" si="72"/>
        <v>4</v>
      </c>
      <c r="B794" t="b">
        <f t="shared" si="73"/>
        <v>0</v>
      </c>
      <c r="C794" t="str">
        <f t="shared" si="74"/>
        <v>OFF</v>
      </c>
      <c r="D794" s="4">
        <f t="shared" si="76"/>
        <v>42462.999999998079</v>
      </c>
      <c r="E794" t="str">
        <f t="shared" si="77"/>
        <v>LRKPLGS</v>
      </c>
      <c r="F794" s="39">
        <v>67.558021545410156</v>
      </c>
      <c r="G794">
        <f t="shared" si="75"/>
        <v>1.0867946026307911E-3</v>
      </c>
      <c r="H794" s="38">
        <f>G794*SUMIF('Manual Inputs'!$B$11:$B$22,'Expanded kW'!A794,'Manual Inputs'!$C$11:$C$22)</f>
        <v>37396.241460717443</v>
      </c>
    </row>
    <row r="795" spans="1:8" x14ac:dyDescent="0.2">
      <c r="A795">
        <f t="shared" si="72"/>
        <v>4</v>
      </c>
      <c r="B795" t="b">
        <f t="shared" si="73"/>
        <v>0</v>
      </c>
      <c r="C795" t="str">
        <f t="shared" si="74"/>
        <v>OFF</v>
      </c>
      <c r="D795" s="4">
        <f t="shared" si="76"/>
        <v>42463.041666664743</v>
      </c>
      <c r="E795" t="str">
        <f t="shared" si="77"/>
        <v>LRKPLGS</v>
      </c>
      <c r="F795" s="39">
        <v>69.254730224609375</v>
      </c>
      <c r="G795">
        <f t="shared" si="75"/>
        <v>1.1140892716073104E-3</v>
      </c>
      <c r="H795" s="38">
        <f>G795*SUMIF('Manual Inputs'!$B$11:$B$22,'Expanded kW'!A795,'Manual Inputs'!$C$11:$C$22)</f>
        <v>38335.441958369374</v>
      </c>
    </row>
    <row r="796" spans="1:8" x14ac:dyDescent="0.2">
      <c r="A796">
        <f t="shared" si="72"/>
        <v>4</v>
      </c>
      <c r="B796" t="b">
        <f t="shared" si="73"/>
        <v>0</v>
      </c>
      <c r="C796" t="str">
        <f t="shared" si="74"/>
        <v>OFF</v>
      </c>
      <c r="D796" s="4">
        <f t="shared" si="76"/>
        <v>42463.083333331408</v>
      </c>
      <c r="E796" t="str">
        <f t="shared" si="77"/>
        <v>LRKPLGS</v>
      </c>
      <c r="F796" s="39">
        <v>67.179458618164063</v>
      </c>
      <c r="G796">
        <f t="shared" si="75"/>
        <v>1.0807047240837908E-3</v>
      </c>
      <c r="H796" s="38">
        <f>G796*SUMIF('Manual Inputs'!$B$11:$B$22,'Expanded kW'!A796,'Manual Inputs'!$C$11:$C$22)</f>
        <v>37186.690761754842</v>
      </c>
    </row>
    <row r="797" spans="1:8" x14ac:dyDescent="0.2">
      <c r="A797">
        <f t="shared" si="72"/>
        <v>4</v>
      </c>
      <c r="B797" t="b">
        <f t="shared" si="73"/>
        <v>0</v>
      </c>
      <c r="C797" t="str">
        <f t="shared" si="74"/>
        <v>OFF</v>
      </c>
      <c r="D797" s="4">
        <f t="shared" si="76"/>
        <v>42463.124999998072</v>
      </c>
      <c r="E797" t="str">
        <f t="shared" si="77"/>
        <v>LRKPLGS</v>
      </c>
      <c r="F797" s="39">
        <v>68.29608154296875</v>
      </c>
      <c r="G797">
        <f t="shared" si="75"/>
        <v>1.0986676504704945E-3</v>
      </c>
      <c r="H797" s="38">
        <f>G797*SUMIF('Manual Inputs'!$B$11:$B$22,'Expanded kW'!A797,'Manual Inputs'!$C$11:$C$22)</f>
        <v>37804.789095029759</v>
      </c>
    </row>
    <row r="798" spans="1:8" x14ac:dyDescent="0.2">
      <c r="A798">
        <f t="shared" si="72"/>
        <v>4</v>
      </c>
      <c r="B798" t="b">
        <f t="shared" si="73"/>
        <v>0</v>
      </c>
      <c r="C798" t="str">
        <f t="shared" si="74"/>
        <v>OFF</v>
      </c>
      <c r="D798" s="4">
        <f t="shared" si="76"/>
        <v>42463.166666664736</v>
      </c>
      <c r="E798" t="str">
        <f t="shared" si="77"/>
        <v>LRKPLGS</v>
      </c>
      <c r="F798" s="39">
        <v>69.496429443359375</v>
      </c>
      <c r="G798">
        <f t="shared" si="75"/>
        <v>1.1179774465477357E-3</v>
      </c>
      <c r="H798" s="38">
        <f>G798*SUMIF('Manual Inputs'!$B$11:$B$22,'Expanded kW'!A798,'Manual Inputs'!$C$11:$C$22)</f>
        <v>38469.232767195332</v>
      </c>
    </row>
    <row r="799" spans="1:8" x14ac:dyDescent="0.2">
      <c r="A799">
        <f t="shared" si="72"/>
        <v>4</v>
      </c>
      <c r="B799" t="b">
        <f t="shared" si="73"/>
        <v>0</v>
      </c>
      <c r="C799" t="str">
        <f t="shared" si="74"/>
        <v>OFF</v>
      </c>
      <c r="D799" s="4">
        <f t="shared" si="76"/>
        <v>42463.2083333314</v>
      </c>
      <c r="E799" t="str">
        <f t="shared" si="77"/>
        <v>LRKPLGS</v>
      </c>
      <c r="F799" s="39">
        <v>79.271369934082031</v>
      </c>
      <c r="G799">
        <f t="shared" si="75"/>
        <v>1.2752252806811539E-3</v>
      </c>
      <c r="H799" s="38">
        <f>G799*SUMIF('Manual Inputs'!$B$11:$B$22,'Expanded kW'!A799,'Manual Inputs'!$C$11:$C$22)</f>
        <v>43880.078533445318</v>
      </c>
    </row>
    <row r="800" spans="1:8" x14ac:dyDescent="0.2">
      <c r="A800">
        <f t="shared" si="72"/>
        <v>4</v>
      </c>
      <c r="B800" t="b">
        <f t="shared" si="73"/>
        <v>0</v>
      </c>
      <c r="C800" t="str">
        <f t="shared" si="74"/>
        <v>OFF</v>
      </c>
      <c r="D800" s="4">
        <f t="shared" si="76"/>
        <v>42463.249999998065</v>
      </c>
      <c r="E800" t="str">
        <f t="shared" si="77"/>
        <v>LRKPLGS</v>
      </c>
      <c r="F800" s="39">
        <v>80.658660888671875</v>
      </c>
      <c r="G800">
        <f t="shared" si="75"/>
        <v>1.2975423984302778E-3</v>
      </c>
      <c r="H800" s="38">
        <f>G800*SUMIF('Manual Inputs'!$B$11:$B$22,'Expanded kW'!A800,'Manual Inputs'!$C$11:$C$22)</f>
        <v>44648.003145909577</v>
      </c>
    </row>
    <row r="801" spans="1:8" x14ac:dyDescent="0.2">
      <c r="A801">
        <f t="shared" si="72"/>
        <v>4</v>
      </c>
      <c r="B801" t="b">
        <f t="shared" si="73"/>
        <v>0</v>
      </c>
      <c r="C801" t="str">
        <f t="shared" si="74"/>
        <v>OFF</v>
      </c>
      <c r="D801" s="4">
        <f t="shared" si="76"/>
        <v>42463.291666664729</v>
      </c>
      <c r="E801" t="str">
        <f t="shared" si="77"/>
        <v>LRKPLGS</v>
      </c>
      <c r="F801" s="39">
        <v>78.718917846679688</v>
      </c>
      <c r="G801">
        <f t="shared" si="75"/>
        <v>1.2663380762742368E-3</v>
      </c>
      <c r="H801" s="38">
        <f>G801*SUMIF('Manual Inputs'!$B$11:$B$22,'Expanded kW'!A801,'Manual Inputs'!$C$11:$C$22)</f>
        <v>43574.272780355168</v>
      </c>
    </row>
    <row r="802" spans="1:8" x14ac:dyDescent="0.2">
      <c r="A802">
        <f t="shared" si="72"/>
        <v>4</v>
      </c>
      <c r="B802" t="b">
        <f t="shared" si="73"/>
        <v>0</v>
      </c>
      <c r="C802" t="str">
        <f t="shared" si="74"/>
        <v>OFF</v>
      </c>
      <c r="D802" s="4">
        <f t="shared" si="76"/>
        <v>42463.333333331393</v>
      </c>
      <c r="E802" t="str">
        <f t="shared" si="77"/>
        <v>LRKPLGS</v>
      </c>
      <c r="F802" s="39">
        <v>78.309425354003906</v>
      </c>
      <c r="G802">
        <f t="shared" si="75"/>
        <v>1.2597506389769688E-3</v>
      </c>
      <c r="H802" s="38">
        <f>G802*SUMIF('Manual Inputs'!$B$11:$B$22,'Expanded kW'!A802,'Manual Inputs'!$C$11:$C$22)</f>
        <v>43347.601249985353</v>
      </c>
    </row>
    <row r="803" spans="1:8" x14ac:dyDescent="0.2">
      <c r="A803">
        <f t="shared" si="72"/>
        <v>4</v>
      </c>
      <c r="B803" t="b">
        <f t="shared" si="73"/>
        <v>0</v>
      </c>
      <c r="C803" t="str">
        <f t="shared" si="74"/>
        <v>OFF</v>
      </c>
      <c r="D803" s="4">
        <f t="shared" si="76"/>
        <v>42463.374999998057</v>
      </c>
      <c r="E803" t="str">
        <f t="shared" si="77"/>
        <v>LRKPLGS</v>
      </c>
      <c r="F803" s="39">
        <v>79.272125244140625</v>
      </c>
      <c r="G803">
        <f t="shared" si="75"/>
        <v>1.2752374312278427E-3</v>
      </c>
      <c r="H803" s="38">
        <f>G803*SUMIF('Manual Inputs'!$B$11:$B$22,'Expanded kW'!A803,'Manual Inputs'!$C$11:$C$22)</f>
        <v>43880.496629722904</v>
      </c>
    </row>
    <row r="804" spans="1:8" x14ac:dyDescent="0.2">
      <c r="A804">
        <f t="shared" si="72"/>
        <v>4</v>
      </c>
      <c r="B804" t="b">
        <f t="shared" si="73"/>
        <v>0</v>
      </c>
      <c r="C804" t="str">
        <f t="shared" si="74"/>
        <v>OFF</v>
      </c>
      <c r="D804" s="4">
        <f t="shared" si="76"/>
        <v>42463.416666664722</v>
      </c>
      <c r="E804" t="str">
        <f t="shared" si="77"/>
        <v>LRKPLGS</v>
      </c>
      <c r="F804" s="39">
        <v>82.337615966796875</v>
      </c>
      <c r="G804">
        <f t="shared" si="75"/>
        <v>1.3245514681932123E-3</v>
      </c>
      <c r="H804" s="38">
        <f>G804*SUMIF('Manual Inputs'!$B$11:$B$22,'Expanded kW'!A804,'Manual Inputs'!$C$11:$C$22)</f>
        <v>45577.376269440996</v>
      </c>
    </row>
    <row r="805" spans="1:8" x14ac:dyDescent="0.2">
      <c r="A805">
        <f t="shared" si="72"/>
        <v>4</v>
      </c>
      <c r="B805" t="b">
        <f t="shared" si="73"/>
        <v>0</v>
      </c>
      <c r="C805" t="str">
        <f t="shared" si="74"/>
        <v>OFF</v>
      </c>
      <c r="D805" s="4">
        <f t="shared" si="76"/>
        <v>42463.458333331386</v>
      </c>
      <c r="E805" t="str">
        <f t="shared" si="77"/>
        <v>LRKPLGS</v>
      </c>
      <c r="F805" s="39">
        <v>83.711006164550781</v>
      </c>
      <c r="G805">
        <f t="shared" si="75"/>
        <v>1.3466449667901435E-3</v>
      </c>
      <c r="H805" s="38">
        <f>G805*SUMIF('Manual Inputs'!$B$11:$B$22,'Expanded kW'!A805,'Manual Inputs'!$C$11:$C$22)</f>
        <v>46337.606221119866</v>
      </c>
    </row>
    <row r="806" spans="1:8" x14ac:dyDescent="0.2">
      <c r="A806">
        <f t="shared" si="72"/>
        <v>4</v>
      </c>
      <c r="B806" t="b">
        <f t="shared" si="73"/>
        <v>0</v>
      </c>
      <c r="C806" t="str">
        <f t="shared" si="74"/>
        <v>OFF</v>
      </c>
      <c r="D806" s="4">
        <f t="shared" si="76"/>
        <v>42463.49999999805</v>
      </c>
      <c r="E806" t="str">
        <f t="shared" si="77"/>
        <v>LRKPLGS</v>
      </c>
      <c r="F806" s="39">
        <v>85.445976257324219</v>
      </c>
      <c r="G806">
        <f t="shared" si="75"/>
        <v>1.3745551407327687E-3</v>
      </c>
      <c r="H806" s="38">
        <f>G806*SUMIF('Manual Inputs'!$B$11:$B$22,'Expanded kW'!A806,'Manual Inputs'!$C$11:$C$22)</f>
        <v>47297.986040307849</v>
      </c>
    </row>
    <row r="807" spans="1:8" x14ac:dyDescent="0.2">
      <c r="A807">
        <f t="shared" si="72"/>
        <v>4</v>
      </c>
      <c r="B807" t="b">
        <f t="shared" si="73"/>
        <v>0</v>
      </c>
      <c r="C807" t="str">
        <f t="shared" si="74"/>
        <v>OFF</v>
      </c>
      <c r="D807" s="4">
        <f t="shared" si="76"/>
        <v>42463.541666664714</v>
      </c>
      <c r="E807" t="str">
        <f t="shared" si="77"/>
        <v>LRKPLGS</v>
      </c>
      <c r="F807" s="39">
        <v>81.974525451660156</v>
      </c>
      <c r="G807">
        <f t="shared" si="75"/>
        <v>1.3187104917541407E-3</v>
      </c>
      <c r="H807" s="38">
        <f>G807*SUMIF('Manual Inputs'!$B$11:$B$22,'Expanded kW'!A807,'Manual Inputs'!$C$11:$C$22)</f>
        <v>45376.390209376717</v>
      </c>
    </row>
    <row r="808" spans="1:8" x14ac:dyDescent="0.2">
      <c r="A808">
        <f t="shared" si="72"/>
        <v>4</v>
      </c>
      <c r="B808" t="b">
        <f t="shared" si="73"/>
        <v>0</v>
      </c>
      <c r="C808" t="str">
        <f t="shared" si="74"/>
        <v>OFF</v>
      </c>
      <c r="D808" s="4">
        <f t="shared" si="76"/>
        <v>42463.583333331379</v>
      </c>
      <c r="E808" t="str">
        <f t="shared" si="77"/>
        <v>LRKPLGS</v>
      </c>
      <c r="F808" s="39">
        <v>84.012931823730469</v>
      </c>
      <c r="G808">
        <f t="shared" si="75"/>
        <v>1.3515019944130096E-3</v>
      </c>
      <c r="H808" s="38">
        <f>G808*SUMIF('Manual Inputs'!$B$11:$B$22,'Expanded kW'!A808,'Manual Inputs'!$C$11:$C$22)</f>
        <v>46504.734929089514</v>
      </c>
    </row>
    <row r="809" spans="1:8" x14ac:dyDescent="0.2">
      <c r="A809">
        <f t="shared" si="72"/>
        <v>4</v>
      </c>
      <c r="B809" t="b">
        <f t="shared" si="73"/>
        <v>0</v>
      </c>
      <c r="C809" t="str">
        <f t="shared" si="74"/>
        <v>OFF</v>
      </c>
      <c r="D809" s="4">
        <f t="shared" si="76"/>
        <v>42463.624999998043</v>
      </c>
      <c r="E809" t="str">
        <f t="shared" si="77"/>
        <v>LRKPLGS</v>
      </c>
      <c r="F809" s="39">
        <v>77.547630310058594</v>
      </c>
      <c r="G809">
        <f t="shared" si="75"/>
        <v>1.2474957694125284E-3</v>
      </c>
      <c r="H809" s="38">
        <f>G809*SUMIF('Manual Inputs'!$B$11:$B$22,'Expanded kW'!A809,'Manual Inputs'!$C$11:$C$22)</f>
        <v>42925.915256889661</v>
      </c>
    </row>
    <row r="810" spans="1:8" x14ac:dyDescent="0.2">
      <c r="A810">
        <f t="shared" si="72"/>
        <v>4</v>
      </c>
      <c r="B810" t="b">
        <f t="shared" si="73"/>
        <v>0</v>
      </c>
      <c r="C810" t="str">
        <f t="shared" si="74"/>
        <v>OFF</v>
      </c>
      <c r="D810" s="4">
        <f t="shared" si="76"/>
        <v>42463.666666664707</v>
      </c>
      <c r="E810" t="str">
        <f t="shared" si="77"/>
        <v>LRKPLGS</v>
      </c>
      <c r="F810" s="39">
        <v>70.443412780761719</v>
      </c>
      <c r="G810">
        <f t="shared" si="75"/>
        <v>1.1332114092412462E-3</v>
      </c>
      <c r="H810" s="38">
        <f>G810*SUMIF('Manual Inputs'!$B$11:$B$22,'Expanded kW'!A810,'Manual Inputs'!$C$11:$C$22)</f>
        <v>38993.428365803411</v>
      </c>
    </row>
    <row r="811" spans="1:8" x14ac:dyDescent="0.2">
      <c r="A811">
        <f t="shared" si="72"/>
        <v>4</v>
      </c>
      <c r="B811" t="b">
        <f t="shared" si="73"/>
        <v>0</v>
      </c>
      <c r="C811" t="str">
        <f t="shared" si="74"/>
        <v>OFF</v>
      </c>
      <c r="D811" s="4">
        <f t="shared" si="76"/>
        <v>42463.708333331371</v>
      </c>
      <c r="E811" t="str">
        <f t="shared" si="77"/>
        <v>LRKPLGS</v>
      </c>
      <c r="F811" s="39">
        <v>68.659461975097656</v>
      </c>
      <c r="G811">
        <f t="shared" si="75"/>
        <v>1.1045132907557698E-3</v>
      </c>
      <c r="H811" s="38">
        <f>G811*SUMIF('Manual Inputs'!$B$11:$B$22,'Expanded kW'!A811,'Manual Inputs'!$C$11:$C$22)</f>
        <v>38005.935636493508</v>
      </c>
    </row>
    <row r="812" spans="1:8" x14ac:dyDescent="0.2">
      <c r="A812">
        <f t="shared" si="72"/>
        <v>4</v>
      </c>
      <c r="B812" t="b">
        <f t="shared" si="73"/>
        <v>0</v>
      </c>
      <c r="C812" t="str">
        <f t="shared" si="74"/>
        <v>OFF</v>
      </c>
      <c r="D812" s="4">
        <f t="shared" si="76"/>
        <v>42463.749999998035</v>
      </c>
      <c r="E812" t="str">
        <f t="shared" si="77"/>
        <v>LRKPLGS</v>
      </c>
      <c r="F812" s="39">
        <v>65.731300354003906</v>
      </c>
      <c r="G812">
        <f t="shared" si="75"/>
        <v>1.0574084440974603E-3</v>
      </c>
      <c r="H812" s="38">
        <f>G812*SUMIF('Manual Inputs'!$B$11:$B$22,'Expanded kW'!A812,'Manual Inputs'!$C$11:$C$22)</f>
        <v>36385.073501790168</v>
      </c>
    </row>
    <row r="813" spans="1:8" x14ac:dyDescent="0.2">
      <c r="A813">
        <f t="shared" si="72"/>
        <v>4</v>
      </c>
      <c r="B813" t="b">
        <f t="shared" si="73"/>
        <v>0</v>
      </c>
      <c r="C813" t="str">
        <f t="shared" si="74"/>
        <v>OFF</v>
      </c>
      <c r="D813" s="4">
        <f t="shared" si="76"/>
        <v>42463.7916666647</v>
      </c>
      <c r="E813" t="str">
        <f t="shared" si="77"/>
        <v>LRKPLGS</v>
      </c>
      <c r="F813" s="39">
        <v>62.781536102294922</v>
      </c>
      <c r="G813">
        <f t="shared" si="75"/>
        <v>1.0099560795305707E-3</v>
      </c>
      <c r="H813" s="38">
        <f>G813*SUMIF('Manual Inputs'!$B$11:$B$22,'Expanded kW'!A813,'Manual Inputs'!$C$11:$C$22)</f>
        <v>34752.253391228536</v>
      </c>
    </row>
    <row r="814" spans="1:8" x14ac:dyDescent="0.2">
      <c r="A814">
        <f t="shared" si="72"/>
        <v>4</v>
      </c>
      <c r="B814" t="b">
        <f t="shared" si="73"/>
        <v>0</v>
      </c>
      <c r="C814" t="str">
        <f t="shared" si="74"/>
        <v>OFF</v>
      </c>
      <c r="D814" s="4">
        <f t="shared" si="76"/>
        <v>42463.833333331364</v>
      </c>
      <c r="E814" t="str">
        <f t="shared" si="77"/>
        <v>LRKPLGS</v>
      </c>
      <c r="F814" s="39">
        <v>64.63299560546875</v>
      </c>
      <c r="G814">
        <f t="shared" si="75"/>
        <v>1.0397401991511595E-3</v>
      </c>
      <c r="H814" s="38">
        <f>G814*SUMIF('Manual Inputs'!$B$11:$B$22,'Expanded kW'!A814,'Manual Inputs'!$C$11:$C$22)</f>
        <v>35777.115059045282</v>
      </c>
    </row>
    <row r="815" spans="1:8" x14ac:dyDescent="0.2">
      <c r="A815">
        <f t="shared" si="72"/>
        <v>4</v>
      </c>
      <c r="B815" t="b">
        <f t="shared" si="73"/>
        <v>0</v>
      </c>
      <c r="C815" t="str">
        <f t="shared" si="74"/>
        <v>OFF</v>
      </c>
      <c r="D815" s="4">
        <f t="shared" si="76"/>
        <v>42463.874999998028</v>
      </c>
      <c r="E815" t="str">
        <f t="shared" si="77"/>
        <v>LRKPLGS</v>
      </c>
      <c r="F815" s="39">
        <v>62.868480682373047</v>
      </c>
      <c r="G815">
        <f t="shared" si="75"/>
        <v>1.0113547424605294E-3</v>
      </c>
      <c r="H815" s="38">
        <f>G815*SUMIF('Manual Inputs'!$B$11:$B$22,'Expanded kW'!A815,'Manual Inputs'!$C$11:$C$22)</f>
        <v>34800.380918292321</v>
      </c>
    </row>
    <row r="816" spans="1:8" x14ac:dyDescent="0.2">
      <c r="A816">
        <f t="shared" si="72"/>
        <v>4</v>
      </c>
      <c r="B816" t="b">
        <f t="shared" si="73"/>
        <v>0</v>
      </c>
      <c r="C816" t="str">
        <f t="shared" si="74"/>
        <v>OFF</v>
      </c>
      <c r="D816" s="4">
        <f t="shared" si="76"/>
        <v>42463.916666664692</v>
      </c>
      <c r="E816" t="str">
        <f t="shared" si="77"/>
        <v>LRKPLGS</v>
      </c>
      <c r="F816" s="39">
        <v>63.757671356201172</v>
      </c>
      <c r="G816">
        <f t="shared" si="75"/>
        <v>1.0256590042331522E-3</v>
      </c>
      <c r="H816" s="38">
        <f>G816*SUMIF('Manual Inputs'!$B$11:$B$22,'Expanded kW'!A816,'Manual Inputs'!$C$11:$C$22)</f>
        <v>35292.585816873361</v>
      </c>
    </row>
    <row r="817" spans="1:8" x14ac:dyDescent="0.2">
      <c r="A817">
        <f t="shared" si="72"/>
        <v>4</v>
      </c>
      <c r="B817" t="b">
        <f t="shared" si="73"/>
        <v>0</v>
      </c>
      <c r="C817" t="str">
        <f t="shared" si="74"/>
        <v>OFF</v>
      </c>
      <c r="D817" s="4">
        <f t="shared" si="76"/>
        <v>42463.958333331357</v>
      </c>
      <c r="E817" t="str">
        <f t="shared" si="77"/>
        <v>LRKPLGS</v>
      </c>
      <c r="F817" s="39">
        <v>63.215354919433594</v>
      </c>
      <c r="G817">
        <f t="shared" si="75"/>
        <v>1.0169348503441754E-3</v>
      </c>
      <c r="H817" s="38">
        <f>G817*SUMIF('Manual Inputs'!$B$11:$B$22,'Expanded kW'!A817,'Manual Inputs'!$C$11:$C$22)</f>
        <v>34992.390577972765</v>
      </c>
    </row>
    <row r="818" spans="1:8" x14ac:dyDescent="0.2">
      <c r="A818">
        <f t="shared" si="72"/>
        <v>4</v>
      </c>
      <c r="B818" t="b">
        <f t="shared" si="73"/>
        <v>0</v>
      </c>
      <c r="C818" t="str">
        <f t="shared" si="74"/>
        <v>OFF</v>
      </c>
      <c r="D818" s="4">
        <f t="shared" si="76"/>
        <v>42463.999999998021</v>
      </c>
      <c r="E818" t="str">
        <f t="shared" si="77"/>
        <v>LRKPLGS</v>
      </c>
      <c r="F818" s="39">
        <v>62.176380157470703</v>
      </c>
      <c r="G818">
        <f t="shared" si="75"/>
        <v>1.0002210369769219E-3</v>
      </c>
      <c r="H818" s="38">
        <f>G818*SUMIF('Manual Inputs'!$B$11:$B$22,'Expanded kW'!A818,'Manual Inputs'!$C$11:$C$22)</f>
        <v>34417.273808991602</v>
      </c>
    </row>
    <row r="819" spans="1:8" x14ac:dyDescent="0.2">
      <c r="A819">
        <f t="shared" si="72"/>
        <v>4</v>
      </c>
      <c r="B819" t="b">
        <f t="shared" si="73"/>
        <v>0</v>
      </c>
      <c r="C819" t="str">
        <f t="shared" si="74"/>
        <v>OFF</v>
      </c>
      <c r="D819" s="4">
        <f t="shared" si="76"/>
        <v>42464.041666664685</v>
      </c>
      <c r="E819" t="str">
        <f t="shared" si="77"/>
        <v>LRKPLGS</v>
      </c>
      <c r="F819" s="39">
        <v>65.079925537109375</v>
      </c>
      <c r="G819">
        <f t="shared" si="75"/>
        <v>1.0469298862726909E-3</v>
      </c>
      <c r="H819" s="38">
        <f>G819*SUMIF('Manual Inputs'!$B$11:$B$22,'Expanded kW'!A819,'Manual Inputs'!$C$11:$C$22)</f>
        <v>36024.50980592105</v>
      </c>
    </row>
    <row r="820" spans="1:8" x14ac:dyDescent="0.2">
      <c r="A820">
        <f t="shared" si="72"/>
        <v>4</v>
      </c>
      <c r="B820" t="b">
        <f t="shared" si="73"/>
        <v>0</v>
      </c>
      <c r="C820" t="str">
        <f t="shared" si="74"/>
        <v>OFF</v>
      </c>
      <c r="D820" s="4">
        <f t="shared" si="76"/>
        <v>42464.083333331349</v>
      </c>
      <c r="E820" t="str">
        <f t="shared" si="77"/>
        <v>LRKPLGS</v>
      </c>
      <c r="F820" s="39">
        <v>66.132980346679688</v>
      </c>
      <c r="G820">
        <f t="shared" si="75"/>
        <v>1.0638702030128155E-3</v>
      </c>
      <c r="H820" s="38">
        <f>G820*SUMIF('Manual Inputs'!$B$11:$B$22,'Expanded kW'!A820,'Manual Inputs'!$C$11:$C$22)</f>
        <v>36607.420480763583</v>
      </c>
    </row>
    <row r="821" spans="1:8" x14ac:dyDescent="0.2">
      <c r="A821">
        <f t="shared" si="72"/>
        <v>4</v>
      </c>
      <c r="B821" t="b">
        <f t="shared" si="73"/>
        <v>0</v>
      </c>
      <c r="C821" t="str">
        <f t="shared" si="74"/>
        <v>OFF</v>
      </c>
      <c r="D821" s="4">
        <f t="shared" si="76"/>
        <v>42464.124999998014</v>
      </c>
      <c r="E821" t="str">
        <f t="shared" si="77"/>
        <v>LRKPLGS</v>
      </c>
      <c r="F821" s="39">
        <v>67.596076965332031</v>
      </c>
      <c r="G821">
        <f t="shared" si="75"/>
        <v>1.0874067938114363E-3</v>
      </c>
      <c r="H821" s="38">
        <f>G821*SUMIF('Manual Inputs'!$B$11:$B$22,'Expanded kW'!A821,'Manual Inputs'!$C$11:$C$22)</f>
        <v>37417.306755995975</v>
      </c>
    </row>
    <row r="822" spans="1:8" x14ac:dyDescent="0.2">
      <c r="A822">
        <f t="shared" si="72"/>
        <v>4</v>
      </c>
      <c r="B822" t="b">
        <f t="shared" si="73"/>
        <v>0</v>
      </c>
      <c r="C822" t="str">
        <f t="shared" si="74"/>
        <v>OFF</v>
      </c>
      <c r="D822" s="4">
        <f t="shared" si="76"/>
        <v>42464.166666664678</v>
      </c>
      <c r="E822" t="str">
        <f t="shared" si="77"/>
        <v>LRKPLGS</v>
      </c>
      <c r="F822" s="39">
        <v>71.426216125488281</v>
      </c>
      <c r="G822">
        <f t="shared" si="75"/>
        <v>1.1490216024065149E-3</v>
      </c>
      <c r="H822" s="38">
        <f>G822*SUMIF('Manual Inputs'!$B$11:$B$22,'Expanded kW'!A822,'Manual Inputs'!$C$11:$C$22)</f>
        <v>39537.451863636183</v>
      </c>
    </row>
    <row r="823" spans="1:8" x14ac:dyDescent="0.2">
      <c r="A823">
        <f t="shared" si="72"/>
        <v>4</v>
      </c>
      <c r="B823" t="b">
        <f t="shared" si="73"/>
        <v>0</v>
      </c>
      <c r="C823" t="str">
        <f t="shared" si="74"/>
        <v>OFF</v>
      </c>
      <c r="D823" s="4">
        <f t="shared" si="76"/>
        <v>42464.208333331342</v>
      </c>
      <c r="E823" t="str">
        <f t="shared" si="77"/>
        <v>LRKPLGS</v>
      </c>
      <c r="F823" s="39">
        <v>81.082870483398438</v>
      </c>
      <c r="G823">
        <f t="shared" si="75"/>
        <v>1.3043665872887857E-3</v>
      </c>
      <c r="H823" s="38">
        <f>G823*SUMIF('Manual Inputs'!$B$11:$B$22,'Expanded kW'!A823,'Manual Inputs'!$C$11:$C$22)</f>
        <v>44882.821218900135</v>
      </c>
    </row>
    <row r="824" spans="1:8" x14ac:dyDescent="0.2">
      <c r="A824">
        <f t="shared" si="72"/>
        <v>4</v>
      </c>
      <c r="B824" t="b">
        <f t="shared" si="73"/>
        <v>0</v>
      </c>
      <c r="C824" t="str">
        <f t="shared" si="74"/>
        <v>OFF</v>
      </c>
      <c r="D824" s="4">
        <f t="shared" si="76"/>
        <v>42464.249999998006</v>
      </c>
      <c r="E824" t="str">
        <f t="shared" si="77"/>
        <v>LRKPLGS</v>
      </c>
      <c r="F824" s="39">
        <v>104.71028900146484</v>
      </c>
      <c r="G824">
        <f t="shared" si="75"/>
        <v>1.6844569204888693E-3</v>
      </c>
      <c r="H824" s="38">
        <f>G824*SUMIF('Manual Inputs'!$B$11:$B$22,'Expanded kW'!A824,'Manual Inputs'!$C$11:$C$22)</f>
        <v>57961.603394324389</v>
      </c>
    </row>
    <row r="825" spans="1:8" x14ac:dyDescent="0.2">
      <c r="A825">
        <f t="shared" si="72"/>
        <v>4</v>
      </c>
      <c r="B825" t="b">
        <f t="shared" si="73"/>
        <v>0</v>
      </c>
      <c r="C825" t="str">
        <f t="shared" si="74"/>
        <v>ON</v>
      </c>
      <c r="D825" s="4">
        <f t="shared" si="76"/>
        <v>42464.291666664671</v>
      </c>
      <c r="E825" t="str">
        <f t="shared" si="77"/>
        <v>LRKPLGS</v>
      </c>
      <c r="F825" s="39">
        <v>101.98899841308594</v>
      </c>
      <c r="G825">
        <f t="shared" si="75"/>
        <v>1.6406799735625558E-3</v>
      </c>
      <c r="H825" s="38">
        <f>G825*SUMIF('Manual Inputs'!$B$11:$B$22,'Expanded kW'!A825,'Manual Inputs'!$C$11:$C$22)</f>
        <v>56455.253184536319</v>
      </c>
    </row>
    <row r="826" spans="1:8" x14ac:dyDescent="0.2">
      <c r="A826">
        <f t="shared" si="72"/>
        <v>4</v>
      </c>
      <c r="B826" t="b">
        <f t="shared" si="73"/>
        <v>0</v>
      </c>
      <c r="C826" t="str">
        <f t="shared" si="74"/>
        <v>ON</v>
      </c>
      <c r="D826" s="4">
        <f t="shared" si="76"/>
        <v>42464.333333331335</v>
      </c>
      <c r="E826" t="str">
        <f t="shared" si="77"/>
        <v>LRKPLGS</v>
      </c>
      <c r="F826" s="39">
        <v>105.5538330078125</v>
      </c>
      <c r="G826">
        <f t="shared" si="75"/>
        <v>1.6980268719499845E-3</v>
      </c>
      <c r="H826" s="38">
        <f>G826*SUMIF('Manual Inputs'!$B$11:$B$22,'Expanded kW'!A826,'Manual Inputs'!$C$11:$C$22)</f>
        <v>58428.540918877479</v>
      </c>
    </row>
    <row r="827" spans="1:8" x14ac:dyDescent="0.2">
      <c r="A827">
        <f t="shared" si="72"/>
        <v>4</v>
      </c>
      <c r="B827" t="b">
        <f t="shared" si="73"/>
        <v>0</v>
      </c>
      <c r="C827" t="str">
        <f t="shared" si="74"/>
        <v>ON</v>
      </c>
      <c r="D827" s="4">
        <f t="shared" si="76"/>
        <v>42464.374999997999</v>
      </c>
      <c r="E827" t="str">
        <f t="shared" si="77"/>
        <v>LRKPLGS</v>
      </c>
      <c r="F827" s="39">
        <v>103.80548858642578</v>
      </c>
      <c r="G827">
        <f t="shared" si="75"/>
        <v>1.6699015474180106E-3</v>
      </c>
      <c r="H827" s="38">
        <f>G827*SUMIF('Manual Inputs'!$B$11:$B$22,'Expanded kW'!A827,'Manual Inputs'!$C$11:$C$22)</f>
        <v>57460.757839340004</v>
      </c>
    </row>
    <row r="828" spans="1:8" x14ac:dyDescent="0.2">
      <c r="A828">
        <f t="shared" si="72"/>
        <v>4</v>
      </c>
      <c r="B828" t="b">
        <f t="shared" si="73"/>
        <v>0</v>
      </c>
      <c r="C828" t="str">
        <f t="shared" si="74"/>
        <v>ON</v>
      </c>
      <c r="D828" s="4">
        <f t="shared" si="76"/>
        <v>42464.416666664663</v>
      </c>
      <c r="E828" t="str">
        <f t="shared" si="77"/>
        <v>LRKPLGS</v>
      </c>
      <c r="F828" s="39">
        <v>116.25236511230469</v>
      </c>
      <c r="G828">
        <f t="shared" si="75"/>
        <v>1.8701323700279441E-3</v>
      </c>
      <c r="H828" s="38">
        <f>G828*SUMIF('Manual Inputs'!$B$11:$B$22,'Expanded kW'!A828,'Manual Inputs'!$C$11:$C$22)</f>
        <v>64350.633968714705</v>
      </c>
    </row>
    <row r="829" spans="1:8" x14ac:dyDescent="0.2">
      <c r="A829">
        <f t="shared" si="72"/>
        <v>4</v>
      </c>
      <c r="B829" t="b">
        <f t="shared" si="73"/>
        <v>0</v>
      </c>
      <c r="C829" t="str">
        <f t="shared" si="74"/>
        <v>ON</v>
      </c>
      <c r="D829" s="4">
        <f t="shared" si="76"/>
        <v>42464.458333331328</v>
      </c>
      <c r="E829" t="str">
        <f t="shared" si="77"/>
        <v>LRKPLGS</v>
      </c>
      <c r="F829" s="39">
        <v>120.97780609130859</v>
      </c>
      <c r="G829">
        <f t="shared" si="75"/>
        <v>1.9461497493643099E-3</v>
      </c>
      <c r="H829" s="38">
        <f>G829*SUMIF('Manual Inputs'!$B$11:$B$22,'Expanded kW'!A829,'Manual Inputs'!$C$11:$C$22)</f>
        <v>66966.366753909111</v>
      </c>
    </row>
    <row r="830" spans="1:8" x14ac:dyDescent="0.2">
      <c r="A830">
        <f t="shared" si="72"/>
        <v>4</v>
      </c>
      <c r="B830" t="b">
        <f t="shared" si="73"/>
        <v>0</v>
      </c>
      <c r="C830" t="str">
        <f t="shared" si="74"/>
        <v>ON</v>
      </c>
      <c r="D830" s="4">
        <f t="shared" si="76"/>
        <v>42464.499999997992</v>
      </c>
      <c r="E830" t="str">
        <f t="shared" si="77"/>
        <v>LRKPLGS</v>
      </c>
      <c r="F830" s="39">
        <v>115.97515106201172</v>
      </c>
      <c r="G830">
        <f t="shared" si="75"/>
        <v>1.8656728739275541E-3</v>
      </c>
      <c r="H830" s="38">
        <f>G830*SUMIF('Manual Inputs'!$B$11:$B$22,'Expanded kW'!A830,'Manual Inputs'!$C$11:$C$22)</f>
        <v>64197.184188452993</v>
      </c>
    </row>
    <row r="831" spans="1:8" x14ac:dyDescent="0.2">
      <c r="A831">
        <f t="shared" si="72"/>
        <v>4</v>
      </c>
      <c r="B831" t="b">
        <f t="shared" si="73"/>
        <v>0</v>
      </c>
      <c r="C831" t="str">
        <f t="shared" si="74"/>
        <v>ON</v>
      </c>
      <c r="D831" s="4">
        <f t="shared" si="76"/>
        <v>42464.541666664656</v>
      </c>
      <c r="E831" t="str">
        <f t="shared" si="77"/>
        <v>LRKPLGS</v>
      </c>
      <c r="F831" s="39">
        <v>113.02043151855469</v>
      </c>
      <c r="G831">
        <f t="shared" si="75"/>
        <v>1.8181407944104183E-3</v>
      </c>
      <c r="H831" s="38">
        <f>G831*SUMIF('Manual Inputs'!$B$11:$B$22,'Expanded kW'!A831,'Manual Inputs'!$C$11:$C$22)</f>
        <v>62561.62111291875</v>
      </c>
    </row>
    <row r="832" spans="1:8" x14ac:dyDescent="0.2">
      <c r="A832">
        <f t="shared" si="72"/>
        <v>4</v>
      </c>
      <c r="B832" t="b">
        <f t="shared" si="73"/>
        <v>0</v>
      </c>
      <c r="C832" t="str">
        <f t="shared" si="74"/>
        <v>ON</v>
      </c>
      <c r="D832" s="4">
        <f t="shared" si="76"/>
        <v>42464.58333333132</v>
      </c>
      <c r="E832" t="str">
        <f t="shared" si="77"/>
        <v>LRKPLGS</v>
      </c>
      <c r="F832" s="39">
        <v>122.23333740234375</v>
      </c>
      <c r="G832">
        <f t="shared" si="75"/>
        <v>1.9663472717466046E-3</v>
      </c>
      <c r="H832" s="38">
        <f>G832*SUMIF('Manual Inputs'!$B$11:$B$22,'Expanded kW'!A832,'Manual Inputs'!$C$11:$C$22)</f>
        <v>67661.356793506449</v>
      </c>
    </row>
    <row r="833" spans="1:8" x14ac:dyDescent="0.2">
      <c r="A833">
        <f t="shared" si="72"/>
        <v>4</v>
      </c>
      <c r="B833" t="b">
        <f t="shared" si="73"/>
        <v>0</v>
      </c>
      <c r="C833" t="str">
        <f t="shared" si="74"/>
        <v>ON</v>
      </c>
      <c r="D833" s="4">
        <f t="shared" si="76"/>
        <v>42464.624999997985</v>
      </c>
      <c r="E833" t="str">
        <f t="shared" si="77"/>
        <v>LRKPLGS</v>
      </c>
      <c r="F833" s="39">
        <v>118.12196350097656</v>
      </c>
      <c r="G833">
        <f t="shared" si="75"/>
        <v>1.900208286868257E-3</v>
      </c>
      <c r="H833" s="38">
        <f>G833*SUMIF('Manual Inputs'!$B$11:$B$22,'Expanded kW'!A833,'Manual Inputs'!$C$11:$C$22)</f>
        <v>65385.536281985485</v>
      </c>
    </row>
    <row r="834" spans="1:8" x14ac:dyDescent="0.2">
      <c r="A834">
        <f t="shared" ref="A834:A897" si="78">MONTH(D834)</f>
        <v>4</v>
      </c>
      <c r="B834" t="b">
        <f t="shared" ref="B834:B897" si="79">IF(ISNA(VLOOKUP(DATE(YEAR(D834),MONTH(D834),DAY(D834)),Holidays,1,FALSE)),FALSE,TRUE)</f>
        <v>0</v>
      </c>
      <c r="C834" t="str">
        <f t="shared" ref="C834:C897" si="80">IF(OR(HOUR(D834)&lt;PkStart,HOUR(D834)&gt;OPkStart-1,WEEKDAY(D834,2)&gt;5,B834)=TRUE,"OFF","ON")</f>
        <v>ON</v>
      </c>
      <c r="D834" s="4">
        <f t="shared" si="76"/>
        <v>42464.666666664649</v>
      </c>
      <c r="E834" t="str">
        <f t="shared" si="77"/>
        <v>LRKPLGS</v>
      </c>
      <c r="F834" s="39">
        <v>99.885147094726563</v>
      </c>
      <c r="G834">
        <f t="shared" ref="G834:G897" si="81">IF(SUMIF($A$2:$A$8761,A834,$F$2:$F$8761)=0,0,F834/SUMIF($A$2:$A$8761,A834,$F$2:$F$8761))</f>
        <v>1.6068356689895782E-3</v>
      </c>
      <c r="H834" s="38">
        <f>G834*SUMIF('Manual Inputs'!$B$11:$B$22,'Expanded kW'!A834,'Manual Inputs'!$C$11:$C$22)</f>
        <v>55290.681900489282</v>
      </c>
    </row>
    <row r="835" spans="1:8" x14ac:dyDescent="0.2">
      <c r="A835">
        <f t="shared" si="78"/>
        <v>4</v>
      </c>
      <c r="B835" t="b">
        <f t="shared" si="79"/>
        <v>0</v>
      </c>
      <c r="C835" t="str">
        <f t="shared" si="80"/>
        <v>ON</v>
      </c>
      <c r="D835" s="4">
        <f t="shared" si="76"/>
        <v>42464.708333331313</v>
      </c>
      <c r="E835" t="str">
        <f t="shared" si="77"/>
        <v>LRKPLGS</v>
      </c>
      <c r="F835" s="39">
        <v>87.790626525878906</v>
      </c>
      <c r="G835">
        <f t="shared" si="81"/>
        <v>1.4122731377763809E-3</v>
      </c>
      <c r="H835" s="38">
        <f>G835*SUMIF('Manual Inputs'!$B$11:$B$22,'Expanded kW'!A835,'Manual Inputs'!$C$11:$C$22)</f>
        <v>48595.849796203525</v>
      </c>
    </row>
    <row r="836" spans="1:8" x14ac:dyDescent="0.2">
      <c r="A836">
        <f t="shared" si="78"/>
        <v>4</v>
      </c>
      <c r="B836" t="b">
        <f t="shared" si="79"/>
        <v>0</v>
      </c>
      <c r="C836" t="str">
        <f t="shared" si="80"/>
        <v>ON</v>
      </c>
      <c r="D836" s="4">
        <f t="shared" ref="D836:D899" si="82">+D835+1/24</f>
        <v>42464.749999997977</v>
      </c>
      <c r="E836" t="str">
        <f t="shared" ref="E836:E899" si="83">+E835</f>
        <v>LRKPLGS</v>
      </c>
      <c r="F836" s="39">
        <v>85.580947875976563</v>
      </c>
      <c r="G836">
        <f t="shared" si="81"/>
        <v>1.3767264066062242E-3</v>
      </c>
      <c r="H836" s="38">
        <f>G836*SUMIF('Manual Inputs'!$B$11:$B$22,'Expanded kW'!A836,'Manual Inputs'!$C$11:$C$22)</f>
        <v>47372.698578153177</v>
      </c>
    </row>
    <row r="837" spans="1:8" x14ac:dyDescent="0.2">
      <c r="A837">
        <f t="shared" si="78"/>
        <v>4</v>
      </c>
      <c r="B837" t="b">
        <f t="shared" si="79"/>
        <v>0</v>
      </c>
      <c r="C837" t="str">
        <f t="shared" si="80"/>
        <v>ON</v>
      </c>
      <c r="D837" s="4">
        <f t="shared" si="82"/>
        <v>42464.791666664642</v>
      </c>
      <c r="E837" t="str">
        <f t="shared" si="83"/>
        <v>LRKPLGS</v>
      </c>
      <c r="F837" s="39">
        <v>82.886756896972656</v>
      </c>
      <c r="G837">
        <f t="shared" si="81"/>
        <v>1.3333854065671704E-3</v>
      </c>
      <c r="H837" s="38">
        <f>G837*SUMIF('Manual Inputs'!$B$11:$B$22,'Expanded kW'!A837,'Manual Inputs'!$C$11:$C$22)</f>
        <v>45881.349156021352</v>
      </c>
    </row>
    <row r="838" spans="1:8" x14ac:dyDescent="0.2">
      <c r="A838">
        <f t="shared" si="78"/>
        <v>4</v>
      </c>
      <c r="B838" t="b">
        <f t="shared" si="79"/>
        <v>0</v>
      </c>
      <c r="C838" t="str">
        <f t="shared" si="80"/>
        <v>ON</v>
      </c>
      <c r="D838" s="4">
        <f t="shared" si="82"/>
        <v>42464.833333331306</v>
      </c>
      <c r="E838" t="str">
        <f t="shared" si="83"/>
        <v>LRKPLGS</v>
      </c>
      <c r="F838" s="39">
        <v>83.450325012207031</v>
      </c>
      <c r="G838">
        <f t="shared" si="81"/>
        <v>1.3424514326561647E-3</v>
      </c>
      <c r="H838" s="38">
        <f>G838*SUMIF('Manual Inputs'!$B$11:$B$22,'Expanded kW'!A838,'Manual Inputs'!$C$11:$C$22)</f>
        <v>46193.308103822987</v>
      </c>
    </row>
    <row r="839" spans="1:8" x14ac:dyDescent="0.2">
      <c r="A839">
        <f t="shared" si="78"/>
        <v>4</v>
      </c>
      <c r="B839" t="b">
        <f t="shared" si="79"/>
        <v>0</v>
      </c>
      <c r="C839" t="str">
        <f t="shared" si="80"/>
        <v>OFF</v>
      </c>
      <c r="D839" s="4">
        <f t="shared" si="82"/>
        <v>42464.87499999797</v>
      </c>
      <c r="E839" t="str">
        <f t="shared" si="83"/>
        <v>LRKPLGS</v>
      </c>
      <c r="F839" s="39">
        <v>84.811782836914063</v>
      </c>
      <c r="G839">
        <f t="shared" si="81"/>
        <v>1.3643529771619714E-3</v>
      </c>
      <c r="H839" s="38">
        <f>G839*SUMIF('Manual Inputs'!$B$11:$B$22,'Expanded kW'!A839,'Manual Inputs'!$C$11:$C$22)</f>
        <v>46946.932978955017</v>
      </c>
    </row>
    <row r="840" spans="1:8" x14ac:dyDescent="0.2">
      <c r="A840">
        <f t="shared" si="78"/>
        <v>4</v>
      </c>
      <c r="B840" t="b">
        <f t="shared" si="79"/>
        <v>0</v>
      </c>
      <c r="C840" t="str">
        <f t="shared" si="80"/>
        <v>OFF</v>
      </c>
      <c r="D840" s="4">
        <f t="shared" si="82"/>
        <v>42464.916666664634</v>
      </c>
      <c r="E840" t="str">
        <f t="shared" si="83"/>
        <v>LRKPLGS</v>
      </c>
      <c r="F840" s="39">
        <v>85.309303283691406</v>
      </c>
      <c r="G840">
        <f t="shared" si="81"/>
        <v>1.3723565054460649E-3</v>
      </c>
      <c r="H840" s="38">
        <f>G840*SUMIF('Manual Inputs'!$B$11:$B$22,'Expanded kW'!A840,'Manual Inputs'!$C$11:$C$22)</f>
        <v>47222.331730039288</v>
      </c>
    </row>
    <row r="841" spans="1:8" x14ac:dyDescent="0.2">
      <c r="A841">
        <f t="shared" si="78"/>
        <v>4</v>
      </c>
      <c r="B841" t="b">
        <f t="shared" si="79"/>
        <v>0</v>
      </c>
      <c r="C841" t="str">
        <f t="shared" si="80"/>
        <v>OFF</v>
      </c>
      <c r="D841" s="4">
        <f t="shared" si="82"/>
        <v>42464.958333331298</v>
      </c>
      <c r="E841" t="str">
        <f t="shared" si="83"/>
        <v>LRKPLGS</v>
      </c>
      <c r="F841" s="39">
        <v>80.279937744140625</v>
      </c>
      <c r="G841">
        <f t="shared" si="81"/>
        <v>1.2914499424945861E-3</v>
      </c>
      <c r="H841" s="38">
        <f>G841*SUMIF('Manual Inputs'!$B$11:$B$22,'Expanded kW'!A841,'Manual Inputs'!$C$11:$C$22)</f>
        <v>44438.363759857799</v>
      </c>
    </row>
    <row r="842" spans="1:8" x14ac:dyDescent="0.2">
      <c r="A842">
        <f t="shared" si="78"/>
        <v>4</v>
      </c>
      <c r="B842" t="b">
        <f t="shared" si="79"/>
        <v>0</v>
      </c>
      <c r="C842" t="str">
        <f t="shared" si="80"/>
        <v>OFF</v>
      </c>
      <c r="D842" s="4">
        <f t="shared" si="82"/>
        <v>42464.999999997963</v>
      </c>
      <c r="E842" t="str">
        <f t="shared" si="83"/>
        <v>LRKPLGS</v>
      </c>
      <c r="F842" s="39">
        <v>75.991119384765625</v>
      </c>
      <c r="G842">
        <f t="shared" si="81"/>
        <v>1.2224564382739276E-3</v>
      </c>
      <c r="H842" s="38">
        <f>G842*SUMIF('Manual Inputs'!$B$11:$B$22,'Expanded kW'!A842,'Manual Inputs'!$C$11:$C$22)</f>
        <v>42064.320185468343</v>
      </c>
    </row>
    <row r="843" spans="1:8" x14ac:dyDescent="0.2">
      <c r="A843">
        <f t="shared" si="78"/>
        <v>4</v>
      </c>
      <c r="B843" t="b">
        <f t="shared" si="79"/>
        <v>0</v>
      </c>
      <c r="C843" t="str">
        <f t="shared" si="80"/>
        <v>OFF</v>
      </c>
      <c r="D843" s="4">
        <f t="shared" si="82"/>
        <v>42465.041666664627</v>
      </c>
      <c r="E843" t="str">
        <f t="shared" si="83"/>
        <v>LRKPLGS</v>
      </c>
      <c r="F843" s="39">
        <v>75.796913146972656</v>
      </c>
      <c r="G843">
        <f t="shared" si="81"/>
        <v>1.2193322749813604E-3</v>
      </c>
      <c r="H843" s="38">
        <f>G843*SUMIF('Manual Inputs'!$B$11:$B$22,'Expanded kW'!A843,'Manual Inputs'!$C$11:$C$22)</f>
        <v>41956.818763793322</v>
      </c>
    </row>
    <row r="844" spans="1:8" x14ac:dyDescent="0.2">
      <c r="A844">
        <f t="shared" si="78"/>
        <v>4</v>
      </c>
      <c r="B844" t="b">
        <f t="shared" si="79"/>
        <v>0</v>
      </c>
      <c r="C844" t="str">
        <f t="shared" si="80"/>
        <v>OFF</v>
      </c>
      <c r="D844" s="4">
        <f t="shared" si="82"/>
        <v>42465.083333331291</v>
      </c>
      <c r="E844" t="str">
        <f t="shared" si="83"/>
        <v>LRKPLGS</v>
      </c>
      <c r="F844" s="39">
        <v>71.5460205078125</v>
      </c>
      <c r="G844">
        <f t="shared" si="81"/>
        <v>1.1509488754838349E-3</v>
      </c>
      <c r="H844" s="38">
        <f>G844*SUMIF('Manual Inputs'!$B$11:$B$22,'Expanded kW'!A844,'Manual Inputs'!$C$11:$C$22)</f>
        <v>39603.768690372097</v>
      </c>
    </row>
    <row r="845" spans="1:8" x14ac:dyDescent="0.2">
      <c r="A845">
        <f t="shared" si="78"/>
        <v>4</v>
      </c>
      <c r="B845" t="b">
        <f t="shared" si="79"/>
        <v>0</v>
      </c>
      <c r="C845" t="str">
        <f t="shared" si="80"/>
        <v>OFF</v>
      </c>
      <c r="D845" s="4">
        <f t="shared" si="82"/>
        <v>42465.124999997955</v>
      </c>
      <c r="E845" t="str">
        <f t="shared" si="83"/>
        <v>LRKPLGS</v>
      </c>
      <c r="F845" s="39">
        <v>69.958427429199219</v>
      </c>
      <c r="G845">
        <f t="shared" si="81"/>
        <v>1.1254095309390696E-3</v>
      </c>
      <c r="H845" s="38">
        <f>G845*SUMIF('Manual Inputs'!$B$11:$B$22,'Expanded kW'!A845,'Manual Inputs'!$C$11:$C$22)</f>
        <v>38724.968323649111</v>
      </c>
    </row>
    <row r="846" spans="1:8" x14ac:dyDescent="0.2">
      <c r="A846">
        <f t="shared" si="78"/>
        <v>4</v>
      </c>
      <c r="B846" t="b">
        <f t="shared" si="79"/>
        <v>0</v>
      </c>
      <c r="C846" t="str">
        <f t="shared" si="80"/>
        <v>OFF</v>
      </c>
      <c r="D846" s="4">
        <f t="shared" si="82"/>
        <v>42465.16666666462</v>
      </c>
      <c r="E846" t="str">
        <f t="shared" si="83"/>
        <v>LRKPLGS</v>
      </c>
      <c r="F846" s="39">
        <v>74.720787048339844</v>
      </c>
      <c r="G846">
        <f t="shared" si="81"/>
        <v>1.2020208142696498E-3</v>
      </c>
      <c r="H846" s="38">
        <f>G846*SUMIF('Manual Inputs'!$B$11:$B$22,'Expanded kW'!A846,'Manual Inputs'!$C$11:$C$22)</f>
        <v>41361.137148108312</v>
      </c>
    </row>
    <row r="847" spans="1:8" x14ac:dyDescent="0.2">
      <c r="A847">
        <f t="shared" si="78"/>
        <v>4</v>
      </c>
      <c r="B847" t="b">
        <f t="shared" si="79"/>
        <v>0</v>
      </c>
      <c r="C847" t="str">
        <f t="shared" si="80"/>
        <v>OFF</v>
      </c>
      <c r="D847" s="4">
        <f t="shared" si="82"/>
        <v>42465.208333331284</v>
      </c>
      <c r="E847" t="str">
        <f t="shared" si="83"/>
        <v>LRKPLGS</v>
      </c>
      <c r="F847" s="39">
        <v>83.053886413574219</v>
      </c>
      <c r="G847">
        <f t="shared" si="81"/>
        <v>1.3360739911708623E-3</v>
      </c>
      <c r="H847" s="38">
        <f>G847*SUMIF('Manual Inputs'!$B$11:$B$22,'Expanded kW'!A847,'Manual Inputs'!$C$11:$C$22)</f>
        <v>45973.862459624303</v>
      </c>
    </row>
    <row r="848" spans="1:8" x14ac:dyDescent="0.2">
      <c r="A848">
        <f t="shared" si="78"/>
        <v>4</v>
      </c>
      <c r="B848" t="b">
        <f t="shared" si="79"/>
        <v>0</v>
      </c>
      <c r="C848" t="str">
        <f t="shared" si="80"/>
        <v>OFF</v>
      </c>
      <c r="D848" s="4">
        <f t="shared" si="82"/>
        <v>42465.249999997948</v>
      </c>
      <c r="E848" t="str">
        <f t="shared" si="83"/>
        <v>LRKPLGS</v>
      </c>
      <c r="F848" s="39">
        <v>99.216346740722656</v>
      </c>
      <c r="G848">
        <f t="shared" si="81"/>
        <v>1.5960767894614019E-3</v>
      </c>
      <c r="H848" s="38">
        <f>G848*SUMIF('Manual Inputs'!$B$11:$B$22,'Expanded kW'!A848,'Manual Inputs'!$C$11:$C$22)</f>
        <v>54920.472427872737</v>
      </c>
    </row>
    <row r="849" spans="1:8" x14ac:dyDescent="0.2">
      <c r="A849">
        <f t="shared" si="78"/>
        <v>4</v>
      </c>
      <c r="B849" t="b">
        <f t="shared" si="79"/>
        <v>0</v>
      </c>
      <c r="C849" t="str">
        <f t="shared" si="80"/>
        <v>ON</v>
      </c>
      <c r="D849" s="4">
        <f t="shared" si="82"/>
        <v>42465.291666664612</v>
      </c>
      <c r="E849" t="str">
        <f t="shared" si="83"/>
        <v>LRKPLGS</v>
      </c>
      <c r="F849" s="39">
        <v>101.28912353515625</v>
      </c>
      <c r="G849">
        <f t="shared" si="81"/>
        <v>1.6294212033610097E-3</v>
      </c>
      <c r="H849" s="38">
        <f>G849*SUMIF('Manual Inputs'!$B$11:$B$22,'Expanded kW'!A849,'Manual Inputs'!$C$11:$C$22)</f>
        <v>56067.842639812829</v>
      </c>
    </row>
    <row r="850" spans="1:8" x14ac:dyDescent="0.2">
      <c r="A850">
        <f t="shared" si="78"/>
        <v>4</v>
      </c>
      <c r="B850" t="b">
        <f t="shared" si="79"/>
        <v>0</v>
      </c>
      <c r="C850" t="str">
        <f t="shared" si="80"/>
        <v>ON</v>
      </c>
      <c r="D850" s="4">
        <f t="shared" si="82"/>
        <v>42465.333333331277</v>
      </c>
      <c r="E850" t="str">
        <f t="shared" si="83"/>
        <v>LRKPLGS</v>
      </c>
      <c r="F850" s="39">
        <v>107.64614868164062</v>
      </c>
      <c r="G850">
        <f t="shared" si="81"/>
        <v>1.731685604537169E-3</v>
      </c>
      <c r="H850" s="38">
        <f>G850*SUMIF('Manual Inputs'!$B$11:$B$22,'Expanded kW'!A850,'Manual Inputs'!$C$11:$C$22)</f>
        <v>59586.726732503281</v>
      </c>
    </row>
    <row r="851" spans="1:8" x14ac:dyDescent="0.2">
      <c r="A851">
        <f t="shared" si="78"/>
        <v>4</v>
      </c>
      <c r="B851" t="b">
        <f t="shared" si="79"/>
        <v>0</v>
      </c>
      <c r="C851" t="str">
        <f t="shared" si="80"/>
        <v>ON</v>
      </c>
      <c r="D851" s="4">
        <f t="shared" si="82"/>
        <v>42465.374999997941</v>
      </c>
      <c r="E851" t="str">
        <f t="shared" si="83"/>
        <v>LRKPLGS</v>
      </c>
      <c r="F851" s="39">
        <v>109.60758972167969</v>
      </c>
      <c r="G851">
        <f t="shared" si="81"/>
        <v>1.7632389787617254E-3</v>
      </c>
      <c r="H851" s="38">
        <f>G851*SUMIF('Manual Inputs'!$B$11:$B$22,'Expanded kW'!A851,'Manual Inputs'!$C$11:$C$22)</f>
        <v>60672.467863850019</v>
      </c>
    </row>
    <row r="852" spans="1:8" x14ac:dyDescent="0.2">
      <c r="A852">
        <f t="shared" si="78"/>
        <v>4</v>
      </c>
      <c r="B852" t="b">
        <f t="shared" si="79"/>
        <v>0</v>
      </c>
      <c r="C852" t="str">
        <f t="shared" si="80"/>
        <v>ON</v>
      </c>
      <c r="D852" s="4">
        <f t="shared" si="82"/>
        <v>42465.416666664605</v>
      </c>
      <c r="E852" t="str">
        <f t="shared" si="83"/>
        <v>LRKPLGS</v>
      </c>
      <c r="F852" s="39">
        <v>114.00064849853516</v>
      </c>
      <c r="G852">
        <f t="shared" si="81"/>
        <v>1.8339093811582372E-3</v>
      </c>
      <c r="H852" s="38">
        <f>G852*SUMIF('Manual Inputs'!$B$11:$B$22,'Expanded kW'!A852,'Manual Inputs'!$C$11:$C$22)</f>
        <v>63104.212947740401</v>
      </c>
    </row>
    <row r="853" spans="1:8" x14ac:dyDescent="0.2">
      <c r="A853">
        <f t="shared" si="78"/>
        <v>4</v>
      </c>
      <c r="B853" t="b">
        <f t="shared" si="79"/>
        <v>0</v>
      </c>
      <c r="C853" t="str">
        <f t="shared" si="80"/>
        <v>ON</v>
      </c>
      <c r="D853" s="4">
        <f t="shared" si="82"/>
        <v>42465.458333331269</v>
      </c>
      <c r="E853" t="str">
        <f t="shared" si="83"/>
        <v>LRKPLGS</v>
      </c>
      <c r="F853" s="39">
        <v>108.31983947753906</v>
      </c>
      <c r="G853">
        <f t="shared" si="81"/>
        <v>1.7425231557868356E-3</v>
      </c>
      <c r="H853" s="38">
        <f>G853*SUMIF('Manual Inputs'!$B$11:$B$22,'Expanded kW'!A853,'Manual Inputs'!$C$11:$C$22)</f>
        <v>59959.64327293729</v>
      </c>
    </row>
    <row r="854" spans="1:8" x14ac:dyDescent="0.2">
      <c r="A854">
        <f t="shared" si="78"/>
        <v>4</v>
      </c>
      <c r="B854" t="b">
        <f t="shared" si="79"/>
        <v>0</v>
      </c>
      <c r="C854" t="str">
        <f t="shared" si="80"/>
        <v>ON</v>
      </c>
      <c r="D854" s="4">
        <f t="shared" si="82"/>
        <v>42465.499999997934</v>
      </c>
      <c r="E854" t="str">
        <f t="shared" si="83"/>
        <v>LRKPLGS</v>
      </c>
      <c r="F854" s="39">
        <v>120.94298553466797</v>
      </c>
      <c r="G854">
        <f t="shared" si="81"/>
        <v>1.9455895968886752E-3</v>
      </c>
      <c r="H854" s="38">
        <f>G854*SUMIF('Manual Inputs'!$B$11:$B$22,'Expanded kW'!A854,'Manual Inputs'!$C$11:$C$22)</f>
        <v>66947.092093193147</v>
      </c>
    </row>
    <row r="855" spans="1:8" x14ac:dyDescent="0.2">
      <c r="A855">
        <f t="shared" si="78"/>
        <v>4</v>
      </c>
      <c r="B855" t="b">
        <f t="shared" si="79"/>
        <v>0</v>
      </c>
      <c r="C855" t="str">
        <f t="shared" si="80"/>
        <v>ON</v>
      </c>
      <c r="D855" s="4">
        <f t="shared" si="82"/>
        <v>42465.541666664598</v>
      </c>
      <c r="E855" t="str">
        <f t="shared" si="83"/>
        <v>LRKPLGS</v>
      </c>
      <c r="F855" s="39">
        <v>125.82338714599609</v>
      </c>
      <c r="G855">
        <f t="shared" si="81"/>
        <v>2.0240998020209684E-3</v>
      </c>
      <c r="H855" s="38">
        <f>G855*SUMIF('Manual Inputs'!$B$11:$B$22,'Expanded kW'!A855,'Manual Inputs'!$C$11:$C$22)</f>
        <v>69648.602186407254</v>
      </c>
    </row>
    <row r="856" spans="1:8" x14ac:dyDescent="0.2">
      <c r="A856">
        <f t="shared" si="78"/>
        <v>4</v>
      </c>
      <c r="B856" t="b">
        <f t="shared" si="79"/>
        <v>0</v>
      </c>
      <c r="C856" t="str">
        <f t="shared" si="80"/>
        <v>ON</v>
      </c>
      <c r="D856" s="4">
        <f t="shared" si="82"/>
        <v>42465.583333331262</v>
      </c>
      <c r="E856" t="str">
        <f t="shared" si="83"/>
        <v>LRKPLGS</v>
      </c>
      <c r="F856" s="39">
        <v>119.51158142089844</v>
      </c>
      <c r="G856">
        <f t="shared" si="81"/>
        <v>1.9225628381198058E-3</v>
      </c>
      <c r="H856" s="38">
        <f>G856*SUMIF('Manual Inputs'!$B$11:$B$22,'Expanded kW'!A856,'Manual Inputs'!$C$11:$C$22)</f>
        <v>66154.748968840257</v>
      </c>
    </row>
    <row r="857" spans="1:8" x14ac:dyDescent="0.2">
      <c r="A857">
        <f t="shared" si="78"/>
        <v>4</v>
      </c>
      <c r="B857" t="b">
        <f t="shared" si="79"/>
        <v>0</v>
      </c>
      <c r="C857" t="str">
        <f t="shared" si="80"/>
        <v>ON</v>
      </c>
      <c r="D857" s="4">
        <f t="shared" si="82"/>
        <v>42465.624999997926</v>
      </c>
      <c r="E857" t="str">
        <f t="shared" si="83"/>
        <v>LRKPLGS</v>
      </c>
      <c r="F857" s="39">
        <v>117.55837249755859</v>
      </c>
      <c r="G857">
        <f t="shared" si="81"/>
        <v>1.8911418925808782E-3</v>
      </c>
      <c r="H857" s="38">
        <f>G857*SUMIF('Manual Inputs'!$B$11:$B$22,'Expanded kW'!A857,'Manual Inputs'!$C$11:$C$22)</f>
        <v>65073.564664599682</v>
      </c>
    </row>
    <row r="858" spans="1:8" x14ac:dyDescent="0.2">
      <c r="A858">
        <f t="shared" si="78"/>
        <v>4</v>
      </c>
      <c r="B858" t="b">
        <f t="shared" si="79"/>
        <v>0</v>
      </c>
      <c r="C858" t="str">
        <f t="shared" si="80"/>
        <v>ON</v>
      </c>
      <c r="D858" s="4">
        <f t="shared" si="82"/>
        <v>42465.666666664591</v>
      </c>
      <c r="E858" t="str">
        <f t="shared" si="83"/>
        <v>LRKPLGS</v>
      </c>
      <c r="F858" s="39">
        <v>100.10432434082031</v>
      </c>
      <c r="G858">
        <f t="shared" si="81"/>
        <v>1.6103615367196458E-3</v>
      </c>
      <c r="H858" s="38">
        <f>G858*SUMIF('Manual Inputs'!$B$11:$B$22,'Expanded kW'!A858,'Manual Inputs'!$C$11:$C$22)</f>
        <v>55412.00583849282</v>
      </c>
    </row>
    <row r="859" spans="1:8" x14ac:dyDescent="0.2">
      <c r="A859">
        <f t="shared" si="78"/>
        <v>4</v>
      </c>
      <c r="B859" t="b">
        <f t="shared" si="79"/>
        <v>0</v>
      </c>
      <c r="C859" t="str">
        <f t="shared" si="80"/>
        <v>ON</v>
      </c>
      <c r="D859" s="4">
        <f t="shared" si="82"/>
        <v>42465.708333331255</v>
      </c>
      <c r="E859" t="str">
        <f t="shared" si="83"/>
        <v>LRKPLGS</v>
      </c>
      <c r="F859" s="39">
        <v>90.572509765625</v>
      </c>
      <c r="G859">
        <f t="shared" si="81"/>
        <v>1.4570248285592873E-3</v>
      </c>
      <c r="H859" s="38">
        <f>G859*SUMIF('Manual Inputs'!$B$11:$B$22,'Expanded kW'!A859,'Manual Inputs'!$C$11:$C$22)</f>
        <v>50135.740618481992</v>
      </c>
    </row>
    <row r="860" spans="1:8" x14ac:dyDescent="0.2">
      <c r="A860">
        <f t="shared" si="78"/>
        <v>4</v>
      </c>
      <c r="B860" t="b">
        <f t="shared" si="79"/>
        <v>0</v>
      </c>
      <c r="C860" t="str">
        <f t="shared" si="80"/>
        <v>ON</v>
      </c>
      <c r="D860" s="4">
        <f t="shared" si="82"/>
        <v>42465.749999997919</v>
      </c>
      <c r="E860" t="str">
        <f t="shared" si="83"/>
        <v>LRKPLGS</v>
      </c>
      <c r="F860" s="39">
        <v>83.729835510253906</v>
      </c>
      <c r="G860">
        <f t="shared" si="81"/>
        <v>1.3469478713278005E-3</v>
      </c>
      <c r="H860" s="38">
        <f>G860*SUMIF('Manual Inputs'!$B$11:$B$22,'Expanded kW'!A860,'Manual Inputs'!$C$11:$C$22)</f>
        <v>46348.029065696333</v>
      </c>
    </row>
    <row r="861" spans="1:8" x14ac:dyDescent="0.2">
      <c r="A861">
        <f t="shared" si="78"/>
        <v>4</v>
      </c>
      <c r="B861" t="b">
        <f t="shared" si="79"/>
        <v>0</v>
      </c>
      <c r="C861" t="str">
        <f t="shared" si="80"/>
        <v>ON</v>
      </c>
      <c r="D861" s="4">
        <f t="shared" si="82"/>
        <v>42465.791666664583</v>
      </c>
      <c r="E861" t="str">
        <f t="shared" si="83"/>
        <v>LRKPLGS</v>
      </c>
      <c r="F861" s="39">
        <v>83.61962890625</v>
      </c>
      <c r="G861">
        <f t="shared" si="81"/>
        <v>1.3451749961063849E-3</v>
      </c>
      <c r="H861" s="38">
        <f>G861*SUMIF('Manual Inputs'!$B$11:$B$22,'Expanded kW'!A861,'Manual Inputs'!$C$11:$C$22)</f>
        <v>46287.025017921995</v>
      </c>
    </row>
    <row r="862" spans="1:8" x14ac:dyDescent="0.2">
      <c r="A862">
        <f t="shared" si="78"/>
        <v>4</v>
      </c>
      <c r="B862" t="b">
        <f t="shared" si="79"/>
        <v>0</v>
      </c>
      <c r="C862" t="str">
        <f t="shared" si="80"/>
        <v>ON</v>
      </c>
      <c r="D862" s="4">
        <f t="shared" si="82"/>
        <v>42465.833333331248</v>
      </c>
      <c r="E862" t="str">
        <f t="shared" si="83"/>
        <v>LRKPLGS</v>
      </c>
      <c r="F862" s="39">
        <v>85.29852294921875</v>
      </c>
      <c r="G862">
        <f t="shared" si="81"/>
        <v>1.3721830840069606E-3</v>
      </c>
      <c r="H862" s="38">
        <f>G862*SUMIF('Manual Inputs'!$B$11:$B$22,'Expanded kW'!A862,'Manual Inputs'!$C$11:$C$22)</f>
        <v>47216.364355895625</v>
      </c>
    </row>
    <row r="863" spans="1:8" x14ac:dyDescent="0.2">
      <c r="A863">
        <f t="shared" si="78"/>
        <v>4</v>
      </c>
      <c r="B863" t="b">
        <f t="shared" si="79"/>
        <v>0</v>
      </c>
      <c r="C863" t="str">
        <f t="shared" si="80"/>
        <v>OFF</v>
      </c>
      <c r="D863" s="4">
        <f t="shared" si="82"/>
        <v>42465.874999997912</v>
      </c>
      <c r="E863" t="str">
        <f t="shared" si="83"/>
        <v>LRKPLGS</v>
      </c>
      <c r="F863" s="39">
        <v>84.542396545410156</v>
      </c>
      <c r="G863">
        <f t="shared" si="81"/>
        <v>1.360019404909084E-3</v>
      </c>
      <c r="H863" s="38">
        <f>G863*SUMIF('Manual Inputs'!$B$11:$B$22,'Expanded kW'!A863,'Manual Inputs'!$C$11:$C$22)</f>
        <v>46797.816196479151</v>
      </c>
    </row>
    <row r="864" spans="1:8" x14ac:dyDescent="0.2">
      <c r="A864">
        <f t="shared" si="78"/>
        <v>4</v>
      </c>
      <c r="B864" t="b">
        <f t="shared" si="79"/>
        <v>0</v>
      </c>
      <c r="C864" t="str">
        <f t="shared" si="80"/>
        <v>OFF</v>
      </c>
      <c r="D864" s="4">
        <f t="shared" si="82"/>
        <v>42465.916666664576</v>
      </c>
      <c r="E864" t="str">
        <f t="shared" si="83"/>
        <v>LRKPLGS</v>
      </c>
      <c r="F864" s="39">
        <v>83.529739379882813</v>
      </c>
      <c r="G864">
        <f t="shared" si="81"/>
        <v>1.3437289583176195E-3</v>
      </c>
      <c r="H864" s="38">
        <f>G864*SUMIF('Manual Inputs'!$B$11:$B$22,'Expanded kW'!A864,'Manual Inputs'!$C$11:$C$22)</f>
        <v>46237.267337695128</v>
      </c>
    </row>
    <row r="865" spans="1:8" x14ac:dyDescent="0.2">
      <c r="A865">
        <f t="shared" si="78"/>
        <v>4</v>
      </c>
      <c r="B865" t="b">
        <f t="shared" si="79"/>
        <v>0</v>
      </c>
      <c r="C865" t="str">
        <f t="shared" si="80"/>
        <v>OFF</v>
      </c>
      <c r="D865" s="4">
        <f t="shared" si="82"/>
        <v>42465.95833333124</v>
      </c>
      <c r="E865" t="str">
        <f t="shared" si="83"/>
        <v>LRKPLGS</v>
      </c>
      <c r="F865" s="39">
        <v>81.1966552734375</v>
      </c>
      <c r="G865">
        <f t="shared" si="81"/>
        <v>1.3061970241909796E-3</v>
      </c>
      <c r="H865" s="38">
        <f>G865*SUMIF('Manual Inputs'!$B$11:$B$22,'Expanded kW'!A865,'Manual Inputs'!$C$11:$C$22)</f>
        <v>44945.805944999578</v>
      </c>
    </row>
    <row r="866" spans="1:8" x14ac:dyDescent="0.2">
      <c r="A866">
        <f t="shared" si="78"/>
        <v>4</v>
      </c>
      <c r="B866" t="b">
        <f t="shared" si="79"/>
        <v>0</v>
      </c>
      <c r="C866" t="str">
        <f t="shared" si="80"/>
        <v>OFF</v>
      </c>
      <c r="D866" s="4">
        <f t="shared" si="82"/>
        <v>42465.999999997905</v>
      </c>
      <c r="E866" t="str">
        <f t="shared" si="83"/>
        <v>LRKPLGS</v>
      </c>
      <c r="F866" s="39">
        <v>76.955284118652344</v>
      </c>
      <c r="G866">
        <f t="shared" si="81"/>
        <v>1.2379667952214103E-3</v>
      </c>
      <c r="H866" s="38">
        <f>G866*SUMIF('Manual Inputs'!$B$11:$B$22,'Expanded kW'!A866,'Manual Inputs'!$C$11:$C$22)</f>
        <v>42598.026418592715</v>
      </c>
    </row>
    <row r="867" spans="1:8" x14ac:dyDescent="0.2">
      <c r="A867">
        <f t="shared" si="78"/>
        <v>4</v>
      </c>
      <c r="B867" t="b">
        <f t="shared" si="79"/>
        <v>0</v>
      </c>
      <c r="C867" t="str">
        <f t="shared" si="80"/>
        <v>OFF</v>
      </c>
      <c r="D867" s="4">
        <f t="shared" si="82"/>
        <v>42466.041666664569</v>
      </c>
      <c r="E867" t="str">
        <f t="shared" si="83"/>
        <v>LRKPLGS</v>
      </c>
      <c r="F867" s="39">
        <v>72.42626953125</v>
      </c>
      <c r="G867">
        <f t="shared" si="81"/>
        <v>1.1651092944209092E-3</v>
      </c>
      <c r="H867" s="38">
        <f>G867*SUMIF('Manual Inputs'!$B$11:$B$22,'Expanded kW'!A867,'Manual Inputs'!$C$11:$C$22)</f>
        <v>40091.024004737737</v>
      </c>
    </row>
    <row r="868" spans="1:8" x14ac:dyDescent="0.2">
      <c r="A868">
        <f t="shared" si="78"/>
        <v>4</v>
      </c>
      <c r="B868" t="b">
        <f t="shared" si="79"/>
        <v>0</v>
      </c>
      <c r="C868" t="str">
        <f t="shared" si="80"/>
        <v>OFF</v>
      </c>
      <c r="D868" s="4">
        <f t="shared" si="82"/>
        <v>42466.083333331233</v>
      </c>
      <c r="E868" t="str">
        <f t="shared" si="83"/>
        <v>LRKPLGS</v>
      </c>
      <c r="F868" s="39">
        <v>71.25286865234375</v>
      </c>
      <c r="G868">
        <f t="shared" si="81"/>
        <v>1.1462329905750311E-3</v>
      </c>
      <c r="H868" s="38">
        <f>G868*SUMIF('Manual Inputs'!$B$11:$B$22,'Expanded kW'!A868,'Manual Inputs'!$C$11:$C$22)</f>
        <v>39441.496656333948</v>
      </c>
    </row>
    <row r="869" spans="1:8" x14ac:dyDescent="0.2">
      <c r="A869">
        <f t="shared" si="78"/>
        <v>4</v>
      </c>
      <c r="B869" t="b">
        <f t="shared" si="79"/>
        <v>0</v>
      </c>
      <c r="C869" t="str">
        <f t="shared" si="80"/>
        <v>OFF</v>
      </c>
      <c r="D869" s="4">
        <f t="shared" si="82"/>
        <v>42466.124999997897</v>
      </c>
      <c r="E869" t="str">
        <f t="shared" si="83"/>
        <v>LRKPLGS</v>
      </c>
      <c r="F869" s="39">
        <v>73.892890930175781</v>
      </c>
      <c r="G869">
        <f t="shared" si="81"/>
        <v>1.1887025877707447E-3</v>
      </c>
      <c r="H869" s="38">
        <f>G869*SUMIF('Manual Inputs'!$B$11:$B$22,'Expanded kW'!A869,'Manual Inputs'!$C$11:$C$22)</f>
        <v>40902.861395932181</v>
      </c>
    </row>
    <row r="870" spans="1:8" x14ac:dyDescent="0.2">
      <c r="A870">
        <f t="shared" si="78"/>
        <v>4</v>
      </c>
      <c r="B870" t="b">
        <f t="shared" si="79"/>
        <v>0</v>
      </c>
      <c r="C870" t="str">
        <f t="shared" si="80"/>
        <v>OFF</v>
      </c>
      <c r="D870" s="4">
        <f t="shared" si="82"/>
        <v>42466.166666664561</v>
      </c>
      <c r="E870" t="str">
        <f t="shared" si="83"/>
        <v>LRKPLGS</v>
      </c>
      <c r="F870" s="39">
        <v>82.851936340332031</v>
      </c>
      <c r="G870">
        <f t="shared" si="81"/>
        <v>1.3328252540915359E-3</v>
      </c>
      <c r="H870" s="38">
        <f>G870*SUMIF('Manual Inputs'!$B$11:$B$22,'Expanded kW'!A870,'Manual Inputs'!$C$11:$C$22)</f>
        <v>45862.074495305395</v>
      </c>
    </row>
    <row r="871" spans="1:8" x14ac:dyDescent="0.2">
      <c r="A871">
        <f t="shared" si="78"/>
        <v>4</v>
      </c>
      <c r="B871" t="b">
        <f t="shared" si="79"/>
        <v>0</v>
      </c>
      <c r="C871" t="str">
        <f t="shared" si="80"/>
        <v>OFF</v>
      </c>
      <c r="D871" s="4">
        <f t="shared" si="82"/>
        <v>42466.208333331226</v>
      </c>
      <c r="E871" t="str">
        <f t="shared" si="83"/>
        <v>LRKPLGS</v>
      </c>
      <c r="F871" s="39">
        <v>92.871177673339844</v>
      </c>
      <c r="G871">
        <f t="shared" si="81"/>
        <v>1.4940031150484187E-3</v>
      </c>
      <c r="H871" s="38">
        <f>G871*SUMIF('Manual Inputs'!$B$11:$B$22,'Expanded kW'!A871,'Manual Inputs'!$C$11:$C$22)</f>
        <v>51408.151179781897</v>
      </c>
    </row>
    <row r="872" spans="1:8" x14ac:dyDescent="0.2">
      <c r="A872">
        <f t="shared" si="78"/>
        <v>4</v>
      </c>
      <c r="B872" t="b">
        <f t="shared" si="79"/>
        <v>0</v>
      </c>
      <c r="C872" t="str">
        <f t="shared" si="80"/>
        <v>OFF</v>
      </c>
      <c r="D872" s="4">
        <f t="shared" si="82"/>
        <v>42466.24999999789</v>
      </c>
      <c r="E872" t="str">
        <f t="shared" si="83"/>
        <v>LRKPLGS</v>
      </c>
      <c r="F872" s="39">
        <v>112.49456787109375</v>
      </c>
      <c r="G872">
        <f t="shared" si="81"/>
        <v>1.8096813137935066E-3</v>
      </c>
      <c r="H872" s="38">
        <f>G872*SUMIF('Manual Inputs'!$B$11:$B$22,'Expanded kW'!A872,'Manual Inputs'!$C$11:$C$22)</f>
        <v>62270.533193438387</v>
      </c>
    </row>
    <row r="873" spans="1:8" x14ac:dyDescent="0.2">
      <c r="A873">
        <f t="shared" si="78"/>
        <v>4</v>
      </c>
      <c r="B873" t="b">
        <f t="shared" si="79"/>
        <v>0</v>
      </c>
      <c r="C873" t="str">
        <f t="shared" si="80"/>
        <v>ON</v>
      </c>
      <c r="D873" s="4">
        <f t="shared" si="82"/>
        <v>42466.291666664554</v>
      </c>
      <c r="E873" t="str">
        <f t="shared" si="83"/>
        <v>LRKPLGS</v>
      </c>
      <c r="F873" s="39">
        <v>125.89564514160156</v>
      </c>
      <c r="G873">
        <f t="shared" si="81"/>
        <v>2.0252622043208661E-3</v>
      </c>
      <c r="H873" s="38">
        <f>G873*SUMIF('Manual Inputs'!$B$11:$B$22,'Expanded kW'!A873,'Manual Inputs'!$C$11:$C$22)</f>
        <v>69688.600063629172</v>
      </c>
    </row>
    <row r="874" spans="1:8" x14ac:dyDescent="0.2">
      <c r="A874">
        <f t="shared" si="78"/>
        <v>4</v>
      </c>
      <c r="B874" t="b">
        <f t="shared" si="79"/>
        <v>0</v>
      </c>
      <c r="C874" t="str">
        <f t="shared" si="80"/>
        <v>ON</v>
      </c>
      <c r="D874" s="4">
        <f t="shared" si="82"/>
        <v>42466.333333331218</v>
      </c>
      <c r="E874" t="str">
        <f t="shared" si="83"/>
        <v>LRKPLGS</v>
      </c>
      <c r="F874" s="39">
        <v>131.39781188964844</v>
      </c>
      <c r="G874">
        <f t="shared" si="81"/>
        <v>2.1137746413011677E-3</v>
      </c>
      <c r="H874" s="38">
        <f>G874*SUMIF('Manual Inputs'!$B$11:$B$22,'Expanded kW'!A874,'Manual Inputs'!$C$11:$C$22)</f>
        <v>72734.283633992265</v>
      </c>
    </row>
    <row r="875" spans="1:8" x14ac:dyDescent="0.2">
      <c r="A875">
        <f t="shared" si="78"/>
        <v>4</v>
      </c>
      <c r="B875" t="b">
        <f t="shared" si="79"/>
        <v>0</v>
      </c>
      <c r="C875" t="str">
        <f t="shared" si="80"/>
        <v>ON</v>
      </c>
      <c r="D875" s="4">
        <f t="shared" si="82"/>
        <v>42466.374999997883</v>
      </c>
      <c r="E875" t="str">
        <f t="shared" si="83"/>
        <v>LRKPLGS</v>
      </c>
      <c r="F875" s="39">
        <v>131.79830932617187</v>
      </c>
      <c r="G875">
        <f t="shared" si="81"/>
        <v>2.1202173766333232E-3</v>
      </c>
      <c r="H875" s="38">
        <f>G875*SUMIF('Manual Inputs'!$B$11:$B$22,'Expanded kW'!A875,'Manual Inputs'!$C$11:$C$22)</f>
        <v>72955.976017783614</v>
      </c>
    </row>
    <row r="876" spans="1:8" x14ac:dyDescent="0.2">
      <c r="A876">
        <f t="shared" si="78"/>
        <v>4</v>
      </c>
      <c r="B876" t="b">
        <f t="shared" si="79"/>
        <v>0</v>
      </c>
      <c r="C876" t="str">
        <f t="shared" si="80"/>
        <v>ON</v>
      </c>
      <c r="D876" s="4">
        <f t="shared" si="82"/>
        <v>42466.416666664547</v>
      </c>
      <c r="E876" t="str">
        <f t="shared" si="83"/>
        <v>LRKPLGS</v>
      </c>
      <c r="F876" s="39">
        <v>127.06513214111328</v>
      </c>
      <c r="G876">
        <f t="shared" si="81"/>
        <v>2.0440755462429929E-3</v>
      </c>
      <c r="H876" s="38">
        <f>G876*SUMIF('Manual Inputs'!$B$11:$B$22,'Expanded kW'!A876,'Manual Inputs'!$C$11:$C$22)</f>
        <v>70335.960913140036</v>
      </c>
    </row>
    <row r="877" spans="1:8" x14ac:dyDescent="0.2">
      <c r="A877">
        <f t="shared" si="78"/>
        <v>4</v>
      </c>
      <c r="B877" t="b">
        <f t="shared" si="79"/>
        <v>0</v>
      </c>
      <c r="C877" t="str">
        <f t="shared" si="80"/>
        <v>ON</v>
      </c>
      <c r="D877" s="4">
        <f t="shared" si="82"/>
        <v>42466.458333331211</v>
      </c>
      <c r="E877" t="str">
        <f t="shared" si="83"/>
        <v>LRKPLGS</v>
      </c>
      <c r="F877" s="39">
        <v>124.13050079345703</v>
      </c>
      <c r="G877">
        <f t="shared" si="81"/>
        <v>1.996866622174662E-3</v>
      </c>
      <c r="H877" s="38">
        <f>G877*SUMIF('Manual Inputs'!$B$11:$B$22,'Expanded kW'!A877,'Manual Inputs'!$C$11:$C$22)</f>
        <v>68711.517509311554</v>
      </c>
    </row>
    <row r="878" spans="1:8" x14ac:dyDescent="0.2">
      <c r="A878">
        <f t="shared" si="78"/>
        <v>4</v>
      </c>
      <c r="B878" t="b">
        <f t="shared" si="79"/>
        <v>0</v>
      </c>
      <c r="C878" t="str">
        <f t="shared" si="80"/>
        <v>ON</v>
      </c>
      <c r="D878" s="4">
        <f t="shared" si="82"/>
        <v>42466.499999997875</v>
      </c>
      <c r="E878" t="str">
        <f t="shared" si="83"/>
        <v>LRKPLGS</v>
      </c>
      <c r="F878" s="39">
        <v>118.73359680175781</v>
      </c>
      <c r="G878">
        <f t="shared" si="81"/>
        <v>1.9100475295647222E-3</v>
      </c>
      <c r="H878" s="38">
        <f>G878*SUMIF('Manual Inputs'!$B$11:$B$22,'Expanded kW'!A878,'Manual Inputs'!$C$11:$C$22)</f>
        <v>65724.101356542276</v>
      </c>
    </row>
    <row r="879" spans="1:8" x14ac:dyDescent="0.2">
      <c r="A879">
        <f t="shared" si="78"/>
        <v>4</v>
      </c>
      <c r="B879" t="b">
        <f t="shared" si="79"/>
        <v>0</v>
      </c>
      <c r="C879" t="str">
        <f t="shared" si="80"/>
        <v>ON</v>
      </c>
      <c r="D879" s="4">
        <f t="shared" si="82"/>
        <v>42466.54166666454</v>
      </c>
      <c r="E879" t="str">
        <f t="shared" si="83"/>
        <v>LRKPLGS</v>
      </c>
      <c r="F879" s="39">
        <v>121.81031799316406</v>
      </c>
      <c r="G879">
        <f t="shared" si="81"/>
        <v>1.9595422292040909E-3</v>
      </c>
      <c r="H879" s="38">
        <f>G879*SUMIF('Manual Inputs'!$B$11:$B$22,'Expanded kW'!A879,'Manual Inputs'!$C$11:$C$22)</f>
        <v>67427.197538892666</v>
      </c>
    </row>
    <row r="880" spans="1:8" x14ac:dyDescent="0.2">
      <c r="A880">
        <f t="shared" si="78"/>
        <v>4</v>
      </c>
      <c r="B880" t="b">
        <f t="shared" si="79"/>
        <v>0</v>
      </c>
      <c r="C880" t="str">
        <f t="shared" si="80"/>
        <v>ON</v>
      </c>
      <c r="D880" s="4">
        <f t="shared" si="82"/>
        <v>42466.583333331204</v>
      </c>
      <c r="E880" t="str">
        <f t="shared" si="83"/>
        <v>LRKPLGS</v>
      </c>
      <c r="F880" s="39">
        <v>120.55393981933594</v>
      </c>
      <c r="G880">
        <f t="shared" si="81"/>
        <v>1.9393310834815696E-3</v>
      </c>
      <c r="H880" s="38">
        <f>G880*SUMIF('Manual Inputs'!$B$11:$B$22,'Expanded kW'!A880,'Manual Inputs'!$C$11:$C$22)</f>
        <v>66731.738724681098</v>
      </c>
    </row>
    <row r="881" spans="1:8" x14ac:dyDescent="0.2">
      <c r="A881">
        <f t="shared" si="78"/>
        <v>4</v>
      </c>
      <c r="B881" t="b">
        <f t="shared" si="79"/>
        <v>0</v>
      </c>
      <c r="C881" t="str">
        <f t="shared" si="80"/>
        <v>ON</v>
      </c>
      <c r="D881" s="4">
        <f t="shared" si="82"/>
        <v>42466.624999997868</v>
      </c>
      <c r="E881" t="str">
        <f t="shared" si="83"/>
        <v>LRKPLGS</v>
      </c>
      <c r="F881" s="39">
        <v>116.88385772705078</v>
      </c>
      <c r="G881">
        <f t="shared" si="81"/>
        <v>1.8802910861893691E-3</v>
      </c>
      <c r="H881" s="38">
        <f>G881*SUMIF('Manual Inputs'!$B$11:$B$22,'Expanded kW'!A881,'Manual Inputs'!$C$11:$C$22)</f>
        <v>64700.192019135575</v>
      </c>
    </row>
    <row r="882" spans="1:8" x14ac:dyDescent="0.2">
      <c r="A882">
        <f t="shared" si="78"/>
        <v>4</v>
      </c>
      <c r="B882" t="b">
        <f t="shared" si="79"/>
        <v>0</v>
      </c>
      <c r="C882" t="str">
        <f t="shared" si="80"/>
        <v>ON</v>
      </c>
      <c r="D882" s="4">
        <f t="shared" si="82"/>
        <v>42466.666666664532</v>
      </c>
      <c r="E882" t="str">
        <f t="shared" si="83"/>
        <v>LRKPLGS</v>
      </c>
      <c r="F882" s="39">
        <v>98.552337646484375</v>
      </c>
      <c r="G882">
        <f t="shared" si="81"/>
        <v>1.5853949861283829E-3</v>
      </c>
      <c r="H882" s="38">
        <f>G882*SUMIF('Manual Inputs'!$B$11:$B$22,'Expanded kW'!A882,'Manual Inputs'!$C$11:$C$22)</f>
        <v>54552.915121542261</v>
      </c>
    </row>
    <row r="883" spans="1:8" x14ac:dyDescent="0.2">
      <c r="A883">
        <f t="shared" si="78"/>
        <v>4</v>
      </c>
      <c r="B883" t="b">
        <f t="shared" si="79"/>
        <v>0</v>
      </c>
      <c r="C883" t="str">
        <f t="shared" si="80"/>
        <v>ON</v>
      </c>
      <c r="D883" s="4">
        <f t="shared" si="82"/>
        <v>42466.708333331197</v>
      </c>
      <c r="E883" t="str">
        <f t="shared" si="83"/>
        <v>LRKPLGS</v>
      </c>
      <c r="F883" s="39">
        <v>92.545684814453125</v>
      </c>
      <c r="G883">
        <f t="shared" si="81"/>
        <v>1.4887669658223024E-3</v>
      </c>
      <c r="H883" s="38">
        <f>G883*SUMIF('Manual Inputs'!$B$11:$B$22,'Expanded kW'!A883,'Manual Inputs'!$C$11:$C$22)</f>
        <v>51227.977023312771</v>
      </c>
    </row>
    <row r="884" spans="1:8" x14ac:dyDescent="0.2">
      <c r="A884">
        <f t="shared" si="78"/>
        <v>4</v>
      </c>
      <c r="B884" t="b">
        <f t="shared" si="79"/>
        <v>0</v>
      </c>
      <c r="C884" t="str">
        <f t="shared" si="80"/>
        <v>ON</v>
      </c>
      <c r="D884" s="4">
        <f t="shared" si="82"/>
        <v>42466.749999997861</v>
      </c>
      <c r="E884" t="str">
        <f t="shared" si="83"/>
        <v>LRKPLGS</v>
      </c>
      <c r="F884" s="39">
        <v>86.591972351074219</v>
      </c>
      <c r="G884">
        <f t="shared" si="81"/>
        <v>1.3929905883795935E-3</v>
      </c>
      <c r="H884" s="38">
        <f>G884*SUMIF('Manual Inputs'!$B$11:$B$22,'Expanded kW'!A884,'Manual Inputs'!$C$11:$C$22)</f>
        <v>47932.34367326647</v>
      </c>
    </row>
    <row r="885" spans="1:8" x14ac:dyDescent="0.2">
      <c r="A885">
        <f t="shared" si="78"/>
        <v>4</v>
      </c>
      <c r="B885" t="b">
        <f t="shared" si="79"/>
        <v>0</v>
      </c>
      <c r="C885" t="str">
        <f t="shared" si="80"/>
        <v>ON</v>
      </c>
      <c r="D885" s="4">
        <f t="shared" si="82"/>
        <v>42466.791666664525</v>
      </c>
      <c r="E885" t="str">
        <f t="shared" si="83"/>
        <v>LRKPLGS</v>
      </c>
      <c r="F885" s="39">
        <v>82.266181945800781</v>
      </c>
      <c r="G885">
        <f t="shared" si="81"/>
        <v>1.3234023210351566E-3</v>
      </c>
      <c r="H885" s="38">
        <f>G885*SUMIF('Manual Inputs'!$B$11:$B$22,'Expanded kW'!A885,'Manual Inputs'!$C$11:$C$22)</f>
        <v>45537.834497249154</v>
      </c>
    </row>
    <row r="886" spans="1:8" x14ac:dyDescent="0.2">
      <c r="A886">
        <f t="shared" si="78"/>
        <v>4</v>
      </c>
      <c r="B886" t="b">
        <f t="shared" si="79"/>
        <v>0</v>
      </c>
      <c r="C886" t="str">
        <f t="shared" si="80"/>
        <v>ON</v>
      </c>
      <c r="D886" s="4">
        <f t="shared" si="82"/>
        <v>42466.833333331189</v>
      </c>
      <c r="E886" t="str">
        <f t="shared" si="83"/>
        <v>LRKPLGS</v>
      </c>
      <c r="F886" s="39">
        <v>77.132347106933594</v>
      </c>
      <c r="G886">
        <f t="shared" si="81"/>
        <v>1.2408151779239795E-3</v>
      </c>
      <c r="H886" s="38">
        <f>G886*SUMIF('Manual Inputs'!$B$11:$B$22,'Expanded kW'!A886,'Manual Inputs'!$C$11:$C$22)</f>
        <v>42696.038321725064</v>
      </c>
    </row>
    <row r="887" spans="1:8" x14ac:dyDescent="0.2">
      <c r="A887">
        <f t="shared" si="78"/>
        <v>4</v>
      </c>
      <c r="B887" t="b">
        <f t="shared" si="79"/>
        <v>0</v>
      </c>
      <c r="C887" t="str">
        <f t="shared" si="80"/>
        <v>OFF</v>
      </c>
      <c r="D887" s="4">
        <f t="shared" si="82"/>
        <v>42466.874999997854</v>
      </c>
      <c r="E887" t="str">
        <f t="shared" si="83"/>
        <v>LRKPLGS</v>
      </c>
      <c r="F887" s="39">
        <v>75.154815673828125</v>
      </c>
      <c r="G887">
        <f t="shared" si="81"/>
        <v>1.2090029602351124E-3</v>
      </c>
      <c r="H887" s="38">
        <f>G887*SUMIF('Manual Inputs'!$B$11:$B$22,'Expanded kW'!A887,'Manual Inputs'!$C$11:$C$22)</f>
        <v>41601.390472707419</v>
      </c>
    </row>
    <row r="888" spans="1:8" x14ac:dyDescent="0.2">
      <c r="A888">
        <f t="shared" si="78"/>
        <v>4</v>
      </c>
      <c r="B888" t="b">
        <f t="shared" si="79"/>
        <v>0</v>
      </c>
      <c r="C888" t="str">
        <f t="shared" si="80"/>
        <v>OFF</v>
      </c>
      <c r="D888" s="4">
        <f t="shared" si="82"/>
        <v>42466.916666664518</v>
      </c>
      <c r="E888" t="str">
        <f t="shared" si="83"/>
        <v>LRKPLGS</v>
      </c>
      <c r="F888" s="39">
        <v>72.364418029785156</v>
      </c>
      <c r="G888">
        <f t="shared" si="81"/>
        <v>1.1641142996531685E-3</v>
      </c>
      <c r="H888" s="38">
        <f>G888*SUMIF('Manual Inputs'!$B$11:$B$22,'Expanded kW'!A888,'Manual Inputs'!$C$11:$C$22)</f>
        <v>40056.786565118047</v>
      </c>
    </row>
    <row r="889" spans="1:8" x14ac:dyDescent="0.2">
      <c r="A889">
        <f t="shared" si="78"/>
        <v>4</v>
      </c>
      <c r="B889" t="b">
        <f t="shared" si="79"/>
        <v>0</v>
      </c>
      <c r="C889" t="str">
        <f t="shared" si="80"/>
        <v>OFF</v>
      </c>
      <c r="D889" s="4">
        <f t="shared" si="82"/>
        <v>42466.958333331182</v>
      </c>
      <c r="E889" t="str">
        <f t="shared" si="83"/>
        <v>LRKPLGS</v>
      </c>
      <c r="F889" s="39">
        <v>71.588066101074219</v>
      </c>
      <c r="G889">
        <f t="shared" si="81"/>
        <v>1.1516252559161798E-3</v>
      </c>
      <c r="H889" s="38">
        <f>G889*SUMIF('Manual Inputs'!$B$11:$B$22,'Expanded kW'!A889,'Manual Inputs'!$C$11:$C$22)</f>
        <v>39627.042716490781</v>
      </c>
    </row>
    <row r="890" spans="1:8" x14ac:dyDescent="0.2">
      <c r="A890">
        <f t="shared" si="78"/>
        <v>4</v>
      </c>
      <c r="B890" t="b">
        <f t="shared" si="79"/>
        <v>0</v>
      </c>
      <c r="C890" t="str">
        <f t="shared" si="80"/>
        <v>OFF</v>
      </c>
      <c r="D890" s="4">
        <f t="shared" si="82"/>
        <v>42466.999999997846</v>
      </c>
      <c r="E890" t="str">
        <f t="shared" si="83"/>
        <v>LRKPLGS</v>
      </c>
      <c r="F890" s="39">
        <v>69.034912109375</v>
      </c>
      <c r="G890">
        <f t="shared" si="81"/>
        <v>1.1105530943224765E-3</v>
      </c>
      <c r="H890" s="38">
        <f>G890*SUMIF('Manual Inputs'!$B$11:$B$22,'Expanded kW'!A890,'Manual Inputs'!$C$11:$C$22)</f>
        <v>38213.763272009099</v>
      </c>
    </row>
    <row r="891" spans="1:8" x14ac:dyDescent="0.2">
      <c r="A891">
        <f t="shared" si="78"/>
        <v>4</v>
      </c>
      <c r="B891" t="b">
        <f t="shared" si="79"/>
        <v>0</v>
      </c>
      <c r="C891" t="str">
        <f t="shared" si="80"/>
        <v>OFF</v>
      </c>
      <c r="D891" s="4">
        <f t="shared" si="82"/>
        <v>42467.041666664511</v>
      </c>
      <c r="E891" t="str">
        <f t="shared" si="83"/>
        <v>LRKPLGS</v>
      </c>
      <c r="F891" s="39">
        <v>63.484542846679688</v>
      </c>
      <c r="G891">
        <f t="shared" si="81"/>
        <v>1.0212652315443973E-3</v>
      </c>
      <c r="H891" s="38">
        <f>G891*SUMIF('Manual Inputs'!$B$11:$B$22,'Expanded kW'!A891,'Manual Inputs'!$C$11:$C$22)</f>
        <v>35141.397557385841</v>
      </c>
    </row>
    <row r="892" spans="1:8" x14ac:dyDescent="0.2">
      <c r="A892">
        <f t="shared" si="78"/>
        <v>4</v>
      </c>
      <c r="B892" t="b">
        <f t="shared" si="79"/>
        <v>0</v>
      </c>
      <c r="C892" t="str">
        <f t="shared" si="80"/>
        <v>OFF</v>
      </c>
      <c r="D892" s="4">
        <f t="shared" si="82"/>
        <v>42467.083333331175</v>
      </c>
      <c r="E892" t="str">
        <f t="shared" si="83"/>
        <v>LRKPLGS</v>
      </c>
      <c r="F892" s="39">
        <v>64.304595947265625</v>
      </c>
      <c r="G892">
        <f t="shared" si="81"/>
        <v>1.0344572887302102E-3</v>
      </c>
      <c r="H892" s="38">
        <f>G892*SUMIF('Manual Inputs'!$B$11:$B$22,'Expanded kW'!A892,'Manual Inputs'!$C$11:$C$22)</f>
        <v>35595.331865386674</v>
      </c>
    </row>
    <row r="893" spans="1:8" x14ac:dyDescent="0.2">
      <c r="A893">
        <f t="shared" si="78"/>
        <v>4</v>
      </c>
      <c r="B893" t="b">
        <f t="shared" si="79"/>
        <v>0</v>
      </c>
      <c r="C893" t="str">
        <f t="shared" si="80"/>
        <v>OFF</v>
      </c>
      <c r="D893" s="4">
        <f t="shared" si="82"/>
        <v>42467.124999997839</v>
      </c>
      <c r="E893" t="str">
        <f t="shared" si="83"/>
        <v>LRKPLGS</v>
      </c>
      <c r="F893" s="39">
        <v>66.027694702148438</v>
      </c>
      <c r="G893">
        <f t="shared" si="81"/>
        <v>1.0621764904440697E-3</v>
      </c>
      <c r="H893" s="38">
        <f>G893*SUMIF('Manual Inputs'!$B$11:$B$22,'Expanded kW'!A893,'Manual Inputs'!$C$11:$C$22)</f>
        <v>36549.140393585607</v>
      </c>
    </row>
    <row r="894" spans="1:8" x14ac:dyDescent="0.2">
      <c r="A894">
        <f t="shared" si="78"/>
        <v>4</v>
      </c>
      <c r="B894" t="b">
        <f t="shared" si="79"/>
        <v>0</v>
      </c>
      <c r="C894" t="str">
        <f t="shared" si="80"/>
        <v>OFF</v>
      </c>
      <c r="D894" s="4">
        <f t="shared" si="82"/>
        <v>42467.166666664503</v>
      </c>
      <c r="E894" t="str">
        <f t="shared" si="83"/>
        <v>LRKPLGS</v>
      </c>
      <c r="F894" s="39">
        <v>68.958450317382813</v>
      </c>
      <c r="G894">
        <f t="shared" si="81"/>
        <v>1.1093230662526236E-3</v>
      </c>
      <c r="H894" s="38">
        <f>G894*SUMIF('Manual Inputs'!$B$11:$B$22,'Expanded kW'!A894,'Manual Inputs'!$C$11:$C$22)</f>
        <v>38171.438414494784</v>
      </c>
    </row>
    <row r="895" spans="1:8" x14ac:dyDescent="0.2">
      <c r="A895">
        <f t="shared" si="78"/>
        <v>4</v>
      </c>
      <c r="B895" t="b">
        <f t="shared" si="79"/>
        <v>0</v>
      </c>
      <c r="C895" t="str">
        <f t="shared" si="80"/>
        <v>OFF</v>
      </c>
      <c r="D895" s="4">
        <f t="shared" si="82"/>
        <v>42467.208333331168</v>
      </c>
      <c r="E895" t="str">
        <f t="shared" si="83"/>
        <v>LRKPLGS</v>
      </c>
      <c r="F895" s="39">
        <v>75.579566955566406</v>
      </c>
      <c r="G895">
        <f t="shared" si="81"/>
        <v>1.2158358631220536E-3</v>
      </c>
      <c r="H895" s="38">
        <f>G895*SUMIF('Manual Inputs'!$B$11:$B$22,'Expanded kW'!A895,'Manual Inputs'!$C$11:$C$22)</f>
        <v>41836.508392523305</v>
      </c>
    </row>
    <row r="896" spans="1:8" x14ac:dyDescent="0.2">
      <c r="A896">
        <f t="shared" si="78"/>
        <v>4</v>
      </c>
      <c r="B896" t="b">
        <f t="shared" si="79"/>
        <v>0</v>
      </c>
      <c r="C896" t="str">
        <f t="shared" si="80"/>
        <v>OFF</v>
      </c>
      <c r="D896" s="4">
        <f t="shared" si="82"/>
        <v>42467.249999997832</v>
      </c>
      <c r="E896" t="str">
        <f t="shared" si="83"/>
        <v>LRKPLGS</v>
      </c>
      <c r="F896" s="39">
        <v>97.170616149902344</v>
      </c>
      <c r="G896">
        <f t="shared" si="81"/>
        <v>1.5631674633194901E-3</v>
      </c>
      <c r="H896" s="38">
        <f>G896*SUMIF('Manual Inputs'!$B$11:$B$22,'Expanded kW'!A896,'Manual Inputs'!$C$11:$C$22)</f>
        <v>53788.073441225832</v>
      </c>
    </row>
    <row r="897" spans="1:8" x14ac:dyDescent="0.2">
      <c r="A897">
        <f t="shared" si="78"/>
        <v>4</v>
      </c>
      <c r="B897" t="b">
        <f t="shared" si="79"/>
        <v>0</v>
      </c>
      <c r="C897" t="str">
        <f t="shared" si="80"/>
        <v>ON</v>
      </c>
      <c r="D897" s="4">
        <f t="shared" si="82"/>
        <v>42467.291666664496</v>
      </c>
      <c r="E897" t="str">
        <f t="shared" si="83"/>
        <v>LRKPLGS</v>
      </c>
      <c r="F897" s="39">
        <v>108.24123382568359</v>
      </c>
      <c r="G897">
        <f t="shared" si="81"/>
        <v>1.7412586398016334E-3</v>
      </c>
      <c r="H897" s="38">
        <f>G897*SUMIF('Manual Inputs'!$B$11:$B$22,'Expanded kW'!A897,'Manual Inputs'!$C$11:$C$22)</f>
        <v>59916.131697705794</v>
      </c>
    </row>
    <row r="898" spans="1:8" x14ac:dyDescent="0.2">
      <c r="A898">
        <f t="shared" ref="A898:A961" si="84">MONTH(D898)</f>
        <v>4</v>
      </c>
      <c r="B898" t="b">
        <f t="shared" ref="B898:B961" si="85">IF(ISNA(VLOOKUP(DATE(YEAR(D898),MONTH(D898),DAY(D898)),Holidays,1,FALSE)),FALSE,TRUE)</f>
        <v>0</v>
      </c>
      <c r="C898" t="str">
        <f t="shared" ref="C898:C961" si="86">IF(OR(HOUR(D898)&lt;PkStart,HOUR(D898)&gt;OPkStart-1,WEEKDAY(D898,2)&gt;5,B898)=TRUE,"OFF","ON")</f>
        <v>ON</v>
      </c>
      <c r="D898" s="4">
        <f t="shared" si="82"/>
        <v>42467.33333333116</v>
      </c>
      <c r="E898" t="str">
        <f t="shared" si="83"/>
        <v>LRKPLGS</v>
      </c>
      <c r="F898" s="39">
        <v>117.39516448974609</v>
      </c>
      <c r="G898">
        <f t="shared" ref="G898:G961" si="87">IF(SUMIF($A$2:$A$8761,A898,$F$2:$F$8761)=0,0,F898/SUMIF($A$2:$A$8761,A898,$F$2:$F$8761))</f>
        <v>1.8885163926337324E-3</v>
      </c>
      <c r="H898" s="38">
        <f>G898*SUMIF('Manual Inputs'!$B$11:$B$22,'Expanded kW'!A898,'Manual Inputs'!$C$11:$C$22)</f>
        <v>64983.22208308438</v>
      </c>
    </row>
    <row r="899" spans="1:8" x14ac:dyDescent="0.2">
      <c r="A899">
        <f t="shared" si="84"/>
        <v>4</v>
      </c>
      <c r="B899" t="b">
        <f t="shared" si="85"/>
        <v>0</v>
      </c>
      <c r="C899" t="str">
        <f t="shared" si="86"/>
        <v>ON</v>
      </c>
      <c r="D899" s="4">
        <f t="shared" si="82"/>
        <v>42467.374999997824</v>
      </c>
      <c r="E899" t="str">
        <f t="shared" si="83"/>
        <v>LRKPLGS</v>
      </c>
      <c r="F899" s="39">
        <v>117.90579986572266</v>
      </c>
      <c r="G899">
        <f t="shared" si="87"/>
        <v>1.8967308985921498E-3</v>
      </c>
      <c r="H899" s="38">
        <f>G899*SUMIF('Manual Inputs'!$B$11:$B$22,'Expanded kW'!A899,'Manual Inputs'!$C$11:$C$22)</f>
        <v>65265.880505897541</v>
      </c>
    </row>
    <row r="900" spans="1:8" x14ac:dyDescent="0.2">
      <c r="A900">
        <f t="shared" si="84"/>
        <v>4</v>
      </c>
      <c r="B900" t="b">
        <f t="shared" si="85"/>
        <v>0</v>
      </c>
      <c r="C900" t="str">
        <f t="shared" si="86"/>
        <v>ON</v>
      </c>
      <c r="D900" s="4">
        <f t="shared" ref="D900:D963" si="88">+D899+1/24</f>
        <v>42467.416666664489</v>
      </c>
      <c r="E900" t="str">
        <f t="shared" ref="E900:E963" si="89">+E899</f>
        <v>LRKPLGS</v>
      </c>
      <c r="F900" s="39">
        <v>109.20802307128906</v>
      </c>
      <c r="G900">
        <f t="shared" si="87"/>
        <v>1.7568112168305401E-3</v>
      </c>
      <c r="H900" s="38">
        <f>G900*SUMIF('Manual Inputs'!$B$11:$B$22,'Expanded kW'!A900,'Manual Inputs'!$C$11:$C$22)</f>
        <v>60451.290709814901</v>
      </c>
    </row>
    <row r="901" spans="1:8" x14ac:dyDescent="0.2">
      <c r="A901">
        <f t="shared" si="84"/>
        <v>4</v>
      </c>
      <c r="B901" t="b">
        <f t="shared" si="85"/>
        <v>0</v>
      </c>
      <c r="C901" t="str">
        <f t="shared" si="86"/>
        <v>ON</v>
      </c>
      <c r="D901" s="4">
        <f t="shared" si="88"/>
        <v>42467.458333331153</v>
      </c>
      <c r="E901" t="str">
        <f t="shared" si="89"/>
        <v>LRKPLGS</v>
      </c>
      <c r="F901" s="39">
        <v>111.85397338867187</v>
      </c>
      <c r="G901">
        <f t="shared" si="87"/>
        <v>1.7993761774078416E-3</v>
      </c>
      <c r="H901" s="38">
        <f>G901*SUMIF('Manual Inputs'!$B$11:$B$22,'Expanded kW'!A901,'Manual Inputs'!$C$11:$C$22)</f>
        <v>61915.936871712925</v>
      </c>
    </row>
    <row r="902" spans="1:8" x14ac:dyDescent="0.2">
      <c r="A902">
        <f t="shared" si="84"/>
        <v>4</v>
      </c>
      <c r="B902" t="b">
        <f t="shared" si="85"/>
        <v>0</v>
      </c>
      <c r="C902" t="str">
        <f t="shared" si="86"/>
        <v>ON</v>
      </c>
      <c r="D902" s="4">
        <f t="shared" si="88"/>
        <v>42467.499999997817</v>
      </c>
      <c r="E902" t="str">
        <f t="shared" si="89"/>
        <v>LRKPLGS</v>
      </c>
      <c r="F902" s="39">
        <v>121.41282653808594</v>
      </c>
      <c r="G902">
        <f t="shared" si="87"/>
        <v>1.9531478505931013E-3</v>
      </c>
      <c r="H902" s="38">
        <f>G902*SUMIF('Manual Inputs'!$B$11:$B$22,'Expanded kW'!A902,'Manual Inputs'!$C$11:$C$22)</f>
        <v>67207.169093822216</v>
      </c>
    </row>
    <row r="903" spans="1:8" x14ac:dyDescent="0.2">
      <c r="A903">
        <f t="shared" si="84"/>
        <v>4</v>
      </c>
      <c r="B903" t="b">
        <f t="shared" si="85"/>
        <v>0</v>
      </c>
      <c r="C903" t="str">
        <f t="shared" si="86"/>
        <v>ON</v>
      </c>
      <c r="D903" s="4">
        <f t="shared" si="88"/>
        <v>42467.541666664481</v>
      </c>
      <c r="E903" t="str">
        <f t="shared" si="89"/>
        <v>LRKPLGS</v>
      </c>
      <c r="F903" s="39">
        <v>119.21436309814453</v>
      </c>
      <c r="G903">
        <f t="shared" si="87"/>
        <v>1.9177815366313543E-3</v>
      </c>
      <c r="H903" s="38">
        <f>G903*SUMIF('Manual Inputs'!$B$11:$B$22,'Expanded kW'!A903,'Manual Inputs'!$C$11:$C$22)</f>
        <v>65990.225972014741</v>
      </c>
    </row>
    <row r="904" spans="1:8" x14ac:dyDescent="0.2">
      <c r="A904">
        <f t="shared" si="84"/>
        <v>4</v>
      </c>
      <c r="B904" t="b">
        <f t="shared" si="85"/>
        <v>0</v>
      </c>
      <c r="C904" t="str">
        <f t="shared" si="86"/>
        <v>ON</v>
      </c>
      <c r="D904" s="4">
        <f t="shared" si="88"/>
        <v>42467.583333331146</v>
      </c>
      <c r="E904" t="str">
        <f t="shared" si="89"/>
        <v>LRKPLGS</v>
      </c>
      <c r="F904" s="39">
        <v>123.68597412109375</v>
      </c>
      <c r="G904">
        <f t="shared" si="87"/>
        <v>1.9897155958835044E-3</v>
      </c>
      <c r="H904" s="38">
        <f>G904*SUMIF('Manual Inputs'!$B$11:$B$22,'Expanded kW'!A904,'Manual Inputs'!$C$11:$C$22)</f>
        <v>68465.453068773553</v>
      </c>
    </row>
    <row r="905" spans="1:8" x14ac:dyDescent="0.2">
      <c r="A905">
        <f t="shared" si="84"/>
        <v>4</v>
      </c>
      <c r="B905" t="b">
        <f t="shared" si="85"/>
        <v>0</v>
      </c>
      <c r="C905" t="str">
        <f t="shared" si="86"/>
        <v>ON</v>
      </c>
      <c r="D905" s="4">
        <f t="shared" si="88"/>
        <v>42467.62499999781</v>
      </c>
      <c r="E905" t="str">
        <f t="shared" si="89"/>
        <v>LRKPLGS</v>
      </c>
      <c r="F905" s="39">
        <v>119.90564727783203</v>
      </c>
      <c r="G905">
        <f t="shared" si="87"/>
        <v>1.9289021097059142E-3</v>
      </c>
      <c r="H905" s="38">
        <f>G905*SUMIF('Manual Inputs'!$B$11:$B$22,'Expanded kW'!A905,'Manual Inputs'!$C$11:$C$22)</f>
        <v>66372.881199480078</v>
      </c>
    </row>
    <row r="906" spans="1:8" x14ac:dyDescent="0.2">
      <c r="A906">
        <f t="shared" si="84"/>
        <v>4</v>
      </c>
      <c r="B906" t="b">
        <f t="shared" si="85"/>
        <v>0</v>
      </c>
      <c r="C906" t="str">
        <f t="shared" si="86"/>
        <v>ON</v>
      </c>
      <c r="D906" s="4">
        <f t="shared" si="88"/>
        <v>42467.666666664474</v>
      </c>
      <c r="E906" t="str">
        <f t="shared" si="89"/>
        <v>LRKPLGS</v>
      </c>
      <c r="F906" s="39">
        <v>99.590957641601563</v>
      </c>
      <c r="G906">
        <f t="shared" si="87"/>
        <v>1.6021030924206767E-3</v>
      </c>
      <c r="H906" s="38">
        <f>G906*SUMIF('Manual Inputs'!$B$11:$B$22,'Expanded kW'!A906,'Manual Inputs'!$C$11:$C$22)</f>
        <v>55127.835511968799</v>
      </c>
    </row>
    <row r="907" spans="1:8" x14ac:dyDescent="0.2">
      <c r="A907">
        <f t="shared" si="84"/>
        <v>4</v>
      </c>
      <c r="B907" t="b">
        <f t="shared" si="85"/>
        <v>0</v>
      </c>
      <c r="C907" t="str">
        <f t="shared" si="86"/>
        <v>ON</v>
      </c>
      <c r="D907" s="4">
        <f t="shared" si="88"/>
        <v>42467.708333331138</v>
      </c>
      <c r="E907" t="str">
        <f t="shared" si="89"/>
        <v>LRKPLGS</v>
      </c>
      <c r="F907" s="39">
        <v>94.203506469726563</v>
      </c>
      <c r="G907">
        <f t="shared" si="87"/>
        <v>1.5154360657435393E-3</v>
      </c>
      <c r="H907" s="38">
        <f>G907*SUMIF('Manual Inputs'!$B$11:$B$22,'Expanded kW'!A907,'Manual Inputs'!$C$11:$C$22)</f>
        <v>52145.651897461357</v>
      </c>
    </row>
    <row r="908" spans="1:8" x14ac:dyDescent="0.2">
      <c r="A908">
        <f t="shared" si="84"/>
        <v>4</v>
      </c>
      <c r="B908" t="b">
        <f t="shared" si="85"/>
        <v>0</v>
      </c>
      <c r="C908" t="str">
        <f t="shared" si="86"/>
        <v>ON</v>
      </c>
      <c r="D908" s="4">
        <f t="shared" si="88"/>
        <v>42467.749999997803</v>
      </c>
      <c r="E908" t="str">
        <f t="shared" si="89"/>
        <v>LRKPLGS</v>
      </c>
      <c r="F908" s="39">
        <v>85.264442443847656</v>
      </c>
      <c r="G908">
        <f t="shared" si="87"/>
        <v>1.3716348366124252E-3</v>
      </c>
      <c r="H908" s="38">
        <f>G908*SUMIF('Manual Inputs'!$B$11:$B$22,'Expanded kW'!A908,'Manual Inputs'!$C$11:$C$22)</f>
        <v>47197.499345067794</v>
      </c>
    </row>
    <row r="909" spans="1:8" x14ac:dyDescent="0.2">
      <c r="A909">
        <f t="shared" si="84"/>
        <v>4</v>
      </c>
      <c r="B909" t="b">
        <f t="shared" si="85"/>
        <v>0</v>
      </c>
      <c r="C909" t="str">
        <f t="shared" si="86"/>
        <v>ON</v>
      </c>
      <c r="D909" s="4">
        <f t="shared" si="88"/>
        <v>42467.791666664467</v>
      </c>
      <c r="E909" t="str">
        <f t="shared" si="89"/>
        <v>LRKPLGS</v>
      </c>
      <c r="F909" s="39">
        <v>82.421417236328125</v>
      </c>
      <c r="G909">
        <f t="shared" si="87"/>
        <v>1.3258995652116981E-3</v>
      </c>
      <c r="H909" s="38">
        <f>G909*SUMIF('Manual Inputs'!$B$11:$B$22,'Expanded kW'!A909,'Manual Inputs'!$C$11:$C$22)</f>
        <v>45623.76384027888</v>
      </c>
    </row>
    <row r="910" spans="1:8" x14ac:dyDescent="0.2">
      <c r="A910">
        <f t="shared" si="84"/>
        <v>4</v>
      </c>
      <c r="B910" t="b">
        <f t="shared" si="85"/>
        <v>0</v>
      </c>
      <c r="C910" t="str">
        <f t="shared" si="86"/>
        <v>ON</v>
      </c>
      <c r="D910" s="4">
        <f t="shared" si="88"/>
        <v>42467.833333331131</v>
      </c>
      <c r="E910" t="str">
        <f t="shared" si="89"/>
        <v>LRKPLGS</v>
      </c>
      <c r="F910" s="39">
        <v>82.541923522949219</v>
      </c>
      <c r="G910">
        <f t="shared" si="87"/>
        <v>1.327838129706143E-3</v>
      </c>
      <c r="H910" s="38">
        <f>G910*SUMIF('Manual Inputs'!$B$11:$B$22,'Expanded kW'!A910,'Manual Inputs'!$C$11:$C$22)</f>
        <v>45690.469200929321</v>
      </c>
    </row>
    <row r="911" spans="1:8" x14ac:dyDescent="0.2">
      <c r="A911">
        <f t="shared" si="84"/>
        <v>4</v>
      </c>
      <c r="B911" t="b">
        <f t="shared" si="85"/>
        <v>0</v>
      </c>
      <c r="C911" t="str">
        <f t="shared" si="86"/>
        <v>OFF</v>
      </c>
      <c r="D911" s="4">
        <f t="shared" si="88"/>
        <v>42467.874999997795</v>
      </c>
      <c r="E911" t="str">
        <f t="shared" si="89"/>
        <v>LRKPLGS</v>
      </c>
      <c r="F911" s="39">
        <v>78.015113830566406</v>
      </c>
      <c r="G911">
        <f t="shared" si="87"/>
        <v>1.2550160986833498E-3</v>
      </c>
      <c r="H911" s="38">
        <f>G911*SUMIF('Manual Inputs'!$B$11:$B$22,'Expanded kW'!A911,'Manual Inputs'!$C$11:$C$22)</f>
        <v>43184.687290349306</v>
      </c>
    </row>
    <row r="912" spans="1:8" x14ac:dyDescent="0.2">
      <c r="A912">
        <f t="shared" si="84"/>
        <v>4</v>
      </c>
      <c r="B912" t="b">
        <f t="shared" si="85"/>
        <v>0</v>
      </c>
      <c r="C912" t="str">
        <f t="shared" si="86"/>
        <v>OFF</v>
      </c>
      <c r="D912" s="4">
        <f t="shared" si="88"/>
        <v>42467.91666666446</v>
      </c>
      <c r="E912" t="str">
        <f t="shared" si="89"/>
        <v>LRKPLGS</v>
      </c>
      <c r="F912" s="39">
        <v>78.072723388671875</v>
      </c>
      <c r="G912">
        <f t="shared" si="87"/>
        <v>1.2559428540171614E-3</v>
      </c>
      <c r="H912" s="38">
        <f>G912*SUMIF('Manual Inputs'!$B$11:$B$22,'Expanded kW'!A912,'Manual Inputs'!$C$11:$C$22)</f>
        <v>43216.576633702985</v>
      </c>
    </row>
    <row r="913" spans="1:8" x14ac:dyDescent="0.2">
      <c r="A913">
        <f t="shared" si="84"/>
        <v>4</v>
      </c>
      <c r="B913" t="b">
        <f t="shared" si="85"/>
        <v>0</v>
      </c>
      <c r="C913" t="str">
        <f t="shared" si="86"/>
        <v>OFF</v>
      </c>
      <c r="D913" s="4">
        <f t="shared" si="88"/>
        <v>42467.958333331124</v>
      </c>
      <c r="E913" t="str">
        <f t="shared" si="89"/>
        <v>LRKPLGS</v>
      </c>
      <c r="F913" s="39">
        <v>76.669380187988281</v>
      </c>
      <c r="G913">
        <f t="shared" si="87"/>
        <v>1.2333675064677013E-3</v>
      </c>
      <c r="H913" s="38">
        <f>G913*SUMIF('Manual Inputs'!$B$11:$B$22,'Expanded kW'!A913,'Manual Inputs'!$C$11:$C$22)</f>
        <v>42439.766419541455</v>
      </c>
    </row>
    <row r="914" spans="1:8" x14ac:dyDescent="0.2">
      <c r="A914">
        <f t="shared" si="84"/>
        <v>4</v>
      </c>
      <c r="B914" t="b">
        <f t="shared" si="85"/>
        <v>0</v>
      </c>
      <c r="C914" t="str">
        <f t="shared" si="86"/>
        <v>OFF</v>
      </c>
      <c r="D914" s="4">
        <f t="shared" si="88"/>
        <v>42467.999999997788</v>
      </c>
      <c r="E914" t="str">
        <f t="shared" si="89"/>
        <v>LRKPLGS</v>
      </c>
      <c r="F914" s="39">
        <v>76.842826843261719</v>
      </c>
      <c r="G914">
        <f t="shared" si="87"/>
        <v>1.2361577138255179E-3</v>
      </c>
      <c r="H914" s="38">
        <f>G914*SUMIF('Manual Inputs'!$B$11:$B$22,'Expanded kW'!A914,'Manual Inputs'!$C$11:$C$22)</f>
        <v>42535.776528375078</v>
      </c>
    </row>
    <row r="915" spans="1:8" x14ac:dyDescent="0.2">
      <c r="A915">
        <f t="shared" si="84"/>
        <v>4</v>
      </c>
      <c r="B915" t="b">
        <f t="shared" si="85"/>
        <v>0</v>
      </c>
      <c r="C915" t="str">
        <f t="shared" si="86"/>
        <v>OFF</v>
      </c>
      <c r="D915" s="4">
        <f t="shared" si="88"/>
        <v>42468.041666664452</v>
      </c>
      <c r="E915" t="str">
        <f t="shared" si="89"/>
        <v>LRKPLGS</v>
      </c>
      <c r="F915" s="39">
        <v>71.391777038574219</v>
      </c>
      <c r="G915">
        <f t="shared" si="87"/>
        <v>1.1484675865706222E-3</v>
      </c>
      <c r="H915" s="38">
        <f>G915*SUMIF('Manual Inputs'!$B$11:$B$22,'Expanded kW'!A915,'Manual Inputs'!$C$11:$C$22)</f>
        <v>39518.388362656369</v>
      </c>
    </row>
    <row r="916" spans="1:8" x14ac:dyDescent="0.2">
      <c r="A916">
        <f t="shared" si="84"/>
        <v>4</v>
      </c>
      <c r="B916" t="b">
        <f t="shared" si="85"/>
        <v>0</v>
      </c>
      <c r="C916" t="str">
        <f t="shared" si="86"/>
        <v>OFF</v>
      </c>
      <c r="D916" s="4">
        <f t="shared" si="88"/>
        <v>42468.083333331117</v>
      </c>
      <c r="E916" t="str">
        <f t="shared" si="89"/>
        <v>LRKPLGS</v>
      </c>
      <c r="F916" s="39">
        <v>70.457405090332031</v>
      </c>
      <c r="G916">
        <f t="shared" si="87"/>
        <v>1.1334365011869767E-3</v>
      </c>
      <c r="H916" s="38">
        <f>G916*SUMIF('Manual Inputs'!$B$11:$B$22,'Expanded kW'!A916,'Manual Inputs'!$C$11:$C$22)</f>
        <v>39001.173704925473</v>
      </c>
    </row>
    <row r="917" spans="1:8" x14ac:dyDescent="0.2">
      <c r="A917">
        <f t="shared" si="84"/>
        <v>4</v>
      </c>
      <c r="B917" t="b">
        <f t="shared" si="85"/>
        <v>0</v>
      </c>
      <c r="C917" t="str">
        <f t="shared" si="86"/>
        <v>OFF</v>
      </c>
      <c r="D917" s="4">
        <f t="shared" si="88"/>
        <v>42468.124999997781</v>
      </c>
      <c r="E917" t="str">
        <f t="shared" si="89"/>
        <v>LRKPLGS</v>
      </c>
      <c r="F917" s="39">
        <v>70.744522094726562</v>
      </c>
      <c r="G917">
        <f t="shared" si="87"/>
        <v>1.1380553044550647E-3</v>
      </c>
      <c r="H917" s="38">
        <f>G917*SUMIF('Manual Inputs'!$B$11:$B$22,'Expanded kW'!A917,'Manual Inputs'!$C$11:$C$22)</f>
        <v>39160.105191937699</v>
      </c>
    </row>
    <row r="918" spans="1:8" x14ac:dyDescent="0.2">
      <c r="A918">
        <f t="shared" si="84"/>
        <v>4</v>
      </c>
      <c r="B918" t="b">
        <f t="shared" si="85"/>
        <v>0</v>
      </c>
      <c r="C918" t="str">
        <f t="shared" si="86"/>
        <v>OFF</v>
      </c>
      <c r="D918" s="4">
        <f t="shared" si="88"/>
        <v>42468.166666664445</v>
      </c>
      <c r="E918" t="str">
        <f t="shared" si="89"/>
        <v>LRKPLGS</v>
      </c>
      <c r="F918" s="39">
        <v>71.8421630859375</v>
      </c>
      <c r="G918">
        <f t="shared" si="87"/>
        <v>1.1557128716482147E-3</v>
      </c>
      <c r="H918" s="38">
        <f>G918*SUMIF('Manual Inputs'!$B$11:$B$22,'Expanded kW'!A918,'Manual Inputs'!$C$11:$C$22)</f>
        <v>39767.696216741679</v>
      </c>
    </row>
    <row r="919" spans="1:8" x14ac:dyDescent="0.2">
      <c r="A919">
        <f t="shared" si="84"/>
        <v>4</v>
      </c>
      <c r="B919" t="b">
        <f t="shared" si="85"/>
        <v>0</v>
      </c>
      <c r="C919" t="str">
        <f t="shared" si="86"/>
        <v>OFF</v>
      </c>
      <c r="D919" s="4">
        <f t="shared" si="88"/>
        <v>42468.208333331109</v>
      </c>
      <c r="E919" t="str">
        <f t="shared" si="89"/>
        <v>LRKPLGS</v>
      </c>
      <c r="F919" s="39">
        <v>75.414299011230469</v>
      </c>
      <c r="G919">
        <f t="shared" si="87"/>
        <v>1.2131772253203021E-3</v>
      </c>
      <c r="H919" s="38">
        <f>G919*SUMIF('Manual Inputs'!$B$11:$B$22,'Expanded kW'!A919,'Manual Inputs'!$C$11:$C$22)</f>
        <v>41745.025548432786</v>
      </c>
    </row>
    <row r="920" spans="1:8" x14ac:dyDescent="0.2">
      <c r="A920">
        <f t="shared" si="84"/>
        <v>4</v>
      </c>
      <c r="B920" t="b">
        <f t="shared" si="85"/>
        <v>0</v>
      </c>
      <c r="C920" t="str">
        <f t="shared" si="86"/>
        <v>OFF</v>
      </c>
      <c r="D920" s="4">
        <f t="shared" si="88"/>
        <v>42468.249999997774</v>
      </c>
      <c r="E920" t="str">
        <f t="shared" si="89"/>
        <v>LRKPLGS</v>
      </c>
      <c r="F920" s="39">
        <v>87.422821044921875</v>
      </c>
      <c r="G920">
        <f t="shared" si="87"/>
        <v>1.4063563124701005E-3</v>
      </c>
      <c r="H920" s="38">
        <f>G920*SUMIF('Manual Inputs'!$B$11:$B$22,'Expanded kW'!A920,'Manual Inputs'!$C$11:$C$22)</f>
        <v>48392.25380180042</v>
      </c>
    </row>
    <row r="921" spans="1:8" x14ac:dyDescent="0.2">
      <c r="A921">
        <f t="shared" si="84"/>
        <v>4</v>
      </c>
      <c r="B921" t="b">
        <f t="shared" si="85"/>
        <v>0</v>
      </c>
      <c r="C921" t="str">
        <f t="shared" si="86"/>
        <v>ON</v>
      </c>
      <c r="D921" s="4">
        <f t="shared" si="88"/>
        <v>42468.291666664438</v>
      </c>
      <c r="E921" t="str">
        <f t="shared" si="89"/>
        <v>LRKPLGS</v>
      </c>
      <c r="F921" s="39">
        <v>93.671401977539063</v>
      </c>
      <c r="G921">
        <f t="shared" si="87"/>
        <v>1.5068761897004514E-3</v>
      </c>
      <c r="H921" s="38">
        <f>G921*SUMIF('Manual Inputs'!$B$11:$B$22,'Expanded kW'!A921,'Manual Inputs'!$C$11:$C$22)</f>
        <v>51851.109404697549</v>
      </c>
    </row>
    <row r="922" spans="1:8" x14ac:dyDescent="0.2">
      <c r="A922">
        <f t="shared" si="84"/>
        <v>4</v>
      </c>
      <c r="B922" t="b">
        <f t="shared" si="85"/>
        <v>0</v>
      </c>
      <c r="C922" t="str">
        <f t="shared" si="86"/>
        <v>ON</v>
      </c>
      <c r="D922" s="4">
        <f t="shared" si="88"/>
        <v>42468.333333331102</v>
      </c>
      <c r="E922" t="str">
        <f t="shared" si="89"/>
        <v>LRKPLGS</v>
      </c>
      <c r="F922" s="39">
        <v>94.283966064453125</v>
      </c>
      <c r="G922">
        <f t="shared" si="87"/>
        <v>1.5167304057978868E-3</v>
      </c>
      <c r="H922" s="38">
        <f>G922*SUMIF('Manual Inputs'!$B$11:$B$22,'Expanded kW'!A922,'Manual Inputs'!$C$11:$C$22)</f>
        <v>52190.189709010563</v>
      </c>
    </row>
    <row r="923" spans="1:8" x14ac:dyDescent="0.2">
      <c r="A923">
        <f t="shared" si="84"/>
        <v>4</v>
      </c>
      <c r="B923" t="b">
        <f t="shared" si="85"/>
        <v>0</v>
      </c>
      <c r="C923" t="str">
        <f t="shared" si="86"/>
        <v>ON</v>
      </c>
      <c r="D923" s="4">
        <f t="shared" si="88"/>
        <v>42468.374999997766</v>
      </c>
      <c r="E923" t="str">
        <f t="shared" si="89"/>
        <v>LRKPLGS</v>
      </c>
      <c r="F923" s="39">
        <v>95.462547302246094</v>
      </c>
      <c r="G923">
        <f t="shared" si="87"/>
        <v>1.5356900452114589E-3</v>
      </c>
      <c r="H923" s="38">
        <f>G923*SUMIF('Manual Inputs'!$B$11:$B$22,'Expanded kW'!A923,'Manual Inputs'!$C$11:$C$22)</f>
        <v>52842.584606631288</v>
      </c>
    </row>
    <row r="924" spans="1:8" x14ac:dyDescent="0.2">
      <c r="A924">
        <f t="shared" si="84"/>
        <v>4</v>
      </c>
      <c r="B924" t="b">
        <f t="shared" si="85"/>
        <v>0</v>
      </c>
      <c r="C924" t="str">
        <f t="shared" si="86"/>
        <v>ON</v>
      </c>
      <c r="D924" s="4">
        <f t="shared" si="88"/>
        <v>42468.416666664431</v>
      </c>
      <c r="E924" t="str">
        <f t="shared" si="89"/>
        <v>LRKPLGS</v>
      </c>
      <c r="F924" s="39">
        <v>99.377960205078125</v>
      </c>
      <c r="G924">
        <f t="shared" si="87"/>
        <v>1.5986766382544268E-3</v>
      </c>
      <c r="H924" s="38">
        <f>G924*SUMIF('Manual Inputs'!$B$11:$B$22,'Expanded kW'!A924,'Manual Inputs'!$C$11:$C$22)</f>
        <v>55009.932361690924</v>
      </c>
    </row>
    <row r="925" spans="1:8" x14ac:dyDescent="0.2">
      <c r="A925">
        <f t="shared" si="84"/>
        <v>4</v>
      </c>
      <c r="B925" t="b">
        <f t="shared" si="85"/>
        <v>0</v>
      </c>
      <c r="C925" t="str">
        <f t="shared" si="86"/>
        <v>ON</v>
      </c>
      <c r="D925" s="4">
        <f t="shared" si="88"/>
        <v>42468.458333331095</v>
      </c>
      <c r="E925" t="str">
        <f t="shared" si="89"/>
        <v>LRKPLGS</v>
      </c>
      <c r="F925" s="39">
        <v>93.362762451171875</v>
      </c>
      <c r="G925">
        <f t="shared" si="87"/>
        <v>1.5019111572181292E-3</v>
      </c>
      <c r="H925" s="38">
        <f>G925*SUMIF('Manual Inputs'!$B$11:$B$22,'Expanded kW'!A925,'Manual Inputs'!$C$11:$C$22)</f>
        <v>51680.264285371632</v>
      </c>
    </row>
    <row r="926" spans="1:8" x14ac:dyDescent="0.2">
      <c r="A926">
        <f t="shared" si="84"/>
        <v>4</v>
      </c>
      <c r="B926" t="b">
        <f t="shared" si="85"/>
        <v>0</v>
      </c>
      <c r="C926" t="str">
        <f t="shared" si="86"/>
        <v>ON</v>
      </c>
      <c r="D926" s="4">
        <f t="shared" si="88"/>
        <v>42468.499999997759</v>
      </c>
      <c r="E926" t="str">
        <f t="shared" si="89"/>
        <v>LRKPLGS</v>
      </c>
      <c r="F926" s="39">
        <v>93.777519226074219</v>
      </c>
      <c r="G926">
        <f t="shared" si="87"/>
        <v>1.5085832801438345E-3</v>
      </c>
      <c r="H926" s="38">
        <f>G926*SUMIF('Manual Inputs'!$B$11:$B$22,'Expanded kW'!A926,'Manual Inputs'!$C$11:$C$22)</f>
        <v>51909.849820100339</v>
      </c>
    </row>
    <row r="927" spans="1:8" x14ac:dyDescent="0.2">
      <c r="A927">
        <f t="shared" si="84"/>
        <v>4</v>
      </c>
      <c r="B927" t="b">
        <f t="shared" si="85"/>
        <v>0</v>
      </c>
      <c r="C927" t="str">
        <f t="shared" si="86"/>
        <v>ON</v>
      </c>
      <c r="D927" s="4">
        <f t="shared" si="88"/>
        <v>42468.541666664423</v>
      </c>
      <c r="E927" t="str">
        <f t="shared" si="89"/>
        <v>LRKPLGS</v>
      </c>
      <c r="F927" s="39">
        <v>94.661369323730469</v>
      </c>
      <c r="G927">
        <f t="shared" si="87"/>
        <v>1.5228016289600718E-3</v>
      </c>
      <c r="H927" s="38">
        <f>G927*SUMIF('Manual Inputs'!$B$11:$B$22,'Expanded kW'!A927,'Manual Inputs'!$C$11:$C$22)</f>
        <v>52399.098482375259</v>
      </c>
    </row>
    <row r="928" spans="1:8" x14ac:dyDescent="0.2">
      <c r="A928">
        <f t="shared" si="84"/>
        <v>4</v>
      </c>
      <c r="B928" t="b">
        <f t="shared" si="85"/>
        <v>0</v>
      </c>
      <c r="C928" t="str">
        <f t="shared" si="86"/>
        <v>ON</v>
      </c>
      <c r="D928" s="4">
        <f t="shared" si="88"/>
        <v>42468.583333331087</v>
      </c>
      <c r="E928" t="str">
        <f t="shared" si="89"/>
        <v>LRKPLGS</v>
      </c>
      <c r="F928" s="39">
        <v>99.715194702148438</v>
      </c>
      <c r="G928">
        <f t="shared" si="87"/>
        <v>1.6041016732517969E-3</v>
      </c>
      <c r="H928" s="38">
        <f>G928*SUMIF('Manual Inputs'!$B$11:$B$22,'Expanded kW'!A928,'Manual Inputs'!$C$11:$C$22)</f>
        <v>55196.606014838813</v>
      </c>
    </row>
    <row r="929" spans="1:8" x14ac:dyDescent="0.2">
      <c r="A929">
        <f t="shared" si="84"/>
        <v>4</v>
      </c>
      <c r="B929" t="b">
        <f t="shared" si="85"/>
        <v>0</v>
      </c>
      <c r="C929" t="str">
        <f t="shared" si="86"/>
        <v>ON</v>
      </c>
      <c r="D929" s="4">
        <f t="shared" si="88"/>
        <v>42468.624999997752</v>
      </c>
      <c r="E929" t="str">
        <f t="shared" si="89"/>
        <v>LRKPLGS</v>
      </c>
      <c r="F929" s="39">
        <v>96.045494079589844</v>
      </c>
      <c r="G929">
        <f t="shared" si="87"/>
        <v>1.5450678125993383E-3</v>
      </c>
      <c r="H929" s="38">
        <f>G929*SUMIF('Manual Inputs'!$B$11:$B$22,'Expanded kW'!A929,'Manual Inputs'!$C$11:$C$22)</f>
        <v>53165.270469029449</v>
      </c>
    </row>
    <row r="930" spans="1:8" x14ac:dyDescent="0.2">
      <c r="A930">
        <f t="shared" si="84"/>
        <v>4</v>
      </c>
      <c r="B930" t="b">
        <f t="shared" si="85"/>
        <v>0</v>
      </c>
      <c r="C930" t="str">
        <f t="shared" si="86"/>
        <v>ON</v>
      </c>
      <c r="D930" s="4">
        <f t="shared" si="88"/>
        <v>42468.666666664416</v>
      </c>
      <c r="E930" t="str">
        <f t="shared" si="89"/>
        <v>LRKPLGS</v>
      </c>
      <c r="F930" s="39">
        <v>95.2894287109375</v>
      </c>
      <c r="G930">
        <f t="shared" si="87"/>
        <v>1.5329051153638203E-3</v>
      </c>
      <c r="H930" s="38">
        <f>G930*SUMIF('Manual Inputs'!$B$11:$B$22,'Expanded kW'!A930,'Manual Inputs'!$C$11:$C$22)</f>
        <v>52746.756095170756</v>
      </c>
    </row>
    <row r="931" spans="1:8" x14ac:dyDescent="0.2">
      <c r="A931">
        <f t="shared" si="84"/>
        <v>4</v>
      </c>
      <c r="B931" t="b">
        <f t="shared" si="85"/>
        <v>0</v>
      </c>
      <c r="C931" t="str">
        <f t="shared" si="86"/>
        <v>ON</v>
      </c>
      <c r="D931" s="4">
        <f t="shared" si="88"/>
        <v>42468.70833333108</v>
      </c>
      <c r="E931" t="str">
        <f t="shared" si="89"/>
        <v>LRKPLGS</v>
      </c>
      <c r="F931" s="39">
        <v>85.612236022949219</v>
      </c>
      <c r="G931">
        <f t="shared" si="87"/>
        <v>1.3772297337978491E-3</v>
      </c>
      <c r="H931" s="38">
        <f>G931*SUMIF('Manual Inputs'!$B$11:$B$22,'Expanded kW'!A931,'Manual Inputs'!$C$11:$C$22)</f>
        <v>47390.017899712366</v>
      </c>
    </row>
    <row r="932" spans="1:8" x14ac:dyDescent="0.2">
      <c r="A932">
        <f t="shared" si="84"/>
        <v>4</v>
      </c>
      <c r="B932" t="b">
        <f t="shared" si="85"/>
        <v>0</v>
      </c>
      <c r="C932" t="str">
        <f t="shared" si="86"/>
        <v>ON</v>
      </c>
      <c r="D932" s="4">
        <f t="shared" si="88"/>
        <v>42468.749999997744</v>
      </c>
      <c r="E932" t="str">
        <f t="shared" si="89"/>
        <v>LRKPLGS</v>
      </c>
      <c r="F932" s="39">
        <v>83.077613830566406</v>
      </c>
      <c r="G932">
        <f t="shared" si="87"/>
        <v>1.3364556901628041E-3</v>
      </c>
      <c r="H932" s="38">
        <f>G932*SUMIF('Manual Inputs'!$B$11:$B$22,'Expanded kW'!A932,'Manual Inputs'!$C$11:$C$22)</f>
        <v>45986.996595212957</v>
      </c>
    </row>
    <row r="933" spans="1:8" x14ac:dyDescent="0.2">
      <c r="A933">
        <f t="shared" si="84"/>
        <v>4</v>
      </c>
      <c r="B933" t="b">
        <f t="shared" si="85"/>
        <v>0</v>
      </c>
      <c r="C933" t="str">
        <f t="shared" si="86"/>
        <v>ON</v>
      </c>
      <c r="D933" s="4">
        <f t="shared" si="88"/>
        <v>42468.791666664409</v>
      </c>
      <c r="E933" t="str">
        <f t="shared" si="89"/>
        <v>LRKPLGS</v>
      </c>
      <c r="F933" s="39">
        <v>83.606582641601563</v>
      </c>
      <c r="G933">
        <f t="shared" si="87"/>
        <v>1.3449651230272143E-3</v>
      </c>
      <c r="H933" s="38">
        <f>G933*SUMIF('Manual Inputs'!$B$11:$B$22,'Expanded kW'!A933,'Manual Inputs'!$C$11:$C$22)</f>
        <v>46279.803354945601</v>
      </c>
    </row>
    <row r="934" spans="1:8" x14ac:dyDescent="0.2">
      <c r="A934">
        <f t="shared" si="84"/>
        <v>4</v>
      </c>
      <c r="B934" t="b">
        <f t="shared" si="85"/>
        <v>0</v>
      </c>
      <c r="C934" t="str">
        <f t="shared" si="86"/>
        <v>ON</v>
      </c>
      <c r="D934" s="4">
        <f t="shared" si="88"/>
        <v>42468.833333331073</v>
      </c>
      <c r="E934" t="str">
        <f t="shared" si="89"/>
        <v>LRKPLGS</v>
      </c>
      <c r="F934" s="39">
        <v>84.305458068847656</v>
      </c>
      <c r="G934">
        <f t="shared" si="87"/>
        <v>1.3562078152326367E-3</v>
      </c>
      <c r="H934" s="38">
        <f>G934*SUMIF('Manual Inputs'!$B$11:$B$22,'Expanded kW'!A934,'Manual Inputs'!$C$11:$C$22)</f>
        <v>46666.660661160371</v>
      </c>
    </row>
    <row r="935" spans="1:8" x14ac:dyDescent="0.2">
      <c r="A935">
        <f t="shared" si="84"/>
        <v>4</v>
      </c>
      <c r="B935" t="b">
        <f t="shared" si="85"/>
        <v>0</v>
      </c>
      <c r="C935" t="str">
        <f t="shared" si="86"/>
        <v>OFF</v>
      </c>
      <c r="D935" s="4">
        <f t="shared" si="88"/>
        <v>42468.874999997737</v>
      </c>
      <c r="E935" t="str">
        <f t="shared" si="89"/>
        <v>LRKPLGS</v>
      </c>
      <c r="F935" s="39">
        <v>75.344490051269531</v>
      </c>
      <c r="G935">
        <f t="shared" si="87"/>
        <v>1.2120542202475465E-3</v>
      </c>
      <c r="H935" s="38">
        <f>G935*SUMIF('Manual Inputs'!$B$11:$B$22,'Expanded kW'!A935,'Manual Inputs'!$C$11:$C$22)</f>
        <v>41706.383316716951</v>
      </c>
    </row>
    <row r="936" spans="1:8" x14ac:dyDescent="0.2">
      <c r="A936">
        <f t="shared" si="84"/>
        <v>4</v>
      </c>
      <c r="B936" t="b">
        <f t="shared" si="85"/>
        <v>0</v>
      </c>
      <c r="C936" t="str">
        <f t="shared" si="86"/>
        <v>OFF</v>
      </c>
      <c r="D936" s="4">
        <f t="shared" si="88"/>
        <v>42468.916666664401</v>
      </c>
      <c r="E936" t="str">
        <f t="shared" si="89"/>
        <v>LRKPLGS</v>
      </c>
      <c r="F936" s="39">
        <v>74.513938903808594</v>
      </c>
      <c r="G936">
        <f t="shared" si="87"/>
        <v>1.1986932827360382E-3</v>
      </c>
      <c r="H936" s="38">
        <f>G936*SUMIF('Manual Inputs'!$B$11:$B$22,'Expanded kW'!A936,'Manual Inputs'!$C$11:$C$22)</f>
        <v>41246.637892777202</v>
      </c>
    </row>
    <row r="937" spans="1:8" x14ac:dyDescent="0.2">
      <c r="A937">
        <f t="shared" si="84"/>
        <v>4</v>
      </c>
      <c r="B937" t="b">
        <f t="shared" si="85"/>
        <v>0</v>
      </c>
      <c r="C937" t="str">
        <f t="shared" si="86"/>
        <v>OFF</v>
      </c>
      <c r="D937" s="4">
        <f t="shared" si="88"/>
        <v>42468.958333331066</v>
      </c>
      <c r="E937" t="str">
        <f t="shared" si="89"/>
        <v>LRKPLGS</v>
      </c>
      <c r="F937" s="39">
        <v>74.074180603027344</v>
      </c>
      <c r="G937">
        <f t="shared" si="87"/>
        <v>1.1916189644416532E-3</v>
      </c>
      <c r="H937" s="38">
        <f>G937*SUMIF('Manual Inputs'!$B$11:$B$22,'Expanded kW'!A937,'Manual Inputs'!$C$11:$C$22)</f>
        <v>41003.212948941095</v>
      </c>
    </row>
    <row r="938" spans="1:8" x14ac:dyDescent="0.2">
      <c r="A938">
        <f t="shared" si="84"/>
        <v>4</v>
      </c>
      <c r="B938" t="b">
        <f t="shared" si="85"/>
        <v>0</v>
      </c>
      <c r="C938" t="str">
        <f t="shared" si="86"/>
        <v>OFF</v>
      </c>
      <c r="D938" s="4">
        <f t="shared" si="88"/>
        <v>42468.99999999773</v>
      </c>
      <c r="E938" t="str">
        <f t="shared" si="89"/>
        <v>LRKPLGS</v>
      </c>
      <c r="F938" s="39">
        <v>72.075164794921875</v>
      </c>
      <c r="G938">
        <f t="shared" si="87"/>
        <v>1.1594611312025261E-3</v>
      </c>
      <c r="H938" s="38">
        <f>G938*SUMIF('Manual Inputs'!$B$11:$B$22,'Expanded kW'!A938,'Manual Inputs'!$C$11:$C$22)</f>
        <v>39896.672583583364</v>
      </c>
    </row>
    <row r="939" spans="1:8" x14ac:dyDescent="0.2">
      <c r="A939">
        <f t="shared" si="84"/>
        <v>4</v>
      </c>
      <c r="B939" t="b">
        <f t="shared" si="85"/>
        <v>0</v>
      </c>
      <c r="C939" t="str">
        <f t="shared" si="86"/>
        <v>OFF</v>
      </c>
      <c r="D939" s="4">
        <f t="shared" si="88"/>
        <v>42469.041666664394</v>
      </c>
      <c r="E939" t="str">
        <f t="shared" si="89"/>
        <v>LRKPLGS</v>
      </c>
      <c r="F939" s="39">
        <v>71.916473388671875</v>
      </c>
      <c r="G939">
        <f t="shared" si="87"/>
        <v>1.1569082890699237E-3</v>
      </c>
      <c r="H939" s="38">
        <f>G939*SUMIF('Manual Inputs'!$B$11:$B$22,'Expanded kW'!A939,'Manual Inputs'!$C$11:$C$22)</f>
        <v>39808.830133344105</v>
      </c>
    </row>
    <row r="940" spans="1:8" x14ac:dyDescent="0.2">
      <c r="A940">
        <f t="shared" si="84"/>
        <v>4</v>
      </c>
      <c r="B940" t="b">
        <f t="shared" si="85"/>
        <v>0</v>
      </c>
      <c r="C940" t="str">
        <f t="shared" si="86"/>
        <v>OFF</v>
      </c>
      <c r="D940" s="4">
        <f t="shared" si="88"/>
        <v>42469.083333331058</v>
      </c>
      <c r="E940" t="str">
        <f t="shared" si="89"/>
        <v>LRKPLGS</v>
      </c>
      <c r="F940" s="39">
        <v>71.388923645019531</v>
      </c>
      <c r="G940">
        <f t="shared" si="87"/>
        <v>1.1484216845053534E-3</v>
      </c>
      <c r="H940" s="38">
        <f>G940*SUMIF('Manual Inputs'!$B$11:$B$22,'Expanded kW'!A940,'Manual Inputs'!$C$11:$C$22)</f>
        <v>39516.808887829953</v>
      </c>
    </row>
    <row r="941" spans="1:8" x14ac:dyDescent="0.2">
      <c r="A941">
        <f t="shared" si="84"/>
        <v>4</v>
      </c>
      <c r="B941" t="b">
        <f t="shared" si="85"/>
        <v>0</v>
      </c>
      <c r="C941" t="str">
        <f t="shared" si="86"/>
        <v>OFF</v>
      </c>
      <c r="D941" s="4">
        <f t="shared" si="88"/>
        <v>42469.124999997723</v>
      </c>
      <c r="E941" t="str">
        <f t="shared" si="89"/>
        <v>LRKPLGS</v>
      </c>
      <c r="F941" s="39">
        <v>73.580863952636719</v>
      </c>
      <c r="G941">
        <f t="shared" si="87"/>
        <v>1.183683061927515E-3</v>
      </c>
      <c r="H941" s="38">
        <f>G941*SUMIF('Manual Inputs'!$B$11:$B$22,'Expanded kW'!A941,'Manual Inputs'!$C$11:$C$22)</f>
        <v>40730.141178149235</v>
      </c>
    </row>
    <row r="942" spans="1:8" x14ac:dyDescent="0.2">
      <c r="A942">
        <f t="shared" si="84"/>
        <v>4</v>
      </c>
      <c r="B942" t="b">
        <f t="shared" si="85"/>
        <v>0</v>
      </c>
      <c r="C942" t="str">
        <f t="shared" si="86"/>
        <v>OFF</v>
      </c>
      <c r="D942" s="4">
        <f t="shared" si="88"/>
        <v>42469.166666664387</v>
      </c>
      <c r="E942" t="str">
        <f t="shared" si="89"/>
        <v>LRKPLGS</v>
      </c>
      <c r="F942" s="39">
        <v>72.39617919921875</v>
      </c>
      <c r="G942">
        <f t="shared" si="87"/>
        <v>1.1646252362780734E-3</v>
      </c>
      <c r="H942" s="38">
        <f>G942*SUMIF('Manual Inputs'!$B$11:$B$22,'Expanded kW'!A942,'Manual Inputs'!$C$11:$C$22)</f>
        <v>40074.36772475006</v>
      </c>
    </row>
    <row r="943" spans="1:8" x14ac:dyDescent="0.2">
      <c r="A943">
        <f t="shared" si="84"/>
        <v>4</v>
      </c>
      <c r="B943" t="b">
        <f t="shared" si="85"/>
        <v>0</v>
      </c>
      <c r="C943" t="str">
        <f t="shared" si="86"/>
        <v>OFF</v>
      </c>
      <c r="D943" s="4">
        <f t="shared" si="88"/>
        <v>42469.208333331051</v>
      </c>
      <c r="E943" t="str">
        <f t="shared" si="89"/>
        <v>LRKPLGS</v>
      </c>
      <c r="F943" s="39">
        <v>74.743659973144531</v>
      </c>
      <c r="G943">
        <f t="shared" si="87"/>
        <v>1.20238876718857E-3</v>
      </c>
      <c r="H943" s="38">
        <f>G943*SUMIF('Manual Inputs'!$B$11:$B$22,'Expanded kW'!A943,'Manual Inputs'!$C$11:$C$22)</f>
        <v>41373.798285887991</v>
      </c>
    </row>
    <row r="944" spans="1:8" x14ac:dyDescent="0.2">
      <c r="A944">
        <f t="shared" si="84"/>
        <v>4</v>
      </c>
      <c r="B944" t="b">
        <f t="shared" si="85"/>
        <v>0</v>
      </c>
      <c r="C944" t="str">
        <f t="shared" si="86"/>
        <v>OFF</v>
      </c>
      <c r="D944" s="4">
        <f t="shared" si="88"/>
        <v>42469.249999997715</v>
      </c>
      <c r="E944" t="str">
        <f t="shared" si="89"/>
        <v>LRKPLGS</v>
      </c>
      <c r="F944" s="39">
        <v>76.951744079589844</v>
      </c>
      <c r="G944">
        <f t="shared" si="87"/>
        <v>1.2379098472046061E-3</v>
      </c>
      <c r="H944" s="38">
        <f>G944*SUMIF('Manual Inputs'!$B$11:$B$22,'Expanded kW'!A944,'Manual Inputs'!$C$11:$C$22)</f>
        <v>42596.066856241225</v>
      </c>
    </row>
    <row r="945" spans="1:8" x14ac:dyDescent="0.2">
      <c r="A945">
        <f t="shared" si="84"/>
        <v>4</v>
      </c>
      <c r="B945" t="b">
        <f t="shared" si="85"/>
        <v>0</v>
      </c>
      <c r="C945" t="str">
        <f t="shared" si="86"/>
        <v>OFF</v>
      </c>
      <c r="D945" s="4">
        <f t="shared" si="88"/>
        <v>42469.29166666438</v>
      </c>
      <c r="E945" t="str">
        <f t="shared" si="89"/>
        <v>LRKPLGS</v>
      </c>
      <c r="F945" s="39">
        <v>81.967849731445312</v>
      </c>
      <c r="G945">
        <f t="shared" si="87"/>
        <v>1.3186031005586586E-3</v>
      </c>
      <c r="H945" s="38">
        <f>G945*SUMIF('Manual Inputs'!$B$11:$B$22,'Expanded kW'!A945,'Manual Inputs'!$C$11:$C$22)</f>
        <v>45372.694913994055</v>
      </c>
    </row>
    <row r="946" spans="1:8" x14ac:dyDescent="0.2">
      <c r="A946">
        <f t="shared" si="84"/>
        <v>4</v>
      </c>
      <c r="B946" t="b">
        <f t="shared" si="85"/>
        <v>0</v>
      </c>
      <c r="C946" t="str">
        <f t="shared" si="86"/>
        <v>OFF</v>
      </c>
      <c r="D946" s="4">
        <f t="shared" si="88"/>
        <v>42469.333333331044</v>
      </c>
      <c r="E946" t="str">
        <f t="shared" si="89"/>
        <v>LRKPLGS</v>
      </c>
      <c r="F946" s="39">
        <v>88.483413696289063</v>
      </c>
      <c r="G946">
        <f t="shared" si="87"/>
        <v>1.4234178892115236E-3</v>
      </c>
      <c r="H946" s="38">
        <f>G946*SUMIF('Manual Inputs'!$B$11:$B$22,'Expanded kW'!A946,'Manual Inputs'!$C$11:$C$22)</f>
        <v>48979.336993029312</v>
      </c>
    </row>
    <row r="947" spans="1:8" x14ac:dyDescent="0.2">
      <c r="A947">
        <f t="shared" si="84"/>
        <v>4</v>
      </c>
      <c r="B947" t="b">
        <f t="shared" si="85"/>
        <v>0</v>
      </c>
      <c r="C947" t="str">
        <f t="shared" si="86"/>
        <v>OFF</v>
      </c>
      <c r="D947" s="4">
        <f t="shared" si="88"/>
        <v>42469.374999997708</v>
      </c>
      <c r="E947" t="str">
        <f t="shared" si="89"/>
        <v>LRKPLGS</v>
      </c>
      <c r="F947" s="39">
        <v>91.320327758789063</v>
      </c>
      <c r="G947">
        <f t="shared" si="87"/>
        <v>1.4690548516435868E-3</v>
      </c>
      <c r="H947" s="38">
        <f>G947*SUMIF('Manual Inputs'!$B$11:$B$22,'Expanded kW'!A947,'Manual Inputs'!$C$11:$C$22)</f>
        <v>50549.689718845075</v>
      </c>
    </row>
    <row r="948" spans="1:8" x14ac:dyDescent="0.2">
      <c r="A948">
        <f t="shared" si="84"/>
        <v>4</v>
      </c>
      <c r="B948" t="b">
        <f t="shared" si="85"/>
        <v>0</v>
      </c>
      <c r="C948" t="str">
        <f t="shared" si="86"/>
        <v>OFF</v>
      </c>
      <c r="D948" s="4">
        <f t="shared" si="88"/>
        <v>42469.416666664372</v>
      </c>
      <c r="E948" t="str">
        <f t="shared" si="89"/>
        <v>LRKPLGS</v>
      </c>
      <c r="F948" s="39">
        <v>89.767868041992188</v>
      </c>
      <c r="G948">
        <f t="shared" si="87"/>
        <v>1.4440806916190441E-3</v>
      </c>
      <c r="H948" s="38">
        <f>G948*SUMIF('Manual Inputs'!$B$11:$B$22,'Expanded kW'!A948,'Manual Inputs'!$C$11:$C$22)</f>
        <v>49690.337163821692</v>
      </c>
    </row>
    <row r="949" spans="1:8" x14ac:dyDescent="0.2">
      <c r="A949">
        <f t="shared" si="84"/>
        <v>4</v>
      </c>
      <c r="B949" t="b">
        <f t="shared" si="85"/>
        <v>0</v>
      </c>
      <c r="C949" t="str">
        <f t="shared" si="86"/>
        <v>OFF</v>
      </c>
      <c r="D949" s="4">
        <f t="shared" si="88"/>
        <v>42469.458333331037</v>
      </c>
      <c r="E949" t="str">
        <f t="shared" si="89"/>
        <v>LRKPLGS</v>
      </c>
      <c r="F949" s="39">
        <v>92.264533996582031</v>
      </c>
      <c r="G949">
        <f t="shared" si="87"/>
        <v>1.4842441395997768E-3</v>
      </c>
      <c r="H949" s="38">
        <f>G949*SUMIF('Manual Inputs'!$B$11:$B$22,'Expanded kW'!A949,'Manual Inputs'!$C$11:$C$22)</f>
        <v>51072.348074573973</v>
      </c>
    </row>
    <row r="950" spans="1:8" x14ac:dyDescent="0.2">
      <c r="A950">
        <f t="shared" si="84"/>
        <v>4</v>
      </c>
      <c r="B950" t="b">
        <f t="shared" si="85"/>
        <v>0</v>
      </c>
      <c r="C950" t="str">
        <f t="shared" si="86"/>
        <v>OFF</v>
      </c>
      <c r="D950" s="4">
        <f t="shared" si="88"/>
        <v>42469.499999997701</v>
      </c>
      <c r="E950" t="str">
        <f t="shared" si="89"/>
        <v>LRKPLGS</v>
      </c>
      <c r="F950" s="39">
        <v>89.412887573242187</v>
      </c>
      <c r="G950">
        <f t="shared" si="87"/>
        <v>1.4383701801408842E-3</v>
      </c>
      <c r="H950" s="38">
        <f>G950*SUMIF('Manual Inputs'!$B$11:$B$22,'Expanded kW'!A950,'Manual Inputs'!$C$11:$C$22)</f>
        <v>49493.840359748021</v>
      </c>
    </row>
    <row r="951" spans="1:8" x14ac:dyDescent="0.2">
      <c r="A951">
        <f t="shared" si="84"/>
        <v>4</v>
      </c>
      <c r="B951" t="b">
        <f t="shared" si="85"/>
        <v>0</v>
      </c>
      <c r="C951" t="str">
        <f t="shared" si="86"/>
        <v>OFF</v>
      </c>
      <c r="D951" s="4">
        <f t="shared" si="88"/>
        <v>42469.541666664365</v>
      </c>
      <c r="E951" t="str">
        <f t="shared" si="89"/>
        <v>LRKPLGS</v>
      </c>
      <c r="F951" s="39">
        <v>92.877326965332031</v>
      </c>
      <c r="G951">
        <f t="shared" si="87"/>
        <v>1.4941020376810572E-3</v>
      </c>
      <c r="H951" s="38">
        <f>G951*SUMIF('Manual Inputs'!$B$11:$B$22,'Expanded kW'!A951,'Manual Inputs'!$C$11:$C$22)</f>
        <v>51411.555074728669</v>
      </c>
    </row>
    <row r="952" spans="1:8" x14ac:dyDescent="0.2">
      <c r="A952">
        <f t="shared" si="84"/>
        <v>4</v>
      </c>
      <c r="B952" t="b">
        <f t="shared" si="85"/>
        <v>0</v>
      </c>
      <c r="C952" t="str">
        <f t="shared" si="86"/>
        <v>OFF</v>
      </c>
      <c r="D952" s="4">
        <f t="shared" si="88"/>
        <v>42469.583333331029</v>
      </c>
      <c r="E952" t="str">
        <f t="shared" si="89"/>
        <v>LRKPLGS</v>
      </c>
      <c r="F952" s="39">
        <v>93.551383972167969</v>
      </c>
      <c r="G952">
        <f t="shared" si="87"/>
        <v>1.5049454801048759E-3</v>
      </c>
      <c r="H952" s="38">
        <f>G952*SUMIF('Manual Inputs'!$B$11:$B$22,'Expanded kW'!A952,'Manual Inputs'!$C$11:$C$22)</f>
        <v>51784.674328509383</v>
      </c>
    </row>
    <row r="953" spans="1:8" x14ac:dyDescent="0.2">
      <c r="A953">
        <f t="shared" si="84"/>
        <v>4</v>
      </c>
      <c r="B953" t="b">
        <f t="shared" si="85"/>
        <v>0</v>
      </c>
      <c r="C953" t="str">
        <f t="shared" si="86"/>
        <v>OFF</v>
      </c>
      <c r="D953" s="4">
        <f t="shared" si="88"/>
        <v>42469.624999997694</v>
      </c>
      <c r="E953" t="str">
        <f t="shared" si="89"/>
        <v>LRKPLGS</v>
      </c>
      <c r="F953" s="39">
        <v>91.517242431640625</v>
      </c>
      <c r="G953">
        <f t="shared" si="87"/>
        <v>1.4722225850783209E-3</v>
      </c>
      <c r="H953" s="38">
        <f>G953*SUMIF('Manual Inputs'!$B$11:$B$22,'Expanded kW'!A953,'Manual Inputs'!$C$11:$C$22)</f>
        <v>50658.690374646772</v>
      </c>
    </row>
    <row r="954" spans="1:8" x14ac:dyDescent="0.2">
      <c r="A954">
        <f t="shared" si="84"/>
        <v>4</v>
      </c>
      <c r="B954" t="b">
        <f t="shared" si="85"/>
        <v>0</v>
      </c>
      <c r="C954" t="str">
        <f t="shared" si="86"/>
        <v>OFF</v>
      </c>
      <c r="D954" s="4">
        <f t="shared" si="88"/>
        <v>42469.666666664358</v>
      </c>
      <c r="E954" t="str">
        <f t="shared" si="89"/>
        <v>LRKPLGS</v>
      </c>
      <c r="F954" s="39">
        <v>88.685531616210937</v>
      </c>
      <c r="G954">
        <f t="shared" si="87"/>
        <v>1.4266693264123364E-3</v>
      </c>
      <c r="H954" s="38">
        <f>G954*SUMIF('Manual Inputs'!$B$11:$B$22,'Expanded kW'!A954,'Manual Inputs'!$C$11:$C$22)</f>
        <v>49091.217867632127</v>
      </c>
    </row>
    <row r="955" spans="1:8" x14ac:dyDescent="0.2">
      <c r="A955">
        <f t="shared" si="84"/>
        <v>4</v>
      </c>
      <c r="B955" t="b">
        <f t="shared" si="85"/>
        <v>0</v>
      </c>
      <c r="C955" t="str">
        <f t="shared" si="86"/>
        <v>OFF</v>
      </c>
      <c r="D955" s="4">
        <f t="shared" si="88"/>
        <v>42469.708333331022</v>
      </c>
      <c r="E955" t="str">
        <f t="shared" si="89"/>
        <v>LRKPLGS</v>
      </c>
      <c r="F955" s="39">
        <v>88.927581787109375</v>
      </c>
      <c r="G955">
        <f t="shared" si="87"/>
        <v>1.4305631470613242E-3</v>
      </c>
      <c r="H955" s="38">
        <f>G955*SUMIF('Manual Inputs'!$B$11:$B$22,'Expanded kW'!A955,'Manual Inputs'!$C$11:$C$22)</f>
        <v>49225.202943415345</v>
      </c>
    </row>
    <row r="956" spans="1:8" x14ac:dyDescent="0.2">
      <c r="A956">
        <f t="shared" si="84"/>
        <v>4</v>
      </c>
      <c r="B956" t="b">
        <f t="shared" si="85"/>
        <v>0</v>
      </c>
      <c r="C956" t="str">
        <f t="shared" si="86"/>
        <v>OFF</v>
      </c>
      <c r="D956" s="4">
        <f t="shared" si="88"/>
        <v>42469.749999997686</v>
      </c>
      <c r="E956" t="str">
        <f t="shared" si="89"/>
        <v>LRKPLGS</v>
      </c>
      <c r="F956" s="39">
        <v>86.323577880859375</v>
      </c>
      <c r="G956">
        <f t="shared" si="87"/>
        <v>1.3886729713900347E-3</v>
      </c>
      <c r="H956" s="38">
        <f>G956*SUMIF('Manual Inputs'!$B$11:$B$22,'Expanded kW'!A956,'Manual Inputs'!$C$11:$C$22)</f>
        <v>47783.775906104594</v>
      </c>
    </row>
    <row r="957" spans="1:8" x14ac:dyDescent="0.2">
      <c r="A957">
        <f t="shared" si="84"/>
        <v>4</v>
      </c>
      <c r="B957" t="b">
        <f t="shared" si="85"/>
        <v>0</v>
      </c>
      <c r="C957" t="str">
        <f t="shared" si="86"/>
        <v>OFF</v>
      </c>
      <c r="D957" s="4">
        <f t="shared" si="88"/>
        <v>42469.79166666435</v>
      </c>
      <c r="E957" t="str">
        <f t="shared" si="89"/>
        <v>LRKPLGS</v>
      </c>
      <c r="F957" s="39">
        <v>83.3392333984375</v>
      </c>
      <c r="G957">
        <f t="shared" si="87"/>
        <v>1.3406643204305481E-3</v>
      </c>
      <c r="H957" s="38">
        <f>G957*SUMIF('Manual Inputs'!$B$11:$B$22,'Expanded kW'!A957,'Manual Inputs'!$C$11:$C$22)</f>
        <v>46131.814165460775</v>
      </c>
    </row>
    <row r="958" spans="1:8" x14ac:dyDescent="0.2">
      <c r="A958">
        <f t="shared" si="84"/>
        <v>4</v>
      </c>
      <c r="B958" t="b">
        <f t="shared" si="85"/>
        <v>0</v>
      </c>
      <c r="C958" t="str">
        <f t="shared" si="86"/>
        <v>OFF</v>
      </c>
      <c r="D958" s="4">
        <f t="shared" si="88"/>
        <v>42469.833333331015</v>
      </c>
      <c r="E958" t="str">
        <f t="shared" si="89"/>
        <v>LRKPLGS</v>
      </c>
      <c r="F958" s="39">
        <v>82.561981201171875</v>
      </c>
      <c r="G958">
        <f t="shared" si="87"/>
        <v>1.3281607942237687E-3</v>
      </c>
      <c r="H958" s="38">
        <f>G958*SUMIF('Manual Inputs'!$B$11:$B$22,'Expanded kW'!A958,'Manual Inputs'!$C$11:$C$22)</f>
        <v>45701.571979856199</v>
      </c>
    </row>
    <row r="959" spans="1:8" x14ac:dyDescent="0.2">
      <c r="A959">
        <f t="shared" si="84"/>
        <v>4</v>
      </c>
      <c r="B959" t="b">
        <f t="shared" si="85"/>
        <v>0</v>
      </c>
      <c r="C959" t="str">
        <f t="shared" si="86"/>
        <v>OFF</v>
      </c>
      <c r="D959" s="4">
        <f t="shared" si="88"/>
        <v>42469.874999997679</v>
      </c>
      <c r="E959" t="str">
        <f t="shared" si="89"/>
        <v>LRKPLGS</v>
      </c>
      <c r="F959" s="39">
        <v>76.282493591308594</v>
      </c>
      <c r="G959">
        <f t="shared" si="87"/>
        <v>1.2271437264415343E-3</v>
      </c>
      <c r="H959" s="38">
        <f>G959*SUMIF('Manual Inputs'!$B$11:$B$22,'Expanded kW'!A959,'Manual Inputs'!$C$11:$C$22)</f>
        <v>42225.608215136017</v>
      </c>
    </row>
    <row r="960" spans="1:8" x14ac:dyDescent="0.2">
      <c r="A960">
        <f t="shared" si="84"/>
        <v>4</v>
      </c>
      <c r="B960" t="b">
        <f t="shared" si="85"/>
        <v>0</v>
      </c>
      <c r="C960" t="str">
        <f t="shared" si="86"/>
        <v>OFF</v>
      </c>
      <c r="D960" s="4">
        <f t="shared" si="88"/>
        <v>42469.916666664343</v>
      </c>
      <c r="E960" t="str">
        <f t="shared" si="89"/>
        <v>LRKPLGS</v>
      </c>
      <c r="F960" s="39">
        <v>75.307518005371094</v>
      </c>
      <c r="G960">
        <f t="shared" si="87"/>
        <v>1.2114594571237681E-3</v>
      </c>
      <c r="H960" s="38">
        <f>G960*SUMIF('Manual Inputs'!$B$11:$B$22,'Expanded kW'!A960,'Manual Inputs'!$C$11:$C$22)</f>
        <v>41685.917715089097</v>
      </c>
    </row>
    <row r="961" spans="1:8" x14ac:dyDescent="0.2">
      <c r="A961">
        <f t="shared" si="84"/>
        <v>4</v>
      </c>
      <c r="B961" t="b">
        <f t="shared" si="85"/>
        <v>0</v>
      </c>
      <c r="C961" t="str">
        <f t="shared" si="86"/>
        <v>OFF</v>
      </c>
      <c r="D961" s="4">
        <f t="shared" si="88"/>
        <v>42469.958333331007</v>
      </c>
      <c r="E961" t="str">
        <f t="shared" si="89"/>
        <v>LRKPLGS</v>
      </c>
      <c r="F961" s="39">
        <v>72.998504638671875</v>
      </c>
      <c r="G961">
        <f t="shared" si="87"/>
        <v>1.174314744964838E-3</v>
      </c>
      <c r="H961" s="38">
        <f>G961*SUMIF('Manual Inputs'!$B$11:$B$22,'Expanded kW'!A961,'Manual Inputs'!$C$11:$C$22)</f>
        <v>40407.780501744746</v>
      </c>
    </row>
    <row r="962" spans="1:8" x14ac:dyDescent="0.2">
      <c r="A962">
        <f t="shared" ref="A962:A1025" si="90">MONTH(D962)</f>
        <v>4</v>
      </c>
      <c r="B962" t="b">
        <f t="shared" ref="B962:B1025" si="91">IF(ISNA(VLOOKUP(DATE(YEAR(D962),MONTH(D962),DAY(D962)),Holidays,1,FALSE)),FALSE,TRUE)</f>
        <v>0</v>
      </c>
      <c r="C962" t="str">
        <f t="shared" ref="C962:C1025" si="92">IF(OR(HOUR(D962)&lt;PkStart,HOUR(D962)&gt;OPkStart-1,WEEKDAY(D962,2)&gt;5,B962)=TRUE,"OFF","ON")</f>
        <v>OFF</v>
      </c>
      <c r="D962" s="4">
        <f t="shared" si="88"/>
        <v>42469.999999997672</v>
      </c>
      <c r="E962" t="str">
        <f t="shared" si="89"/>
        <v>LRKPLGS</v>
      </c>
      <c r="F962" s="39">
        <v>72.341293334960937</v>
      </c>
      <c r="G962">
        <f t="shared" ref="G962:G1025" si="93">IF(SUMIF($A$2:$A$8761,A962,$F$2:$F$8761)=0,0,F962/SUMIF($A$2:$A$8761,A962,$F$2:$F$8761))</f>
        <v>1.1637422965520186E-3</v>
      </c>
      <c r="H962" s="38">
        <f>G962*SUMIF('Manual Inputs'!$B$11:$B$22,'Expanded kW'!A962,'Manual Inputs'!$C$11:$C$22)</f>
        <v>40043.986061912503</v>
      </c>
    </row>
    <row r="963" spans="1:8" x14ac:dyDescent="0.2">
      <c r="A963">
        <f t="shared" si="90"/>
        <v>4</v>
      </c>
      <c r="B963" t="b">
        <f t="shared" si="91"/>
        <v>0</v>
      </c>
      <c r="C963" t="str">
        <f t="shared" si="92"/>
        <v>OFF</v>
      </c>
      <c r="D963" s="4">
        <f t="shared" si="88"/>
        <v>42470.041666664336</v>
      </c>
      <c r="E963" t="str">
        <f t="shared" si="89"/>
        <v>LRKPLGS</v>
      </c>
      <c r="F963" s="39">
        <v>71.174148559570312</v>
      </c>
      <c r="G963">
        <f t="shared" si="93"/>
        <v>1.1449666335979064E-3</v>
      </c>
      <c r="H963" s="38">
        <f>G963*SUMIF('Manual Inputs'!$B$11:$B$22,'Expanded kW'!A963,'Manual Inputs'!$C$11:$C$22)</f>
        <v>39397.921733181603</v>
      </c>
    </row>
    <row r="964" spans="1:8" x14ac:dyDescent="0.2">
      <c r="A964">
        <f t="shared" si="90"/>
        <v>4</v>
      </c>
      <c r="B964" t="b">
        <f t="shared" si="91"/>
        <v>0</v>
      </c>
      <c r="C964" t="str">
        <f t="shared" si="92"/>
        <v>OFF</v>
      </c>
      <c r="D964" s="4">
        <f t="shared" ref="D964:D1027" si="94">+D963+1/24</f>
        <v>42470.083333331</v>
      </c>
      <c r="E964" t="str">
        <f t="shared" ref="E964:E1027" si="95">+E963</f>
        <v>LRKPLGS</v>
      </c>
      <c r="F964" s="39">
        <v>72.329231262207031</v>
      </c>
      <c r="G964">
        <f t="shared" si="93"/>
        <v>1.1635482560033818E-3</v>
      </c>
      <c r="H964" s="38">
        <f>G964*SUMIF('Manual Inputs'!$B$11:$B$22,'Expanded kW'!A964,'Manual Inputs'!$C$11:$C$22)</f>
        <v>40037.309191055378</v>
      </c>
    </row>
    <row r="965" spans="1:8" x14ac:dyDescent="0.2">
      <c r="A965">
        <f t="shared" si="90"/>
        <v>4</v>
      </c>
      <c r="B965" t="b">
        <f t="shared" si="91"/>
        <v>0</v>
      </c>
      <c r="C965" t="str">
        <f t="shared" si="92"/>
        <v>OFF</v>
      </c>
      <c r="D965" s="4">
        <f t="shared" si="94"/>
        <v>42470.124999997664</v>
      </c>
      <c r="E965" t="str">
        <f t="shared" si="95"/>
        <v>LRKPLGS</v>
      </c>
      <c r="F965" s="39">
        <v>73.670669555664063</v>
      </c>
      <c r="G965">
        <f t="shared" si="93"/>
        <v>1.1851277496555373E-3</v>
      </c>
      <c r="H965" s="38">
        <f>G965*SUMIF('Manual Inputs'!$B$11:$B$22,'Expanded kW'!A965,'Manual Inputs'!$C$11:$C$22)</f>
        <v>40779.852403234152</v>
      </c>
    </row>
    <row r="966" spans="1:8" x14ac:dyDescent="0.2">
      <c r="A966">
        <f t="shared" si="90"/>
        <v>4</v>
      </c>
      <c r="B966" t="b">
        <f t="shared" si="91"/>
        <v>0</v>
      </c>
      <c r="C966" t="str">
        <f t="shared" si="92"/>
        <v>OFF</v>
      </c>
      <c r="D966" s="4">
        <f t="shared" si="94"/>
        <v>42470.166666664329</v>
      </c>
      <c r="E966" t="str">
        <f t="shared" si="95"/>
        <v>LRKPLGS</v>
      </c>
      <c r="F966" s="39">
        <v>76.781288146972656</v>
      </c>
      <c r="G966">
        <f t="shared" si="93"/>
        <v>1.2351677511023655E-3</v>
      </c>
      <c r="H966" s="38">
        <f>G966*SUMIF('Manual Inputs'!$B$11:$B$22,'Expanded kW'!A966,'Manual Inputs'!$C$11:$C$22)</f>
        <v>42501.712239739034</v>
      </c>
    </row>
    <row r="967" spans="1:8" x14ac:dyDescent="0.2">
      <c r="A967">
        <f t="shared" si="90"/>
        <v>4</v>
      </c>
      <c r="B967" t="b">
        <f t="shared" si="91"/>
        <v>0</v>
      </c>
      <c r="C967" t="str">
        <f t="shared" si="92"/>
        <v>OFF</v>
      </c>
      <c r="D967" s="4">
        <f t="shared" si="94"/>
        <v>42470.208333330993</v>
      </c>
      <c r="E967" t="str">
        <f t="shared" si="95"/>
        <v>LRKPLGS</v>
      </c>
      <c r="F967" s="39">
        <v>81.681121826171875</v>
      </c>
      <c r="G967">
        <f t="shared" si="93"/>
        <v>1.3139905566631074E-3</v>
      </c>
      <c r="H967" s="38">
        <f>G967*SUMIF('Manual Inputs'!$B$11:$B$22,'Expanded kW'!A967,'Manual Inputs'!$C$11:$C$22)</f>
        <v>45213.978809912718</v>
      </c>
    </row>
    <row r="968" spans="1:8" x14ac:dyDescent="0.2">
      <c r="A968">
        <f t="shared" si="90"/>
        <v>4</v>
      </c>
      <c r="B968" t="b">
        <f t="shared" si="91"/>
        <v>0</v>
      </c>
      <c r="C968" t="str">
        <f t="shared" si="92"/>
        <v>OFF</v>
      </c>
      <c r="D968" s="4">
        <f t="shared" si="94"/>
        <v>42470.249999997657</v>
      </c>
      <c r="E968" t="str">
        <f t="shared" si="95"/>
        <v>LRKPLGS</v>
      </c>
      <c r="F968" s="39">
        <v>83.524383544921875</v>
      </c>
      <c r="G968">
        <f t="shared" si="93"/>
        <v>1.343642799895644E-3</v>
      </c>
      <c r="H968" s="38">
        <f>G968*SUMIF('Manual Inputs'!$B$11:$B$22,'Expanded kW'!A968,'Manual Inputs'!$C$11:$C$22)</f>
        <v>46234.302654999548</v>
      </c>
    </row>
    <row r="969" spans="1:8" x14ac:dyDescent="0.2">
      <c r="A969">
        <f t="shared" si="90"/>
        <v>4</v>
      </c>
      <c r="B969" t="b">
        <f t="shared" si="91"/>
        <v>0</v>
      </c>
      <c r="C969" t="str">
        <f t="shared" si="92"/>
        <v>OFF</v>
      </c>
      <c r="D969" s="4">
        <f t="shared" si="94"/>
        <v>42470.291666664321</v>
      </c>
      <c r="E969" t="str">
        <f t="shared" si="95"/>
        <v>LRKPLGS</v>
      </c>
      <c r="F969" s="39">
        <v>85.749183654785156</v>
      </c>
      <c r="G969">
        <f t="shared" si="93"/>
        <v>1.3794327874651672E-3</v>
      </c>
      <c r="H969" s="38">
        <f>G969*SUMIF('Manual Inputs'!$B$11:$B$22,'Expanded kW'!A969,'Manual Inputs'!$C$11:$C$22)</f>
        <v>47465.824244990967</v>
      </c>
    </row>
    <row r="970" spans="1:8" x14ac:dyDescent="0.2">
      <c r="A970">
        <f t="shared" si="90"/>
        <v>4</v>
      </c>
      <c r="B970" t="b">
        <f t="shared" si="91"/>
        <v>0</v>
      </c>
      <c r="C970" t="str">
        <f t="shared" si="92"/>
        <v>OFF</v>
      </c>
      <c r="D970" s="4">
        <f t="shared" si="94"/>
        <v>42470.333333330986</v>
      </c>
      <c r="E970" t="str">
        <f t="shared" si="95"/>
        <v>LRKPLGS</v>
      </c>
      <c r="F970" s="39">
        <v>88.786750793457031</v>
      </c>
      <c r="G970">
        <f t="shared" si="93"/>
        <v>1.4282976224014345E-3</v>
      </c>
      <c r="H970" s="38">
        <f>G970*SUMIF('Manual Inputs'!$B$11:$B$22,'Expanded kW'!A970,'Manual Inputs'!$C$11:$C$22)</f>
        <v>49147.246992022723</v>
      </c>
    </row>
    <row r="971" spans="1:8" x14ac:dyDescent="0.2">
      <c r="A971">
        <f t="shared" si="90"/>
        <v>4</v>
      </c>
      <c r="B971" t="b">
        <f t="shared" si="91"/>
        <v>0</v>
      </c>
      <c r="C971" t="str">
        <f t="shared" si="92"/>
        <v>OFF</v>
      </c>
      <c r="D971" s="4">
        <f t="shared" si="94"/>
        <v>42470.37499999765</v>
      </c>
      <c r="E971" t="str">
        <f t="shared" si="95"/>
        <v>LRKPLGS</v>
      </c>
      <c r="F971" s="39">
        <v>86.295249938964844</v>
      </c>
      <c r="G971">
        <f t="shared" si="93"/>
        <v>1.3882172645228062E-3</v>
      </c>
      <c r="H971" s="38">
        <f>G971*SUMIF('Manual Inputs'!$B$11:$B$22,'Expanded kW'!A971,'Manual Inputs'!$C$11:$C$22)</f>
        <v>47768.09518409794</v>
      </c>
    </row>
    <row r="972" spans="1:8" x14ac:dyDescent="0.2">
      <c r="A972">
        <f t="shared" si="90"/>
        <v>4</v>
      </c>
      <c r="B972" t="b">
        <f t="shared" si="91"/>
        <v>0</v>
      </c>
      <c r="C972" t="str">
        <f t="shared" si="92"/>
        <v>OFF</v>
      </c>
      <c r="D972" s="4">
        <f t="shared" si="94"/>
        <v>42470.416666664314</v>
      </c>
      <c r="E972" t="str">
        <f t="shared" si="95"/>
        <v>LRKPLGS</v>
      </c>
      <c r="F972" s="39">
        <v>88.390243530273438</v>
      </c>
      <c r="G972">
        <f t="shared" si="93"/>
        <v>1.4219190763209784E-3</v>
      </c>
      <c r="H972" s="38">
        <f>G972*SUMIF('Manual Inputs'!$B$11:$B$22,'Expanded kW'!A972,'Manual Inputs'!$C$11:$C$22)</f>
        <v>48927.763339071527</v>
      </c>
    </row>
    <row r="973" spans="1:8" x14ac:dyDescent="0.2">
      <c r="A973">
        <f t="shared" si="90"/>
        <v>4</v>
      </c>
      <c r="B973" t="b">
        <f t="shared" si="91"/>
        <v>0</v>
      </c>
      <c r="C973" t="str">
        <f t="shared" si="92"/>
        <v>OFF</v>
      </c>
      <c r="D973" s="4">
        <f t="shared" si="94"/>
        <v>42470.458333330978</v>
      </c>
      <c r="E973" t="str">
        <f t="shared" si="95"/>
        <v>LRKPLGS</v>
      </c>
      <c r="F973" s="39">
        <v>87.08306884765625</v>
      </c>
      <c r="G973">
        <f t="shared" si="93"/>
        <v>1.4008907756504344E-3</v>
      </c>
      <c r="H973" s="38">
        <f>G973*SUMIF('Manual Inputs'!$B$11:$B$22,'Expanded kW'!A973,'Manual Inputs'!$C$11:$C$22)</f>
        <v>48204.186494393929</v>
      </c>
    </row>
    <row r="974" spans="1:8" x14ac:dyDescent="0.2">
      <c r="A974">
        <f t="shared" si="90"/>
        <v>4</v>
      </c>
      <c r="B974" t="b">
        <f t="shared" si="91"/>
        <v>0</v>
      </c>
      <c r="C974" t="str">
        <f t="shared" si="92"/>
        <v>OFF</v>
      </c>
      <c r="D974" s="4">
        <f t="shared" si="94"/>
        <v>42470.499999997643</v>
      </c>
      <c r="E974" t="str">
        <f t="shared" si="95"/>
        <v>LRKPLGS</v>
      </c>
      <c r="F974" s="39">
        <v>88.28387451171875</v>
      </c>
      <c r="G974">
        <f t="shared" si="93"/>
        <v>1.4202079356953657E-3</v>
      </c>
      <c r="H974" s="38">
        <f>G974*SUMIF('Manual Inputs'!$B$11:$B$22,'Expanded kW'!A974,'Manual Inputs'!$C$11:$C$22)</f>
        <v>48868.883558242887</v>
      </c>
    </row>
    <row r="975" spans="1:8" x14ac:dyDescent="0.2">
      <c r="A975">
        <f t="shared" si="90"/>
        <v>4</v>
      </c>
      <c r="B975" t="b">
        <f t="shared" si="91"/>
        <v>0</v>
      </c>
      <c r="C975" t="str">
        <f t="shared" si="92"/>
        <v>OFF</v>
      </c>
      <c r="D975" s="4">
        <f t="shared" si="94"/>
        <v>42470.541666664307</v>
      </c>
      <c r="E975" t="str">
        <f t="shared" si="95"/>
        <v>LRKPLGS</v>
      </c>
      <c r="F975" s="39">
        <v>88.875411987304688</v>
      </c>
      <c r="G975">
        <f t="shared" si="93"/>
        <v>1.4297239002102312E-3</v>
      </c>
      <c r="H975" s="38">
        <f>G975*SUMIF('Manual Inputs'!$B$11:$B$22,'Expanded kW'!A975,'Manual Inputs'!$C$11:$C$22)</f>
        <v>49196.324737899187</v>
      </c>
    </row>
    <row r="976" spans="1:8" x14ac:dyDescent="0.2">
      <c r="A976">
        <f t="shared" si="90"/>
        <v>4</v>
      </c>
      <c r="B976" t="b">
        <f t="shared" si="91"/>
        <v>0</v>
      </c>
      <c r="C976" t="str">
        <f t="shared" si="92"/>
        <v>OFF</v>
      </c>
      <c r="D976" s="4">
        <f t="shared" si="94"/>
        <v>42470.583333330971</v>
      </c>
      <c r="E976" t="str">
        <f t="shared" si="95"/>
        <v>LRKPLGS</v>
      </c>
      <c r="F976" s="39">
        <v>88.521095275878906</v>
      </c>
      <c r="G976">
        <f t="shared" si="93"/>
        <v>1.4240240664852219E-3</v>
      </c>
      <c r="H976" s="38">
        <f>G976*SUMIF('Manual Inputs'!$B$11:$B$22,'Expanded kW'!A976,'Manual Inputs'!$C$11:$C$22)</f>
        <v>49000.195351766415</v>
      </c>
    </row>
    <row r="977" spans="1:8" x14ac:dyDescent="0.2">
      <c r="A977">
        <f t="shared" si="90"/>
        <v>4</v>
      </c>
      <c r="B977" t="b">
        <f t="shared" si="91"/>
        <v>0</v>
      </c>
      <c r="C977" t="str">
        <f t="shared" si="92"/>
        <v>OFF</v>
      </c>
      <c r="D977" s="4">
        <f t="shared" si="94"/>
        <v>42470.624999997635</v>
      </c>
      <c r="E977" t="str">
        <f t="shared" si="95"/>
        <v>LRKPLGS</v>
      </c>
      <c r="F977" s="39">
        <v>88.193572998046875</v>
      </c>
      <c r="G977">
        <f t="shared" si="93"/>
        <v>1.418755270335679E-3</v>
      </c>
      <c r="H977" s="38">
        <f>G977*SUMIF('Manual Inputs'!$B$11:$B$22,'Expanded kW'!A977,'Manual Inputs'!$C$11:$C$22)</f>
        <v>48818.897825500964</v>
      </c>
    </row>
    <row r="978" spans="1:8" x14ac:dyDescent="0.2">
      <c r="A978">
        <f t="shared" si="90"/>
        <v>4</v>
      </c>
      <c r="B978" t="b">
        <f t="shared" si="91"/>
        <v>0</v>
      </c>
      <c r="C978" t="str">
        <f t="shared" si="92"/>
        <v>OFF</v>
      </c>
      <c r="D978" s="4">
        <f t="shared" si="94"/>
        <v>42470.6666666643</v>
      </c>
      <c r="E978" t="str">
        <f t="shared" si="95"/>
        <v>LRKPLGS</v>
      </c>
      <c r="F978" s="39">
        <v>80.532318115234375</v>
      </c>
      <c r="G978">
        <f t="shared" si="93"/>
        <v>1.2955099433477827E-3</v>
      </c>
      <c r="H978" s="38">
        <f>G978*SUMIF('Manual Inputs'!$B$11:$B$22,'Expanded kW'!A978,'Manual Inputs'!$C$11:$C$22)</f>
        <v>44578.06704129601</v>
      </c>
    </row>
    <row r="979" spans="1:8" x14ac:dyDescent="0.2">
      <c r="A979">
        <f t="shared" si="90"/>
        <v>4</v>
      </c>
      <c r="B979" t="b">
        <f t="shared" si="91"/>
        <v>0</v>
      </c>
      <c r="C979" t="str">
        <f t="shared" si="92"/>
        <v>OFF</v>
      </c>
      <c r="D979" s="4">
        <f t="shared" si="94"/>
        <v>42470.708333330964</v>
      </c>
      <c r="E979" t="str">
        <f t="shared" si="95"/>
        <v>LRKPLGS</v>
      </c>
      <c r="F979" s="39">
        <v>77.41876220703125</v>
      </c>
      <c r="G979">
        <f t="shared" si="93"/>
        <v>1.2454226897749424E-3</v>
      </c>
      <c r="H979" s="38">
        <f>G979*SUMIF('Manual Inputs'!$B$11:$B$22,'Expanded kW'!A979,'Manual Inputs'!$C$11:$C$22)</f>
        <v>42854.581274822762</v>
      </c>
    </row>
    <row r="980" spans="1:8" x14ac:dyDescent="0.2">
      <c r="A980">
        <f t="shared" si="90"/>
        <v>4</v>
      </c>
      <c r="B980" t="b">
        <f t="shared" si="91"/>
        <v>0</v>
      </c>
      <c r="C980" t="str">
        <f t="shared" si="92"/>
        <v>OFF</v>
      </c>
      <c r="D980" s="4">
        <f t="shared" si="94"/>
        <v>42470.749999997628</v>
      </c>
      <c r="E980" t="str">
        <f t="shared" si="95"/>
        <v>LRKPLGS</v>
      </c>
      <c r="F980" s="39">
        <v>73.407257080078125</v>
      </c>
      <c r="G980">
        <f t="shared" si="93"/>
        <v>1.1808902771810069E-3</v>
      </c>
      <c r="H980" s="38">
        <f>G980*SUMIF('Manual Inputs'!$B$11:$B$22,'Expanded kW'!A980,'Manual Inputs'!$C$11:$C$22)</f>
        <v>40634.04238222642</v>
      </c>
    </row>
    <row r="981" spans="1:8" x14ac:dyDescent="0.2">
      <c r="A981">
        <f t="shared" si="90"/>
        <v>4</v>
      </c>
      <c r="B981" t="b">
        <f t="shared" si="91"/>
        <v>0</v>
      </c>
      <c r="C981" t="str">
        <f t="shared" si="92"/>
        <v>OFF</v>
      </c>
      <c r="D981" s="4">
        <f t="shared" si="94"/>
        <v>42470.791666664292</v>
      </c>
      <c r="E981" t="str">
        <f t="shared" si="95"/>
        <v>LRKPLGS</v>
      </c>
      <c r="F981" s="39">
        <v>73.441726684570313</v>
      </c>
      <c r="G981">
        <f t="shared" si="93"/>
        <v>1.1814447839480788E-3</v>
      </c>
      <c r="H981" s="38">
        <f>G981*SUMIF('Manual Inputs'!$B$11:$B$22,'Expanded kW'!A981,'Manual Inputs'!$C$11:$C$22)</f>
        <v>40653.122775985117</v>
      </c>
    </row>
    <row r="982" spans="1:8" x14ac:dyDescent="0.2">
      <c r="A982">
        <f t="shared" si="90"/>
        <v>4</v>
      </c>
      <c r="B982" t="b">
        <f t="shared" si="91"/>
        <v>0</v>
      </c>
      <c r="C982" t="str">
        <f t="shared" si="92"/>
        <v>OFF</v>
      </c>
      <c r="D982" s="4">
        <f t="shared" si="94"/>
        <v>42470.833333330957</v>
      </c>
      <c r="E982" t="str">
        <f t="shared" si="95"/>
        <v>LRKPLGS</v>
      </c>
      <c r="F982" s="39">
        <v>72.546989440917969</v>
      </c>
      <c r="G982">
        <f t="shared" si="93"/>
        <v>1.1670512954336098E-3</v>
      </c>
      <c r="H982" s="38">
        <f>G982*SUMIF('Manual Inputs'!$B$11:$B$22,'Expanded kW'!A982,'Manual Inputs'!$C$11:$C$22)</f>
        <v>40157.84761484043</v>
      </c>
    </row>
    <row r="983" spans="1:8" x14ac:dyDescent="0.2">
      <c r="A983">
        <f t="shared" si="90"/>
        <v>4</v>
      </c>
      <c r="B983" t="b">
        <f t="shared" si="91"/>
        <v>0</v>
      </c>
      <c r="C983" t="str">
        <f t="shared" si="92"/>
        <v>OFF</v>
      </c>
      <c r="D983" s="4">
        <f t="shared" si="94"/>
        <v>42470.874999997621</v>
      </c>
      <c r="E983" t="str">
        <f t="shared" si="95"/>
        <v>LRKPLGS</v>
      </c>
      <c r="F983" s="39">
        <v>69.658561706542969</v>
      </c>
      <c r="G983">
        <f t="shared" si="93"/>
        <v>1.1205856411708095E-3</v>
      </c>
      <c r="H983" s="38">
        <f>G983*SUMIF('Manual Inputs'!$B$11:$B$22,'Expanded kW'!A983,'Manual Inputs'!$C$11:$C$22)</f>
        <v>38558.979878254686</v>
      </c>
    </row>
    <row r="984" spans="1:8" x14ac:dyDescent="0.2">
      <c r="A984">
        <f t="shared" si="90"/>
        <v>4</v>
      </c>
      <c r="B984" t="b">
        <f t="shared" si="91"/>
        <v>0</v>
      </c>
      <c r="C984" t="str">
        <f t="shared" si="92"/>
        <v>OFF</v>
      </c>
      <c r="D984" s="4">
        <f t="shared" si="94"/>
        <v>42470.916666664285</v>
      </c>
      <c r="E984" t="str">
        <f t="shared" si="95"/>
        <v>LRKPLGS</v>
      </c>
      <c r="F984" s="39">
        <v>68.925163269042969</v>
      </c>
      <c r="G984">
        <f t="shared" si="93"/>
        <v>1.1087875830687512E-3</v>
      </c>
      <c r="H984" s="38">
        <f>G984*SUMIF('Manual Inputs'!$B$11:$B$22,'Expanded kW'!A984,'Manual Inputs'!$C$11:$C$22)</f>
        <v>38153.012615918153</v>
      </c>
    </row>
    <row r="985" spans="1:8" x14ac:dyDescent="0.2">
      <c r="A985">
        <f t="shared" si="90"/>
        <v>4</v>
      </c>
      <c r="B985" t="b">
        <f t="shared" si="91"/>
        <v>0</v>
      </c>
      <c r="C985" t="str">
        <f t="shared" si="92"/>
        <v>OFF</v>
      </c>
      <c r="D985" s="4">
        <f t="shared" si="94"/>
        <v>42470.958333330949</v>
      </c>
      <c r="E985" t="str">
        <f t="shared" si="95"/>
        <v>LRKPLGS</v>
      </c>
      <c r="F985" s="39">
        <v>67.126052856445313</v>
      </c>
      <c r="G985">
        <f t="shared" si="93"/>
        <v>1.0798455945199342E-3</v>
      </c>
      <c r="H985" s="38">
        <f>G985*SUMIF('Manual Inputs'!$B$11:$B$22,'Expanded kW'!A985,'Manual Inputs'!$C$11:$C$22)</f>
        <v>37157.128398693552</v>
      </c>
    </row>
    <row r="986" spans="1:8" x14ac:dyDescent="0.2">
      <c r="A986">
        <f t="shared" si="90"/>
        <v>4</v>
      </c>
      <c r="B986" t="b">
        <f t="shared" si="91"/>
        <v>0</v>
      </c>
      <c r="C986" t="str">
        <f t="shared" si="92"/>
        <v>OFF</v>
      </c>
      <c r="D986" s="4">
        <f t="shared" si="94"/>
        <v>42470.999999997613</v>
      </c>
      <c r="E986" t="str">
        <f t="shared" si="95"/>
        <v>LRKPLGS</v>
      </c>
      <c r="F986" s="39">
        <v>65.659507751464844</v>
      </c>
      <c r="G986">
        <f t="shared" si="93"/>
        <v>1.0562535284980472E-3</v>
      </c>
      <c r="H986" s="38">
        <f>G986*SUMIF('Manual Inputs'!$B$11:$B$22,'Expanded kW'!A986,'Manual Inputs'!$C$11:$C$22)</f>
        <v>36345.333239446343</v>
      </c>
    </row>
    <row r="987" spans="1:8" x14ac:dyDescent="0.2">
      <c r="A987">
        <f t="shared" si="90"/>
        <v>4</v>
      </c>
      <c r="B987" t="b">
        <f t="shared" si="91"/>
        <v>0</v>
      </c>
      <c r="C987" t="str">
        <f t="shared" si="92"/>
        <v>OFF</v>
      </c>
      <c r="D987" s="4">
        <f t="shared" si="94"/>
        <v>42471.041666664278</v>
      </c>
      <c r="E987" t="str">
        <f t="shared" si="95"/>
        <v>LRKPLGS</v>
      </c>
      <c r="F987" s="39">
        <v>64.865455627441406</v>
      </c>
      <c r="G987">
        <f t="shared" si="93"/>
        <v>1.0434797446770376E-3</v>
      </c>
      <c r="H987" s="38">
        <f>G987*SUMIF('Manual Inputs'!$B$11:$B$22,'Expanded kW'!A987,'Manual Inputs'!$C$11:$C$22)</f>
        <v>35905.791579061632</v>
      </c>
    </row>
    <row r="988" spans="1:8" x14ac:dyDescent="0.2">
      <c r="A988">
        <f t="shared" si="90"/>
        <v>4</v>
      </c>
      <c r="B988" t="b">
        <f t="shared" si="91"/>
        <v>0</v>
      </c>
      <c r="C988" t="str">
        <f t="shared" si="92"/>
        <v>OFF</v>
      </c>
      <c r="D988" s="4">
        <f t="shared" si="94"/>
        <v>42471.083333330942</v>
      </c>
      <c r="E988" t="str">
        <f t="shared" si="95"/>
        <v>LRKPLGS</v>
      </c>
      <c r="F988" s="39">
        <v>64.444473266601562</v>
      </c>
      <c r="G988">
        <f t="shared" si="93"/>
        <v>1.0367074717907456E-3</v>
      </c>
      <c r="H988" s="38">
        <f>G988*SUMIF('Manual Inputs'!$B$11:$B$22,'Expanded kW'!A988,'Manual Inputs'!$C$11:$C$22)</f>
        <v>35672.759917438918</v>
      </c>
    </row>
    <row r="989" spans="1:8" x14ac:dyDescent="0.2">
      <c r="A989">
        <f t="shared" si="90"/>
        <v>4</v>
      </c>
      <c r="B989" t="b">
        <f t="shared" si="91"/>
        <v>0</v>
      </c>
      <c r="C989" t="str">
        <f t="shared" si="92"/>
        <v>OFF</v>
      </c>
      <c r="D989" s="4">
        <f t="shared" si="94"/>
        <v>42471.124999997606</v>
      </c>
      <c r="E989" t="str">
        <f t="shared" si="95"/>
        <v>LRKPLGS</v>
      </c>
      <c r="F989" s="39">
        <v>66.92840576171875</v>
      </c>
      <c r="G989">
        <f t="shared" si="93"/>
        <v>1.0766660787368957E-3</v>
      </c>
      <c r="H989" s="38">
        <f>G989*SUMIF('Manual Inputs'!$B$11:$B$22,'Expanded kW'!A989,'Manual Inputs'!$C$11:$C$22)</f>
        <v>37047.722316198437</v>
      </c>
    </row>
    <row r="990" spans="1:8" x14ac:dyDescent="0.2">
      <c r="A990">
        <f t="shared" si="90"/>
        <v>4</v>
      </c>
      <c r="B990" t="b">
        <f t="shared" si="91"/>
        <v>0</v>
      </c>
      <c r="C990" t="str">
        <f t="shared" si="92"/>
        <v>OFF</v>
      </c>
      <c r="D990" s="4">
        <f t="shared" si="94"/>
        <v>42471.16666666427</v>
      </c>
      <c r="E990" t="str">
        <f t="shared" si="95"/>
        <v>LRKPLGS</v>
      </c>
      <c r="F990" s="39">
        <v>76.524559020996094</v>
      </c>
      <c r="G990">
        <f t="shared" si="93"/>
        <v>1.2310377925561118E-3</v>
      </c>
      <c r="H990" s="38">
        <f>G990*SUMIF('Manual Inputs'!$B$11:$B$22,'Expanded kW'!A990,'Manual Inputs'!$C$11:$C$22)</f>
        <v>42359.60173730868</v>
      </c>
    </row>
    <row r="991" spans="1:8" x14ac:dyDescent="0.2">
      <c r="A991">
        <f t="shared" si="90"/>
        <v>4</v>
      </c>
      <c r="B991" t="b">
        <f t="shared" si="91"/>
        <v>0</v>
      </c>
      <c r="C991" t="str">
        <f t="shared" si="92"/>
        <v>OFF</v>
      </c>
      <c r="D991" s="4">
        <f t="shared" si="94"/>
        <v>42471.208333330935</v>
      </c>
      <c r="E991" t="str">
        <f t="shared" si="95"/>
        <v>LRKPLGS</v>
      </c>
      <c r="F991" s="39">
        <v>81.142974853515625</v>
      </c>
      <c r="G991">
        <f t="shared" si="93"/>
        <v>1.3053334762465089E-3</v>
      </c>
      <c r="H991" s="38">
        <f>G991*SUMIF('Manual Inputs'!$B$11:$B$22,'Expanded kW'!A991,'Manual Inputs'!$C$11:$C$22)</f>
        <v>44916.091546928255</v>
      </c>
    </row>
    <row r="992" spans="1:8" x14ac:dyDescent="0.2">
      <c r="A992">
        <f t="shared" si="90"/>
        <v>4</v>
      </c>
      <c r="B992" t="b">
        <f t="shared" si="91"/>
        <v>0</v>
      </c>
      <c r="C992" t="str">
        <f t="shared" si="92"/>
        <v>OFF</v>
      </c>
      <c r="D992" s="4">
        <f t="shared" si="94"/>
        <v>42471.249999997599</v>
      </c>
      <c r="E992" t="str">
        <f t="shared" si="95"/>
        <v>LRKPLGS</v>
      </c>
      <c r="F992" s="39">
        <v>97.176025390625</v>
      </c>
      <c r="G992">
        <f t="shared" si="93"/>
        <v>1.5632544808710292E-3</v>
      </c>
      <c r="H992" s="38">
        <f>G992*SUMIF('Manual Inputs'!$B$11:$B$22,'Expanded kW'!A992,'Manual Inputs'!$C$11:$C$22)</f>
        <v>53791.067686284463</v>
      </c>
    </row>
    <row r="993" spans="1:8" x14ac:dyDescent="0.2">
      <c r="A993">
        <f t="shared" si="90"/>
        <v>4</v>
      </c>
      <c r="B993" t="b">
        <f t="shared" si="91"/>
        <v>0</v>
      </c>
      <c r="C993" t="str">
        <f t="shared" si="92"/>
        <v>ON</v>
      </c>
      <c r="D993" s="4">
        <f t="shared" si="94"/>
        <v>42471.291666664263</v>
      </c>
      <c r="E993" t="str">
        <f t="shared" si="95"/>
        <v>LRKPLGS</v>
      </c>
      <c r="F993" s="39">
        <v>106.72620391845703</v>
      </c>
      <c r="G993">
        <f t="shared" si="93"/>
        <v>1.7168866068685595E-3</v>
      </c>
      <c r="H993" s="38">
        <f>G993*SUMIF('Manual Inputs'!$B$11:$B$22,'Expanded kW'!A993,'Manual Inputs'!$C$11:$C$22)</f>
        <v>59077.49813599365</v>
      </c>
    </row>
    <row r="994" spans="1:8" x14ac:dyDescent="0.2">
      <c r="A994">
        <f t="shared" si="90"/>
        <v>4</v>
      </c>
      <c r="B994" t="b">
        <f t="shared" si="91"/>
        <v>0</v>
      </c>
      <c r="C994" t="str">
        <f t="shared" si="92"/>
        <v>ON</v>
      </c>
      <c r="D994" s="4">
        <f t="shared" si="94"/>
        <v>42471.333333330927</v>
      </c>
      <c r="E994" t="str">
        <f t="shared" si="95"/>
        <v>LRKPLGS</v>
      </c>
      <c r="F994" s="39">
        <v>109.00303649902344</v>
      </c>
      <c r="G994">
        <f t="shared" si="93"/>
        <v>1.7535136320988686E-3</v>
      </c>
      <c r="H994" s="38">
        <f>G994*SUMIF('Manual Inputs'!$B$11:$B$22,'Expanded kW'!A994,'Manual Inputs'!$C$11:$C$22)</f>
        <v>60337.821913996209</v>
      </c>
    </row>
    <row r="995" spans="1:8" x14ac:dyDescent="0.2">
      <c r="A995">
        <f t="shared" si="90"/>
        <v>4</v>
      </c>
      <c r="B995" t="b">
        <f t="shared" si="91"/>
        <v>0</v>
      </c>
      <c r="C995" t="str">
        <f t="shared" si="92"/>
        <v>ON</v>
      </c>
      <c r="D995" s="4">
        <f t="shared" si="94"/>
        <v>42471.374999997592</v>
      </c>
      <c r="E995" t="str">
        <f t="shared" si="95"/>
        <v>LRKPLGS</v>
      </c>
      <c r="F995" s="39">
        <v>113.58546447753906</v>
      </c>
      <c r="G995">
        <f t="shared" si="93"/>
        <v>1.8272303851960211E-3</v>
      </c>
      <c r="H995" s="38">
        <f>G995*SUMIF('Manual Inputs'!$B$11:$B$22,'Expanded kW'!A995,'Manual Inputs'!$C$11:$C$22)</f>
        <v>62874.3909141072</v>
      </c>
    </row>
    <row r="996" spans="1:8" x14ac:dyDescent="0.2">
      <c r="A996">
        <f t="shared" si="90"/>
        <v>4</v>
      </c>
      <c r="B996" t="b">
        <f t="shared" si="91"/>
        <v>0</v>
      </c>
      <c r="C996" t="str">
        <f t="shared" si="92"/>
        <v>ON</v>
      </c>
      <c r="D996" s="4">
        <f t="shared" si="94"/>
        <v>42471.416666664256</v>
      </c>
      <c r="E996" t="str">
        <f t="shared" si="95"/>
        <v>LRKPLGS</v>
      </c>
      <c r="F996" s="39">
        <v>115.85242462158203</v>
      </c>
      <c r="G996">
        <f t="shared" si="93"/>
        <v>1.8636985941898117E-3</v>
      </c>
      <c r="H996" s="38">
        <f>G996*SUMIF('Manual Inputs'!$B$11:$B$22,'Expanded kW'!A996,'Manual Inputs'!$C$11:$C$22)</f>
        <v>64129.249878138151</v>
      </c>
    </row>
    <row r="997" spans="1:8" x14ac:dyDescent="0.2">
      <c r="A997">
        <f t="shared" si="90"/>
        <v>4</v>
      </c>
      <c r="B997" t="b">
        <f t="shared" si="91"/>
        <v>0</v>
      </c>
      <c r="C997" t="str">
        <f t="shared" si="92"/>
        <v>ON</v>
      </c>
      <c r="D997" s="4">
        <f t="shared" si="94"/>
        <v>42471.45833333092</v>
      </c>
      <c r="E997" t="str">
        <f t="shared" si="95"/>
        <v>LRKPLGS</v>
      </c>
      <c r="F997" s="39">
        <v>111.09558868408203</v>
      </c>
      <c r="G997">
        <f t="shared" si="93"/>
        <v>1.7871761694026932E-3</v>
      </c>
      <c r="H997" s="38">
        <f>G997*SUMIF('Manual Inputs'!$B$11:$B$22,'Expanded kW'!A997,'Manual Inputs'!$C$11:$C$22)</f>
        <v>61496.13864665843</v>
      </c>
    </row>
    <row r="998" spans="1:8" x14ac:dyDescent="0.2">
      <c r="A998">
        <f t="shared" si="90"/>
        <v>4</v>
      </c>
      <c r="B998" t="b">
        <f t="shared" si="91"/>
        <v>0</v>
      </c>
      <c r="C998" t="str">
        <f t="shared" si="92"/>
        <v>ON</v>
      </c>
      <c r="D998" s="4">
        <f t="shared" si="94"/>
        <v>42471.499999997584</v>
      </c>
      <c r="E998" t="str">
        <f t="shared" si="95"/>
        <v>LRKPLGS</v>
      </c>
      <c r="F998" s="39">
        <v>119.24687957763672</v>
      </c>
      <c r="G998">
        <f t="shared" si="93"/>
        <v>1.9183046238029481E-3</v>
      </c>
      <c r="H998" s="38">
        <f>G998*SUMIF('Manual Inputs'!$B$11:$B$22,'Expanded kW'!A998,'Manual Inputs'!$C$11:$C$22)</f>
        <v>66008.22522792434</v>
      </c>
    </row>
    <row r="999" spans="1:8" x14ac:dyDescent="0.2">
      <c r="A999">
        <f t="shared" si="90"/>
        <v>4</v>
      </c>
      <c r="B999" t="b">
        <f t="shared" si="91"/>
        <v>0</v>
      </c>
      <c r="C999" t="str">
        <f t="shared" si="92"/>
        <v>ON</v>
      </c>
      <c r="D999" s="4">
        <f t="shared" si="94"/>
        <v>42471.541666664249</v>
      </c>
      <c r="E999" t="str">
        <f t="shared" si="95"/>
        <v>LRKPLGS</v>
      </c>
      <c r="F999" s="39">
        <v>115.14777374267578</v>
      </c>
      <c r="G999">
        <f t="shared" si="93"/>
        <v>1.8523629932586979E-3</v>
      </c>
      <c r="H999" s="38">
        <f>G999*SUMIF('Manual Inputs'!$B$11:$B$22,'Expanded kW'!A999,'Manual Inputs'!$C$11:$C$22)</f>
        <v>63739.195613518037</v>
      </c>
    </row>
    <row r="1000" spans="1:8" x14ac:dyDescent="0.2">
      <c r="A1000">
        <f t="shared" si="90"/>
        <v>4</v>
      </c>
      <c r="B1000" t="b">
        <f t="shared" si="91"/>
        <v>0</v>
      </c>
      <c r="C1000" t="str">
        <f t="shared" si="92"/>
        <v>ON</v>
      </c>
      <c r="D1000" s="4">
        <f t="shared" si="94"/>
        <v>42471.583333330913</v>
      </c>
      <c r="E1000" t="str">
        <f t="shared" si="95"/>
        <v>LRKPLGS</v>
      </c>
      <c r="F1000" s="39">
        <v>122.21916198730469</v>
      </c>
      <c r="G1000">
        <f t="shared" si="93"/>
        <v>1.9661192342137978E-3</v>
      </c>
      <c r="H1000" s="38">
        <f>G1000*SUMIF('Manual Inputs'!$B$11:$B$22,'Expanded kW'!A1000,'Manual Inputs'!$C$11:$C$22)</f>
        <v>67653.510097711027</v>
      </c>
    </row>
    <row r="1001" spans="1:8" x14ac:dyDescent="0.2">
      <c r="A1001">
        <f t="shared" si="90"/>
        <v>4</v>
      </c>
      <c r="B1001" t="b">
        <f t="shared" si="91"/>
        <v>0</v>
      </c>
      <c r="C1001" t="str">
        <f t="shared" si="92"/>
        <v>ON</v>
      </c>
      <c r="D1001" s="4">
        <f t="shared" si="94"/>
        <v>42471.624999997577</v>
      </c>
      <c r="E1001" t="str">
        <f t="shared" si="95"/>
        <v>LRKPLGS</v>
      </c>
      <c r="F1001" s="39">
        <v>122.43556976318359</v>
      </c>
      <c r="G1001">
        <f t="shared" si="93"/>
        <v>1.9696005499393399E-3</v>
      </c>
      <c r="H1001" s="38">
        <f>G1001*SUMIF('Manual Inputs'!$B$11:$B$22,'Expanded kW'!A1001,'Manual Inputs'!$C$11:$C$22)</f>
        <v>67773.301016030106</v>
      </c>
    </row>
    <row r="1002" spans="1:8" x14ac:dyDescent="0.2">
      <c r="A1002">
        <f t="shared" si="90"/>
        <v>4</v>
      </c>
      <c r="B1002" t="b">
        <f t="shared" si="91"/>
        <v>0</v>
      </c>
      <c r="C1002" t="str">
        <f t="shared" si="92"/>
        <v>ON</v>
      </c>
      <c r="D1002" s="4">
        <f t="shared" si="94"/>
        <v>42471.666666664241</v>
      </c>
      <c r="E1002" t="str">
        <f t="shared" si="95"/>
        <v>LRKPLGS</v>
      </c>
      <c r="F1002" s="39">
        <v>102.7965087890625</v>
      </c>
      <c r="G1002">
        <f t="shared" si="93"/>
        <v>1.6536702580336575E-3</v>
      </c>
      <c r="H1002" s="38">
        <f>G1002*SUMIF('Manual Inputs'!$B$11:$B$22,'Expanded kW'!A1002,'Manual Inputs'!$C$11:$C$22)</f>
        <v>56902.244560412488</v>
      </c>
    </row>
    <row r="1003" spans="1:8" x14ac:dyDescent="0.2">
      <c r="A1003">
        <f t="shared" si="90"/>
        <v>4</v>
      </c>
      <c r="B1003" t="b">
        <f t="shared" si="91"/>
        <v>0</v>
      </c>
      <c r="C1003" t="str">
        <f t="shared" si="92"/>
        <v>ON</v>
      </c>
      <c r="D1003" s="4">
        <f t="shared" si="94"/>
        <v>42471.708333330906</v>
      </c>
      <c r="E1003" t="str">
        <f t="shared" si="95"/>
        <v>LRKPLGS</v>
      </c>
      <c r="F1003" s="39">
        <v>91.66864013671875</v>
      </c>
      <c r="G1003">
        <f t="shared" si="93"/>
        <v>1.4746580946590595E-3</v>
      </c>
      <c r="H1003" s="38">
        <f>G1003*SUMIF('Manual Inputs'!$B$11:$B$22,'Expanded kW'!A1003,'Manual Inputs'!$C$11:$C$22)</f>
        <v>50742.495450730807</v>
      </c>
    </row>
    <row r="1004" spans="1:8" x14ac:dyDescent="0.2">
      <c r="A1004">
        <f t="shared" si="90"/>
        <v>4</v>
      </c>
      <c r="B1004" t="b">
        <f t="shared" si="91"/>
        <v>0</v>
      </c>
      <c r="C1004" t="str">
        <f t="shared" si="92"/>
        <v>ON</v>
      </c>
      <c r="D1004" s="4">
        <f t="shared" si="94"/>
        <v>42471.74999999757</v>
      </c>
      <c r="E1004" t="str">
        <f t="shared" si="95"/>
        <v>LRKPLGS</v>
      </c>
      <c r="F1004" s="39">
        <v>83.65771484375</v>
      </c>
      <c r="G1004">
        <f t="shared" si="93"/>
        <v>1.3457876782182094E-3</v>
      </c>
      <c r="H1004" s="38">
        <f>G1004*SUMIF('Manual Inputs'!$B$11:$B$22,'Expanded kW'!A1004,'Manual Inputs'!$C$11:$C$22)</f>
        <v>46308.107205979417</v>
      </c>
    </row>
    <row r="1005" spans="1:8" x14ac:dyDescent="0.2">
      <c r="A1005">
        <f t="shared" si="90"/>
        <v>4</v>
      </c>
      <c r="B1005" t="b">
        <f t="shared" si="91"/>
        <v>0</v>
      </c>
      <c r="C1005" t="str">
        <f t="shared" si="92"/>
        <v>ON</v>
      </c>
      <c r="D1005" s="4">
        <f t="shared" si="94"/>
        <v>42471.791666664234</v>
      </c>
      <c r="E1005" t="str">
        <f t="shared" si="95"/>
        <v>LRKPLGS</v>
      </c>
      <c r="F1005" s="39">
        <v>85.166900634765625</v>
      </c>
      <c r="G1005">
        <f t="shared" si="93"/>
        <v>1.3700656978304386E-3</v>
      </c>
      <c r="H1005" s="38">
        <f>G1005*SUMIF('Manual Inputs'!$B$11:$B$22,'Expanded kW'!A1005,'Manual Inputs'!$C$11:$C$22)</f>
        <v>47143.505800533712</v>
      </c>
    </row>
    <row r="1006" spans="1:8" x14ac:dyDescent="0.2">
      <c r="A1006">
        <f t="shared" si="90"/>
        <v>4</v>
      </c>
      <c r="B1006" t="b">
        <f t="shared" si="91"/>
        <v>0</v>
      </c>
      <c r="C1006" t="str">
        <f t="shared" si="92"/>
        <v>ON</v>
      </c>
      <c r="D1006" s="4">
        <f t="shared" si="94"/>
        <v>42471.833333330898</v>
      </c>
      <c r="E1006" t="str">
        <f t="shared" si="95"/>
        <v>LRKPLGS</v>
      </c>
      <c r="F1006" s="39">
        <v>84.847862243652344</v>
      </c>
      <c r="G1006">
        <f t="shared" si="93"/>
        <v>1.364933380548754E-3</v>
      </c>
      <c r="H1006" s="38">
        <f>G1006*SUMIF('Manual Inputs'!$B$11:$B$22,'Expanded kW'!A1006,'Manual Inputs'!$C$11:$C$22)</f>
        <v>46966.904466800283</v>
      </c>
    </row>
    <row r="1007" spans="1:8" x14ac:dyDescent="0.2">
      <c r="A1007">
        <f t="shared" si="90"/>
        <v>4</v>
      </c>
      <c r="B1007" t="b">
        <f t="shared" si="91"/>
        <v>0</v>
      </c>
      <c r="C1007" t="str">
        <f t="shared" si="92"/>
        <v>OFF</v>
      </c>
      <c r="D1007" s="4">
        <f t="shared" si="94"/>
        <v>42471.874999997563</v>
      </c>
      <c r="E1007" t="str">
        <f t="shared" si="95"/>
        <v>LRKPLGS</v>
      </c>
      <c r="F1007" s="39">
        <v>74.968376159667969</v>
      </c>
      <c r="G1007">
        <f t="shared" si="93"/>
        <v>1.206003738927689E-3</v>
      </c>
      <c r="H1007" s="38">
        <f>G1007*SUMIF('Manual Inputs'!$B$11:$B$22,'Expanded kW'!A1007,'Manual Inputs'!$C$11:$C$22)</f>
        <v>41498.188263260454</v>
      </c>
    </row>
    <row r="1008" spans="1:8" x14ac:dyDescent="0.2">
      <c r="A1008">
        <f t="shared" si="90"/>
        <v>4</v>
      </c>
      <c r="B1008" t="b">
        <f t="shared" si="91"/>
        <v>0</v>
      </c>
      <c r="C1008" t="str">
        <f t="shared" si="92"/>
        <v>OFF</v>
      </c>
      <c r="D1008" s="4">
        <f t="shared" si="94"/>
        <v>42471.916666664227</v>
      </c>
      <c r="E1008" t="str">
        <f t="shared" si="95"/>
        <v>LRKPLGS</v>
      </c>
      <c r="F1008" s="39">
        <v>71.414306640625</v>
      </c>
      <c r="G1008">
        <f t="shared" si="93"/>
        <v>1.1488300165137749E-3</v>
      </c>
      <c r="H1008" s="38">
        <f>G1008*SUMIF('Manual Inputs'!$B$11:$B$22,'Expanded kW'!A1008,'Manual Inputs'!$C$11:$C$22)</f>
        <v>39530.859456673512</v>
      </c>
    </row>
    <row r="1009" spans="1:8" x14ac:dyDescent="0.2">
      <c r="A1009">
        <f t="shared" si="90"/>
        <v>4</v>
      </c>
      <c r="B1009" t="b">
        <f t="shared" si="91"/>
        <v>0</v>
      </c>
      <c r="C1009" t="str">
        <f t="shared" si="92"/>
        <v>OFF</v>
      </c>
      <c r="D1009" s="4">
        <f t="shared" si="94"/>
        <v>42471.958333330891</v>
      </c>
      <c r="E1009" t="str">
        <f t="shared" si="95"/>
        <v>LRKPLGS</v>
      </c>
      <c r="F1009" s="39">
        <v>65.938911437988281</v>
      </c>
      <c r="G1009">
        <f t="shared" si="93"/>
        <v>1.0607482489105554E-3</v>
      </c>
      <c r="H1009" s="38">
        <f>G1009*SUMIF('Manual Inputs'!$B$11:$B$22,'Expanded kW'!A1009,'Manual Inputs'!$C$11:$C$22)</f>
        <v>36499.995076593572</v>
      </c>
    </row>
    <row r="1010" spans="1:8" x14ac:dyDescent="0.2">
      <c r="A1010">
        <f t="shared" si="90"/>
        <v>4</v>
      </c>
      <c r="B1010" t="b">
        <f t="shared" si="91"/>
        <v>0</v>
      </c>
      <c r="C1010" t="str">
        <f t="shared" si="92"/>
        <v>OFF</v>
      </c>
      <c r="D1010" s="4">
        <f t="shared" si="94"/>
        <v>42471.999999997555</v>
      </c>
      <c r="E1010" t="str">
        <f t="shared" si="95"/>
        <v>LRKPLGS</v>
      </c>
      <c r="F1010" s="39">
        <v>63.511917114257813</v>
      </c>
      <c r="G1010">
        <f t="shared" si="93"/>
        <v>1.0217055968122712E-3</v>
      </c>
      <c r="H1010" s="38">
        <f>G1010*SUMIF('Manual Inputs'!$B$11:$B$22,'Expanded kW'!A1010,'Manual Inputs'!$C$11:$C$22)</f>
        <v>35156.550380052111</v>
      </c>
    </row>
    <row r="1011" spans="1:8" x14ac:dyDescent="0.2">
      <c r="A1011">
        <f t="shared" si="90"/>
        <v>4</v>
      </c>
      <c r="B1011" t="b">
        <f t="shared" si="91"/>
        <v>0</v>
      </c>
      <c r="C1011" t="str">
        <f t="shared" si="92"/>
        <v>OFF</v>
      </c>
      <c r="D1011" s="4">
        <f t="shared" si="94"/>
        <v>42472.04166666422</v>
      </c>
      <c r="E1011" t="str">
        <f t="shared" si="95"/>
        <v>LRKPLGS</v>
      </c>
      <c r="F1011" s="39">
        <v>63.104873657226563</v>
      </c>
      <c r="G1011">
        <f t="shared" si="93"/>
        <v>1.0151575567421457E-3</v>
      </c>
      <c r="H1011" s="38">
        <f>G1011*SUMIF('Manual Inputs'!$B$11:$B$22,'Expanded kW'!A1011,'Manual Inputs'!$C$11:$C$22)</f>
        <v>34931.234495188393</v>
      </c>
    </row>
    <row r="1012" spans="1:8" x14ac:dyDescent="0.2">
      <c r="A1012">
        <f t="shared" si="90"/>
        <v>4</v>
      </c>
      <c r="B1012" t="b">
        <f t="shared" si="91"/>
        <v>0</v>
      </c>
      <c r="C1012" t="str">
        <f t="shared" si="92"/>
        <v>OFF</v>
      </c>
      <c r="D1012" s="4">
        <f t="shared" si="94"/>
        <v>42472.083333330884</v>
      </c>
      <c r="E1012" t="str">
        <f t="shared" si="95"/>
        <v>LRKPLGS</v>
      </c>
      <c r="F1012" s="39">
        <v>62.416069030761719</v>
      </c>
      <c r="G1012">
        <f t="shared" si="93"/>
        <v>1.0040768718259077E-3</v>
      </c>
      <c r="H1012" s="38">
        <f>G1012*SUMIF('Manual Inputs'!$B$11:$B$22,'Expanded kW'!A1012,'Manual Inputs'!$C$11:$C$22)</f>
        <v>34549.951806008037</v>
      </c>
    </row>
    <row r="1013" spans="1:8" x14ac:dyDescent="0.2">
      <c r="A1013">
        <f t="shared" si="90"/>
        <v>4</v>
      </c>
      <c r="B1013" t="b">
        <f t="shared" si="91"/>
        <v>0</v>
      </c>
      <c r="C1013" t="str">
        <f t="shared" si="92"/>
        <v>OFF</v>
      </c>
      <c r="D1013" s="4">
        <f t="shared" si="94"/>
        <v>42472.124999997548</v>
      </c>
      <c r="E1013" t="str">
        <f t="shared" si="95"/>
        <v>LRKPLGS</v>
      </c>
      <c r="F1013" s="39">
        <v>64.094108581542969</v>
      </c>
      <c r="G1013">
        <f t="shared" si="93"/>
        <v>1.0310712136534616E-3</v>
      </c>
      <c r="H1013" s="38">
        <f>G1013*SUMIF('Manual Inputs'!$B$11:$B$22,'Expanded kW'!A1013,'Manual Inputs'!$C$11:$C$22)</f>
        <v>35478.818146172678</v>
      </c>
    </row>
    <row r="1014" spans="1:8" x14ac:dyDescent="0.2">
      <c r="A1014">
        <f t="shared" si="90"/>
        <v>4</v>
      </c>
      <c r="B1014" t="b">
        <f t="shared" si="91"/>
        <v>0</v>
      </c>
      <c r="C1014" t="str">
        <f t="shared" si="92"/>
        <v>OFF</v>
      </c>
      <c r="D1014" s="4">
        <f t="shared" si="94"/>
        <v>42472.166666664212</v>
      </c>
      <c r="E1014" t="str">
        <f t="shared" si="95"/>
        <v>LRKPLGS</v>
      </c>
      <c r="F1014" s="39">
        <v>68.563087463378906</v>
      </c>
      <c r="G1014">
        <f t="shared" si="93"/>
        <v>1.1029629300913931E-3</v>
      </c>
      <c r="H1014" s="38">
        <f>G1014*SUMIF('Manual Inputs'!$B$11:$B$22,'Expanded kW'!A1014,'Manual Inputs'!$C$11:$C$22)</f>
        <v>37952.588240752048</v>
      </c>
    </row>
    <row r="1015" spans="1:8" x14ac:dyDescent="0.2">
      <c r="A1015">
        <f t="shared" si="90"/>
        <v>4</v>
      </c>
      <c r="B1015" t="b">
        <f t="shared" si="91"/>
        <v>0</v>
      </c>
      <c r="C1015" t="str">
        <f t="shared" si="92"/>
        <v>OFF</v>
      </c>
      <c r="D1015" s="4">
        <f t="shared" si="94"/>
        <v>42472.208333330876</v>
      </c>
      <c r="E1015" t="str">
        <f t="shared" si="95"/>
        <v>LRKPLGS</v>
      </c>
      <c r="F1015" s="39">
        <v>82.818748474121094</v>
      </c>
      <c r="G1015">
        <f t="shared" si="93"/>
        <v>1.3322913664339964E-3</v>
      </c>
      <c r="H1015" s="38">
        <f>G1015*SUMIF('Manual Inputs'!$B$11:$B$22,'Expanded kW'!A1015,'Manual Inputs'!$C$11:$C$22)</f>
        <v>45843.703598260159</v>
      </c>
    </row>
    <row r="1016" spans="1:8" x14ac:dyDescent="0.2">
      <c r="A1016">
        <f t="shared" si="90"/>
        <v>4</v>
      </c>
      <c r="B1016" t="b">
        <f t="shared" si="91"/>
        <v>0</v>
      </c>
      <c r="C1016" t="str">
        <f t="shared" si="92"/>
        <v>OFF</v>
      </c>
      <c r="D1016" s="4">
        <f t="shared" si="94"/>
        <v>42472.249999997541</v>
      </c>
      <c r="E1016" t="str">
        <f t="shared" si="95"/>
        <v>LRKPLGS</v>
      </c>
      <c r="F1016" s="39">
        <v>100.93904113769531</v>
      </c>
      <c r="G1016">
        <f t="shared" si="93"/>
        <v>1.6237894863371349E-3</v>
      </c>
      <c r="H1016" s="38">
        <f>G1016*SUMIF('Manual Inputs'!$B$11:$B$22,'Expanded kW'!A1016,'Manual Inputs'!$C$11:$C$22)</f>
        <v>55874.057126751344</v>
      </c>
    </row>
    <row r="1017" spans="1:8" x14ac:dyDescent="0.2">
      <c r="A1017">
        <f t="shared" si="90"/>
        <v>4</v>
      </c>
      <c r="B1017" t="b">
        <f t="shared" si="91"/>
        <v>0</v>
      </c>
      <c r="C1017" t="str">
        <f t="shared" si="92"/>
        <v>ON</v>
      </c>
      <c r="D1017" s="4">
        <f t="shared" si="94"/>
        <v>42472.291666664205</v>
      </c>
      <c r="E1017" t="str">
        <f t="shared" si="95"/>
        <v>LRKPLGS</v>
      </c>
      <c r="F1017" s="39">
        <v>108.97353363037109</v>
      </c>
      <c r="G1017">
        <f t="shared" si="93"/>
        <v>1.7530390243812354E-3</v>
      </c>
      <c r="H1017" s="38">
        <f>G1017*SUMIF('Manual Inputs'!$B$11:$B$22,'Expanded kW'!A1017,'Manual Inputs'!$C$11:$C$22)</f>
        <v>60321.490820002218</v>
      </c>
    </row>
    <row r="1018" spans="1:8" x14ac:dyDescent="0.2">
      <c r="A1018">
        <f t="shared" si="90"/>
        <v>4</v>
      </c>
      <c r="B1018" t="b">
        <f t="shared" si="91"/>
        <v>0</v>
      </c>
      <c r="C1018" t="str">
        <f t="shared" si="92"/>
        <v>ON</v>
      </c>
      <c r="D1018" s="4">
        <f t="shared" si="94"/>
        <v>42472.333333330869</v>
      </c>
      <c r="E1018" t="str">
        <f t="shared" si="95"/>
        <v>LRKPLGS</v>
      </c>
      <c r="F1018" s="39">
        <v>114.85098266601562</v>
      </c>
      <c r="G1018">
        <f t="shared" si="93"/>
        <v>1.847588564806757E-3</v>
      </c>
      <c r="H1018" s="38">
        <f>G1018*SUMIF('Manual Inputs'!$B$11:$B$22,'Expanded kW'!A1018,'Manual Inputs'!$C$11:$C$22)</f>
        <v>63574.909115596995</v>
      </c>
    </row>
    <row r="1019" spans="1:8" x14ac:dyDescent="0.2">
      <c r="A1019">
        <f t="shared" si="90"/>
        <v>4</v>
      </c>
      <c r="B1019" t="b">
        <f t="shared" si="91"/>
        <v>0</v>
      </c>
      <c r="C1019" t="str">
        <f t="shared" si="92"/>
        <v>ON</v>
      </c>
      <c r="D1019" s="4">
        <f t="shared" si="94"/>
        <v>42472.374999997533</v>
      </c>
      <c r="E1019" t="str">
        <f t="shared" si="95"/>
        <v>LRKPLGS</v>
      </c>
      <c r="F1019" s="39">
        <v>112.10218048095703</v>
      </c>
      <c r="G1019">
        <f t="shared" si="93"/>
        <v>1.8033690434222625E-3</v>
      </c>
      <c r="H1019" s="38">
        <f>G1019*SUMIF('Manual Inputs'!$B$11:$B$22,'Expanded kW'!A1019,'Manual Inputs'!$C$11:$C$22)</f>
        <v>62053.330065637638</v>
      </c>
    </row>
    <row r="1020" spans="1:8" x14ac:dyDescent="0.2">
      <c r="A1020">
        <f t="shared" si="90"/>
        <v>4</v>
      </c>
      <c r="B1020" t="b">
        <f t="shared" si="91"/>
        <v>0</v>
      </c>
      <c r="C1020" t="str">
        <f t="shared" si="92"/>
        <v>ON</v>
      </c>
      <c r="D1020" s="4">
        <f t="shared" si="94"/>
        <v>42472.416666664198</v>
      </c>
      <c r="E1020" t="str">
        <f t="shared" si="95"/>
        <v>LRKPLGS</v>
      </c>
      <c r="F1020" s="39">
        <v>123.66928100585937</v>
      </c>
      <c r="G1020">
        <f t="shared" si="93"/>
        <v>1.9894470565284014E-3</v>
      </c>
      <c r="H1020" s="38">
        <f>G1020*SUMIF('Manual Inputs'!$B$11:$B$22,'Expanded kW'!A1020,'Manual Inputs'!$C$11:$C$22)</f>
        <v>68456.212718719529</v>
      </c>
    </row>
    <row r="1021" spans="1:8" x14ac:dyDescent="0.2">
      <c r="A1021">
        <f t="shared" si="90"/>
        <v>4</v>
      </c>
      <c r="B1021" t="b">
        <f t="shared" si="91"/>
        <v>0</v>
      </c>
      <c r="C1021" t="str">
        <f t="shared" si="92"/>
        <v>ON</v>
      </c>
      <c r="D1021" s="4">
        <f t="shared" si="94"/>
        <v>42472.458333330862</v>
      </c>
      <c r="E1021" t="str">
        <f t="shared" si="95"/>
        <v>LRKPLGS</v>
      </c>
      <c r="F1021" s="39">
        <v>126.52970123291016</v>
      </c>
      <c r="G1021">
        <f t="shared" si="93"/>
        <v>2.0354621587013563E-3</v>
      </c>
      <c r="H1021" s="38">
        <f>G1021*SUMIF('Manual Inputs'!$B$11:$B$22,'Expanded kW'!A1021,'Manual Inputs'!$C$11:$C$22)</f>
        <v>70039.577107476987</v>
      </c>
    </row>
    <row r="1022" spans="1:8" x14ac:dyDescent="0.2">
      <c r="A1022">
        <f t="shared" si="90"/>
        <v>4</v>
      </c>
      <c r="B1022" t="b">
        <f t="shared" si="91"/>
        <v>0</v>
      </c>
      <c r="C1022" t="str">
        <f t="shared" si="92"/>
        <v>ON</v>
      </c>
      <c r="D1022" s="4">
        <f t="shared" si="94"/>
        <v>42472.499999997526</v>
      </c>
      <c r="E1022" t="str">
        <f t="shared" si="95"/>
        <v>LRKPLGS</v>
      </c>
      <c r="F1022" s="39">
        <v>120.25154113769531</v>
      </c>
      <c r="G1022">
        <f t="shared" si="93"/>
        <v>1.9344664464254237E-3</v>
      </c>
      <c r="H1022" s="38">
        <f>G1022*SUMIF('Manual Inputs'!$B$11:$B$22,'Expanded kW'!A1022,'Manual Inputs'!$C$11:$C$22)</f>
        <v>66564.348178638611</v>
      </c>
    </row>
    <row r="1023" spans="1:8" x14ac:dyDescent="0.2">
      <c r="A1023">
        <f t="shared" si="90"/>
        <v>4</v>
      </c>
      <c r="B1023" t="b">
        <f t="shared" si="91"/>
        <v>0</v>
      </c>
      <c r="C1023" t="str">
        <f t="shared" si="92"/>
        <v>ON</v>
      </c>
      <c r="D1023" s="4">
        <f t="shared" si="94"/>
        <v>42472.54166666419</v>
      </c>
      <c r="E1023" t="str">
        <f t="shared" si="95"/>
        <v>LRKPLGS</v>
      </c>
      <c r="F1023" s="39">
        <v>118.81576538085937</v>
      </c>
      <c r="G1023">
        <f t="shared" si="93"/>
        <v>1.9113693617651129E-3</v>
      </c>
      <c r="H1023" s="38">
        <f>G1023*SUMIF('Manual Inputs'!$B$11:$B$22,'Expanded kW'!A1023,'Manual Inputs'!$C$11:$C$22)</f>
        <v>65769.585163709431</v>
      </c>
    </row>
    <row r="1024" spans="1:8" x14ac:dyDescent="0.2">
      <c r="A1024">
        <f t="shared" si="90"/>
        <v>4</v>
      </c>
      <c r="B1024" t="b">
        <f t="shared" si="91"/>
        <v>0</v>
      </c>
      <c r="C1024" t="str">
        <f t="shared" si="92"/>
        <v>ON</v>
      </c>
      <c r="D1024" s="4">
        <f t="shared" si="94"/>
        <v>42472.583333330855</v>
      </c>
      <c r="E1024" t="str">
        <f t="shared" si="95"/>
        <v>LRKPLGS</v>
      </c>
      <c r="F1024" s="39">
        <v>118.80537414550781</v>
      </c>
      <c r="G1024">
        <f t="shared" si="93"/>
        <v>1.9112021996985455E-3</v>
      </c>
      <c r="H1024" s="38">
        <f>G1024*SUMIF('Manual Inputs'!$B$11:$B$22,'Expanded kW'!A1024,'Manual Inputs'!$C$11:$C$22)</f>
        <v>65763.833172496656</v>
      </c>
    </row>
    <row r="1025" spans="1:8" x14ac:dyDescent="0.2">
      <c r="A1025">
        <f t="shared" si="90"/>
        <v>4</v>
      </c>
      <c r="B1025" t="b">
        <f t="shared" si="91"/>
        <v>0</v>
      </c>
      <c r="C1025" t="str">
        <f t="shared" si="92"/>
        <v>ON</v>
      </c>
      <c r="D1025" s="4">
        <f t="shared" si="94"/>
        <v>42472.624999997519</v>
      </c>
      <c r="E1025" t="str">
        <f t="shared" si="95"/>
        <v>LRKPLGS</v>
      </c>
      <c r="F1025" s="39">
        <v>118.62947082519531</v>
      </c>
      <c r="G1025">
        <f t="shared" si="93"/>
        <v>1.9083724723807914E-3</v>
      </c>
      <c r="H1025" s="38">
        <f>G1025*SUMIF('Manual Inputs'!$B$11:$B$22,'Expanded kW'!A1025,'Manual Inputs'!$C$11:$C$22)</f>
        <v>65666.463194962198</v>
      </c>
    </row>
    <row r="1026" spans="1:8" x14ac:dyDescent="0.2">
      <c r="A1026">
        <f t="shared" ref="A1026:A1089" si="96">MONTH(D1026)</f>
        <v>4</v>
      </c>
      <c r="B1026" t="b">
        <f t="shared" ref="B1026:B1089" si="97">IF(ISNA(VLOOKUP(DATE(YEAR(D1026),MONTH(D1026),DAY(D1026)),Holidays,1,FALSE)),FALSE,TRUE)</f>
        <v>0</v>
      </c>
      <c r="C1026" t="str">
        <f t="shared" ref="C1026:C1089" si="98">IF(OR(HOUR(D1026)&lt;PkStart,HOUR(D1026)&gt;OPkStart-1,WEEKDAY(D1026,2)&gt;5,B1026)=TRUE,"OFF","ON")</f>
        <v>ON</v>
      </c>
      <c r="D1026" s="4">
        <f t="shared" si="94"/>
        <v>42472.666666664183</v>
      </c>
      <c r="E1026" t="str">
        <f t="shared" si="95"/>
        <v>LRKPLGS</v>
      </c>
      <c r="F1026" s="39">
        <v>98.305854797363281</v>
      </c>
      <c r="G1026">
        <f t="shared" ref="G1026:G1089" si="99">IF(SUMIF($A$2:$A$8761,A1026,$F$2:$F$8761)=0,0,F1026/SUMIF($A$2:$A$8761,A1026,$F$2:$F$8761))</f>
        <v>1.5814298577255951E-3</v>
      </c>
      <c r="H1026" s="38">
        <f>G1026*SUMIF('Manual Inputs'!$B$11:$B$22,'Expanded kW'!A1026,'Manual Inputs'!$C$11:$C$22)</f>
        <v>54416.476369624957</v>
      </c>
    </row>
    <row r="1027" spans="1:8" x14ac:dyDescent="0.2">
      <c r="A1027">
        <f t="shared" si="96"/>
        <v>4</v>
      </c>
      <c r="B1027" t="b">
        <f t="shared" si="97"/>
        <v>0</v>
      </c>
      <c r="C1027" t="str">
        <f t="shared" si="98"/>
        <v>ON</v>
      </c>
      <c r="D1027" s="4">
        <f t="shared" si="94"/>
        <v>42472.708333330847</v>
      </c>
      <c r="E1027" t="str">
        <f t="shared" si="95"/>
        <v>LRKPLGS</v>
      </c>
      <c r="F1027" s="39">
        <v>83.73406982421875</v>
      </c>
      <c r="G1027">
        <f t="shared" si="99"/>
        <v>1.3470159880289347E-3</v>
      </c>
      <c r="H1027" s="38">
        <f>G1027*SUMIF('Manual Inputs'!$B$11:$B$22,'Expanded kW'!A1027,'Manual Inputs'!$C$11:$C$22)</f>
        <v>46350.372938767621</v>
      </c>
    </row>
    <row r="1028" spans="1:8" x14ac:dyDescent="0.2">
      <c r="A1028">
        <f t="shared" si="96"/>
        <v>4</v>
      </c>
      <c r="B1028" t="b">
        <f t="shared" si="97"/>
        <v>0</v>
      </c>
      <c r="C1028" t="str">
        <f t="shared" si="98"/>
        <v>ON</v>
      </c>
      <c r="D1028" s="4">
        <f t="shared" ref="D1028:D1091" si="100">+D1027+1/24</f>
        <v>42472.749999997512</v>
      </c>
      <c r="E1028" t="str">
        <f t="shared" ref="E1028:E1091" si="101">+E1027</f>
        <v>LRKPLGS</v>
      </c>
      <c r="F1028" s="39">
        <v>78.072700500488281</v>
      </c>
      <c r="G1028">
        <f t="shared" si="99"/>
        <v>1.2559424858187768E-3</v>
      </c>
      <c r="H1028" s="38">
        <f>G1028*SUMIF('Manual Inputs'!$B$11:$B$22,'Expanded kW'!A1028,'Manual Inputs'!$C$11:$C$22)</f>
        <v>43216.563964118817</v>
      </c>
    </row>
    <row r="1029" spans="1:8" x14ac:dyDescent="0.2">
      <c r="A1029">
        <f t="shared" si="96"/>
        <v>4</v>
      </c>
      <c r="B1029" t="b">
        <f t="shared" si="97"/>
        <v>0</v>
      </c>
      <c r="C1029" t="str">
        <f t="shared" si="98"/>
        <v>ON</v>
      </c>
      <c r="D1029" s="4">
        <f t="shared" si="100"/>
        <v>42472.791666664176</v>
      </c>
      <c r="E1029" t="str">
        <f t="shared" si="101"/>
        <v>LRKPLGS</v>
      </c>
      <c r="F1029" s="39">
        <v>80.790931701660156</v>
      </c>
      <c r="G1029">
        <f t="shared" si="99"/>
        <v>1.2996702168943609E-3</v>
      </c>
      <c r="H1029" s="38">
        <f>G1029*SUMIF('Manual Inputs'!$B$11:$B$22,'Expanded kW'!A1029,'Manual Inputs'!$C$11:$C$22)</f>
        <v>44721.22067282295</v>
      </c>
    </row>
    <row r="1030" spans="1:8" x14ac:dyDescent="0.2">
      <c r="A1030">
        <f t="shared" si="96"/>
        <v>4</v>
      </c>
      <c r="B1030" t="b">
        <f t="shared" si="97"/>
        <v>0</v>
      </c>
      <c r="C1030" t="str">
        <f t="shared" si="98"/>
        <v>ON</v>
      </c>
      <c r="D1030" s="4">
        <f t="shared" si="100"/>
        <v>42472.83333333084</v>
      </c>
      <c r="E1030" t="str">
        <f t="shared" si="101"/>
        <v>LRKPLGS</v>
      </c>
      <c r="F1030" s="39">
        <v>83.59979248046875</v>
      </c>
      <c r="G1030">
        <f t="shared" si="99"/>
        <v>1.3448558908398095E-3</v>
      </c>
      <c r="H1030" s="38">
        <f>G1030*SUMIF('Manual Inputs'!$B$11:$B$22,'Expanded kW'!A1030,'Manual Inputs'!$C$11:$C$22)</f>
        <v>46276.044711642084</v>
      </c>
    </row>
    <row r="1031" spans="1:8" x14ac:dyDescent="0.2">
      <c r="A1031">
        <f t="shared" si="96"/>
        <v>4</v>
      </c>
      <c r="B1031" t="b">
        <f t="shared" si="97"/>
        <v>0</v>
      </c>
      <c r="C1031" t="str">
        <f t="shared" si="98"/>
        <v>OFF</v>
      </c>
      <c r="D1031" s="4">
        <f t="shared" si="100"/>
        <v>42472.874999997504</v>
      </c>
      <c r="E1031" t="str">
        <f t="shared" si="101"/>
        <v>LRKPLGS</v>
      </c>
      <c r="F1031" s="39">
        <v>73.43194580078125</v>
      </c>
      <c r="G1031">
        <f t="shared" si="99"/>
        <v>1.1812874405050982E-3</v>
      </c>
      <c r="H1031" s="38">
        <f>G1031*SUMIF('Manual Inputs'!$B$11:$B$22,'Expanded kW'!A1031,'Manual Inputs'!$C$11:$C$22)</f>
        <v>40647.708640350182</v>
      </c>
    </row>
    <row r="1032" spans="1:8" x14ac:dyDescent="0.2">
      <c r="A1032">
        <f t="shared" si="96"/>
        <v>4</v>
      </c>
      <c r="B1032" t="b">
        <f t="shared" si="97"/>
        <v>0</v>
      </c>
      <c r="C1032" t="str">
        <f t="shared" si="98"/>
        <v>OFF</v>
      </c>
      <c r="D1032" s="4">
        <f t="shared" si="100"/>
        <v>42472.916666664169</v>
      </c>
      <c r="E1032" t="str">
        <f t="shared" si="101"/>
        <v>LRKPLGS</v>
      </c>
      <c r="F1032" s="39">
        <v>72.508308410644531</v>
      </c>
      <c r="G1032">
        <f t="shared" si="99"/>
        <v>1.1664290401637877E-3</v>
      </c>
      <c r="H1032" s="38">
        <f>G1032*SUMIF('Manual Inputs'!$B$11:$B$22,'Expanded kW'!A1032,'Manual Inputs'!$C$11:$C$22)</f>
        <v>40136.436017594599</v>
      </c>
    </row>
    <row r="1033" spans="1:8" x14ac:dyDescent="0.2">
      <c r="A1033">
        <f t="shared" si="96"/>
        <v>4</v>
      </c>
      <c r="B1033" t="b">
        <f t="shared" si="97"/>
        <v>0</v>
      </c>
      <c r="C1033" t="str">
        <f t="shared" si="98"/>
        <v>OFF</v>
      </c>
      <c r="D1033" s="4">
        <f t="shared" si="100"/>
        <v>42472.958333330833</v>
      </c>
      <c r="E1033" t="str">
        <f t="shared" si="101"/>
        <v>LRKPLGS</v>
      </c>
      <c r="F1033" s="39">
        <v>68.638786315917969</v>
      </c>
      <c r="G1033">
        <f t="shared" si="99"/>
        <v>1.1041806848817624E-3</v>
      </c>
      <c r="H1033" s="38">
        <f>G1033*SUMIF('Manual Inputs'!$B$11:$B$22,'Expanded kW'!A1033,'Manual Inputs'!$C$11:$C$22)</f>
        <v>37994.490778794061</v>
      </c>
    </row>
    <row r="1034" spans="1:8" x14ac:dyDescent="0.2">
      <c r="A1034">
        <f t="shared" si="96"/>
        <v>4</v>
      </c>
      <c r="B1034" t="b">
        <f t="shared" si="97"/>
        <v>0</v>
      </c>
      <c r="C1034" t="str">
        <f t="shared" si="98"/>
        <v>OFF</v>
      </c>
      <c r="D1034" s="4">
        <f t="shared" si="100"/>
        <v>42472.999999997497</v>
      </c>
      <c r="E1034" t="str">
        <f t="shared" si="101"/>
        <v>LRKPLGS</v>
      </c>
      <c r="F1034" s="39">
        <v>66.179550170898438</v>
      </c>
      <c r="G1034">
        <f t="shared" si="99"/>
        <v>1.0646193639924984E-3</v>
      </c>
      <c r="H1034" s="38">
        <f>G1034*SUMIF('Manual Inputs'!$B$11:$B$22,'Expanded kW'!A1034,'Manual Inputs'!$C$11:$C$22)</f>
        <v>36633.198861353027</v>
      </c>
    </row>
    <row r="1035" spans="1:8" x14ac:dyDescent="0.2">
      <c r="A1035">
        <f t="shared" si="96"/>
        <v>4</v>
      </c>
      <c r="B1035" t="b">
        <f t="shared" si="97"/>
        <v>0</v>
      </c>
      <c r="C1035" t="str">
        <f t="shared" si="98"/>
        <v>OFF</v>
      </c>
      <c r="D1035" s="4">
        <f t="shared" si="100"/>
        <v>42473.041666664161</v>
      </c>
      <c r="E1035" t="str">
        <f t="shared" si="101"/>
        <v>LRKPLGS</v>
      </c>
      <c r="F1035" s="39">
        <v>65.110969543457031</v>
      </c>
      <c r="G1035">
        <f t="shared" si="99"/>
        <v>1.0474292860148812E-3</v>
      </c>
      <c r="H1035" s="38">
        <f>G1035*SUMIF('Manual Inputs'!$B$11:$B$22,'Expanded kW'!A1035,'Manual Inputs'!$C$11:$C$22)</f>
        <v>36041.693985249105</v>
      </c>
    </row>
    <row r="1036" spans="1:8" x14ac:dyDescent="0.2">
      <c r="A1036">
        <f t="shared" si="96"/>
        <v>4</v>
      </c>
      <c r="B1036" t="b">
        <f t="shared" si="97"/>
        <v>0</v>
      </c>
      <c r="C1036" t="str">
        <f t="shared" si="98"/>
        <v>OFF</v>
      </c>
      <c r="D1036" s="4">
        <f t="shared" si="100"/>
        <v>42473.083333330826</v>
      </c>
      <c r="E1036" t="str">
        <f t="shared" si="101"/>
        <v>LRKPLGS</v>
      </c>
      <c r="F1036" s="39">
        <v>64.173995971679687</v>
      </c>
      <c r="G1036">
        <f t="shared" si="99"/>
        <v>1.0323563487481965E-3</v>
      </c>
      <c r="H1036" s="38">
        <f>G1036*SUMIF('Manual Inputs'!$B$11:$B$22,'Expanded kW'!A1036,'Manual Inputs'!$C$11:$C$22)</f>
        <v>35523.039218117658</v>
      </c>
    </row>
    <row r="1037" spans="1:8" x14ac:dyDescent="0.2">
      <c r="A1037">
        <f t="shared" si="96"/>
        <v>4</v>
      </c>
      <c r="B1037" t="b">
        <f t="shared" si="97"/>
        <v>0</v>
      </c>
      <c r="C1037" t="str">
        <f t="shared" si="98"/>
        <v>OFF</v>
      </c>
      <c r="D1037" s="4">
        <f t="shared" si="100"/>
        <v>42473.12499999749</v>
      </c>
      <c r="E1037" t="str">
        <f t="shared" si="101"/>
        <v>LRKPLGS</v>
      </c>
      <c r="F1037" s="39">
        <v>66.475822448730469</v>
      </c>
      <c r="G1037">
        <f t="shared" si="99"/>
        <v>1.0693854466143904E-3</v>
      </c>
      <c r="H1037" s="38">
        <f>G1037*SUMIF('Manual Inputs'!$B$11:$B$22,'Expanded kW'!A1037,'Manual Inputs'!$C$11:$C$22)</f>
        <v>36797.198182032895</v>
      </c>
    </row>
    <row r="1038" spans="1:8" x14ac:dyDescent="0.2">
      <c r="A1038">
        <f t="shared" si="96"/>
        <v>4</v>
      </c>
      <c r="B1038" t="b">
        <f t="shared" si="97"/>
        <v>0</v>
      </c>
      <c r="C1038" t="str">
        <f t="shared" si="98"/>
        <v>OFF</v>
      </c>
      <c r="D1038" s="4">
        <f t="shared" si="100"/>
        <v>42473.166666664154</v>
      </c>
      <c r="E1038" t="str">
        <f t="shared" si="101"/>
        <v>LRKPLGS</v>
      </c>
      <c r="F1038" s="39">
        <v>70.174774169921875</v>
      </c>
      <c r="G1038">
        <f t="shared" si="99"/>
        <v>1.1288898648022527E-3</v>
      </c>
      <c r="H1038" s="38">
        <f>G1038*SUMIF('Manual Inputs'!$B$11:$B$22,'Expanded kW'!A1038,'Manual Inputs'!$C$11:$C$22)</f>
        <v>38844.725456410401</v>
      </c>
    </row>
    <row r="1039" spans="1:8" x14ac:dyDescent="0.2">
      <c r="A1039">
        <f t="shared" si="96"/>
        <v>4</v>
      </c>
      <c r="B1039" t="b">
        <f t="shared" si="97"/>
        <v>0</v>
      </c>
      <c r="C1039" t="str">
        <f t="shared" si="98"/>
        <v>OFF</v>
      </c>
      <c r="D1039" s="4">
        <f t="shared" si="100"/>
        <v>42473.208333330818</v>
      </c>
      <c r="E1039" t="str">
        <f t="shared" si="101"/>
        <v>LRKPLGS</v>
      </c>
      <c r="F1039" s="39">
        <v>84.000221252441406</v>
      </c>
      <c r="G1039">
        <f t="shared" si="99"/>
        <v>1.3512975215768117E-3</v>
      </c>
      <c r="H1039" s="38">
        <f>G1039*SUMIF('Manual Inputs'!$B$11:$B$22,'Expanded kW'!A1039,'Manual Inputs'!$C$11:$C$22)</f>
        <v>46497.699086680928</v>
      </c>
    </row>
    <row r="1040" spans="1:8" x14ac:dyDescent="0.2">
      <c r="A1040">
        <f t="shared" si="96"/>
        <v>4</v>
      </c>
      <c r="B1040" t="b">
        <f t="shared" si="97"/>
        <v>0</v>
      </c>
      <c r="C1040" t="str">
        <f t="shared" si="98"/>
        <v>OFF</v>
      </c>
      <c r="D1040" s="4">
        <f t="shared" si="100"/>
        <v>42473.249999997483</v>
      </c>
      <c r="E1040" t="str">
        <f t="shared" si="101"/>
        <v>LRKPLGS</v>
      </c>
      <c r="F1040" s="39">
        <v>106.34258270263672</v>
      </c>
      <c r="G1040">
        <f t="shared" si="99"/>
        <v>1.7107153564785828E-3</v>
      </c>
      <c r="H1040" s="38">
        <f>G1040*SUMIF('Manual Inputs'!$B$11:$B$22,'Expanded kW'!A1040,'Manual Inputs'!$C$11:$C$22)</f>
        <v>58865.147458929685</v>
      </c>
    </row>
    <row r="1041" spans="1:8" x14ac:dyDescent="0.2">
      <c r="A1041">
        <f t="shared" si="96"/>
        <v>4</v>
      </c>
      <c r="B1041" t="b">
        <f t="shared" si="97"/>
        <v>0</v>
      </c>
      <c r="C1041" t="str">
        <f t="shared" si="98"/>
        <v>ON</v>
      </c>
      <c r="D1041" s="4">
        <f t="shared" si="100"/>
        <v>42473.291666664147</v>
      </c>
      <c r="E1041" t="str">
        <f t="shared" si="101"/>
        <v>LRKPLGS</v>
      </c>
      <c r="F1041" s="39">
        <v>113.57540893554687</v>
      </c>
      <c r="G1041">
        <f t="shared" si="99"/>
        <v>1.8270686233724264E-3</v>
      </c>
      <c r="H1041" s="38">
        <f>G1041*SUMIF('Manual Inputs'!$B$11:$B$22,'Expanded kW'!A1041,'Manual Inputs'!$C$11:$C$22)</f>
        <v>62868.824743462232</v>
      </c>
    </row>
    <row r="1042" spans="1:8" x14ac:dyDescent="0.2">
      <c r="A1042">
        <f t="shared" si="96"/>
        <v>4</v>
      </c>
      <c r="B1042" t="b">
        <f t="shared" si="97"/>
        <v>0</v>
      </c>
      <c r="C1042" t="str">
        <f t="shared" si="98"/>
        <v>ON</v>
      </c>
      <c r="D1042" s="4">
        <f t="shared" si="100"/>
        <v>42473.333333330811</v>
      </c>
      <c r="E1042" t="str">
        <f t="shared" si="101"/>
        <v>LRKPLGS</v>
      </c>
      <c r="F1042" s="39">
        <v>116.71045684814453</v>
      </c>
      <c r="G1042">
        <f t="shared" si="99"/>
        <v>1.8775016152283216E-3</v>
      </c>
      <c r="H1042" s="38">
        <f>G1042*SUMIF('Manual Inputs'!$B$11:$B$22,'Expanded kW'!A1042,'Manual Inputs'!$C$11:$C$22)</f>
        <v>64604.207249470288</v>
      </c>
    </row>
    <row r="1043" spans="1:8" x14ac:dyDescent="0.2">
      <c r="A1043">
        <f t="shared" si="96"/>
        <v>4</v>
      </c>
      <c r="B1043" t="b">
        <f t="shared" si="97"/>
        <v>0</v>
      </c>
      <c r="C1043" t="str">
        <f t="shared" si="98"/>
        <v>ON</v>
      </c>
      <c r="D1043" s="4">
        <f t="shared" si="100"/>
        <v>42473.374999997475</v>
      </c>
      <c r="E1043" t="str">
        <f t="shared" si="101"/>
        <v>LRKPLGS</v>
      </c>
      <c r="F1043" s="39">
        <v>113.95279693603516</v>
      </c>
      <c r="G1043">
        <f t="shared" si="99"/>
        <v>1.8331396010690217E-3</v>
      </c>
      <c r="H1043" s="38">
        <f>G1043*SUMIF('Manual Inputs'!$B$11:$B$22,'Expanded kW'!A1043,'Manual Inputs'!$C$11:$C$22)</f>
        <v>63077.725070437482</v>
      </c>
    </row>
    <row r="1044" spans="1:8" x14ac:dyDescent="0.2">
      <c r="A1044">
        <f t="shared" si="96"/>
        <v>4</v>
      </c>
      <c r="B1044" t="b">
        <f t="shared" si="97"/>
        <v>0</v>
      </c>
      <c r="C1044" t="str">
        <f t="shared" si="98"/>
        <v>ON</v>
      </c>
      <c r="D1044" s="4">
        <f t="shared" si="100"/>
        <v>42473.416666664139</v>
      </c>
      <c r="E1044" t="str">
        <f t="shared" si="101"/>
        <v>LRKPLGS</v>
      </c>
      <c r="F1044" s="39">
        <v>118.51585388183594</v>
      </c>
      <c r="G1044">
        <f t="shared" si="99"/>
        <v>1.9065447356000839E-3</v>
      </c>
      <c r="H1044" s="38">
        <f>G1044*SUMIF('Manual Inputs'!$B$11:$B$22,'Expanded kW'!A1044,'Manual Inputs'!$C$11:$C$22)</f>
        <v>65603.57137914667</v>
      </c>
    </row>
    <row r="1045" spans="1:8" x14ac:dyDescent="0.2">
      <c r="A1045">
        <f t="shared" si="96"/>
        <v>4</v>
      </c>
      <c r="B1045" t="b">
        <f t="shared" si="97"/>
        <v>0</v>
      </c>
      <c r="C1045" t="str">
        <f t="shared" si="98"/>
        <v>ON</v>
      </c>
      <c r="D1045" s="4">
        <f t="shared" si="100"/>
        <v>42473.458333330804</v>
      </c>
      <c r="E1045" t="str">
        <f t="shared" si="101"/>
        <v>LRKPLGS</v>
      </c>
      <c r="F1045" s="39">
        <v>116.29595947265625</v>
      </c>
      <c r="G1045">
        <f t="shared" si="99"/>
        <v>1.8708336652176409E-3</v>
      </c>
      <c r="H1045" s="38">
        <f>G1045*SUMIF('Manual Inputs'!$B$11:$B$22,'Expanded kW'!A1045,'Manual Inputs'!$C$11:$C$22)</f>
        <v>64374.765303362168</v>
      </c>
    </row>
    <row r="1046" spans="1:8" x14ac:dyDescent="0.2">
      <c r="A1046">
        <f t="shared" si="96"/>
        <v>4</v>
      </c>
      <c r="B1046" t="b">
        <f t="shared" si="97"/>
        <v>0</v>
      </c>
      <c r="C1046" t="str">
        <f t="shared" si="98"/>
        <v>ON</v>
      </c>
      <c r="D1046" s="4">
        <f t="shared" si="100"/>
        <v>42473.499999997468</v>
      </c>
      <c r="E1046" t="str">
        <f t="shared" si="101"/>
        <v>LRKPLGS</v>
      </c>
      <c r="F1046" s="39">
        <v>121.39247131347656</v>
      </c>
      <c r="G1046">
        <f t="shared" si="99"/>
        <v>1.952820399496477E-3</v>
      </c>
      <c r="H1046" s="38">
        <f>G1046*SUMIF('Manual Inputs'!$B$11:$B$22,'Expanded kW'!A1046,'Manual Inputs'!$C$11:$C$22)</f>
        <v>67195.901610301138</v>
      </c>
    </row>
    <row r="1047" spans="1:8" x14ac:dyDescent="0.2">
      <c r="A1047">
        <f t="shared" si="96"/>
        <v>4</v>
      </c>
      <c r="B1047" t="b">
        <f t="shared" si="97"/>
        <v>0</v>
      </c>
      <c r="C1047" t="str">
        <f t="shared" si="98"/>
        <v>ON</v>
      </c>
      <c r="D1047" s="4">
        <f t="shared" si="100"/>
        <v>42473.541666664132</v>
      </c>
      <c r="E1047" t="str">
        <f t="shared" si="101"/>
        <v>LRKPLGS</v>
      </c>
      <c r="F1047" s="39">
        <v>124.43404388427734</v>
      </c>
      <c r="G1047">
        <f t="shared" si="99"/>
        <v>2.0017496691500333E-3</v>
      </c>
      <c r="H1047" s="38">
        <f>G1047*SUMIF('Manual Inputs'!$B$11:$B$22,'Expanded kW'!A1047,'Manual Inputs'!$C$11:$C$22)</f>
        <v>68879.541534562493</v>
      </c>
    </row>
    <row r="1048" spans="1:8" x14ac:dyDescent="0.2">
      <c r="A1048">
        <f t="shared" si="96"/>
        <v>4</v>
      </c>
      <c r="B1048" t="b">
        <f t="shared" si="97"/>
        <v>0</v>
      </c>
      <c r="C1048" t="str">
        <f t="shared" si="98"/>
        <v>ON</v>
      </c>
      <c r="D1048" s="4">
        <f t="shared" si="100"/>
        <v>42473.583333330796</v>
      </c>
      <c r="E1048" t="str">
        <f t="shared" si="101"/>
        <v>LRKPLGS</v>
      </c>
      <c r="F1048" s="39">
        <v>111.79644775390625</v>
      </c>
      <c r="G1048">
        <f t="shared" si="99"/>
        <v>1.7984507721347731E-3</v>
      </c>
      <c r="H1048" s="38">
        <f>G1048*SUMIF('Manual Inputs'!$B$11:$B$22,'Expanded kW'!A1048,'Manual Inputs'!$C$11:$C$22)</f>
        <v>61884.093983501189</v>
      </c>
    </row>
    <row r="1049" spans="1:8" x14ac:dyDescent="0.2">
      <c r="A1049">
        <f t="shared" si="96"/>
        <v>4</v>
      </c>
      <c r="B1049" t="b">
        <f t="shared" si="97"/>
        <v>0</v>
      </c>
      <c r="C1049" t="str">
        <f t="shared" si="98"/>
        <v>ON</v>
      </c>
      <c r="D1049" s="4">
        <f t="shared" si="100"/>
        <v>42473.624999997461</v>
      </c>
      <c r="E1049" t="str">
        <f t="shared" si="101"/>
        <v>LRKPLGS</v>
      </c>
      <c r="F1049" s="39">
        <v>117.796630859375</v>
      </c>
      <c r="G1049">
        <f t="shared" si="99"/>
        <v>1.8949747150308321E-3</v>
      </c>
      <c r="H1049" s="38">
        <f>G1049*SUMIF('Manual Inputs'!$B$11:$B$22,'Expanded kW'!A1049,'Manual Inputs'!$C$11:$C$22)</f>
        <v>65205.450812605544</v>
      </c>
    </row>
    <row r="1050" spans="1:8" x14ac:dyDescent="0.2">
      <c r="A1050">
        <f t="shared" si="96"/>
        <v>4</v>
      </c>
      <c r="B1050" t="b">
        <f t="shared" si="97"/>
        <v>0</v>
      </c>
      <c r="C1050" t="str">
        <f t="shared" si="98"/>
        <v>ON</v>
      </c>
      <c r="D1050" s="4">
        <f t="shared" si="100"/>
        <v>42473.666666664125</v>
      </c>
      <c r="E1050" t="str">
        <f t="shared" si="101"/>
        <v>LRKPLGS</v>
      </c>
      <c r="F1050" s="39">
        <v>109.55825042724609</v>
      </c>
      <c r="G1050">
        <f t="shared" si="99"/>
        <v>1.7624452657775168E-3</v>
      </c>
      <c r="H1050" s="38">
        <f>G1050*SUMIF('Manual Inputs'!$B$11:$B$22,'Expanded kW'!A1050,'Manual Inputs'!$C$11:$C$22)</f>
        <v>60645.156463576117</v>
      </c>
    </row>
    <row r="1051" spans="1:8" x14ac:dyDescent="0.2">
      <c r="A1051">
        <f t="shared" si="96"/>
        <v>4</v>
      </c>
      <c r="B1051" t="b">
        <f t="shared" si="97"/>
        <v>0</v>
      </c>
      <c r="C1051" t="str">
        <f t="shared" si="98"/>
        <v>ON</v>
      </c>
      <c r="D1051" s="4">
        <f t="shared" si="100"/>
        <v>42473.708333330789</v>
      </c>
      <c r="E1051" t="str">
        <f t="shared" si="101"/>
        <v>LRKPLGS</v>
      </c>
      <c r="F1051" s="39">
        <v>98.113815307617188</v>
      </c>
      <c r="G1051">
        <f t="shared" si="99"/>
        <v>1.5783405505467615E-3</v>
      </c>
      <c r="H1051" s="38">
        <f>G1051*SUMIF('Manual Inputs'!$B$11:$B$22,'Expanded kW'!A1051,'Manual Inputs'!$C$11:$C$22)</f>
        <v>54310.174335251286</v>
      </c>
    </row>
    <row r="1052" spans="1:8" x14ac:dyDescent="0.2">
      <c r="A1052">
        <f t="shared" si="96"/>
        <v>4</v>
      </c>
      <c r="B1052" t="b">
        <f t="shared" si="97"/>
        <v>0</v>
      </c>
      <c r="C1052" t="str">
        <f t="shared" si="98"/>
        <v>ON</v>
      </c>
      <c r="D1052" s="4">
        <f t="shared" si="100"/>
        <v>42473.749999997453</v>
      </c>
      <c r="E1052" t="str">
        <f t="shared" si="101"/>
        <v>LRKPLGS</v>
      </c>
      <c r="F1052" s="39">
        <v>92.371238708496094</v>
      </c>
      <c r="G1052">
        <f t="shared" si="99"/>
        <v>1.4859606804683624E-3</v>
      </c>
      <c r="H1052" s="38">
        <f>G1052*SUMIF('Manual Inputs'!$B$11:$B$22,'Expanded kW'!A1052,'Manual Inputs'!$C$11:$C$22)</f>
        <v>51131.413675970434</v>
      </c>
    </row>
    <row r="1053" spans="1:8" x14ac:dyDescent="0.2">
      <c r="A1053">
        <f t="shared" si="96"/>
        <v>4</v>
      </c>
      <c r="B1053" t="b">
        <f t="shared" si="97"/>
        <v>0</v>
      </c>
      <c r="C1053" t="str">
        <f t="shared" si="98"/>
        <v>ON</v>
      </c>
      <c r="D1053" s="4">
        <f t="shared" si="100"/>
        <v>42473.791666664118</v>
      </c>
      <c r="E1053" t="str">
        <f t="shared" si="101"/>
        <v>LRKPLGS</v>
      </c>
      <c r="F1053" s="39">
        <v>86.260673522949219</v>
      </c>
      <c r="G1053">
        <f t="shared" si="99"/>
        <v>1.3876610394966064E-3</v>
      </c>
      <c r="H1053" s="38">
        <f>G1053*SUMIF('Manual Inputs'!$B$11:$B$22,'Expanded kW'!A1053,'Manual Inputs'!$C$11:$C$22)</f>
        <v>47748.95566561311</v>
      </c>
    </row>
    <row r="1054" spans="1:8" x14ac:dyDescent="0.2">
      <c r="A1054">
        <f t="shared" si="96"/>
        <v>4</v>
      </c>
      <c r="B1054" t="b">
        <f t="shared" si="97"/>
        <v>0</v>
      </c>
      <c r="C1054" t="str">
        <f t="shared" si="98"/>
        <v>ON</v>
      </c>
      <c r="D1054" s="4">
        <f t="shared" si="100"/>
        <v>42473.833333330782</v>
      </c>
      <c r="E1054" t="str">
        <f t="shared" si="101"/>
        <v>LRKPLGS</v>
      </c>
      <c r="F1054" s="39">
        <v>84.947898864746094</v>
      </c>
      <c r="G1054">
        <f t="shared" si="99"/>
        <v>1.3665426529546523E-3</v>
      </c>
      <c r="H1054" s="38">
        <f>G1054*SUMIF('Manual Inputs'!$B$11:$B$22,'Expanded kW'!A1054,'Manual Inputs'!$C$11:$C$22)</f>
        <v>47022.278996008805</v>
      </c>
    </row>
    <row r="1055" spans="1:8" x14ac:dyDescent="0.2">
      <c r="A1055">
        <f t="shared" si="96"/>
        <v>4</v>
      </c>
      <c r="B1055" t="b">
        <f t="shared" si="97"/>
        <v>0</v>
      </c>
      <c r="C1055" t="str">
        <f t="shared" si="98"/>
        <v>OFF</v>
      </c>
      <c r="D1055" s="4">
        <f t="shared" si="100"/>
        <v>42473.874999997446</v>
      </c>
      <c r="E1055" t="str">
        <f t="shared" si="101"/>
        <v>LRKPLGS</v>
      </c>
      <c r="F1055" s="39">
        <v>82.541694641113281</v>
      </c>
      <c r="G1055">
        <f t="shared" si="99"/>
        <v>1.327834447722298E-3</v>
      </c>
      <c r="H1055" s="38">
        <f>G1055*SUMIF('Manual Inputs'!$B$11:$B$22,'Expanded kW'!A1055,'Manual Inputs'!$C$11:$C$22)</f>
        <v>45690.342505087632</v>
      </c>
    </row>
    <row r="1056" spans="1:8" x14ac:dyDescent="0.2">
      <c r="A1056">
        <f t="shared" si="96"/>
        <v>4</v>
      </c>
      <c r="B1056" t="b">
        <f t="shared" si="97"/>
        <v>0</v>
      </c>
      <c r="C1056" t="str">
        <f t="shared" si="98"/>
        <v>OFF</v>
      </c>
      <c r="D1056" s="4">
        <f t="shared" si="100"/>
        <v>42473.91666666411</v>
      </c>
      <c r="E1056" t="str">
        <f t="shared" si="101"/>
        <v>LRKPLGS</v>
      </c>
      <c r="F1056" s="39">
        <v>80.58447265625</v>
      </c>
      <c r="G1056">
        <f t="shared" si="99"/>
        <v>1.2963489447332861E-3</v>
      </c>
      <c r="H1056" s="38">
        <f>G1056*SUMIF('Manual Inputs'!$B$11:$B$22,'Expanded kW'!A1056,'Manual Inputs'!$C$11:$C$22)</f>
        <v>44606.936800422722</v>
      </c>
    </row>
    <row r="1057" spans="1:8" x14ac:dyDescent="0.2">
      <c r="A1057">
        <f t="shared" si="96"/>
        <v>4</v>
      </c>
      <c r="B1057" t="b">
        <f t="shared" si="97"/>
        <v>0</v>
      </c>
      <c r="C1057" t="str">
        <f t="shared" si="98"/>
        <v>OFF</v>
      </c>
      <c r="D1057" s="4">
        <f t="shared" si="100"/>
        <v>42473.958333330775</v>
      </c>
      <c r="E1057" t="str">
        <f t="shared" si="101"/>
        <v>LRKPLGS</v>
      </c>
      <c r="F1057" s="39">
        <v>73.122947692871094</v>
      </c>
      <c r="G1057">
        <f t="shared" si="99"/>
        <v>1.1763166395814188E-3</v>
      </c>
      <c r="H1057" s="38">
        <f>G1057*SUMIF('Manual Inputs'!$B$11:$B$22,'Expanded kW'!A1057,'Manual Inputs'!$C$11:$C$22)</f>
        <v>40476.665030872282</v>
      </c>
    </row>
    <row r="1058" spans="1:8" x14ac:dyDescent="0.2">
      <c r="A1058">
        <f t="shared" si="96"/>
        <v>4</v>
      </c>
      <c r="B1058" t="b">
        <f t="shared" si="97"/>
        <v>0</v>
      </c>
      <c r="C1058" t="str">
        <f t="shared" si="98"/>
        <v>OFF</v>
      </c>
      <c r="D1058" s="4">
        <f t="shared" si="100"/>
        <v>42473.999999997439</v>
      </c>
      <c r="E1058" t="str">
        <f t="shared" si="101"/>
        <v>LRKPLGS</v>
      </c>
      <c r="F1058" s="39">
        <v>68.036575317382812</v>
      </c>
      <c r="G1058">
        <f t="shared" si="99"/>
        <v>1.0944930171869205E-3</v>
      </c>
      <c r="H1058" s="38">
        <f>G1058*SUMIF('Manual Inputs'!$B$11:$B$22,'Expanded kW'!A1058,'Manual Inputs'!$C$11:$C$22)</f>
        <v>37661.14134972023</v>
      </c>
    </row>
    <row r="1059" spans="1:8" x14ac:dyDescent="0.2">
      <c r="A1059">
        <f t="shared" si="96"/>
        <v>4</v>
      </c>
      <c r="B1059" t="b">
        <f t="shared" si="97"/>
        <v>0</v>
      </c>
      <c r="C1059" t="str">
        <f t="shared" si="98"/>
        <v>OFF</v>
      </c>
      <c r="D1059" s="4">
        <f t="shared" si="100"/>
        <v>42474.041666664103</v>
      </c>
      <c r="E1059" t="str">
        <f t="shared" si="101"/>
        <v>LRKPLGS</v>
      </c>
      <c r="F1059" s="39">
        <v>67.293411254882813</v>
      </c>
      <c r="G1059">
        <f t="shared" si="99"/>
        <v>1.0825378611074713E-3</v>
      </c>
      <c r="H1059" s="38">
        <f>G1059*SUMIF('Manual Inputs'!$B$11:$B$22,'Expanded kW'!A1059,'Manual Inputs'!$C$11:$C$22)</f>
        <v>37249.7683981382</v>
      </c>
    </row>
    <row r="1060" spans="1:8" x14ac:dyDescent="0.2">
      <c r="A1060">
        <f t="shared" si="96"/>
        <v>4</v>
      </c>
      <c r="B1060" t="b">
        <f t="shared" si="97"/>
        <v>0</v>
      </c>
      <c r="C1060" t="str">
        <f t="shared" si="98"/>
        <v>OFF</v>
      </c>
      <c r="D1060" s="4">
        <f t="shared" si="100"/>
        <v>42474.083333330767</v>
      </c>
      <c r="E1060" t="str">
        <f t="shared" si="101"/>
        <v>LRKPLGS</v>
      </c>
      <c r="F1060" s="39">
        <v>67.575942993164062</v>
      </c>
      <c r="G1060">
        <f t="shared" si="99"/>
        <v>1.0870829019658623E-3</v>
      </c>
      <c r="H1060" s="38">
        <f>G1060*SUMIF('Manual Inputs'!$B$11:$B$22,'Expanded kW'!A1060,'Manual Inputs'!$C$11:$C$22)</f>
        <v>37406.16174512187</v>
      </c>
    </row>
    <row r="1061" spans="1:8" x14ac:dyDescent="0.2">
      <c r="A1061">
        <f t="shared" si="96"/>
        <v>4</v>
      </c>
      <c r="B1061" t="b">
        <f t="shared" si="97"/>
        <v>0</v>
      </c>
      <c r="C1061" t="str">
        <f t="shared" si="98"/>
        <v>OFF</v>
      </c>
      <c r="D1061" s="4">
        <f t="shared" si="100"/>
        <v>42474.124999997432</v>
      </c>
      <c r="E1061" t="str">
        <f t="shared" si="101"/>
        <v>LRKPLGS</v>
      </c>
      <c r="F1061" s="39">
        <v>68.890579223632812</v>
      </c>
      <c r="G1061">
        <f t="shared" si="99"/>
        <v>1.1082312353097566E-3</v>
      </c>
      <c r="H1061" s="38">
        <f>G1061*SUMIF('Manual Inputs'!$B$11:$B$22,'Expanded kW'!A1061,'Manual Inputs'!$C$11:$C$22)</f>
        <v>38133.8688742386</v>
      </c>
    </row>
    <row r="1062" spans="1:8" x14ac:dyDescent="0.2">
      <c r="A1062">
        <f t="shared" si="96"/>
        <v>4</v>
      </c>
      <c r="B1062" t="b">
        <f t="shared" si="97"/>
        <v>0</v>
      </c>
      <c r="C1062" t="str">
        <f t="shared" si="98"/>
        <v>OFF</v>
      </c>
      <c r="D1062" s="4">
        <f t="shared" si="100"/>
        <v>42474.166666664096</v>
      </c>
      <c r="E1062" t="str">
        <f t="shared" si="101"/>
        <v>LRKPLGS</v>
      </c>
      <c r="F1062" s="39">
        <v>71.549171447753906</v>
      </c>
      <c r="G1062">
        <f t="shared" si="99"/>
        <v>1.1509995641281025E-3</v>
      </c>
      <c r="H1062" s="38">
        <f>G1062*SUMIF('Manual Inputs'!$B$11:$B$22,'Expanded kW'!A1062,'Manual Inputs'!$C$11:$C$22)</f>
        <v>39605.512869792714</v>
      </c>
    </row>
    <row r="1063" spans="1:8" x14ac:dyDescent="0.2">
      <c r="A1063">
        <f t="shared" si="96"/>
        <v>4</v>
      </c>
      <c r="B1063" t="b">
        <f t="shared" si="97"/>
        <v>0</v>
      </c>
      <c r="C1063" t="str">
        <f t="shared" si="98"/>
        <v>OFF</v>
      </c>
      <c r="D1063" s="4">
        <f t="shared" si="100"/>
        <v>42474.20833333076</v>
      </c>
      <c r="E1063" t="str">
        <f t="shared" si="101"/>
        <v>LRKPLGS</v>
      </c>
      <c r="F1063" s="39">
        <v>78.730079650878906</v>
      </c>
      <c r="G1063">
        <f t="shared" si="99"/>
        <v>1.2665176343530829E-3</v>
      </c>
      <c r="H1063" s="38">
        <f>G1063*SUMIF('Manual Inputs'!$B$11:$B$22,'Expanded kW'!A1063,'Manual Inputs'!$C$11:$C$22)</f>
        <v>43580.451314234975</v>
      </c>
    </row>
    <row r="1064" spans="1:8" x14ac:dyDescent="0.2">
      <c r="A1064">
        <f t="shared" si="96"/>
        <v>4</v>
      </c>
      <c r="B1064" t="b">
        <f t="shared" si="97"/>
        <v>0</v>
      </c>
      <c r="C1064" t="str">
        <f t="shared" si="98"/>
        <v>OFF</v>
      </c>
      <c r="D1064" s="4">
        <f t="shared" si="100"/>
        <v>42474.249999997424</v>
      </c>
      <c r="E1064" t="str">
        <f t="shared" si="101"/>
        <v>LRKPLGS</v>
      </c>
      <c r="F1064" s="39">
        <v>97.474578857421875</v>
      </c>
      <c r="G1064">
        <f t="shared" si="99"/>
        <v>1.5680572605985773E-3</v>
      </c>
      <c r="H1064" s="38">
        <f>G1064*SUMIF('Manual Inputs'!$B$11:$B$22,'Expanded kW'!A1064,'Manual Inputs'!$C$11:$C$22)</f>
        <v>53956.329742186528</v>
      </c>
    </row>
    <row r="1065" spans="1:8" x14ac:dyDescent="0.2">
      <c r="A1065">
        <f t="shared" si="96"/>
        <v>4</v>
      </c>
      <c r="B1065" t="b">
        <f t="shared" si="97"/>
        <v>0</v>
      </c>
      <c r="C1065" t="str">
        <f t="shared" si="98"/>
        <v>ON</v>
      </c>
      <c r="D1065" s="4">
        <f t="shared" si="100"/>
        <v>42474.291666664089</v>
      </c>
      <c r="E1065" t="str">
        <f t="shared" si="101"/>
        <v>LRKPLGS</v>
      </c>
      <c r="F1065" s="39">
        <v>108.10919189453125</v>
      </c>
      <c r="G1065">
        <f t="shared" si="99"/>
        <v>1.7391345033213954E-3</v>
      </c>
      <c r="H1065" s="38">
        <f>G1065*SUMIF('Manual Inputs'!$B$11:$B$22,'Expanded kW'!A1065,'Manual Inputs'!$C$11:$C$22)</f>
        <v>59843.040866634117</v>
      </c>
    </row>
    <row r="1066" spans="1:8" x14ac:dyDescent="0.2">
      <c r="A1066">
        <f t="shared" si="96"/>
        <v>4</v>
      </c>
      <c r="B1066" t="b">
        <f t="shared" si="97"/>
        <v>0</v>
      </c>
      <c r="C1066" t="str">
        <f t="shared" si="98"/>
        <v>ON</v>
      </c>
      <c r="D1066" s="4">
        <f t="shared" si="100"/>
        <v>42474.333333330753</v>
      </c>
      <c r="E1066" t="str">
        <f t="shared" si="101"/>
        <v>LRKPLGS</v>
      </c>
      <c r="F1066" s="39">
        <v>112.35297393798828</v>
      </c>
      <c r="G1066">
        <f t="shared" si="99"/>
        <v>1.8074035158541332E-3</v>
      </c>
      <c r="H1066" s="38">
        <f>G1066*SUMIF('Manual Inputs'!$B$11:$B$22,'Expanded kW'!A1066,'Manual Inputs'!$C$11:$C$22)</f>
        <v>62192.154922573463</v>
      </c>
    </row>
    <row r="1067" spans="1:8" x14ac:dyDescent="0.2">
      <c r="A1067">
        <f t="shared" si="96"/>
        <v>4</v>
      </c>
      <c r="B1067" t="b">
        <f t="shared" si="97"/>
        <v>0</v>
      </c>
      <c r="C1067" t="str">
        <f t="shared" si="98"/>
        <v>ON</v>
      </c>
      <c r="D1067" s="4">
        <f t="shared" si="100"/>
        <v>42474.374999997417</v>
      </c>
      <c r="E1067" t="str">
        <f t="shared" si="101"/>
        <v>LRKPLGS</v>
      </c>
      <c r="F1067" s="39">
        <v>109.5733642578125</v>
      </c>
      <c r="G1067">
        <f t="shared" si="99"/>
        <v>1.7626883994440882E-3</v>
      </c>
      <c r="H1067" s="38">
        <f>G1067*SUMIF('Manual Inputs'!$B$11:$B$22,'Expanded kW'!A1067,'Manual Inputs'!$C$11:$C$22)</f>
        <v>60653.522612322457</v>
      </c>
    </row>
    <row r="1068" spans="1:8" x14ac:dyDescent="0.2">
      <c r="A1068">
        <f t="shared" si="96"/>
        <v>4</v>
      </c>
      <c r="B1068" t="b">
        <f t="shared" si="97"/>
        <v>0</v>
      </c>
      <c r="C1068" t="str">
        <f t="shared" si="98"/>
        <v>ON</v>
      </c>
      <c r="D1068" s="4">
        <f t="shared" si="100"/>
        <v>42474.416666664081</v>
      </c>
      <c r="E1068" t="str">
        <f t="shared" si="101"/>
        <v>LRKPLGS</v>
      </c>
      <c r="F1068" s="39">
        <v>109.68367767333984</v>
      </c>
      <c r="G1068">
        <f t="shared" si="99"/>
        <v>1.7644629929246315E-3</v>
      </c>
      <c r="H1068" s="38">
        <f>G1068*SUMIF('Manual Inputs'!$B$11:$B$22,'Expanded kW'!A1068,'Manual Inputs'!$C$11:$C$22)</f>
        <v>60714.585784822921</v>
      </c>
    </row>
    <row r="1069" spans="1:8" x14ac:dyDescent="0.2">
      <c r="A1069">
        <f t="shared" si="96"/>
        <v>4</v>
      </c>
      <c r="B1069" t="b">
        <f t="shared" si="97"/>
        <v>0</v>
      </c>
      <c r="C1069" t="str">
        <f t="shared" si="98"/>
        <v>ON</v>
      </c>
      <c r="D1069" s="4">
        <f t="shared" si="100"/>
        <v>42474.458333330746</v>
      </c>
      <c r="E1069" t="str">
        <f t="shared" si="101"/>
        <v>LRKPLGS</v>
      </c>
      <c r="F1069" s="39">
        <v>108.47732543945312</v>
      </c>
      <c r="G1069">
        <f t="shared" si="99"/>
        <v>1.7450566061378539E-3</v>
      </c>
      <c r="H1069" s="38">
        <f>G1069*SUMIF('Manual Inputs'!$B$11:$B$22,'Expanded kW'!A1069,'Manual Inputs'!$C$11:$C$22)</f>
        <v>60046.818458410315</v>
      </c>
    </row>
    <row r="1070" spans="1:8" x14ac:dyDescent="0.2">
      <c r="A1070">
        <f t="shared" si="96"/>
        <v>4</v>
      </c>
      <c r="B1070" t="b">
        <f t="shared" si="97"/>
        <v>0</v>
      </c>
      <c r="C1070" t="str">
        <f t="shared" si="98"/>
        <v>ON</v>
      </c>
      <c r="D1070" s="4">
        <f t="shared" si="100"/>
        <v>42474.49999999741</v>
      </c>
      <c r="E1070" t="str">
        <f t="shared" si="101"/>
        <v>LRKPLGS</v>
      </c>
      <c r="F1070" s="39">
        <v>111.78697204589844</v>
      </c>
      <c r="G1070">
        <f t="shared" si="99"/>
        <v>1.7982983380035859E-3</v>
      </c>
      <c r="H1070" s="38">
        <f>G1070*SUMIF('Manual Inputs'!$B$11:$B$22,'Expanded kW'!A1070,'Manual Inputs'!$C$11:$C$22)</f>
        <v>61878.848775655169</v>
      </c>
    </row>
    <row r="1071" spans="1:8" x14ac:dyDescent="0.2">
      <c r="A1071">
        <f t="shared" si="96"/>
        <v>4</v>
      </c>
      <c r="B1071" t="b">
        <f t="shared" si="97"/>
        <v>0</v>
      </c>
      <c r="C1071" t="str">
        <f t="shared" si="98"/>
        <v>ON</v>
      </c>
      <c r="D1071" s="4">
        <f t="shared" si="100"/>
        <v>42474.541666664074</v>
      </c>
      <c r="E1071" t="str">
        <f t="shared" si="101"/>
        <v>LRKPLGS</v>
      </c>
      <c r="F1071" s="39">
        <v>109.63665771484375</v>
      </c>
      <c r="G1071">
        <f t="shared" si="99"/>
        <v>1.7637065907100532E-3</v>
      </c>
      <c r="H1071" s="38">
        <f>G1071*SUMIF('Manual Inputs'!$B$11:$B$22,'Expanded kW'!A1071,'Manual Inputs'!$C$11:$C$22)</f>
        <v>60688.558235744815</v>
      </c>
    </row>
    <row r="1072" spans="1:8" x14ac:dyDescent="0.2">
      <c r="A1072">
        <f t="shared" si="96"/>
        <v>4</v>
      </c>
      <c r="B1072" t="b">
        <f t="shared" si="97"/>
        <v>0</v>
      </c>
      <c r="C1072" t="str">
        <f t="shared" si="98"/>
        <v>ON</v>
      </c>
      <c r="D1072" s="4">
        <f t="shared" si="100"/>
        <v>42474.583333330738</v>
      </c>
      <c r="E1072" t="str">
        <f t="shared" si="101"/>
        <v>LRKPLGS</v>
      </c>
      <c r="F1072" s="39">
        <v>111.27156066894531</v>
      </c>
      <c r="G1072">
        <f t="shared" si="99"/>
        <v>1.7900070013156008E-3</v>
      </c>
      <c r="H1072" s="38">
        <f>G1072*SUMIF('Manual Inputs'!$B$11:$B$22,'Expanded kW'!A1072,'Manual Inputs'!$C$11:$C$22)</f>
        <v>61593.546632945385</v>
      </c>
    </row>
    <row r="1073" spans="1:8" x14ac:dyDescent="0.2">
      <c r="A1073">
        <f t="shared" si="96"/>
        <v>4</v>
      </c>
      <c r="B1073" t="b">
        <f t="shared" si="97"/>
        <v>0</v>
      </c>
      <c r="C1073" t="str">
        <f t="shared" si="98"/>
        <v>ON</v>
      </c>
      <c r="D1073" s="4">
        <f t="shared" si="100"/>
        <v>42474.624999997402</v>
      </c>
      <c r="E1073" t="str">
        <f t="shared" si="101"/>
        <v>LRKPLGS</v>
      </c>
      <c r="F1073" s="39">
        <v>110.01597595214844</v>
      </c>
      <c r="G1073">
        <f t="shared" si="99"/>
        <v>1.7698086198037421E-3</v>
      </c>
      <c r="H1073" s="38">
        <f>G1073*SUMIF('Manual Inputs'!$B$11:$B$22,'Expanded kW'!A1073,'Manual Inputs'!$C$11:$C$22)</f>
        <v>60898.527030984988</v>
      </c>
    </row>
    <row r="1074" spans="1:8" x14ac:dyDescent="0.2">
      <c r="A1074">
        <f t="shared" si="96"/>
        <v>4</v>
      </c>
      <c r="B1074" t="b">
        <f t="shared" si="97"/>
        <v>0</v>
      </c>
      <c r="C1074" t="str">
        <f t="shared" si="98"/>
        <v>ON</v>
      </c>
      <c r="D1074" s="4">
        <f t="shared" si="100"/>
        <v>42474.666666664067</v>
      </c>
      <c r="E1074" t="str">
        <f t="shared" si="101"/>
        <v>LRKPLGS</v>
      </c>
      <c r="F1074" s="39">
        <v>105.77752685546875</v>
      </c>
      <c r="G1074">
        <f t="shared" si="99"/>
        <v>1.7016253974945952E-3</v>
      </c>
      <c r="H1074" s="38">
        <f>G1074*SUMIF('Manual Inputs'!$B$11:$B$22,'Expanded kW'!A1074,'Manual Inputs'!$C$11:$C$22)</f>
        <v>58552.364988157053</v>
      </c>
    </row>
    <row r="1075" spans="1:8" x14ac:dyDescent="0.2">
      <c r="A1075">
        <f t="shared" si="96"/>
        <v>4</v>
      </c>
      <c r="B1075" t="b">
        <f t="shared" si="97"/>
        <v>0</v>
      </c>
      <c r="C1075" t="str">
        <f t="shared" si="98"/>
        <v>ON</v>
      </c>
      <c r="D1075" s="4">
        <f t="shared" si="100"/>
        <v>42474.708333330731</v>
      </c>
      <c r="E1075" t="str">
        <f t="shared" si="101"/>
        <v>LRKPLGS</v>
      </c>
      <c r="F1075" s="39">
        <v>103.89000701904297</v>
      </c>
      <c r="G1075">
        <f t="shared" si="99"/>
        <v>1.6712611813192112E-3</v>
      </c>
      <c r="H1075" s="38">
        <f>G1075*SUMIF('Manual Inputs'!$B$11:$B$22,'Expanded kW'!A1075,'Manual Inputs'!$C$11:$C$22)</f>
        <v>57507.54239048186</v>
      </c>
    </row>
    <row r="1076" spans="1:8" x14ac:dyDescent="0.2">
      <c r="A1076">
        <f t="shared" si="96"/>
        <v>4</v>
      </c>
      <c r="B1076" t="b">
        <f t="shared" si="97"/>
        <v>0</v>
      </c>
      <c r="C1076" t="str">
        <f t="shared" si="98"/>
        <v>ON</v>
      </c>
      <c r="D1076" s="4">
        <f t="shared" si="100"/>
        <v>42474.749999997395</v>
      </c>
      <c r="E1076" t="str">
        <f t="shared" si="101"/>
        <v>LRKPLGS</v>
      </c>
      <c r="F1076" s="39">
        <v>89.021797180175781</v>
      </c>
      <c r="G1076">
        <f t="shared" si="99"/>
        <v>1.4320787743447622E-3</v>
      </c>
      <c r="H1076" s="38">
        <f>G1076*SUMIF('Manual Inputs'!$B$11:$B$22,'Expanded kW'!A1076,'Manual Inputs'!$C$11:$C$22)</f>
        <v>49277.355175050187</v>
      </c>
    </row>
    <row r="1077" spans="1:8" x14ac:dyDescent="0.2">
      <c r="A1077">
        <f t="shared" si="96"/>
        <v>4</v>
      </c>
      <c r="B1077" t="b">
        <f t="shared" si="97"/>
        <v>0</v>
      </c>
      <c r="C1077" t="str">
        <f t="shared" si="98"/>
        <v>ON</v>
      </c>
      <c r="D1077" s="4">
        <f t="shared" si="100"/>
        <v>42474.791666664059</v>
      </c>
      <c r="E1077" t="str">
        <f t="shared" si="101"/>
        <v>LRKPLGS</v>
      </c>
      <c r="F1077" s="39">
        <v>84.750389099121094</v>
      </c>
      <c r="G1077">
        <f t="shared" si="99"/>
        <v>1.363365346361921E-3</v>
      </c>
      <c r="H1077" s="38">
        <f>G1077*SUMIF('Manual Inputs'!$B$11:$B$22,'Expanded kW'!A1077,'Manual Inputs'!$C$11:$C$22)</f>
        <v>46912.948931018705</v>
      </c>
    </row>
    <row r="1078" spans="1:8" x14ac:dyDescent="0.2">
      <c r="A1078">
        <f t="shared" si="96"/>
        <v>4</v>
      </c>
      <c r="B1078" t="b">
        <f t="shared" si="97"/>
        <v>0</v>
      </c>
      <c r="C1078" t="str">
        <f t="shared" si="98"/>
        <v>ON</v>
      </c>
      <c r="D1078" s="4">
        <f t="shared" si="100"/>
        <v>42474.833333330724</v>
      </c>
      <c r="E1078" t="str">
        <f t="shared" si="101"/>
        <v>LRKPLGS</v>
      </c>
      <c r="F1078" s="39">
        <v>83.321929931640625</v>
      </c>
      <c r="G1078">
        <f t="shared" si="99"/>
        <v>1.3403859624518586E-3</v>
      </c>
      <c r="H1078" s="38">
        <f>G1078*SUMIF('Manual Inputs'!$B$11:$B$22,'Expanded kW'!A1078,'Manual Inputs'!$C$11:$C$22)</f>
        <v>46122.235959828919</v>
      </c>
    </row>
    <row r="1079" spans="1:8" x14ac:dyDescent="0.2">
      <c r="A1079">
        <f t="shared" si="96"/>
        <v>4</v>
      </c>
      <c r="B1079" t="b">
        <f t="shared" si="97"/>
        <v>0</v>
      </c>
      <c r="C1079" t="str">
        <f t="shared" si="98"/>
        <v>OFF</v>
      </c>
      <c r="D1079" s="4">
        <f t="shared" si="100"/>
        <v>42474.874999997388</v>
      </c>
      <c r="E1079" t="str">
        <f t="shared" si="101"/>
        <v>LRKPLGS</v>
      </c>
      <c r="F1079" s="39">
        <v>81.011207580566406</v>
      </c>
      <c r="G1079">
        <f t="shared" si="99"/>
        <v>1.303213758146885E-3</v>
      </c>
      <c r="H1079" s="38">
        <f>G1079*SUMIF('Manual Inputs'!$B$11:$B$22,'Expanded kW'!A1079,'Manual Inputs'!$C$11:$C$22)</f>
        <v>44843.152750866611</v>
      </c>
    </row>
    <row r="1080" spans="1:8" x14ac:dyDescent="0.2">
      <c r="A1080">
        <f t="shared" si="96"/>
        <v>4</v>
      </c>
      <c r="B1080" t="b">
        <f t="shared" si="97"/>
        <v>0</v>
      </c>
      <c r="C1080" t="str">
        <f t="shared" si="98"/>
        <v>OFF</v>
      </c>
      <c r="D1080" s="4">
        <f t="shared" si="100"/>
        <v>42474.916666664052</v>
      </c>
      <c r="E1080" t="str">
        <f t="shared" si="101"/>
        <v>LRKPLGS</v>
      </c>
      <c r="F1080" s="39">
        <v>73.98370361328125</v>
      </c>
      <c r="G1080">
        <f t="shared" si="99"/>
        <v>1.1901634762276853E-3</v>
      </c>
      <c r="H1080" s="38">
        <f>G1080*SUMIF('Manual Inputs'!$B$11:$B$22,'Expanded kW'!A1080,'Manual Inputs'!$C$11:$C$22)</f>
        <v>40953.130082720541</v>
      </c>
    </row>
    <row r="1081" spans="1:8" x14ac:dyDescent="0.2">
      <c r="A1081">
        <f t="shared" si="96"/>
        <v>4</v>
      </c>
      <c r="B1081" t="b">
        <f t="shared" si="97"/>
        <v>0</v>
      </c>
      <c r="C1081" t="str">
        <f t="shared" si="98"/>
        <v>OFF</v>
      </c>
      <c r="D1081" s="4">
        <f t="shared" si="100"/>
        <v>42474.958333330716</v>
      </c>
      <c r="E1081" t="str">
        <f t="shared" si="101"/>
        <v>LRKPLGS</v>
      </c>
      <c r="F1081" s="39">
        <v>67.596321105957031</v>
      </c>
      <c r="G1081">
        <f t="shared" si="99"/>
        <v>1.0874107212608711E-3</v>
      </c>
      <c r="H1081" s="38">
        <f>G1081*SUMIF('Manual Inputs'!$B$11:$B$22,'Expanded kW'!A1081,'Manual Inputs'!$C$11:$C$22)</f>
        <v>37417.441898227116</v>
      </c>
    </row>
    <row r="1082" spans="1:8" x14ac:dyDescent="0.2">
      <c r="A1082">
        <f t="shared" si="96"/>
        <v>4</v>
      </c>
      <c r="B1082" t="b">
        <f t="shared" si="97"/>
        <v>0</v>
      </c>
      <c r="C1082" t="str">
        <f t="shared" si="98"/>
        <v>OFF</v>
      </c>
      <c r="D1082" s="4">
        <f t="shared" si="100"/>
        <v>42474.999999997381</v>
      </c>
      <c r="E1082" t="str">
        <f t="shared" si="101"/>
        <v>LRKPLGS</v>
      </c>
      <c r="F1082" s="39">
        <v>63.80072021484375</v>
      </c>
      <c r="G1082">
        <f t="shared" si="99"/>
        <v>1.026351524028018E-3</v>
      </c>
      <c r="H1082" s="38">
        <f>G1082*SUMIF('Manual Inputs'!$B$11:$B$22,'Expanded kW'!A1082,'Manual Inputs'!$C$11:$C$22)</f>
        <v>35316.415193098124</v>
      </c>
    </row>
    <row r="1083" spans="1:8" x14ac:dyDescent="0.2">
      <c r="A1083">
        <f t="shared" si="96"/>
        <v>4</v>
      </c>
      <c r="B1083" t="b">
        <f t="shared" si="97"/>
        <v>0</v>
      </c>
      <c r="C1083" t="str">
        <f t="shared" si="98"/>
        <v>OFF</v>
      </c>
      <c r="D1083" s="4">
        <f t="shared" si="100"/>
        <v>42475.041666664045</v>
      </c>
      <c r="E1083" t="str">
        <f t="shared" si="101"/>
        <v>LRKPLGS</v>
      </c>
      <c r="F1083" s="39">
        <v>63.217777252197266</v>
      </c>
      <c r="G1083">
        <f t="shared" si="99"/>
        <v>1.016973818006536E-3</v>
      </c>
      <c r="H1083" s="38">
        <f>G1083*SUMIF('Manual Inputs'!$B$11:$B$22,'Expanded kW'!A1083,'Manual Inputs'!$C$11:$C$22)</f>
        <v>34993.731442297329</v>
      </c>
    </row>
    <row r="1084" spans="1:8" x14ac:dyDescent="0.2">
      <c r="A1084">
        <f t="shared" si="96"/>
        <v>4</v>
      </c>
      <c r="B1084" t="b">
        <f t="shared" si="97"/>
        <v>0</v>
      </c>
      <c r="C1084" t="str">
        <f t="shared" si="98"/>
        <v>OFF</v>
      </c>
      <c r="D1084" s="4">
        <f t="shared" si="100"/>
        <v>42475.083333330709</v>
      </c>
      <c r="E1084" t="str">
        <f t="shared" si="101"/>
        <v>LRKPLGS</v>
      </c>
      <c r="F1084" s="39">
        <v>63.444053649902344</v>
      </c>
      <c r="G1084">
        <f t="shared" si="99"/>
        <v>1.0206138886021991E-3</v>
      </c>
      <c r="H1084" s="38">
        <f>G1084*SUMIF('Manual Inputs'!$B$11:$B$22,'Expanded kW'!A1084,'Manual Inputs'!$C$11:$C$22)</f>
        <v>35118.98506299065</v>
      </c>
    </row>
    <row r="1085" spans="1:8" x14ac:dyDescent="0.2">
      <c r="A1085">
        <f t="shared" si="96"/>
        <v>4</v>
      </c>
      <c r="B1085" t="b">
        <f t="shared" si="97"/>
        <v>0</v>
      </c>
      <c r="C1085" t="str">
        <f t="shared" si="98"/>
        <v>OFF</v>
      </c>
      <c r="D1085" s="4">
        <f t="shared" si="100"/>
        <v>42475.124999997373</v>
      </c>
      <c r="E1085" t="str">
        <f t="shared" si="101"/>
        <v>LRKPLGS</v>
      </c>
      <c r="F1085" s="39">
        <v>65.532562255859375</v>
      </c>
      <c r="G1085">
        <f t="shared" si="99"/>
        <v>1.0542113775247601E-3</v>
      </c>
      <c r="H1085" s="38">
        <f>G1085*SUMIF('Manual Inputs'!$B$11:$B$22,'Expanded kW'!A1085,'Manual Inputs'!$C$11:$C$22)</f>
        <v>36275.063502449659</v>
      </c>
    </row>
    <row r="1086" spans="1:8" x14ac:dyDescent="0.2">
      <c r="A1086">
        <f t="shared" si="96"/>
        <v>4</v>
      </c>
      <c r="B1086" t="b">
        <f t="shared" si="97"/>
        <v>0</v>
      </c>
      <c r="C1086" t="str">
        <f t="shared" si="98"/>
        <v>OFF</v>
      </c>
      <c r="D1086" s="4">
        <f t="shared" si="100"/>
        <v>42475.166666664038</v>
      </c>
      <c r="E1086" t="str">
        <f t="shared" si="101"/>
        <v>LRKPLGS</v>
      </c>
      <c r="F1086" s="39">
        <v>68.212196350097656</v>
      </c>
      <c r="G1086">
        <f t="shared" si="99"/>
        <v>1.0973182033912655E-3</v>
      </c>
      <c r="H1086" s="38">
        <f>G1086*SUMIF('Manual Inputs'!$B$11:$B$22,'Expanded kW'!A1086,'Manual Inputs'!$C$11:$C$22)</f>
        <v>37758.355069049918</v>
      </c>
    </row>
    <row r="1087" spans="1:8" x14ac:dyDescent="0.2">
      <c r="A1087">
        <f t="shared" si="96"/>
        <v>4</v>
      </c>
      <c r="B1087" t="b">
        <f t="shared" si="97"/>
        <v>0</v>
      </c>
      <c r="C1087" t="str">
        <f t="shared" si="98"/>
        <v>OFF</v>
      </c>
      <c r="D1087" s="4">
        <f t="shared" si="100"/>
        <v>42475.208333330702</v>
      </c>
      <c r="E1087" t="str">
        <f t="shared" si="101"/>
        <v>LRKPLGS</v>
      </c>
      <c r="F1087" s="39">
        <v>78.868133544921875</v>
      </c>
      <c r="G1087">
        <f t="shared" si="99"/>
        <v>1.2687384842756521E-3</v>
      </c>
      <c r="H1087" s="38">
        <f>G1087*SUMIF('Manual Inputs'!$B$11:$B$22,'Expanded kW'!A1087,'Manual Inputs'!$C$11:$C$22)</f>
        <v>43656.870022748408</v>
      </c>
    </row>
    <row r="1088" spans="1:8" x14ac:dyDescent="0.2">
      <c r="A1088">
        <f t="shared" si="96"/>
        <v>4</v>
      </c>
      <c r="B1088" t="b">
        <f t="shared" si="97"/>
        <v>0</v>
      </c>
      <c r="C1088" t="str">
        <f t="shared" si="98"/>
        <v>OFF</v>
      </c>
      <c r="D1088" s="4">
        <f t="shared" si="100"/>
        <v>42475.249999997366</v>
      </c>
      <c r="E1088" t="str">
        <f t="shared" si="101"/>
        <v>LRKPLGS</v>
      </c>
      <c r="F1088" s="39">
        <v>88.022712707519531</v>
      </c>
      <c r="G1088">
        <f t="shared" si="99"/>
        <v>1.416006669395312E-3</v>
      </c>
      <c r="H1088" s="38">
        <f>G1088*SUMIF('Manual Inputs'!$B$11:$B$22,'Expanded kW'!A1088,'Manual Inputs'!$C$11:$C$22)</f>
        <v>48724.319379678447</v>
      </c>
    </row>
    <row r="1089" spans="1:8" x14ac:dyDescent="0.2">
      <c r="A1089">
        <f t="shared" si="96"/>
        <v>4</v>
      </c>
      <c r="B1089" t="b">
        <f t="shared" si="97"/>
        <v>0</v>
      </c>
      <c r="C1089" t="str">
        <f t="shared" si="98"/>
        <v>ON</v>
      </c>
      <c r="D1089" s="4">
        <f t="shared" si="100"/>
        <v>42475.29166666403</v>
      </c>
      <c r="E1089" t="str">
        <f t="shared" si="101"/>
        <v>LRKPLGS</v>
      </c>
      <c r="F1089" s="39">
        <v>85.5606689453125</v>
      </c>
      <c r="G1089">
        <f t="shared" si="99"/>
        <v>1.3764001828375481E-3</v>
      </c>
      <c r="H1089" s="38">
        <f>G1089*SUMIF('Manual Inputs'!$B$11:$B$22,'Expanded kW'!A1089,'Manual Inputs'!$C$11:$C$22)</f>
        <v>47361.473326579326</v>
      </c>
    </row>
    <row r="1090" spans="1:8" x14ac:dyDescent="0.2">
      <c r="A1090">
        <f t="shared" ref="A1090:A1153" si="102">MONTH(D1090)</f>
        <v>4</v>
      </c>
      <c r="B1090" t="b">
        <f t="shared" ref="B1090:B1153" si="103">IF(ISNA(VLOOKUP(DATE(YEAR(D1090),MONTH(D1090),DAY(D1090)),Holidays,1,FALSE)),FALSE,TRUE)</f>
        <v>0</v>
      </c>
      <c r="C1090" t="str">
        <f t="shared" ref="C1090:C1153" si="104">IF(OR(HOUR(D1090)&lt;PkStart,HOUR(D1090)&gt;OPkStart-1,WEEKDAY(D1090,2)&gt;5,B1090)=TRUE,"OFF","ON")</f>
        <v>ON</v>
      </c>
      <c r="D1090" s="4">
        <f t="shared" si="100"/>
        <v>42475.333333330695</v>
      </c>
      <c r="E1090" t="str">
        <f t="shared" si="101"/>
        <v>LRKPLGS</v>
      </c>
      <c r="F1090" s="39">
        <v>95.316513061523438</v>
      </c>
      <c r="G1090">
        <f t="shared" ref="G1090:G1153" si="105">IF(SUMIF($A$2:$A$8761,A1090,$F$2:$F$8761)=0,0,F1090/SUMIF($A$2:$A$8761,A1090,$F$2:$F$8761))</f>
        <v>1.5333408167854904E-3</v>
      </c>
      <c r="H1090" s="38">
        <f>G1090*SUMIF('Manual Inputs'!$B$11:$B$22,'Expanded kW'!A1090,'Manual Inputs'!$C$11:$C$22)</f>
        <v>52761.748436437549</v>
      </c>
    </row>
    <row r="1091" spans="1:8" x14ac:dyDescent="0.2">
      <c r="A1091">
        <f t="shared" si="102"/>
        <v>4</v>
      </c>
      <c r="B1091" t="b">
        <f t="shared" si="103"/>
        <v>0</v>
      </c>
      <c r="C1091" t="str">
        <f t="shared" si="104"/>
        <v>ON</v>
      </c>
      <c r="D1091" s="4">
        <f t="shared" si="100"/>
        <v>42475.374999997359</v>
      </c>
      <c r="E1091" t="str">
        <f t="shared" si="101"/>
        <v>LRKPLGS</v>
      </c>
      <c r="F1091" s="39">
        <v>95.17095947265625</v>
      </c>
      <c r="G1091">
        <f t="shared" si="105"/>
        <v>1.5309993205255966E-3</v>
      </c>
      <c r="H1091" s="38">
        <f>G1091*SUMIF('Manual Inputs'!$B$11:$B$22,'Expanded kW'!A1091,'Manual Inputs'!$C$11:$C$22)</f>
        <v>52681.178327511363</v>
      </c>
    </row>
    <row r="1092" spans="1:8" x14ac:dyDescent="0.2">
      <c r="A1092">
        <f t="shared" si="102"/>
        <v>4</v>
      </c>
      <c r="B1092" t="b">
        <f t="shared" si="103"/>
        <v>0</v>
      </c>
      <c r="C1092" t="str">
        <f t="shared" si="104"/>
        <v>ON</v>
      </c>
      <c r="D1092" s="4">
        <f t="shared" ref="D1092:D1155" si="106">+D1091+1/24</f>
        <v>42475.416666664023</v>
      </c>
      <c r="E1092" t="str">
        <f t="shared" ref="E1092:E1155" si="107">+E1091</f>
        <v>LRKPLGS</v>
      </c>
      <c r="F1092" s="39">
        <v>93.192123413085938</v>
      </c>
      <c r="G1092">
        <f t="shared" si="105"/>
        <v>1.4991661155288126E-3</v>
      </c>
      <c r="H1092" s="38">
        <f>G1092*SUMIF('Manual Inputs'!$B$11:$B$22,'Expanded kW'!A1092,'Manual Inputs'!$C$11:$C$22)</f>
        <v>51585.808312196088</v>
      </c>
    </row>
    <row r="1093" spans="1:8" x14ac:dyDescent="0.2">
      <c r="A1093">
        <f t="shared" si="102"/>
        <v>4</v>
      </c>
      <c r="B1093" t="b">
        <f t="shared" si="103"/>
        <v>0</v>
      </c>
      <c r="C1093" t="str">
        <f t="shared" si="104"/>
        <v>ON</v>
      </c>
      <c r="D1093" s="4">
        <f t="shared" si="106"/>
        <v>42475.458333330687</v>
      </c>
      <c r="E1093" t="str">
        <f t="shared" si="107"/>
        <v>LRKPLGS</v>
      </c>
      <c r="F1093" s="39">
        <v>98.362083435058594</v>
      </c>
      <c r="G1093">
        <f t="shared" si="105"/>
        <v>1.5823343984235412E-3</v>
      </c>
      <c r="H1093" s="38">
        <f>G1093*SUMIF('Manual Inputs'!$B$11:$B$22,'Expanded kW'!A1093,'Manual Inputs'!$C$11:$C$22)</f>
        <v>54447.60131473378</v>
      </c>
    </row>
    <row r="1094" spans="1:8" x14ac:dyDescent="0.2">
      <c r="A1094">
        <f t="shared" si="102"/>
        <v>4</v>
      </c>
      <c r="B1094" t="b">
        <f t="shared" si="103"/>
        <v>0</v>
      </c>
      <c r="C1094" t="str">
        <f t="shared" si="104"/>
        <v>ON</v>
      </c>
      <c r="D1094" s="4">
        <f t="shared" si="106"/>
        <v>42475.499999997352</v>
      </c>
      <c r="E1094" t="str">
        <f t="shared" si="107"/>
        <v>LRKPLGS</v>
      </c>
      <c r="F1094" s="39">
        <v>99.826278686523438</v>
      </c>
      <c r="G1094">
        <f t="shared" si="105"/>
        <v>1.6058886627446185E-3</v>
      </c>
      <c r="H1094" s="38">
        <f>G1094*SUMIF('Manual Inputs'!$B$11:$B$22,'Expanded kW'!A1094,'Manual Inputs'!$C$11:$C$22)</f>
        <v>55258.095730006295</v>
      </c>
    </row>
    <row r="1095" spans="1:8" x14ac:dyDescent="0.2">
      <c r="A1095">
        <f t="shared" si="102"/>
        <v>4</v>
      </c>
      <c r="B1095" t="b">
        <f t="shared" si="103"/>
        <v>0</v>
      </c>
      <c r="C1095" t="str">
        <f t="shared" si="104"/>
        <v>ON</v>
      </c>
      <c r="D1095" s="4">
        <f t="shared" si="106"/>
        <v>42475.541666664016</v>
      </c>
      <c r="E1095" t="str">
        <f t="shared" si="107"/>
        <v>LRKPLGS</v>
      </c>
      <c r="F1095" s="39">
        <v>98.897476196289063</v>
      </c>
      <c r="G1095">
        <f t="shared" si="105"/>
        <v>1.5909471723012038E-3</v>
      </c>
      <c r="H1095" s="38">
        <f>G1095*SUMIF('Manual Inputs'!$B$11:$B$22,'Expanded kW'!A1095,'Manual Inputs'!$C$11:$C$22)</f>
        <v>54743.964004423222</v>
      </c>
    </row>
    <row r="1096" spans="1:8" x14ac:dyDescent="0.2">
      <c r="A1096">
        <f t="shared" si="102"/>
        <v>4</v>
      </c>
      <c r="B1096" t="b">
        <f t="shared" si="103"/>
        <v>0</v>
      </c>
      <c r="C1096" t="str">
        <f t="shared" si="104"/>
        <v>ON</v>
      </c>
      <c r="D1096" s="4">
        <f t="shared" si="106"/>
        <v>42475.58333333068</v>
      </c>
      <c r="E1096" t="str">
        <f t="shared" si="107"/>
        <v>LRKPLGS</v>
      </c>
      <c r="F1096" s="39">
        <v>99.605598449707031</v>
      </c>
      <c r="G1096">
        <f t="shared" si="105"/>
        <v>1.6023386166539681E-3</v>
      </c>
      <c r="H1096" s="38">
        <f>G1096*SUMIF('Manual Inputs'!$B$11:$B$22,'Expanded kW'!A1096,'Manual Inputs'!$C$11:$C$22)</f>
        <v>55135.939822642315</v>
      </c>
    </row>
    <row r="1097" spans="1:8" x14ac:dyDescent="0.2">
      <c r="A1097">
        <f t="shared" si="102"/>
        <v>4</v>
      </c>
      <c r="B1097" t="b">
        <f t="shared" si="103"/>
        <v>0</v>
      </c>
      <c r="C1097" t="str">
        <f t="shared" si="104"/>
        <v>ON</v>
      </c>
      <c r="D1097" s="4">
        <f t="shared" si="106"/>
        <v>42475.624999997344</v>
      </c>
      <c r="E1097" t="str">
        <f t="shared" si="107"/>
        <v>LRKPLGS</v>
      </c>
      <c r="F1097" s="39">
        <v>102.52125549316406</v>
      </c>
      <c r="G1097">
        <f t="shared" si="105"/>
        <v>1.6492423042615404E-3</v>
      </c>
      <c r="H1097" s="38">
        <f>G1097*SUMIF('Manual Inputs'!$B$11:$B$22,'Expanded kW'!A1097,'Manual Inputs'!$C$11:$C$22)</f>
        <v>56749.88014119459</v>
      </c>
    </row>
    <row r="1098" spans="1:8" x14ac:dyDescent="0.2">
      <c r="A1098">
        <f t="shared" si="102"/>
        <v>4</v>
      </c>
      <c r="B1098" t="b">
        <f t="shared" si="103"/>
        <v>0</v>
      </c>
      <c r="C1098" t="str">
        <f t="shared" si="104"/>
        <v>ON</v>
      </c>
      <c r="D1098" s="4">
        <f t="shared" si="106"/>
        <v>42475.666666664009</v>
      </c>
      <c r="E1098" t="str">
        <f t="shared" si="107"/>
        <v>LRKPLGS</v>
      </c>
      <c r="F1098" s="39">
        <v>88.34906005859375</v>
      </c>
      <c r="G1098">
        <f t="shared" si="105"/>
        <v>1.4212565646944501E-3</v>
      </c>
      <c r="H1098" s="38">
        <f>G1098*SUMIF('Manual Inputs'!$B$11:$B$22,'Expanded kW'!A1098,'Manual Inputs'!$C$11:$C$22)</f>
        <v>48904.966533956547</v>
      </c>
    </row>
    <row r="1099" spans="1:8" x14ac:dyDescent="0.2">
      <c r="A1099">
        <f t="shared" si="102"/>
        <v>4</v>
      </c>
      <c r="B1099" t="b">
        <f t="shared" si="103"/>
        <v>0</v>
      </c>
      <c r="C1099" t="str">
        <f t="shared" si="104"/>
        <v>ON</v>
      </c>
      <c r="D1099" s="4">
        <f t="shared" si="106"/>
        <v>42475.708333330673</v>
      </c>
      <c r="E1099" t="str">
        <f t="shared" si="107"/>
        <v>LRKPLGS</v>
      </c>
      <c r="F1099" s="39">
        <v>85.058197021484375</v>
      </c>
      <c r="G1099">
        <f t="shared" si="105"/>
        <v>1.3683170009696059E-3</v>
      </c>
      <c r="H1099" s="38">
        <f>G1099*SUMIF('Manual Inputs'!$B$11:$B$22,'Expanded kW'!A1099,'Manual Inputs'!$C$11:$C$22)</f>
        <v>47083.333722119816</v>
      </c>
    </row>
    <row r="1100" spans="1:8" x14ac:dyDescent="0.2">
      <c r="A1100">
        <f t="shared" si="102"/>
        <v>4</v>
      </c>
      <c r="B1100" t="b">
        <f t="shared" si="103"/>
        <v>0</v>
      </c>
      <c r="C1100" t="str">
        <f t="shared" si="104"/>
        <v>ON</v>
      </c>
      <c r="D1100" s="4">
        <f t="shared" si="106"/>
        <v>42475.749999997337</v>
      </c>
      <c r="E1100" t="str">
        <f t="shared" si="107"/>
        <v>LRKPLGS</v>
      </c>
      <c r="F1100" s="39">
        <v>80.272575378417969</v>
      </c>
      <c r="G1100">
        <f t="shared" si="105"/>
        <v>1.2913315053475686E-3</v>
      </c>
      <c r="H1100" s="38">
        <f>G1100*SUMIF('Manual Inputs'!$B$11:$B$22,'Expanded kW'!A1100,'Manual Inputs'!$C$11:$C$22)</f>
        <v>44434.288376950062</v>
      </c>
    </row>
    <row r="1101" spans="1:8" x14ac:dyDescent="0.2">
      <c r="A1101">
        <f t="shared" si="102"/>
        <v>4</v>
      </c>
      <c r="B1101" t="b">
        <f t="shared" si="103"/>
        <v>0</v>
      </c>
      <c r="C1101" t="str">
        <f t="shared" si="104"/>
        <v>ON</v>
      </c>
      <c r="D1101" s="4">
        <f t="shared" si="106"/>
        <v>42475.791666664001</v>
      </c>
      <c r="E1101" t="str">
        <f t="shared" si="107"/>
        <v>LRKPLGS</v>
      </c>
      <c r="F1101" s="39">
        <v>72.213447570800781</v>
      </c>
      <c r="G1101">
        <f t="shared" si="105"/>
        <v>1.1616856631089406E-3</v>
      </c>
      <c r="H1101" s="38">
        <f>G1101*SUMIF('Manual Inputs'!$B$11:$B$22,'Expanded kW'!A1101,'Manual Inputs'!$C$11:$C$22)</f>
        <v>39973.217987938493</v>
      </c>
    </row>
    <row r="1102" spans="1:8" x14ac:dyDescent="0.2">
      <c r="A1102">
        <f t="shared" si="102"/>
        <v>4</v>
      </c>
      <c r="B1102" t="b">
        <f t="shared" si="103"/>
        <v>0</v>
      </c>
      <c r="C1102" t="str">
        <f t="shared" si="104"/>
        <v>ON</v>
      </c>
      <c r="D1102" s="4">
        <f t="shared" si="106"/>
        <v>42475.833333330665</v>
      </c>
      <c r="E1102" t="str">
        <f t="shared" si="107"/>
        <v>LRKPLGS</v>
      </c>
      <c r="F1102" s="39">
        <v>73.387535095214844</v>
      </c>
      <c r="G1102">
        <f t="shared" si="105"/>
        <v>1.180573012906354E-3</v>
      </c>
      <c r="H1102" s="38">
        <f>G1102*SUMIF('Manual Inputs'!$B$11:$B$22,'Expanded kW'!A1102,'Manual Inputs'!$C$11:$C$22)</f>
        <v>40623.125423867357</v>
      </c>
    </row>
    <row r="1103" spans="1:8" x14ac:dyDescent="0.2">
      <c r="A1103">
        <f t="shared" si="102"/>
        <v>4</v>
      </c>
      <c r="B1103" t="b">
        <f t="shared" si="103"/>
        <v>0</v>
      </c>
      <c r="C1103" t="str">
        <f t="shared" si="104"/>
        <v>OFF</v>
      </c>
      <c r="D1103" s="4">
        <f t="shared" si="106"/>
        <v>42475.87499999733</v>
      </c>
      <c r="E1103" t="str">
        <f t="shared" si="107"/>
        <v>LRKPLGS</v>
      </c>
      <c r="F1103" s="39">
        <v>76.051094055175781</v>
      </c>
      <c r="G1103">
        <f t="shared" si="105"/>
        <v>1.2234212407741386E-3</v>
      </c>
      <c r="H1103" s="38">
        <f>G1103*SUMIF('Manual Inputs'!$B$11:$B$22,'Expanded kW'!A1103,'Manual Inputs'!$C$11:$C$22)</f>
        <v>42097.51871918617</v>
      </c>
    </row>
    <row r="1104" spans="1:8" x14ac:dyDescent="0.2">
      <c r="A1104">
        <f t="shared" si="102"/>
        <v>4</v>
      </c>
      <c r="B1104" t="b">
        <f t="shared" si="103"/>
        <v>0</v>
      </c>
      <c r="C1104" t="str">
        <f t="shared" si="104"/>
        <v>OFF</v>
      </c>
      <c r="D1104" s="4">
        <f t="shared" si="106"/>
        <v>42475.916666663994</v>
      </c>
      <c r="E1104" t="str">
        <f t="shared" si="107"/>
        <v>LRKPLGS</v>
      </c>
      <c r="F1104" s="39">
        <v>75.276473999023437</v>
      </c>
      <c r="G1104">
        <f t="shared" si="105"/>
        <v>1.2109600573815779E-3</v>
      </c>
      <c r="H1104" s="38">
        <f>G1104*SUMIF('Manual Inputs'!$B$11:$B$22,'Expanded kW'!A1104,'Manual Inputs'!$C$11:$C$22)</f>
        <v>41668.733535761043</v>
      </c>
    </row>
    <row r="1105" spans="1:8" x14ac:dyDescent="0.2">
      <c r="A1105">
        <f t="shared" si="102"/>
        <v>4</v>
      </c>
      <c r="B1105" t="b">
        <f t="shared" si="103"/>
        <v>0</v>
      </c>
      <c r="C1105" t="str">
        <f t="shared" si="104"/>
        <v>OFF</v>
      </c>
      <c r="D1105" s="4">
        <f t="shared" si="106"/>
        <v>42475.958333330658</v>
      </c>
      <c r="E1105" t="str">
        <f t="shared" si="107"/>
        <v>LRKPLGS</v>
      </c>
      <c r="F1105" s="39">
        <v>72.140083312988281</v>
      </c>
      <c r="G1105">
        <f t="shared" si="105"/>
        <v>1.1605054645537913E-3</v>
      </c>
      <c r="H1105" s="38">
        <f>G1105*SUMIF('Manual Inputs'!$B$11:$B$22,'Expanded kW'!A1105,'Manual Inputs'!$C$11:$C$22)</f>
        <v>39932.607747481728</v>
      </c>
    </row>
    <row r="1106" spans="1:8" x14ac:dyDescent="0.2">
      <c r="A1106">
        <f t="shared" si="102"/>
        <v>4</v>
      </c>
      <c r="B1106" t="b">
        <f t="shared" si="103"/>
        <v>0</v>
      </c>
      <c r="C1106" t="str">
        <f t="shared" si="104"/>
        <v>OFF</v>
      </c>
      <c r="D1106" s="4">
        <f t="shared" si="106"/>
        <v>42475.999999997322</v>
      </c>
      <c r="E1106" t="str">
        <f t="shared" si="107"/>
        <v>LRKPLGS</v>
      </c>
      <c r="F1106" s="39">
        <v>68.316635131835938</v>
      </c>
      <c r="G1106">
        <f t="shared" si="105"/>
        <v>1.0989982926197844E-3</v>
      </c>
      <c r="H1106" s="38">
        <f>G1106*SUMIF('Manual Inputs'!$B$11:$B$22,'Expanded kW'!A1106,'Manual Inputs'!$C$11:$C$22)</f>
        <v>37816.166381613635</v>
      </c>
    </row>
    <row r="1107" spans="1:8" x14ac:dyDescent="0.2">
      <c r="A1107">
        <f t="shared" si="102"/>
        <v>4</v>
      </c>
      <c r="B1107" t="b">
        <f t="shared" si="103"/>
        <v>0</v>
      </c>
      <c r="C1107" t="str">
        <f t="shared" si="104"/>
        <v>OFF</v>
      </c>
      <c r="D1107" s="4">
        <f t="shared" si="106"/>
        <v>42476.041666663987</v>
      </c>
      <c r="E1107" t="str">
        <f t="shared" si="107"/>
        <v>LRKPLGS</v>
      </c>
      <c r="F1107" s="39">
        <v>66.458045959472656</v>
      </c>
      <c r="G1107">
        <f t="shared" si="105"/>
        <v>1.069099479202421E-3</v>
      </c>
      <c r="H1107" s="38">
        <f>G1107*SUMIF('Manual Inputs'!$B$11:$B$22,'Expanded kW'!A1107,'Manual Inputs'!$C$11:$C$22)</f>
        <v>36787.358138328214</v>
      </c>
    </row>
    <row r="1108" spans="1:8" x14ac:dyDescent="0.2">
      <c r="A1108">
        <f t="shared" si="102"/>
        <v>4</v>
      </c>
      <c r="B1108" t="b">
        <f t="shared" si="103"/>
        <v>0</v>
      </c>
      <c r="C1108" t="str">
        <f t="shared" si="104"/>
        <v>OFF</v>
      </c>
      <c r="D1108" s="4">
        <f t="shared" si="106"/>
        <v>42476.083333330651</v>
      </c>
      <c r="E1108" t="str">
        <f t="shared" si="107"/>
        <v>LRKPLGS</v>
      </c>
      <c r="F1108" s="39">
        <v>57.153060913085937</v>
      </c>
      <c r="G1108">
        <f t="shared" si="105"/>
        <v>9.1941173976535116E-4</v>
      </c>
      <c r="H1108" s="38">
        <f>G1108*SUMIF('Manual Inputs'!$B$11:$B$22,'Expanded kW'!A1108,'Manual Inputs'!$C$11:$C$22)</f>
        <v>31636.652720628132</v>
      </c>
    </row>
    <row r="1109" spans="1:8" x14ac:dyDescent="0.2">
      <c r="A1109">
        <f t="shared" si="102"/>
        <v>4</v>
      </c>
      <c r="B1109" t="b">
        <f t="shared" si="103"/>
        <v>0</v>
      </c>
      <c r="C1109" t="str">
        <f t="shared" si="104"/>
        <v>OFF</v>
      </c>
      <c r="D1109" s="4">
        <f t="shared" si="106"/>
        <v>42476.124999997315</v>
      </c>
      <c r="E1109" t="str">
        <f t="shared" si="107"/>
        <v>LRKPLGS</v>
      </c>
      <c r="F1109" s="39">
        <v>58.299404144287109</v>
      </c>
      <c r="G1109">
        <f t="shared" si="105"/>
        <v>9.3785277175434097E-4</v>
      </c>
      <c r="H1109" s="38">
        <f>G1109*SUMIF('Manual Inputs'!$B$11:$B$22,'Expanded kW'!A1109,'Manual Inputs'!$C$11:$C$22)</f>
        <v>32271.202508946652</v>
      </c>
    </row>
    <row r="1110" spans="1:8" x14ac:dyDescent="0.2">
      <c r="A1110">
        <f t="shared" si="102"/>
        <v>4</v>
      </c>
      <c r="B1110" t="b">
        <f t="shared" si="103"/>
        <v>0</v>
      </c>
      <c r="C1110" t="str">
        <f t="shared" si="104"/>
        <v>OFF</v>
      </c>
      <c r="D1110" s="4">
        <f t="shared" si="106"/>
        <v>42476.166666663979</v>
      </c>
      <c r="E1110" t="str">
        <f t="shared" si="107"/>
        <v>LRKPLGS</v>
      </c>
      <c r="F1110" s="39">
        <v>66.443229675292969</v>
      </c>
      <c r="G1110">
        <f t="shared" si="105"/>
        <v>1.0688611321148481E-3</v>
      </c>
      <c r="H1110" s="38">
        <f>G1110*SUMIF('Manual Inputs'!$B$11:$B$22,'Expanded kW'!A1110,'Manual Inputs'!$C$11:$C$22)</f>
        <v>36779.156694176061</v>
      </c>
    </row>
    <row r="1111" spans="1:8" x14ac:dyDescent="0.2">
      <c r="A1111">
        <f t="shared" si="102"/>
        <v>4</v>
      </c>
      <c r="B1111" t="b">
        <f t="shared" si="103"/>
        <v>0</v>
      </c>
      <c r="C1111" t="str">
        <f t="shared" si="104"/>
        <v>OFF</v>
      </c>
      <c r="D1111" s="4">
        <f t="shared" si="106"/>
        <v>42476.208333330644</v>
      </c>
      <c r="E1111" t="str">
        <f t="shared" si="107"/>
        <v>LRKPLGS</v>
      </c>
      <c r="F1111" s="39">
        <v>74.176162719726563</v>
      </c>
      <c r="G1111">
        <f t="shared" si="105"/>
        <v>1.193259533710235E-3</v>
      </c>
      <c r="H1111" s="38">
        <f>G1111*SUMIF('Manual Inputs'!$B$11:$B$22,'Expanded kW'!A1111,'Manual Inputs'!$C$11:$C$22)</f>
        <v>41059.664392803992</v>
      </c>
    </row>
    <row r="1112" spans="1:8" x14ac:dyDescent="0.2">
      <c r="A1112">
        <f t="shared" si="102"/>
        <v>4</v>
      </c>
      <c r="B1112" t="b">
        <f t="shared" si="103"/>
        <v>0</v>
      </c>
      <c r="C1112" t="str">
        <f t="shared" si="104"/>
        <v>OFF</v>
      </c>
      <c r="D1112" s="4">
        <f t="shared" si="106"/>
        <v>42476.249999997308</v>
      </c>
      <c r="E1112" t="str">
        <f t="shared" si="107"/>
        <v>LRKPLGS</v>
      </c>
      <c r="F1112" s="39">
        <v>73.805839538574219</v>
      </c>
      <c r="G1112">
        <f t="shared" si="105"/>
        <v>1.1873022065816584E-3</v>
      </c>
      <c r="H1112" s="38">
        <f>G1112*SUMIF('Manual Inputs'!$B$11:$B$22,'Expanded kW'!A1112,'Manual Inputs'!$C$11:$C$22)</f>
        <v>40854.674744142278</v>
      </c>
    </row>
    <row r="1113" spans="1:8" x14ac:dyDescent="0.2">
      <c r="A1113">
        <f t="shared" si="102"/>
        <v>4</v>
      </c>
      <c r="B1113" t="b">
        <f t="shared" si="103"/>
        <v>0</v>
      </c>
      <c r="C1113" t="str">
        <f t="shared" si="104"/>
        <v>OFF</v>
      </c>
      <c r="D1113" s="4">
        <f t="shared" si="106"/>
        <v>42476.291666663972</v>
      </c>
      <c r="E1113" t="str">
        <f t="shared" si="107"/>
        <v>LRKPLGS</v>
      </c>
      <c r="F1113" s="39">
        <v>74.182655334472656</v>
      </c>
      <c r="G1113">
        <f t="shared" si="105"/>
        <v>1.193363979318641E-3</v>
      </c>
      <c r="H1113" s="38">
        <f>G1113*SUMIF('Manual Inputs'!$B$11:$B$22,'Expanded kW'!A1113,'Manual Inputs'!$C$11:$C$22)</f>
        <v>41063.258331513302</v>
      </c>
    </row>
    <row r="1114" spans="1:8" x14ac:dyDescent="0.2">
      <c r="A1114">
        <f t="shared" si="102"/>
        <v>4</v>
      </c>
      <c r="B1114" t="b">
        <f t="shared" si="103"/>
        <v>0</v>
      </c>
      <c r="C1114" t="str">
        <f t="shared" si="104"/>
        <v>OFF</v>
      </c>
      <c r="D1114" s="4">
        <f t="shared" si="106"/>
        <v>42476.333333330636</v>
      </c>
      <c r="E1114" t="str">
        <f t="shared" si="107"/>
        <v>LRKPLGS</v>
      </c>
      <c r="F1114" s="39">
        <v>76.358421325683594</v>
      </c>
      <c r="G1114">
        <f t="shared" si="105"/>
        <v>1.2283651632157488E-3</v>
      </c>
      <c r="H1114" s="38">
        <f>G1114*SUMIF('Manual Inputs'!$B$11:$B$22,'Expanded kW'!A1114,'Manual Inputs'!$C$11:$C$22)</f>
        <v>42267.637449019727</v>
      </c>
    </row>
    <row r="1115" spans="1:8" x14ac:dyDescent="0.2">
      <c r="A1115">
        <f t="shared" si="102"/>
        <v>4</v>
      </c>
      <c r="B1115" t="b">
        <f t="shared" si="103"/>
        <v>0</v>
      </c>
      <c r="C1115" t="str">
        <f t="shared" si="104"/>
        <v>OFF</v>
      </c>
      <c r="D1115" s="4">
        <f t="shared" si="106"/>
        <v>42476.374999997301</v>
      </c>
      <c r="E1115" t="str">
        <f t="shared" si="107"/>
        <v>LRKPLGS</v>
      </c>
      <c r="F1115" s="39">
        <v>79.585601806640625</v>
      </c>
      <c r="G1115">
        <f t="shared" si="105"/>
        <v>1.2802802763020914E-3</v>
      </c>
      <c r="H1115" s="38">
        <f>G1115*SUMIF('Manual Inputs'!$B$11:$B$22,'Expanded kW'!A1115,'Manual Inputs'!$C$11:$C$22)</f>
        <v>44054.019254503233</v>
      </c>
    </row>
    <row r="1116" spans="1:8" x14ac:dyDescent="0.2">
      <c r="A1116">
        <f t="shared" si="102"/>
        <v>4</v>
      </c>
      <c r="B1116" t="b">
        <f t="shared" si="103"/>
        <v>0</v>
      </c>
      <c r="C1116" t="str">
        <f t="shared" si="104"/>
        <v>OFF</v>
      </c>
      <c r="D1116" s="4">
        <f t="shared" si="106"/>
        <v>42476.416666663965</v>
      </c>
      <c r="E1116" t="str">
        <f t="shared" si="107"/>
        <v>LRKPLGS</v>
      </c>
      <c r="F1116" s="39">
        <v>79.974571228027344</v>
      </c>
      <c r="G1116">
        <f t="shared" si="105"/>
        <v>1.2865375623812489E-3</v>
      </c>
      <c r="H1116" s="38">
        <f>G1116*SUMIF('Manual Inputs'!$B$11:$B$22,'Expanded kW'!A1116,'Manual Inputs'!$C$11:$C$22)</f>
        <v>44269.330391068062</v>
      </c>
    </row>
    <row r="1117" spans="1:8" x14ac:dyDescent="0.2">
      <c r="A1117">
        <f t="shared" si="102"/>
        <v>4</v>
      </c>
      <c r="B1117" t="b">
        <f t="shared" si="103"/>
        <v>0</v>
      </c>
      <c r="C1117" t="str">
        <f t="shared" si="104"/>
        <v>OFF</v>
      </c>
      <c r="D1117" s="4">
        <f t="shared" si="106"/>
        <v>42476.458333330629</v>
      </c>
      <c r="E1117" t="str">
        <f t="shared" si="107"/>
        <v>LRKPLGS</v>
      </c>
      <c r="F1117" s="39">
        <v>81.481658935546875</v>
      </c>
      <c r="G1117">
        <f t="shared" si="105"/>
        <v>1.3107818304748978E-3</v>
      </c>
      <c r="H1117" s="38">
        <f>G1117*SUMIF('Manual Inputs'!$B$11:$B$22,'Expanded kW'!A1117,'Manual Inputs'!$C$11:$C$22)</f>
        <v>45103.567607073521</v>
      </c>
    </row>
    <row r="1118" spans="1:8" x14ac:dyDescent="0.2">
      <c r="A1118">
        <f t="shared" si="102"/>
        <v>4</v>
      </c>
      <c r="B1118" t="b">
        <f t="shared" si="103"/>
        <v>0</v>
      </c>
      <c r="C1118" t="str">
        <f t="shared" si="104"/>
        <v>OFF</v>
      </c>
      <c r="D1118" s="4">
        <f t="shared" si="106"/>
        <v>42476.499999997293</v>
      </c>
      <c r="E1118" t="str">
        <f t="shared" si="107"/>
        <v>LRKPLGS</v>
      </c>
      <c r="F1118" s="39">
        <v>85.812782287597656</v>
      </c>
      <c r="G1118">
        <f t="shared" si="105"/>
        <v>1.3804558880429255E-3</v>
      </c>
      <c r="H1118" s="38">
        <f>G1118*SUMIF('Manual Inputs'!$B$11:$B$22,'Expanded kW'!A1118,'Manual Inputs'!$C$11:$C$22)</f>
        <v>47501.028796202234</v>
      </c>
    </row>
    <row r="1119" spans="1:8" x14ac:dyDescent="0.2">
      <c r="A1119">
        <f t="shared" si="102"/>
        <v>4</v>
      </c>
      <c r="B1119" t="b">
        <f t="shared" si="103"/>
        <v>0</v>
      </c>
      <c r="C1119" t="str">
        <f t="shared" si="104"/>
        <v>OFF</v>
      </c>
      <c r="D1119" s="4">
        <f t="shared" si="106"/>
        <v>42476.541666663958</v>
      </c>
      <c r="E1119" t="str">
        <f t="shared" si="107"/>
        <v>LRKPLGS</v>
      </c>
      <c r="F1119" s="39">
        <v>83.986976623535156</v>
      </c>
      <c r="G1119">
        <f t="shared" si="105"/>
        <v>1.3510844574449751E-3</v>
      </c>
      <c r="H1119" s="38">
        <f>G1119*SUMIF('Manual Inputs'!$B$11:$B$22,'Expanded kW'!A1119,'Manual Inputs'!$C$11:$C$22)</f>
        <v>46490.367620641722</v>
      </c>
    </row>
    <row r="1120" spans="1:8" x14ac:dyDescent="0.2">
      <c r="A1120">
        <f t="shared" si="102"/>
        <v>4</v>
      </c>
      <c r="B1120" t="b">
        <f t="shared" si="103"/>
        <v>0</v>
      </c>
      <c r="C1120" t="str">
        <f t="shared" si="104"/>
        <v>OFF</v>
      </c>
      <c r="D1120" s="4">
        <f t="shared" si="106"/>
        <v>42476.583333330622</v>
      </c>
      <c r="E1120" t="str">
        <f t="shared" si="107"/>
        <v>LRKPLGS</v>
      </c>
      <c r="F1120" s="39">
        <v>86.459877014160156</v>
      </c>
      <c r="G1120">
        <f t="shared" si="105"/>
        <v>1.3908655927697916E-3</v>
      </c>
      <c r="H1120" s="38">
        <f>G1120*SUMIF('Manual Inputs'!$B$11:$B$22,'Expanded kW'!A1120,'Manual Inputs'!$C$11:$C$22)</f>
        <v>47859.223279831727</v>
      </c>
    </row>
    <row r="1121" spans="1:8" x14ac:dyDescent="0.2">
      <c r="A1121">
        <f t="shared" si="102"/>
        <v>4</v>
      </c>
      <c r="B1121" t="b">
        <f t="shared" si="103"/>
        <v>0</v>
      </c>
      <c r="C1121" t="str">
        <f t="shared" si="104"/>
        <v>OFF</v>
      </c>
      <c r="D1121" s="4">
        <f t="shared" si="106"/>
        <v>42476.624999997286</v>
      </c>
      <c r="E1121" t="str">
        <f t="shared" si="107"/>
        <v>LRKPLGS</v>
      </c>
      <c r="F1121" s="39">
        <v>83.217399597167969</v>
      </c>
      <c r="G1121">
        <f t="shared" si="105"/>
        <v>1.3387044004298015E-3</v>
      </c>
      <c r="H1121" s="38">
        <f>G1121*SUMIF('Manual Inputs'!$B$11:$B$22,'Expanded kW'!A1121,'Manual Inputs'!$C$11:$C$22)</f>
        <v>46064.373968928528</v>
      </c>
    </row>
    <row r="1122" spans="1:8" x14ac:dyDescent="0.2">
      <c r="A1122">
        <f t="shared" si="102"/>
        <v>4</v>
      </c>
      <c r="B1122" t="b">
        <f t="shared" si="103"/>
        <v>0</v>
      </c>
      <c r="C1122" t="str">
        <f t="shared" si="104"/>
        <v>OFF</v>
      </c>
      <c r="D1122" s="4">
        <f t="shared" si="106"/>
        <v>42476.66666666395</v>
      </c>
      <c r="E1122" t="str">
        <f t="shared" si="107"/>
        <v>LRKPLGS</v>
      </c>
      <c r="F1122" s="39">
        <v>85.752853393554688</v>
      </c>
      <c r="G1122">
        <f t="shared" si="105"/>
        <v>1.3794918219394835E-3</v>
      </c>
      <c r="H1122" s="38">
        <f>G1122*SUMIF('Manual Inputs'!$B$11:$B$22,'Expanded kW'!A1122,'Manual Inputs'!$C$11:$C$22)</f>
        <v>47467.855601652744</v>
      </c>
    </row>
    <row r="1123" spans="1:8" x14ac:dyDescent="0.2">
      <c r="A1123">
        <f t="shared" si="102"/>
        <v>4</v>
      </c>
      <c r="B1123" t="b">
        <f t="shared" si="103"/>
        <v>0</v>
      </c>
      <c r="C1123" t="str">
        <f t="shared" si="104"/>
        <v>OFF</v>
      </c>
      <c r="D1123" s="4">
        <f t="shared" si="106"/>
        <v>42476.708333330615</v>
      </c>
      <c r="E1123" t="str">
        <f t="shared" si="107"/>
        <v>LRKPLGS</v>
      </c>
      <c r="F1123" s="39">
        <v>77.413246154785156</v>
      </c>
      <c r="G1123">
        <f t="shared" si="105"/>
        <v>1.2453339539642756E-3</v>
      </c>
      <c r="H1123" s="38">
        <f>G1123*SUMIF('Manual Inputs'!$B$11:$B$22,'Expanded kW'!A1123,'Manual Inputs'!$C$11:$C$22)</f>
        <v>42851.527905038005</v>
      </c>
    </row>
    <row r="1124" spans="1:8" x14ac:dyDescent="0.2">
      <c r="A1124">
        <f t="shared" si="102"/>
        <v>4</v>
      </c>
      <c r="B1124" t="b">
        <f t="shared" si="103"/>
        <v>0</v>
      </c>
      <c r="C1124" t="str">
        <f t="shared" si="104"/>
        <v>OFF</v>
      </c>
      <c r="D1124" s="4">
        <f t="shared" si="106"/>
        <v>42476.749999997279</v>
      </c>
      <c r="E1124" t="str">
        <f t="shared" si="107"/>
        <v>LRKPLGS</v>
      </c>
      <c r="F1124" s="39">
        <v>77.662513732910156</v>
      </c>
      <c r="G1124">
        <f t="shared" si="105"/>
        <v>1.2493438798371788E-3</v>
      </c>
      <c r="H1124" s="38">
        <f>G1124*SUMIF('Manual Inputs'!$B$11:$B$22,'Expanded kW'!A1124,'Manual Inputs'!$C$11:$C$22)</f>
        <v>42989.508123029213</v>
      </c>
    </row>
    <row r="1125" spans="1:8" x14ac:dyDescent="0.2">
      <c r="A1125">
        <f t="shared" si="102"/>
        <v>4</v>
      </c>
      <c r="B1125" t="b">
        <f t="shared" si="103"/>
        <v>0</v>
      </c>
      <c r="C1125" t="str">
        <f t="shared" si="104"/>
        <v>OFF</v>
      </c>
      <c r="D1125" s="4">
        <f t="shared" si="106"/>
        <v>42476.791666663943</v>
      </c>
      <c r="E1125" t="str">
        <f t="shared" si="107"/>
        <v>LRKPLGS</v>
      </c>
      <c r="F1125" s="39">
        <v>76.077590942382812</v>
      </c>
      <c r="G1125">
        <f t="shared" si="105"/>
        <v>1.2238474917706064E-3</v>
      </c>
      <c r="H1125" s="38">
        <f>G1125*SUMIF('Manual Inputs'!$B$11:$B$22,'Expanded kW'!A1125,'Manual Inputs'!$C$11:$C$22)</f>
        <v>42112.185874459297</v>
      </c>
    </row>
    <row r="1126" spans="1:8" x14ac:dyDescent="0.2">
      <c r="A1126">
        <f t="shared" si="102"/>
        <v>4</v>
      </c>
      <c r="B1126" t="b">
        <f t="shared" si="103"/>
        <v>0</v>
      </c>
      <c r="C1126" t="str">
        <f t="shared" si="104"/>
        <v>OFF</v>
      </c>
      <c r="D1126" s="4">
        <f t="shared" si="106"/>
        <v>42476.833333330607</v>
      </c>
      <c r="E1126" t="str">
        <f t="shared" si="107"/>
        <v>LRKPLGS</v>
      </c>
      <c r="F1126" s="39">
        <v>76.545074462890625</v>
      </c>
      <c r="G1126">
        <f t="shared" si="105"/>
        <v>1.2313678210414277E-3</v>
      </c>
      <c r="H1126" s="38">
        <f>G1126*SUMIF('Manual Inputs'!$B$11:$B$22,'Expanded kW'!A1126,'Manual Inputs'!$C$11:$C$22)</f>
        <v>42370.957907918943</v>
      </c>
    </row>
    <row r="1127" spans="1:8" x14ac:dyDescent="0.2">
      <c r="A1127">
        <f t="shared" si="102"/>
        <v>4</v>
      </c>
      <c r="B1127" t="b">
        <f t="shared" si="103"/>
        <v>0</v>
      </c>
      <c r="C1127" t="str">
        <f t="shared" si="104"/>
        <v>OFF</v>
      </c>
      <c r="D1127" s="4">
        <f t="shared" si="106"/>
        <v>42476.874999997272</v>
      </c>
      <c r="E1127" t="str">
        <f t="shared" si="107"/>
        <v>LRKPLGS</v>
      </c>
      <c r="F1127" s="39">
        <v>71.169235229492188</v>
      </c>
      <c r="G1127">
        <f t="shared" si="105"/>
        <v>1.1448875936780317E-3</v>
      </c>
      <c r="H1127" s="38">
        <f>G1127*SUMIF('Manual Inputs'!$B$11:$B$22,'Expanded kW'!A1127,'Manual Inputs'!$C$11:$C$22)</f>
        <v>39395.201995779971</v>
      </c>
    </row>
    <row r="1128" spans="1:8" x14ac:dyDescent="0.2">
      <c r="A1128">
        <f t="shared" si="102"/>
        <v>4</v>
      </c>
      <c r="B1128" t="b">
        <f t="shared" si="103"/>
        <v>0</v>
      </c>
      <c r="C1128" t="str">
        <f t="shared" si="104"/>
        <v>OFF</v>
      </c>
      <c r="D1128" s="4">
        <f t="shared" si="106"/>
        <v>42476.916666663936</v>
      </c>
      <c r="E1128" t="str">
        <f t="shared" si="107"/>
        <v>LRKPLGS</v>
      </c>
      <c r="F1128" s="39">
        <v>68.058883666992187</v>
      </c>
      <c r="G1128">
        <f t="shared" si="105"/>
        <v>1.0948518878790229E-3</v>
      </c>
      <c r="H1128" s="38">
        <f>G1128*SUMIF('Manual Inputs'!$B$11:$B$22,'Expanded kW'!A1128,'Manual Inputs'!$C$11:$C$22)</f>
        <v>37673.489971090399</v>
      </c>
    </row>
    <row r="1129" spans="1:8" x14ac:dyDescent="0.2">
      <c r="A1129">
        <f t="shared" si="102"/>
        <v>4</v>
      </c>
      <c r="B1129" t="b">
        <f t="shared" si="103"/>
        <v>0</v>
      </c>
      <c r="C1129" t="str">
        <f t="shared" si="104"/>
        <v>OFF</v>
      </c>
      <c r="D1129" s="4">
        <f t="shared" si="106"/>
        <v>42476.9583333306</v>
      </c>
      <c r="E1129" t="str">
        <f t="shared" si="107"/>
        <v>LRKPLGS</v>
      </c>
      <c r="F1129" s="39">
        <v>63.609336853027344</v>
      </c>
      <c r="G1129">
        <f t="shared" si="105"/>
        <v>1.0232727718695405E-3</v>
      </c>
      <c r="H1129" s="38">
        <f>G1129*SUMIF('Manual Inputs'!$B$11:$B$22,'Expanded kW'!A1129,'Manual Inputs'!$C$11:$C$22)</f>
        <v>35210.476353470629</v>
      </c>
    </row>
    <row r="1130" spans="1:8" x14ac:dyDescent="0.2">
      <c r="A1130">
        <f t="shared" si="102"/>
        <v>4</v>
      </c>
      <c r="B1130" t="b">
        <f t="shared" si="103"/>
        <v>0</v>
      </c>
      <c r="C1130" t="str">
        <f t="shared" si="104"/>
        <v>OFF</v>
      </c>
      <c r="D1130" s="4">
        <f t="shared" si="106"/>
        <v>42476.999999997264</v>
      </c>
      <c r="E1130" t="str">
        <f t="shared" si="107"/>
        <v>LRKPLGS</v>
      </c>
      <c r="F1130" s="39">
        <v>62.177143096923828</v>
      </c>
      <c r="G1130">
        <f t="shared" si="105"/>
        <v>1.0002333102564055E-3</v>
      </c>
      <c r="H1130" s="38">
        <f>G1130*SUMIF('Manual Inputs'!$B$11:$B$22,'Expanded kW'!A1130,'Manual Inputs'!$C$11:$C$22)</f>
        <v>34417.696128463911</v>
      </c>
    </row>
    <row r="1131" spans="1:8" x14ac:dyDescent="0.2">
      <c r="A1131">
        <f t="shared" si="102"/>
        <v>4</v>
      </c>
      <c r="B1131" t="b">
        <f t="shared" si="103"/>
        <v>0</v>
      </c>
      <c r="C1131" t="str">
        <f t="shared" si="104"/>
        <v>OFF</v>
      </c>
      <c r="D1131" s="4">
        <f t="shared" si="106"/>
        <v>42477.041666663928</v>
      </c>
      <c r="E1131" t="str">
        <f t="shared" si="107"/>
        <v>LRKPLGS</v>
      </c>
      <c r="F1131" s="39">
        <v>61.773181915283203</v>
      </c>
      <c r="G1131">
        <f t="shared" si="105"/>
        <v>9.9373485423539403E-4</v>
      </c>
      <c r="H1131" s="38">
        <f>G1131*SUMIF('Manual Inputs'!$B$11:$B$22,'Expanded kW'!A1131,'Manual Inputs'!$C$11:$C$22)</f>
        <v>34194.086414268306</v>
      </c>
    </row>
    <row r="1132" spans="1:8" x14ac:dyDescent="0.2">
      <c r="A1132">
        <f t="shared" si="102"/>
        <v>4</v>
      </c>
      <c r="B1132" t="b">
        <f t="shared" si="103"/>
        <v>0</v>
      </c>
      <c r="C1132" t="str">
        <f t="shared" si="104"/>
        <v>OFF</v>
      </c>
      <c r="D1132" s="4">
        <f t="shared" si="106"/>
        <v>42477.083333330593</v>
      </c>
      <c r="E1132" t="str">
        <f t="shared" si="107"/>
        <v>LRKPLGS</v>
      </c>
      <c r="F1132" s="39">
        <v>62.286457061767578</v>
      </c>
      <c r="G1132">
        <f t="shared" si="105"/>
        <v>1.0019918257408251E-3</v>
      </c>
      <c r="H1132" s="38">
        <f>G1132*SUMIF('Manual Inputs'!$B$11:$B$22,'Expanded kW'!A1132,'Manual Inputs'!$C$11:$C$22)</f>
        <v>34478.206062455647</v>
      </c>
    </row>
    <row r="1133" spans="1:8" x14ac:dyDescent="0.2">
      <c r="A1133">
        <f t="shared" si="102"/>
        <v>4</v>
      </c>
      <c r="B1133" t="b">
        <f t="shared" si="103"/>
        <v>0</v>
      </c>
      <c r="C1133" t="str">
        <f t="shared" si="104"/>
        <v>OFF</v>
      </c>
      <c r="D1133" s="4">
        <f t="shared" si="106"/>
        <v>42477.124999997257</v>
      </c>
      <c r="E1133" t="str">
        <f t="shared" si="107"/>
        <v>LRKPLGS</v>
      </c>
      <c r="F1133" s="39">
        <v>64.352149963378906</v>
      </c>
      <c r="G1133">
        <f t="shared" si="105"/>
        <v>1.0352222822404271E-3</v>
      </c>
      <c r="H1133" s="38">
        <f>G1133*SUMIF('Manual Inputs'!$B$11:$B$22,'Expanded kW'!A1133,'Manual Inputs'!$C$11:$C$22)</f>
        <v>35621.655038095392</v>
      </c>
    </row>
    <row r="1134" spans="1:8" x14ac:dyDescent="0.2">
      <c r="A1134">
        <f t="shared" si="102"/>
        <v>4</v>
      </c>
      <c r="B1134" t="b">
        <f t="shared" si="103"/>
        <v>0</v>
      </c>
      <c r="C1134" t="str">
        <f t="shared" si="104"/>
        <v>OFF</v>
      </c>
      <c r="D1134" s="4">
        <f t="shared" si="106"/>
        <v>42477.166666663921</v>
      </c>
      <c r="E1134" t="str">
        <f t="shared" si="107"/>
        <v>LRKPLGS</v>
      </c>
      <c r="F1134" s="39">
        <v>66.927482604980469</v>
      </c>
      <c r="G1134">
        <f t="shared" si="105"/>
        <v>1.0766512280687205E-3</v>
      </c>
      <c r="H1134" s="38">
        <f>G1134*SUMIF('Manual Inputs'!$B$11:$B$22,'Expanded kW'!A1134,'Manual Inputs'!$C$11:$C$22)</f>
        <v>37047.21130963695</v>
      </c>
    </row>
    <row r="1135" spans="1:8" x14ac:dyDescent="0.2">
      <c r="A1135">
        <f t="shared" si="102"/>
        <v>4</v>
      </c>
      <c r="B1135" t="b">
        <f t="shared" si="103"/>
        <v>0</v>
      </c>
      <c r="C1135" t="str">
        <f t="shared" si="104"/>
        <v>OFF</v>
      </c>
      <c r="D1135" s="4">
        <f t="shared" si="106"/>
        <v>42477.208333330585</v>
      </c>
      <c r="E1135" t="str">
        <f t="shared" si="107"/>
        <v>LRKPLGS</v>
      </c>
      <c r="F1135" s="39">
        <v>73.413352966308594</v>
      </c>
      <c r="G1135">
        <f t="shared" si="105"/>
        <v>1.1809883406840812E-3</v>
      </c>
      <c r="H1135" s="38">
        <f>G1135*SUMIF('Manual Inputs'!$B$11:$B$22,'Expanded kW'!A1135,'Manual Inputs'!$C$11:$C$22)</f>
        <v>40637.416714810126</v>
      </c>
    </row>
    <row r="1136" spans="1:8" x14ac:dyDescent="0.2">
      <c r="A1136">
        <f t="shared" si="102"/>
        <v>4</v>
      </c>
      <c r="B1136" t="b">
        <f t="shared" si="103"/>
        <v>0</v>
      </c>
      <c r="C1136" t="str">
        <f t="shared" si="104"/>
        <v>OFF</v>
      </c>
      <c r="D1136" s="4">
        <f t="shared" si="106"/>
        <v>42477.24999999725</v>
      </c>
      <c r="E1136" t="str">
        <f t="shared" si="107"/>
        <v>LRKPLGS</v>
      </c>
      <c r="F1136" s="39">
        <v>70.40679931640625</v>
      </c>
      <c r="G1136">
        <f t="shared" si="105"/>
        <v>1.132622414558825E-3</v>
      </c>
      <c r="H1136" s="38">
        <f>G1136*SUMIF('Manual Inputs'!$B$11:$B$22,'Expanded kW'!A1136,'Manual Inputs'!$C$11:$C$22)</f>
        <v>38973.161254327533</v>
      </c>
    </row>
    <row r="1137" spans="1:8" x14ac:dyDescent="0.2">
      <c r="A1137">
        <f t="shared" si="102"/>
        <v>4</v>
      </c>
      <c r="B1137" t="b">
        <f t="shared" si="103"/>
        <v>0</v>
      </c>
      <c r="C1137" t="str">
        <f t="shared" si="104"/>
        <v>OFF</v>
      </c>
      <c r="D1137" s="4">
        <f t="shared" si="106"/>
        <v>42477.291666663914</v>
      </c>
      <c r="E1137" t="str">
        <f t="shared" si="107"/>
        <v>LRKPLGS</v>
      </c>
      <c r="F1137" s="39">
        <v>69.083229064941406</v>
      </c>
      <c r="G1137">
        <f t="shared" si="105"/>
        <v>1.1113303611121771E-3</v>
      </c>
      <c r="H1137" s="38">
        <f>G1137*SUMIF('Manual Inputs'!$B$11:$B$22,'Expanded kW'!A1137,'Manual Inputs'!$C$11:$C$22)</f>
        <v>38240.508764190126</v>
      </c>
    </row>
    <row r="1138" spans="1:8" x14ac:dyDescent="0.2">
      <c r="A1138">
        <f t="shared" si="102"/>
        <v>4</v>
      </c>
      <c r="B1138" t="b">
        <f t="shared" si="103"/>
        <v>0</v>
      </c>
      <c r="C1138" t="str">
        <f t="shared" si="104"/>
        <v>OFF</v>
      </c>
      <c r="D1138" s="4">
        <f t="shared" si="106"/>
        <v>42477.333333330578</v>
      </c>
      <c r="E1138" t="str">
        <f t="shared" si="107"/>
        <v>LRKPLGS</v>
      </c>
      <c r="F1138" s="39">
        <v>70.549446105957031</v>
      </c>
      <c r="G1138">
        <f t="shared" si="105"/>
        <v>1.134917149623886E-3</v>
      </c>
      <c r="H1138" s="38">
        <f>G1138*SUMIF('Manual Inputs'!$B$11:$B$22,'Expanded kW'!A1138,'Manual Inputs'!$C$11:$C$22)</f>
        <v>39052.122326064244</v>
      </c>
    </row>
    <row r="1139" spans="1:8" x14ac:dyDescent="0.2">
      <c r="A1139">
        <f t="shared" si="102"/>
        <v>4</v>
      </c>
      <c r="B1139" t="b">
        <f t="shared" si="103"/>
        <v>0</v>
      </c>
      <c r="C1139" t="str">
        <f t="shared" si="104"/>
        <v>OFF</v>
      </c>
      <c r="D1139" s="4">
        <f t="shared" si="106"/>
        <v>42477.374999997242</v>
      </c>
      <c r="E1139" t="str">
        <f t="shared" si="107"/>
        <v>LRKPLGS</v>
      </c>
      <c r="F1139" s="39">
        <v>66.823997497558594</v>
      </c>
      <c r="G1139">
        <f t="shared" si="105"/>
        <v>1.0749864804395562E-3</v>
      </c>
      <c r="H1139" s="38">
        <f>G1139*SUMIF('Manual Inputs'!$B$11:$B$22,'Expanded kW'!A1139,'Manual Inputs'!$C$11:$C$22)</f>
        <v>36989.927896413625</v>
      </c>
    </row>
    <row r="1140" spans="1:8" x14ac:dyDescent="0.2">
      <c r="A1140">
        <f t="shared" si="102"/>
        <v>4</v>
      </c>
      <c r="B1140" t="b">
        <f t="shared" si="103"/>
        <v>0</v>
      </c>
      <c r="C1140" t="str">
        <f t="shared" si="104"/>
        <v>OFF</v>
      </c>
      <c r="D1140" s="4">
        <f t="shared" si="106"/>
        <v>42477.416666663907</v>
      </c>
      <c r="E1140" t="str">
        <f t="shared" si="107"/>
        <v>LRKPLGS</v>
      </c>
      <c r="F1140" s="39">
        <v>73.435745239257813</v>
      </c>
      <c r="G1140">
        <f t="shared" si="105"/>
        <v>1.1813485614369269E-3</v>
      </c>
      <c r="H1140" s="38">
        <f>G1140*SUMIF('Manual Inputs'!$B$11:$B$22,'Expanded kW'!A1140,'Manual Inputs'!$C$11:$C$22)</f>
        <v>40649.81179132226</v>
      </c>
    </row>
    <row r="1141" spans="1:8" x14ac:dyDescent="0.2">
      <c r="A1141">
        <f t="shared" si="102"/>
        <v>4</v>
      </c>
      <c r="B1141" t="b">
        <f t="shared" si="103"/>
        <v>0</v>
      </c>
      <c r="C1141" t="str">
        <f t="shared" si="104"/>
        <v>OFF</v>
      </c>
      <c r="D1141" s="4">
        <f t="shared" si="106"/>
        <v>42477.458333330571</v>
      </c>
      <c r="E1141" t="str">
        <f t="shared" si="107"/>
        <v>LRKPLGS</v>
      </c>
      <c r="F1141" s="39">
        <v>78.440010070800781</v>
      </c>
      <c r="G1141">
        <f t="shared" si="105"/>
        <v>1.2618513334933931E-3</v>
      </c>
      <c r="H1141" s="38">
        <f>G1141*SUMIF('Manual Inputs'!$B$11:$B$22,'Expanded kW'!A1141,'Manual Inputs'!$C$11:$C$22)</f>
        <v>43419.885450864938</v>
      </c>
    </row>
    <row r="1142" spans="1:8" x14ac:dyDescent="0.2">
      <c r="A1142">
        <f t="shared" si="102"/>
        <v>4</v>
      </c>
      <c r="B1142" t="b">
        <f t="shared" si="103"/>
        <v>0</v>
      </c>
      <c r="C1142" t="str">
        <f t="shared" si="104"/>
        <v>OFF</v>
      </c>
      <c r="D1142" s="4">
        <f t="shared" si="106"/>
        <v>42477.499999997235</v>
      </c>
      <c r="E1142" t="str">
        <f t="shared" si="107"/>
        <v>LRKPLGS</v>
      </c>
      <c r="F1142" s="39">
        <v>82.394363403320313</v>
      </c>
      <c r="G1142">
        <f t="shared" si="105"/>
        <v>1.3254643547212072E-3</v>
      </c>
      <c r="H1142" s="38">
        <f>G1142*SUMIF('Manual Inputs'!$B$11:$B$22,'Expanded kW'!A1142,'Manual Inputs'!$C$11:$C$22)</f>
        <v>45608.788391790971</v>
      </c>
    </row>
    <row r="1143" spans="1:8" x14ac:dyDescent="0.2">
      <c r="A1143">
        <f t="shared" si="102"/>
        <v>4</v>
      </c>
      <c r="B1143" t="b">
        <f t="shared" si="103"/>
        <v>0</v>
      </c>
      <c r="C1143" t="str">
        <f t="shared" si="104"/>
        <v>OFF</v>
      </c>
      <c r="D1143" s="4">
        <f t="shared" si="106"/>
        <v>42477.541666663899</v>
      </c>
      <c r="E1143" t="str">
        <f t="shared" si="107"/>
        <v>LRKPLGS</v>
      </c>
      <c r="F1143" s="39">
        <v>82.912528991699219</v>
      </c>
      <c r="G1143">
        <f t="shared" si="105"/>
        <v>1.3337999979481285E-3</v>
      </c>
      <c r="H1143" s="38">
        <f>G1143*SUMIF('Manual Inputs'!$B$11:$B$22,'Expanded kW'!A1143,'Manual Inputs'!$C$11:$C$22)</f>
        <v>45895.615107795784</v>
      </c>
    </row>
    <row r="1144" spans="1:8" x14ac:dyDescent="0.2">
      <c r="A1144">
        <f t="shared" si="102"/>
        <v>4</v>
      </c>
      <c r="B1144" t="b">
        <f t="shared" si="103"/>
        <v>0</v>
      </c>
      <c r="C1144" t="str">
        <f t="shared" si="104"/>
        <v>OFF</v>
      </c>
      <c r="D1144" s="4">
        <f t="shared" si="106"/>
        <v>42477.583333330564</v>
      </c>
      <c r="E1144" t="str">
        <f t="shared" si="107"/>
        <v>LRKPLGS</v>
      </c>
      <c r="F1144" s="39">
        <v>78.604438781738281</v>
      </c>
      <c r="G1144">
        <f t="shared" si="105"/>
        <v>1.2644964706877127E-3</v>
      </c>
      <c r="H1144" s="38">
        <f>G1144*SUMIF('Manual Inputs'!$B$11:$B$22,'Expanded kW'!A1144,'Manual Inputs'!$C$11:$C$22)</f>
        <v>43510.903743535928</v>
      </c>
    </row>
    <row r="1145" spans="1:8" x14ac:dyDescent="0.2">
      <c r="A1145">
        <f t="shared" si="102"/>
        <v>4</v>
      </c>
      <c r="B1145" t="b">
        <f t="shared" si="103"/>
        <v>0</v>
      </c>
      <c r="C1145" t="str">
        <f t="shared" si="104"/>
        <v>OFF</v>
      </c>
      <c r="D1145" s="4">
        <f t="shared" si="106"/>
        <v>42477.624999997228</v>
      </c>
      <c r="E1145" t="str">
        <f t="shared" si="107"/>
        <v>LRKPLGS</v>
      </c>
      <c r="F1145" s="39">
        <v>81.14996337890625</v>
      </c>
      <c r="G1145">
        <f t="shared" si="105"/>
        <v>1.3054458994865793E-3</v>
      </c>
      <c r="H1145" s="38">
        <f>G1145*SUMIF('Manual Inputs'!$B$11:$B$22,'Expanded kW'!A1145,'Manual Inputs'!$C$11:$C$22)</f>
        <v>44919.959993294564</v>
      </c>
    </row>
    <row r="1146" spans="1:8" x14ac:dyDescent="0.2">
      <c r="A1146">
        <f t="shared" si="102"/>
        <v>4</v>
      </c>
      <c r="B1146" t="b">
        <f t="shared" si="103"/>
        <v>0</v>
      </c>
      <c r="C1146" t="str">
        <f t="shared" si="104"/>
        <v>OFF</v>
      </c>
      <c r="D1146" s="4">
        <f t="shared" si="106"/>
        <v>42477.666666663892</v>
      </c>
      <c r="E1146" t="str">
        <f t="shared" si="107"/>
        <v>LRKPLGS</v>
      </c>
      <c r="F1146" s="39">
        <v>82.232635498046875</v>
      </c>
      <c r="G1146">
        <f t="shared" si="105"/>
        <v>1.3228626649362599E-3</v>
      </c>
      <c r="H1146" s="38">
        <f>G1146*SUMIF('Manual Inputs'!$B$11:$B$22,'Expanded kW'!A1146,'Manual Inputs'!$C$11:$C$22)</f>
        <v>45519.265110051943</v>
      </c>
    </row>
    <row r="1147" spans="1:8" x14ac:dyDescent="0.2">
      <c r="A1147">
        <f t="shared" si="102"/>
        <v>4</v>
      </c>
      <c r="B1147" t="b">
        <f t="shared" si="103"/>
        <v>0</v>
      </c>
      <c r="C1147" t="str">
        <f t="shared" si="104"/>
        <v>OFF</v>
      </c>
      <c r="D1147" s="4">
        <f t="shared" si="106"/>
        <v>42477.708333330556</v>
      </c>
      <c r="E1147" t="str">
        <f t="shared" si="107"/>
        <v>LRKPLGS</v>
      </c>
      <c r="F1147" s="39">
        <v>87.806076049804688</v>
      </c>
      <c r="G1147">
        <f t="shared" si="105"/>
        <v>1.4125216716859251E-3</v>
      </c>
      <c r="H1147" s="38">
        <f>G1147*SUMIF('Manual Inputs'!$B$11:$B$22,'Expanded kW'!A1147,'Manual Inputs'!$C$11:$C$22)</f>
        <v>48604.401765517687</v>
      </c>
    </row>
    <row r="1148" spans="1:8" x14ac:dyDescent="0.2">
      <c r="A1148">
        <f t="shared" si="102"/>
        <v>4</v>
      </c>
      <c r="B1148" t="b">
        <f t="shared" si="103"/>
        <v>0</v>
      </c>
      <c r="C1148" t="str">
        <f t="shared" si="104"/>
        <v>OFF</v>
      </c>
      <c r="D1148" s="4">
        <f t="shared" si="106"/>
        <v>42477.749999997221</v>
      </c>
      <c r="E1148" t="str">
        <f t="shared" si="107"/>
        <v>LRKPLGS</v>
      </c>
      <c r="F1148" s="39">
        <v>78.345542907714844</v>
      </c>
      <c r="G1148">
        <f t="shared" si="105"/>
        <v>1.2603316560277256E-3</v>
      </c>
      <c r="H1148" s="38">
        <f>G1148*SUMIF('Manual Inputs'!$B$11:$B$22,'Expanded kW'!A1148,'Manual Inputs'!$C$11:$C$22)</f>
        <v>43367.593853804239</v>
      </c>
    </row>
    <row r="1149" spans="1:8" x14ac:dyDescent="0.2">
      <c r="A1149">
        <f t="shared" si="102"/>
        <v>4</v>
      </c>
      <c r="B1149" t="b">
        <f t="shared" si="103"/>
        <v>0</v>
      </c>
      <c r="C1149" t="str">
        <f t="shared" si="104"/>
        <v>OFF</v>
      </c>
      <c r="D1149" s="4">
        <f t="shared" si="106"/>
        <v>42477.791666663885</v>
      </c>
      <c r="E1149" t="str">
        <f t="shared" si="107"/>
        <v>LRKPLGS</v>
      </c>
      <c r="F1149" s="39">
        <v>71.250724792480469</v>
      </c>
      <c r="G1149">
        <f t="shared" si="105"/>
        <v>1.1461985026596821E-3</v>
      </c>
      <c r="H1149" s="38">
        <f>G1149*SUMIF('Manual Inputs'!$B$11:$B$22,'Expanded kW'!A1149,'Manual Inputs'!$C$11:$C$22)</f>
        <v>39440.309938616774</v>
      </c>
    </row>
    <row r="1150" spans="1:8" x14ac:dyDescent="0.2">
      <c r="A1150">
        <f t="shared" si="102"/>
        <v>4</v>
      </c>
      <c r="B1150" t="b">
        <f t="shared" si="103"/>
        <v>0</v>
      </c>
      <c r="C1150" t="str">
        <f t="shared" si="104"/>
        <v>OFF</v>
      </c>
      <c r="D1150" s="4">
        <f t="shared" si="106"/>
        <v>42477.833333330549</v>
      </c>
      <c r="E1150" t="str">
        <f t="shared" si="107"/>
        <v>LRKPLGS</v>
      </c>
      <c r="F1150" s="39">
        <v>70.06182861328125</v>
      </c>
      <c r="G1150">
        <f t="shared" si="105"/>
        <v>1.1270729285074907E-3</v>
      </c>
      <c r="H1150" s="38">
        <f>G1150*SUMIF('Manual Inputs'!$B$11:$B$22,'Expanded kW'!A1150,'Manual Inputs'!$C$11:$C$22)</f>
        <v>38782.205281730494</v>
      </c>
    </row>
    <row r="1151" spans="1:8" x14ac:dyDescent="0.2">
      <c r="A1151">
        <f t="shared" si="102"/>
        <v>4</v>
      </c>
      <c r="B1151" t="b">
        <f t="shared" si="103"/>
        <v>0</v>
      </c>
      <c r="C1151" t="str">
        <f t="shared" si="104"/>
        <v>OFF</v>
      </c>
      <c r="D1151" s="4">
        <f t="shared" si="106"/>
        <v>42477.874999997213</v>
      </c>
      <c r="E1151" t="str">
        <f t="shared" si="107"/>
        <v>LRKPLGS</v>
      </c>
      <c r="F1151" s="39">
        <v>67.954383850097656</v>
      </c>
      <c r="G1151">
        <f t="shared" si="105"/>
        <v>1.093170816788145E-3</v>
      </c>
      <c r="H1151" s="38">
        <f>G1151*SUMIF('Manual Inputs'!$B$11:$B$22,'Expanded kW'!A1151,'Manual Inputs'!$C$11:$C$22)</f>
        <v>37615.644872968893</v>
      </c>
    </row>
    <row r="1152" spans="1:8" x14ac:dyDescent="0.2">
      <c r="A1152">
        <f t="shared" si="102"/>
        <v>4</v>
      </c>
      <c r="B1152" t="b">
        <f t="shared" si="103"/>
        <v>0</v>
      </c>
      <c r="C1152" t="str">
        <f t="shared" si="104"/>
        <v>OFF</v>
      </c>
      <c r="D1152" s="4">
        <f t="shared" si="106"/>
        <v>42477.916666663878</v>
      </c>
      <c r="E1152" t="str">
        <f t="shared" si="107"/>
        <v>LRKPLGS</v>
      </c>
      <c r="F1152" s="39">
        <v>67.184761047363281</v>
      </c>
      <c r="G1152">
        <f t="shared" si="105"/>
        <v>1.0807900233762023E-3</v>
      </c>
      <c r="H1152" s="38">
        <f>G1152*SUMIF('Manual Inputs'!$B$11:$B$22,'Expanded kW'!A1152,'Manual Inputs'!$C$11:$C$22)</f>
        <v>37189.625882087363</v>
      </c>
    </row>
    <row r="1153" spans="1:8" x14ac:dyDescent="0.2">
      <c r="A1153">
        <f t="shared" si="102"/>
        <v>4</v>
      </c>
      <c r="B1153" t="b">
        <f t="shared" si="103"/>
        <v>0</v>
      </c>
      <c r="C1153" t="str">
        <f t="shared" si="104"/>
        <v>OFF</v>
      </c>
      <c r="D1153" s="4">
        <f t="shared" si="106"/>
        <v>42477.958333330542</v>
      </c>
      <c r="E1153" t="str">
        <f t="shared" si="107"/>
        <v>LRKPLGS</v>
      </c>
      <c r="F1153" s="39">
        <v>64.8785400390625</v>
      </c>
      <c r="G1153">
        <f t="shared" si="105"/>
        <v>1.0436902314201824E-3</v>
      </c>
      <c r="H1153" s="38">
        <f>G1153*SUMIF('Manual Inputs'!$B$11:$B$22,'Expanded kW'!A1153,'Manual Inputs'!$C$11:$C$22)</f>
        <v>35913.034358011646</v>
      </c>
    </row>
    <row r="1154" spans="1:8" x14ac:dyDescent="0.2">
      <c r="A1154">
        <f t="shared" ref="A1154:A1217" si="108">MONTH(D1154)</f>
        <v>4</v>
      </c>
      <c r="B1154" t="b">
        <f t="shared" ref="B1154:B1217" si="109">IF(ISNA(VLOOKUP(DATE(YEAR(D1154),MONTH(D1154),DAY(D1154)),Holidays,1,FALSE)),FALSE,TRUE)</f>
        <v>0</v>
      </c>
      <c r="C1154" t="str">
        <f t="shared" ref="C1154:C1217" si="110">IF(OR(HOUR(D1154)&lt;PkStart,HOUR(D1154)&gt;OPkStart-1,WEEKDAY(D1154,2)&gt;5,B1154)=TRUE,"OFF","ON")</f>
        <v>OFF</v>
      </c>
      <c r="D1154" s="4">
        <f t="shared" si="106"/>
        <v>42477.999999997206</v>
      </c>
      <c r="E1154" t="str">
        <f t="shared" si="107"/>
        <v>LRKPLGS</v>
      </c>
      <c r="F1154" s="39">
        <v>63.534435272216797</v>
      </c>
      <c r="G1154">
        <f t="shared" ref="G1154:G1217" si="111">IF(SUMIF($A$2:$A$8761,A1154,$F$2:$F$8761)=0,0,F1154/SUMIF($A$2:$A$8761,A1154,$F$2:$F$8761))</f>
        <v>1.0220678426562315E-3</v>
      </c>
      <c r="H1154" s="38">
        <f>G1154*SUMIF('Manual Inputs'!$B$11:$B$22,'Expanded kW'!A1154,'Manual Inputs'!$C$11:$C$22)</f>
        <v>35169.015139277166</v>
      </c>
    </row>
    <row r="1155" spans="1:8" x14ac:dyDescent="0.2">
      <c r="A1155">
        <f t="shared" si="108"/>
        <v>4</v>
      </c>
      <c r="B1155" t="b">
        <f t="shared" si="109"/>
        <v>0</v>
      </c>
      <c r="C1155" t="str">
        <f t="shared" si="110"/>
        <v>OFF</v>
      </c>
      <c r="D1155" s="4">
        <f t="shared" si="106"/>
        <v>42478.04166666387</v>
      </c>
      <c r="E1155" t="str">
        <f t="shared" si="107"/>
        <v>LRKPLGS</v>
      </c>
      <c r="F1155" s="39">
        <v>63.843936920166016</v>
      </c>
      <c r="G1155">
        <f t="shared" si="111"/>
        <v>1.0270467439443703E-3</v>
      </c>
      <c r="H1155" s="38">
        <f>G1155*SUMIF('Manual Inputs'!$B$11:$B$22,'Expanded kW'!A1155,'Manual Inputs'!$C$11:$C$22)</f>
        <v>35340.337479606795</v>
      </c>
    </row>
    <row r="1156" spans="1:8" x14ac:dyDescent="0.2">
      <c r="A1156">
        <f t="shared" si="108"/>
        <v>4</v>
      </c>
      <c r="B1156" t="b">
        <f t="shared" si="109"/>
        <v>0</v>
      </c>
      <c r="C1156" t="str">
        <f t="shared" si="110"/>
        <v>OFF</v>
      </c>
      <c r="D1156" s="4">
        <f t="shared" ref="D1156:D1219" si="112">+D1155+1/24</f>
        <v>42478.083333330535</v>
      </c>
      <c r="E1156" t="str">
        <f t="shared" ref="E1156:E1219" si="113">+E1155</f>
        <v>LRKPLGS</v>
      </c>
      <c r="F1156" s="39">
        <v>61.341911315917969</v>
      </c>
      <c r="G1156">
        <f t="shared" si="111"/>
        <v>9.8679707617526486E-4</v>
      </c>
      <c r="H1156" s="38">
        <f>G1156*SUMIF('Manual Inputs'!$B$11:$B$22,'Expanded kW'!A1156,'Manual Inputs'!$C$11:$C$22)</f>
        <v>33955.359774561577</v>
      </c>
    </row>
    <row r="1157" spans="1:8" x14ac:dyDescent="0.2">
      <c r="A1157">
        <f t="shared" si="108"/>
        <v>4</v>
      </c>
      <c r="B1157" t="b">
        <f t="shared" si="109"/>
        <v>0</v>
      </c>
      <c r="C1157" t="str">
        <f t="shared" si="110"/>
        <v>OFF</v>
      </c>
      <c r="D1157" s="4">
        <f t="shared" si="112"/>
        <v>42478.124999997199</v>
      </c>
      <c r="E1157" t="str">
        <f t="shared" si="113"/>
        <v>LRKPLGS</v>
      </c>
      <c r="F1157" s="39">
        <v>62.602649688720703</v>
      </c>
      <c r="G1157">
        <f t="shared" si="111"/>
        <v>1.0070783636900356E-3</v>
      </c>
      <c r="H1157" s="38">
        <f>G1157*SUMIF('Manual Inputs'!$B$11:$B$22,'Expanded kW'!A1157,'Manual Inputs'!$C$11:$C$22)</f>
        <v>34653.232144557376</v>
      </c>
    </row>
    <row r="1158" spans="1:8" x14ac:dyDescent="0.2">
      <c r="A1158">
        <f t="shared" si="108"/>
        <v>4</v>
      </c>
      <c r="B1158" t="b">
        <f t="shared" si="109"/>
        <v>0</v>
      </c>
      <c r="C1158" t="str">
        <f t="shared" si="110"/>
        <v>OFF</v>
      </c>
      <c r="D1158" s="4">
        <f t="shared" si="112"/>
        <v>42478.166666663863</v>
      </c>
      <c r="E1158" t="str">
        <f t="shared" si="113"/>
        <v>LRKPLGS</v>
      </c>
      <c r="F1158" s="39">
        <v>66.984626770019531</v>
      </c>
      <c r="G1158">
        <f t="shared" si="111"/>
        <v>1.077570496702047E-3</v>
      </c>
      <c r="H1158" s="38">
        <f>G1158*SUMIF('Manual Inputs'!$B$11:$B$22,'Expanded kW'!A1158,'Manual Inputs'!$C$11:$C$22)</f>
        <v>37078.843038112536</v>
      </c>
    </row>
    <row r="1159" spans="1:8" x14ac:dyDescent="0.2">
      <c r="A1159">
        <f t="shared" si="108"/>
        <v>4</v>
      </c>
      <c r="B1159" t="b">
        <f t="shared" si="109"/>
        <v>0</v>
      </c>
      <c r="C1159" t="str">
        <f t="shared" si="110"/>
        <v>OFF</v>
      </c>
      <c r="D1159" s="4">
        <f t="shared" si="112"/>
        <v>42478.208333330527</v>
      </c>
      <c r="E1159" t="str">
        <f t="shared" si="113"/>
        <v>LRKPLGS</v>
      </c>
      <c r="F1159" s="39">
        <v>83.856353759765625</v>
      </c>
      <c r="G1159">
        <f t="shared" si="111"/>
        <v>1.3489831492645768E-3</v>
      </c>
      <c r="H1159" s="38">
        <f>G1159*SUMIF('Manual Inputs'!$B$11:$B$22,'Expanded kW'!A1159,'Manual Inputs'!$C$11:$C$22)</f>
        <v>46418.062303788531</v>
      </c>
    </row>
    <row r="1160" spans="1:8" x14ac:dyDescent="0.2">
      <c r="A1160">
        <f t="shared" si="108"/>
        <v>4</v>
      </c>
      <c r="B1160" t="b">
        <f t="shared" si="109"/>
        <v>0</v>
      </c>
      <c r="C1160" t="str">
        <f t="shared" si="110"/>
        <v>OFF</v>
      </c>
      <c r="D1160" s="4">
        <f t="shared" si="112"/>
        <v>42478.249999997191</v>
      </c>
      <c r="E1160" t="str">
        <f t="shared" si="113"/>
        <v>LRKPLGS</v>
      </c>
      <c r="F1160" s="39">
        <v>94.848350524902344</v>
      </c>
      <c r="G1160">
        <f t="shared" si="111"/>
        <v>1.5258095642959285E-3</v>
      </c>
      <c r="H1160" s="38">
        <f>G1160*SUMIF('Manual Inputs'!$B$11:$B$22,'Expanded kW'!A1160,'Manual Inputs'!$C$11:$C$22)</f>
        <v>52502.600538647552</v>
      </c>
    </row>
    <row r="1161" spans="1:8" x14ac:dyDescent="0.2">
      <c r="A1161">
        <f t="shared" si="108"/>
        <v>4</v>
      </c>
      <c r="B1161" t="b">
        <f t="shared" si="109"/>
        <v>0</v>
      </c>
      <c r="C1161" t="str">
        <f t="shared" si="110"/>
        <v>ON</v>
      </c>
      <c r="D1161" s="4">
        <f t="shared" si="112"/>
        <v>42478.291666663856</v>
      </c>
      <c r="E1161" t="str">
        <f t="shared" si="113"/>
        <v>LRKPLGS</v>
      </c>
      <c r="F1161" s="39">
        <v>105.64307403564453</v>
      </c>
      <c r="G1161">
        <f t="shared" si="111"/>
        <v>1.6994624774511887E-3</v>
      </c>
      <c r="H1161" s="38">
        <f>G1161*SUMIF('Manual Inputs'!$B$11:$B$22,'Expanded kW'!A1161,'Manual Inputs'!$C$11:$C$22)</f>
        <v>58477.939627552892</v>
      </c>
    </row>
    <row r="1162" spans="1:8" x14ac:dyDescent="0.2">
      <c r="A1162">
        <f t="shared" si="108"/>
        <v>4</v>
      </c>
      <c r="B1162" t="b">
        <f t="shared" si="109"/>
        <v>0</v>
      </c>
      <c r="C1162" t="str">
        <f t="shared" si="110"/>
        <v>ON</v>
      </c>
      <c r="D1162" s="4">
        <f t="shared" si="112"/>
        <v>42478.33333333052</v>
      </c>
      <c r="E1162" t="str">
        <f t="shared" si="113"/>
        <v>LRKPLGS</v>
      </c>
      <c r="F1162" s="39">
        <v>112.07636260986328</v>
      </c>
      <c r="G1162">
        <f t="shared" si="111"/>
        <v>1.8029537156445353E-3</v>
      </c>
      <c r="H1162" s="38">
        <f>G1162*SUMIF('Manual Inputs'!$B$11:$B$22,'Expanded kW'!A1162,'Manual Inputs'!$C$11:$C$22)</f>
        <v>62039.038774694869</v>
      </c>
    </row>
    <row r="1163" spans="1:8" x14ac:dyDescent="0.2">
      <c r="A1163">
        <f t="shared" si="108"/>
        <v>4</v>
      </c>
      <c r="B1163" t="b">
        <f t="shared" si="109"/>
        <v>0</v>
      </c>
      <c r="C1163" t="str">
        <f t="shared" si="110"/>
        <v>ON</v>
      </c>
      <c r="D1163" s="4">
        <f t="shared" si="112"/>
        <v>42478.374999997184</v>
      </c>
      <c r="E1163" t="str">
        <f t="shared" si="113"/>
        <v>LRKPLGS</v>
      </c>
      <c r="F1163" s="39">
        <v>113.37310028076172</v>
      </c>
      <c r="G1163">
        <f t="shared" si="111"/>
        <v>1.8238141178517427E-3</v>
      </c>
      <c r="H1163" s="38">
        <f>G1163*SUMIF('Manual Inputs'!$B$11:$B$22,'Expanded kW'!A1163,'Manual Inputs'!$C$11:$C$22)</f>
        <v>62756.838288991341</v>
      </c>
    </row>
    <row r="1164" spans="1:8" x14ac:dyDescent="0.2">
      <c r="A1164">
        <f t="shared" si="108"/>
        <v>4</v>
      </c>
      <c r="B1164" t="b">
        <f t="shared" si="109"/>
        <v>0</v>
      </c>
      <c r="C1164" t="str">
        <f t="shared" si="110"/>
        <v>ON</v>
      </c>
      <c r="D1164" s="4">
        <f t="shared" si="112"/>
        <v>42478.416666663848</v>
      </c>
      <c r="E1164" t="str">
        <f t="shared" si="113"/>
        <v>LRKPLGS</v>
      </c>
      <c r="F1164" s="39">
        <v>124.08773803710937</v>
      </c>
      <c r="G1164">
        <f t="shared" si="111"/>
        <v>1.9961787048596025E-3</v>
      </c>
      <c r="H1164" s="38">
        <f>G1164*SUMIF('Manual Inputs'!$B$11:$B$22,'Expanded kW'!A1164,'Manual Inputs'!$C$11:$C$22)</f>
        <v>68687.846502888904</v>
      </c>
    </row>
    <row r="1165" spans="1:8" x14ac:dyDescent="0.2">
      <c r="A1165">
        <f t="shared" si="108"/>
        <v>4</v>
      </c>
      <c r="B1165" t="b">
        <f t="shared" si="109"/>
        <v>0</v>
      </c>
      <c r="C1165" t="str">
        <f t="shared" si="110"/>
        <v>ON</v>
      </c>
      <c r="D1165" s="4">
        <f t="shared" si="112"/>
        <v>42478.458333330513</v>
      </c>
      <c r="E1165" t="str">
        <f t="shared" si="113"/>
        <v>LRKPLGS</v>
      </c>
      <c r="F1165" s="39">
        <v>112.88768005371094</v>
      </c>
      <c r="G1165">
        <f t="shared" si="111"/>
        <v>1.8160052437802604E-3</v>
      </c>
      <c r="H1165" s="38">
        <f>G1165*SUMIF('Manual Inputs'!$B$11:$B$22,'Expanded kW'!A1165,'Manual Inputs'!$C$11:$C$22)</f>
        <v>62488.137524737824</v>
      </c>
    </row>
    <row r="1166" spans="1:8" x14ac:dyDescent="0.2">
      <c r="A1166">
        <f t="shared" si="108"/>
        <v>4</v>
      </c>
      <c r="B1166" t="b">
        <f t="shared" si="109"/>
        <v>0</v>
      </c>
      <c r="C1166" t="str">
        <f t="shared" si="110"/>
        <v>ON</v>
      </c>
      <c r="D1166" s="4">
        <f t="shared" si="112"/>
        <v>42478.499999997177</v>
      </c>
      <c r="E1166" t="str">
        <f t="shared" si="113"/>
        <v>LRKPLGS</v>
      </c>
      <c r="F1166" s="39">
        <v>123.89030456542969</v>
      </c>
      <c r="G1166">
        <f t="shared" si="111"/>
        <v>1.9930026255948197E-3</v>
      </c>
      <c r="H1166" s="38">
        <f>G1166*SUMIF('Manual Inputs'!$B$11:$B$22,'Expanded kW'!A1166,'Manual Inputs'!$C$11:$C$22)</f>
        <v>68578.558669846054</v>
      </c>
    </row>
    <row r="1167" spans="1:8" x14ac:dyDescent="0.2">
      <c r="A1167">
        <f t="shared" si="108"/>
        <v>4</v>
      </c>
      <c r="B1167" t="b">
        <f t="shared" si="109"/>
        <v>0</v>
      </c>
      <c r="C1167" t="str">
        <f t="shared" si="110"/>
        <v>ON</v>
      </c>
      <c r="D1167" s="4">
        <f t="shared" si="112"/>
        <v>42478.541666663841</v>
      </c>
      <c r="E1167" t="str">
        <f t="shared" si="113"/>
        <v>LRKPLGS</v>
      </c>
      <c r="F1167" s="39">
        <v>120.04674530029297</v>
      </c>
      <c r="G1167">
        <f t="shared" si="111"/>
        <v>1.9311719300136234E-3</v>
      </c>
      <c r="H1167" s="38">
        <f>G1167*SUMIF('Manual Inputs'!$B$11:$B$22,'Expanded kW'!A1167,'Manual Inputs'!$C$11:$C$22)</f>
        <v>66450.984962688017</v>
      </c>
    </row>
    <row r="1168" spans="1:8" x14ac:dyDescent="0.2">
      <c r="A1168">
        <f t="shared" si="108"/>
        <v>4</v>
      </c>
      <c r="B1168" t="b">
        <f t="shared" si="109"/>
        <v>0</v>
      </c>
      <c r="C1168" t="str">
        <f t="shared" si="110"/>
        <v>ON</v>
      </c>
      <c r="D1168" s="4">
        <f t="shared" si="112"/>
        <v>42478.583333330505</v>
      </c>
      <c r="E1168" t="str">
        <f t="shared" si="113"/>
        <v>LRKPLGS</v>
      </c>
      <c r="F1168" s="39">
        <v>124.52420043945312</v>
      </c>
      <c r="G1168">
        <f t="shared" si="111"/>
        <v>2.0032000025866181E-3</v>
      </c>
      <c r="H1168" s="38">
        <f>G1168*SUMIF('Manual Inputs'!$B$11:$B$22,'Expanded kW'!A1168,'Manual Inputs'!$C$11:$C$22)</f>
        <v>68929.44702660467</v>
      </c>
    </row>
    <row r="1169" spans="1:8" x14ac:dyDescent="0.2">
      <c r="A1169">
        <f t="shared" si="108"/>
        <v>4</v>
      </c>
      <c r="B1169" t="b">
        <f t="shared" si="109"/>
        <v>0</v>
      </c>
      <c r="C1169" t="str">
        <f t="shared" si="110"/>
        <v>ON</v>
      </c>
      <c r="D1169" s="4">
        <f t="shared" si="112"/>
        <v>42478.62499999717</v>
      </c>
      <c r="E1169" t="str">
        <f t="shared" si="113"/>
        <v>LRKPLGS</v>
      </c>
      <c r="F1169" s="39">
        <v>133.88218688964844</v>
      </c>
      <c r="G1169">
        <f t="shared" si="111"/>
        <v>2.1537403667494185E-3</v>
      </c>
      <c r="H1169" s="38">
        <f>G1169*SUMIF('Manual Inputs'!$B$11:$B$22,'Expanded kW'!A1169,'Manual Inputs'!$C$11:$C$22)</f>
        <v>74109.490978045724</v>
      </c>
    </row>
    <row r="1170" spans="1:8" x14ac:dyDescent="0.2">
      <c r="A1170">
        <f t="shared" si="108"/>
        <v>4</v>
      </c>
      <c r="B1170" t="b">
        <f t="shared" si="109"/>
        <v>0</v>
      </c>
      <c r="C1170" t="str">
        <f t="shared" si="110"/>
        <v>ON</v>
      </c>
      <c r="D1170" s="4">
        <f t="shared" si="112"/>
        <v>42478.666666663834</v>
      </c>
      <c r="E1170" t="str">
        <f t="shared" si="113"/>
        <v>LRKPLGS</v>
      </c>
      <c r="F1170" s="39">
        <v>120.06195068359375</v>
      </c>
      <c r="G1170">
        <f t="shared" si="111"/>
        <v>1.9314165364737327E-3</v>
      </c>
      <c r="H1170" s="38">
        <f>G1170*SUMIF('Manual Inputs'!$B$11:$B$22,'Expanded kW'!A1170,'Manual Inputs'!$C$11:$C$22)</f>
        <v>66459.401789771029</v>
      </c>
    </row>
    <row r="1171" spans="1:8" x14ac:dyDescent="0.2">
      <c r="A1171">
        <f t="shared" si="108"/>
        <v>4</v>
      </c>
      <c r="B1171" t="b">
        <f t="shared" si="109"/>
        <v>0</v>
      </c>
      <c r="C1171" t="str">
        <f t="shared" si="110"/>
        <v>ON</v>
      </c>
      <c r="D1171" s="4">
        <f t="shared" si="112"/>
        <v>42478.708333330498</v>
      </c>
      <c r="E1171" t="str">
        <f t="shared" si="113"/>
        <v>LRKPLGS</v>
      </c>
      <c r="F1171" s="39">
        <v>103.25174713134766</v>
      </c>
      <c r="G1171">
        <f t="shared" si="111"/>
        <v>1.660993601168766E-3</v>
      </c>
      <c r="H1171" s="38">
        <f>G1171*SUMIF('Manual Inputs'!$B$11:$B$22,'Expanded kW'!A1171,'Manual Inputs'!$C$11:$C$22)</f>
        <v>57154.238366341648</v>
      </c>
    </row>
    <row r="1172" spans="1:8" x14ac:dyDescent="0.2">
      <c r="A1172">
        <f t="shared" si="108"/>
        <v>4</v>
      </c>
      <c r="B1172" t="b">
        <f t="shared" si="109"/>
        <v>0</v>
      </c>
      <c r="C1172" t="str">
        <f t="shared" si="110"/>
        <v>ON</v>
      </c>
      <c r="D1172" s="4">
        <f t="shared" si="112"/>
        <v>42478.749999997162</v>
      </c>
      <c r="E1172" t="str">
        <f t="shared" si="113"/>
        <v>LRKPLGS</v>
      </c>
      <c r="F1172" s="39">
        <v>98.775947570800781</v>
      </c>
      <c r="G1172">
        <f t="shared" si="111"/>
        <v>1.5889921616122507E-3</v>
      </c>
      <c r="H1172" s="38">
        <f>G1172*SUMIF('Manual Inputs'!$B$11:$B$22,'Expanded kW'!A1172,'Manual Inputs'!$C$11:$C$22)</f>
        <v>54676.692735679891</v>
      </c>
    </row>
    <row r="1173" spans="1:8" x14ac:dyDescent="0.2">
      <c r="A1173">
        <f t="shared" si="108"/>
        <v>4</v>
      </c>
      <c r="B1173" t="b">
        <f t="shared" si="109"/>
        <v>0</v>
      </c>
      <c r="C1173" t="str">
        <f t="shared" si="110"/>
        <v>ON</v>
      </c>
      <c r="D1173" s="4">
        <f t="shared" si="112"/>
        <v>42478.791666663827</v>
      </c>
      <c r="E1173" t="str">
        <f t="shared" si="113"/>
        <v>LRKPLGS</v>
      </c>
      <c r="F1173" s="39">
        <v>87.407035827636719</v>
      </c>
      <c r="G1173">
        <f t="shared" si="111"/>
        <v>1.4061023783175834E-3</v>
      </c>
      <c r="H1173" s="38">
        <f>G1173*SUMIF('Manual Inputs'!$B$11:$B$22,'Expanded kW'!A1173,'Manual Inputs'!$C$11:$C$22)</f>
        <v>48383.516011918444</v>
      </c>
    </row>
    <row r="1174" spans="1:8" x14ac:dyDescent="0.2">
      <c r="A1174">
        <f t="shared" si="108"/>
        <v>4</v>
      </c>
      <c r="B1174" t="b">
        <f t="shared" si="109"/>
        <v>0</v>
      </c>
      <c r="C1174" t="str">
        <f t="shared" si="110"/>
        <v>ON</v>
      </c>
      <c r="D1174" s="4">
        <f t="shared" si="112"/>
        <v>42478.833333330491</v>
      </c>
      <c r="E1174" t="str">
        <f t="shared" si="113"/>
        <v>LRKPLGS</v>
      </c>
      <c r="F1174" s="39">
        <v>87.649795532226563</v>
      </c>
      <c r="G1174">
        <f t="shared" si="111"/>
        <v>1.410007613116491E-3</v>
      </c>
      <c r="H1174" s="38">
        <f>G1174*SUMIF('Manual Inputs'!$B$11:$B$22,'Expanded kW'!A1174,'Manual Inputs'!$C$11:$C$22)</f>
        <v>48517.893844810897</v>
      </c>
    </row>
    <row r="1175" spans="1:8" x14ac:dyDescent="0.2">
      <c r="A1175">
        <f t="shared" si="108"/>
        <v>4</v>
      </c>
      <c r="B1175" t="b">
        <f t="shared" si="109"/>
        <v>0</v>
      </c>
      <c r="C1175" t="str">
        <f t="shared" si="110"/>
        <v>OFF</v>
      </c>
      <c r="D1175" s="4">
        <f t="shared" si="112"/>
        <v>42478.874999997155</v>
      </c>
      <c r="E1175" t="str">
        <f t="shared" si="113"/>
        <v>LRKPLGS</v>
      </c>
      <c r="F1175" s="39">
        <v>85.017349243164063</v>
      </c>
      <c r="G1175">
        <f t="shared" si="111"/>
        <v>1.3676598895860505E-3</v>
      </c>
      <c r="H1175" s="38">
        <f>G1175*SUMIF('Manual Inputs'!$B$11:$B$22,'Expanded kW'!A1175,'Manual Inputs'!$C$11:$C$22)</f>
        <v>47060.722737572651</v>
      </c>
    </row>
    <row r="1176" spans="1:8" x14ac:dyDescent="0.2">
      <c r="A1176">
        <f t="shared" si="108"/>
        <v>4</v>
      </c>
      <c r="B1176" t="b">
        <f t="shared" si="109"/>
        <v>0</v>
      </c>
      <c r="C1176" t="str">
        <f t="shared" si="110"/>
        <v>OFF</v>
      </c>
      <c r="D1176" s="4">
        <f t="shared" si="112"/>
        <v>42478.916666663819</v>
      </c>
      <c r="E1176" t="str">
        <f t="shared" si="113"/>
        <v>LRKPLGS</v>
      </c>
      <c r="F1176" s="39">
        <v>76.983894348144531</v>
      </c>
      <c r="G1176">
        <f t="shared" si="111"/>
        <v>1.2384270432020477E-3</v>
      </c>
      <c r="H1176" s="38">
        <f>G1176*SUMIF('Manual Inputs'!$B$11:$B$22,'Expanded kW'!A1176,'Manual Inputs'!$C$11:$C$22)</f>
        <v>42613.863398804118</v>
      </c>
    </row>
    <row r="1177" spans="1:8" x14ac:dyDescent="0.2">
      <c r="A1177">
        <f t="shared" si="108"/>
        <v>4</v>
      </c>
      <c r="B1177" t="b">
        <f t="shared" si="109"/>
        <v>0</v>
      </c>
      <c r="C1177" t="str">
        <f t="shared" si="110"/>
        <v>OFF</v>
      </c>
      <c r="D1177" s="4">
        <f t="shared" si="112"/>
        <v>42478.958333330484</v>
      </c>
      <c r="E1177" t="str">
        <f t="shared" si="113"/>
        <v>LRKPLGS</v>
      </c>
      <c r="F1177" s="39">
        <v>72.536399841308594</v>
      </c>
      <c r="G1177">
        <f t="shared" si="111"/>
        <v>1.1668809423143764E-3</v>
      </c>
      <c r="H1177" s="38">
        <f>G1177*SUMIF('Manual Inputs'!$B$11:$B$22,'Expanded kW'!A1177,'Manual Inputs'!$C$11:$C$22)</f>
        <v>40151.985820564842</v>
      </c>
    </row>
    <row r="1178" spans="1:8" x14ac:dyDescent="0.2">
      <c r="A1178">
        <f t="shared" si="108"/>
        <v>4</v>
      </c>
      <c r="B1178" t="b">
        <f t="shared" si="109"/>
        <v>0</v>
      </c>
      <c r="C1178" t="str">
        <f t="shared" si="110"/>
        <v>OFF</v>
      </c>
      <c r="D1178" s="4">
        <f t="shared" si="112"/>
        <v>42478.999999997148</v>
      </c>
      <c r="E1178" t="str">
        <f t="shared" si="113"/>
        <v>LRKPLGS</v>
      </c>
      <c r="F1178" s="39">
        <v>68.322151184082031</v>
      </c>
      <c r="G1178">
        <f t="shared" si="111"/>
        <v>1.0990870284304515E-3</v>
      </c>
      <c r="H1178" s="38">
        <f>G1178*SUMIF('Manual Inputs'!$B$11:$B$22,'Expanded kW'!A1178,'Manual Inputs'!$C$11:$C$22)</f>
        <v>37819.219751398399</v>
      </c>
    </row>
    <row r="1179" spans="1:8" x14ac:dyDescent="0.2">
      <c r="A1179">
        <f t="shared" si="108"/>
        <v>4</v>
      </c>
      <c r="B1179" t="b">
        <f t="shared" si="109"/>
        <v>0</v>
      </c>
      <c r="C1179" t="str">
        <f t="shared" si="110"/>
        <v>OFF</v>
      </c>
      <c r="D1179" s="4">
        <f t="shared" si="112"/>
        <v>42479.041666663812</v>
      </c>
      <c r="E1179" t="str">
        <f t="shared" si="113"/>
        <v>LRKPLGS</v>
      </c>
      <c r="F1179" s="39">
        <v>62.481250762939453</v>
      </c>
      <c r="G1179">
        <f t="shared" si="111"/>
        <v>1.0051254394585947E-3</v>
      </c>
      <c r="H1179" s="38">
        <f>G1179*SUMIF('Manual Inputs'!$B$11:$B$22,'Expanded kW'!A1179,'Manual Inputs'!$C$11:$C$22)</f>
        <v>34586.032670124339</v>
      </c>
    </row>
    <row r="1180" spans="1:8" x14ac:dyDescent="0.2">
      <c r="A1180">
        <f t="shared" si="108"/>
        <v>4</v>
      </c>
      <c r="B1180" t="b">
        <f t="shared" si="109"/>
        <v>0</v>
      </c>
      <c r="C1180" t="str">
        <f t="shared" si="110"/>
        <v>OFF</v>
      </c>
      <c r="D1180" s="4">
        <f t="shared" si="112"/>
        <v>42479.083333330476</v>
      </c>
      <c r="E1180" t="str">
        <f t="shared" si="113"/>
        <v>LRKPLGS</v>
      </c>
      <c r="F1180" s="39">
        <v>62.565200805664063</v>
      </c>
      <c r="G1180">
        <f t="shared" si="111"/>
        <v>1.0064759297665799E-3</v>
      </c>
      <c r="H1180" s="38">
        <f>G1180*SUMIF('Manual Inputs'!$B$11:$B$22,'Expanded kW'!A1180,'Manual Inputs'!$C$11:$C$22)</f>
        <v>34632.502593259327</v>
      </c>
    </row>
    <row r="1181" spans="1:8" x14ac:dyDescent="0.2">
      <c r="A1181">
        <f t="shared" si="108"/>
        <v>4</v>
      </c>
      <c r="B1181" t="b">
        <f t="shared" si="109"/>
        <v>0</v>
      </c>
      <c r="C1181" t="str">
        <f t="shared" si="110"/>
        <v>OFF</v>
      </c>
      <c r="D1181" s="4">
        <f t="shared" si="112"/>
        <v>42479.124999997141</v>
      </c>
      <c r="E1181" t="str">
        <f t="shared" si="113"/>
        <v>LRKPLGS</v>
      </c>
      <c r="F1181" s="39">
        <v>64.146842956542969</v>
      </c>
      <c r="G1181">
        <f t="shared" si="111"/>
        <v>1.0319195427313727E-3</v>
      </c>
      <c r="H1181" s="38">
        <f>G1181*SUMIF('Manual Inputs'!$B$11:$B$22,'Expanded kW'!A1181,'Manual Inputs'!$C$11:$C$22)</f>
        <v>35508.008868098346</v>
      </c>
    </row>
    <row r="1182" spans="1:8" x14ac:dyDescent="0.2">
      <c r="A1182">
        <f t="shared" si="108"/>
        <v>4</v>
      </c>
      <c r="B1182" t="b">
        <f t="shared" si="109"/>
        <v>0</v>
      </c>
      <c r="C1182" t="str">
        <f t="shared" si="110"/>
        <v>OFF</v>
      </c>
      <c r="D1182" s="4">
        <f t="shared" si="112"/>
        <v>42479.166666663805</v>
      </c>
      <c r="E1182" t="str">
        <f t="shared" si="113"/>
        <v>LRKPLGS</v>
      </c>
      <c r="F1182" s="39">
        <v>75.455093383789063</v>
      </c>
      <c r="G1182">
        <f t="shared" si="111"/>
        <v>1.2138334775742936E-3</v>
      </c>
      <c r="H1182" s="38">
        <f>G1182*SUMIF('Manual Inputs'!$B$11:$B$22,'Expanded kW'!A1182,'Manual Inputs'!$C$11:$C$22)</f>
        <v>41767.606970616886</v>
      </c>
    </row>
    <row r="1183" spans="1:8" x14ac:dyDescent="0.2">
      <c r="A1183">
        <f t="shared" si="108"/>
        <v>4</v>
      </c>
      <c r="B1183" t="b">
        <f t="shared" si="109"/>
        <v>0</v>
      </c>
      <c r="C1183" t="str">
        <f t="shared" si="110"/>
        <v>OFF</v>
      </c>
      <c r="D1183" s="4">
        <f t="shared" si="112"/>
        <v>42479.208333330469</v>
      </c>
      <c r="E1183" t="str">
        <f t="shared" si="113"/>
        <v>LRKPLGS</v>
      </c>
      <c r="F1183" s="39">
        <v>85.153083801269531</v>
      </c>
      <c r="G1183">
        <f t="shared" si="111"/>
        <v>1.3698434287389893E-3</v>
      </c>
      <c r="H1183" s="38">
        <f>G1183*SUMIF('Manual Inputs'!$B$11:$B$22,'Expanded kW'!A1183,'Manual Inputs'!$C$11:$C$22)</f>
        <v>47135.85759489028</v>
      </c>
    </row>
    <row r="1184" spans="1:8" x14ac:dyDescent="0.2">
      <c r="A1184">
        <f t="shared" si="108"/>
        <v>4</v>
      </c>
      <c r="B1184" t="b">
        <f t="shared" si="109"/>
        <v>0</v>
      </c>
      <c r="C1184" t="str">
        <f t="shared" si="110"/>
        <v>OFF</v>
      </c>
      <c r="D1184" s="4">
        <f t="shared" si="112"/>
        <v>42479.249999997133</v>
      </c>
      <c r="E1184" t="str">
        <f t="shared" si="113"/>
        <v>LRKPLGS</v>
      </c>
      <c r="F1184" s="39">
        <v>104.9027099609375</v>
      </c>
      <c r="G1184">
        <f t="shared" si="111"/>
        <v>1.6875523643074446E-3</v>
      </c>
      <c r="H1184" s="38">
        <f>G1184*SUMIF('Manual Inputs'!$B$11:$B$22,'Expanded kW'!A1184,'Manual Inputs'!$C$11:$C$22)</f>
        <v>58068.116588434219</v>
      </c>
    </row>
    <row r="1185" spans="1:8" x14ac:dyDescent="0.2">
      <c r="A1185">
        <f t="shared" si="108"/>
        <v>4</v>
      </c>
      <c r="B1185" t="b">
        <f t="shared" si="109"/>
        <v>0</v>
      </c>
      <c r="C1185" t="str">
        <f t="shared" si="110"/>
        <v>ON</v>
      </c>
      <c r="D1185" s="4">
        <f t="shared" si="112"/>
        <v>42479.291666663798</v>
      </c>
      <c r="E1185" t="str">
        <f t="shared" si="113"/>
        <v>LRKPLGS</v>
      </c>
      <c r="F1185" s="39">
        <v>102.66925811767578</v>
      </c>
      <c r="G1185">
        <f t="shared" si="111"/>
        <v>1.6516231977485767E-3</v>
      </c>
      <c r="H1185" s="38">
        <f>G1185*SUMIF('Manual Inputs'!$B$11:$B$22,'Expanded kW'!A1185,'Manual Inputs'!$C$11:$C$22)</f>
        <v>56831.805895626872</v>
      </c>
    </row>
    <row r="1186" spans="1:8" x14ac:dyDescent="0.2">
      <c r="A1186">
        <f t="shared" si="108"/>
        <v>4</v>
      </c>
      <c r="B1186" t="b">
        <f t="shared" si="109"/>
        <v>0</v>
      </c>
      <c r="C1186" t="str">
        <f t="shared" si="110"/>
        <v>ON</v>
      </c>
      <c r="D1186" s="4">
        <f t="shared" si="112"/>
        <v>42479.333333330462</v>
      </c>
      <c r="E1186" t="str">
        <f t="shared" si="113"/>
        <v>LRKPLGS</v>
      </c>
      <c r="F1186" s="39">
        <v>109.9583740234375</v>
      </c>
      <c r="G1186">
        <f t="shared" si="111"/>
        <v>1.7688819872027253E-3</v>
      </c>
      <c r="H1186" s="38">
        <f>G1186*SUMIF('Manual Inputs'!$B$11:$B$22,'Expanded kW'!A1186,'Manual Inputs'!$C$11:$C$22)</f>
        <v>60866.641910826023</v>
      </c>
    </row>
    <row r="1187" spans="1:8" x14ac:dyDescent="0.2">
      <c r="A1187">
        <f t="shared" si="108"/>
        <v>4</v>
      </c>
      <c r="B1187" t="b">
        <f t="shared" si="109"/>
        <v>0</v>
      </c>
      <c r="C1187" t="str">
        <f t="shared" si="110"/>
        <v>ON</v>
      </c>
      <c r="D1187" s="4">
        <f t="shared" si="112"/>
        <v>42479.374999997126</v>
      </c>
      <c r="E1187" t="str">
        <f t="shared" si="113"/>
        <v>LRKPLGS</v>
      </c>
      <c r="F1187" s="39">
        <v>120.71685791015625</v>
      </c>
      <c r="G1187">
        <f t="shared" si="111"/>
        <v>1.9419519195825116E-3</v>
      </c>
      <c r="H1187" s="38">
        <f>G1187*SUMIF('Manual Inputs'!$B$11:$B$22,'Expanded kW'!A1187,'Manual Inputs'!$C$11:$C$22)</f>
        <v>66821.920824796922</v>
      </c>
    </row>
    <row r="1188" spans="1:8" x14ac:dyDescent="0.2">
      <c r="A1188">
        <f t="shared" si="108"/>
        <v>4</v>
      </c>
      <c r="B1188" t="b">
        <f t="shared" si="109"/>
        <v>0</v>
      </c>
      <c r="C1188" t="str">
        <f t="shared" si="110"/>
        <v>ON</v>
      </c>
      <c r="D1188" s="4">
        <f t="shared" si="112"/>
        <v>42479.41666666379</v>
      </c>
      <c r="E1188" t="str">
        <f t="shared" si="113"/>
        <v>LRKPLGS</v>
      </c>
      <c r="F1188" s="39">
        <v>124.86380004882812</v>
      </c>
      <c r="G1188">
        <f t="shared" si="111"/>
        <v>2.0086630847503876E-3</v>
      </c>
      <c r="H1188" s="38">
        <f>G1188*SUMIF('Manual Inputs'!$B$11:$B$22,'Expanded kW'!A1188,'Manual Inputs'!$C$11:$C$22)</f>
        <v>69117.429870116699</v>
      </c>
    </row>
    <row r="1189" spans="1:8" x14ac:dyDescent="0.2">
      <c r="A1189">
        <f t="shared" si="108"/>
        <v>4</v>
      </c>
      <c r="B1189" t="b">
        <f t="shared" si="109"/>
        <v>0</v>
      </c>
      <c r="C1189" t="str">
        <f t="shared" si="110"/>
        <v>ON</v>
      </c>
      <c r="D1189" s="4">
        <f t="shared" si="112"/>
        <v>42479.458333330454</v>
      </c>
      <c r="E1189" t="str">
        <f t="shared" si="113"/>
        <v>LRKPLGS</v>
      </c>
      <c r="F1189" s="39">
        <v>122.98202514648437</v>
      </c>
      <c r="G1189">
        <f t="shared" si="111"/>
        <v>1.9783912863695153E-3</v>
      </c>
      <c r="H1189" s="38">
        <f>G1189*SUMIF('Manual Inputs'!$B$11:$B$22,'Expanded kW'!A1189,'Manual Inputs'!$C$11:$C$22)</f>
        <v>68075.787338067952</v>
      </c>
    </row>
    <row r="1190" spans="1:8" x14ac:dyDescent="0.2">
      <c r="A1190">
        <f t="shared" si="108"/>
        <v>4</v>
      </c>
      <c r="B1190" t="b">
        <f t="shared" si="109"/>
        <v>0</v>
      </c>
      <c r="C1190" t="str">
        <f t="shared" si="110"/>
        <v>ON</v>
      </c>
      <c r="D1190" s="4">
        <f t="shared" si="112"/>
        <v>42479.499999997119</v>
      </c>
      <c r="E1190" t="str">
        <f t="shared" si="113"/>
        <v>LRKPLGS</v>
      </c>
      <c r="F1190" s="39">
        <v>125.53163146972656</v>
      </c>
      <c r="G1190">
        <f t="shared" si="111"/>
        <v>2.0194063772136198E-3</v>
      </c>
      <c r="H1190" s="38">
        <f>G1190*SUMIF('Manual Inputs'!$B$11:$B$22,'Expanded kW'!A1190,'Manual Inputs'!$C$11:$C$22)</f>
        <v>69487.102997003429</v>
      </c>
    </row>
    <row r="1191" spans="1:8" x14ac:dyDescent="0.2">
      <c r="A1191">
        <f t="shared" si="108"/>
        <v>4</v>
      </c>
      <c r="B1191" t="b">
        <f t="shared" si="109"/>
        <v>0</v>
      </c>
      <c r="C1191" t="str">
        <f t="shared" si="110"/>
        <v>ON</v>
      </c>
      <c r="D1191" s="4">
        <f t="shared" si="112"/>
        <v>42479.541666663783</v>
      </c>
      <c r="E1191" t="str">
        <f t="shared" si="113"/>
        <v>LRKPLGS</v>
      </c>
      <c r="F1191" s="39">
        <v>125.45240020751953</v>
      </c>
      <c r="G1191">
        <f t="shared" si="111"/>
        <v>2.0181317971392407E-3</v>
      </c>
      <c r="H1191" s="38">
        <f>G1191*SUMIF('Manual Inputs'!$B$11:$B$22,'Expanded kW'!A1191,'Manual Inputs'!$C$11:$C$22)</f>
        <v>69443.245119804618</v>
      </c>
    </row>
    <row r="1192" spans="1:8" x14ac:dyDescent="0.2">
      <c r="A1192">
        <f t="shared" si="108"/>
        <v>4</v>
      </c>
      <c r="B1192" t="b">
        <f t="shared" si="109"/>
        <v>0</v>
      </c>
      <c r="C1192" t="str">
        <f t="shared" si="110"/>
        <v>ON</v>
      </c>
      <c r="D1192" s="4">
        <f t="shared" si="112"/>
        <v>42479.583333330447</v>
      </c>
      <c r="E1192" t="str">
        <f t="shared" si="113"/>
        <v>LRKPLGS</v>
      </c>
      <c r="F1192" s="39">
        <v>130.31178283691406</v>
      </c>
      <c r="G1192">
        <f t="shared" si="111"/>
        <v>2.0963038734217588E-3</v>
      </c>
      <c r="H1192" s="38">
        <f>G1192*SUMIF('Manual Inputs'!$B$11:$B$22,'Expanded kW'!A1192,'Manual Inputs'!$C$11:$C$22)</f>
        <v>72133.120311556748</v>
      </c>
    </row>
    <row r="1193" spans="1:8" x14ac:dyDescent="0.2">
      <c r="A1193">
        <f t="shared" si="108"/>
        <v>4</v>
      </c>
      <c r="B1193" t="b">
        <f t="shared" si="109"/>
        <v>0</v>
      </c>
      <c r="C1193" t="str">
        <f t="shared" si="110"/>
        <v>ON</v>
      </c>
      <c r="D1193" s="4">
        <f t="shared" si="112"/>
        <v>42479.624999997111</v>
      </c>
      <c r="E1193" t="str">
        <f t="shared" si="113"/>
        <v>LRKPLGS</v>
      </c>
      <c r="F1193" s="39">
        <v>126.43116760253906</v>
      </c>
      <c r="G1193">
        <f t="shared" si="111"/>
        <v>2.0338770646560408E-3</v>
      </c>
      <c r="H1193" s="38">
        <f>G1193*SUMIF('Manual Inputs'!$B$11:$B$22,'Expanded kW'!A1193,'Manual Inputs'!$C$11:$C$22)</f>
        <v>69985.034547628893</v>
      </c>
    </row>
    <row r="1194" spans="1:8" x14ac:dyDescent="0.2">
      <c r="A1194">
        <f t="shared" si="108"/>
        <v>4</v>
      </c>
      <c r="B1194" t="b">
        <f t="shared" si="109"/>
        <v>0</v>
      </c>
      <c r="C1194" t="str">
        <f t="shared" si="110"/>
        <v>ON</v>
      </c>
      <c r="D1194" s="4">
        <f t="shared" si="112"/>
        <v>42479.666666663776</v>
      </c>
      <c r="E1194" t="str">
        <f t="shared" si="113"/>
        <v>LRKPLGS</v>
      </c>
      <c r="F1194" s="39">
        <v>114.82550811767578</v>
      </c>
      <c r="G1194">
        <f t="shared" si="111"/>
        <v>1.8471787600047975E-3</v>
      </c>
      <c r="H1194" s="38">
        <f>G1194*SUMIF('Manual Inputs'!$B$11:$B$22,'Expanded kW'!A1194,'Manual Inputs'!$C$11:$C$22)</f>
        <v>63560.807868416763</v>
      </c>
    </row>
    <row r="1195" spans="1:8" x14ac:dyDescent="0.2">
      <c r="A1195">
        <f t="shared" si="108"/>
        <v>4</v>
      </c>
      <c r="B1195" t="b">
        <f t="shared" si="109"/>
        <v>0</v>
      </c>
      <c r="C1195" t="str">
        <f t="shared" si="110"/>
        <v>ON</v>
      </c>
      <c r="D1195" s="4">
        <f t="shared" si="112"/>
        <v>42479.70833333044</v>
      </c>
      <c r="E1195" t="str">
        <f t="shared" si="113"/>
        <v>LRKPLGS</v>
      </c>
      <c r="F1195" s="39">
        <v>108.03284454345703</v>
      </c>
      <c r="G1195">
        <f t="shared" si="111"/>
        <v>1.737906316243465E-3</v>
      </c>
      <c r="H1195" s="38">
        <f>G1195*SUMIF('Manual Inputs'!$B$11:$B$22,'Expanded kW'!A1195,'Manual Inputs'!$C$11:$C$22)</f>
        <v>59800.779357040636</v>
      </c>
    </row>
    <row r="1196" spans="1:8" x14ac:dyDescent="0.2">
      <c r="A1196">
        <f t="shared" si="108"/>
        <v>4</v>
      </c>
      <c r="B1196" t="b">
        <f t="shared" si="109"/>
        <v>0</v>
      </c>
      <c r="C1196" t="str">
        <f t="shared" si="110"/>
        <v>ON</v>
      </c>
      <c r="D1196" s="4">
        <f t="shared" si="112"/>
        <v>42479.749999997104</v>
      </c>
      <c r="E1196" t="str">
        <f t="shared" si="113"/>
        <v>LRKPLGS</v>
      </c>
      <c r="F1196" s="39">
        <v>95.839546203613281</v>
      </c>
      <c r="G1196">
        <f t="shared" si="111"/>
        <v>1.5417547635355176E-3</v>
      </c>
      <c r="H1196" s="38">
        <f>G1196*SUMIF('Manual Inputs'!$B$11:$B$22,'Expanded kW'!A1196,'Manual Inputs'!$C$11:$C$22)</f>
        <v>53051.269550675665</v>
      </c>
    </row>
    <row r="1197" spans="1:8" x14ac:dyDescent="0.2">
      <c r="A1197">
        <f t="shared" si="108"/>
        <v>4</v>
      </c>
      <c r="B1197" t="b">
        <f t="shared" si="109"/>
        <v>0</v>
      </c>
      <c r="C1197" t="str">
        <f t="shared" si="110"/>
        <v>ON</v>
      </c>
      <c r="D1197" s="4">
        <f t="shared" si="112"/>
        <v>42479.791666663768</v>
      </c>
      <c r="E1197" t="str">
        <f t="shared" si="113"/>
        <v>LRKPLGS</v>
      </c>
      <c r="F1197" s="39">
        <v>89.184333801269531</v>
      </c>
      <c r="G1197">
        <f t="shared" si="111"/>
        <v>1.4346934738059623E-3</v>
      </c>
      <c r="H1197" s="38">
        <f>G1197*SUMIF('Manual Inputs'!$B$11:$B$22,'Expanded kW'!A1197,'Manual Inputs'!$C$11:$C$22)</f>
        <v>49367.32611542986</v>
      </c>
    </row>
    <row r="1198" spans="1:8" x14ac:dyDescent="0.2">
      <c r="A1198">
        <f t="shared" si="108"/>
        <v>4</v>
      </c>
      <c r="B1198" t="b">
        <f t="shared" si="109"/>
        <v>0</v>
      </c>
      <c r="C1198" t="str">
        <f t="shared" si="110"/>
        <v>ON</v>
      </c>
      <c r="D1198" s="4">
        <f t="shared" si="112"/>
        <v>42479.833333330433</v>
      </c>
      <c r="E1198" t="str">
        <f t="shared" si="113"/>
        <v>LRKPLGS</v>
      </c>
      <c r="F1198" s="39">
        <v>85.378677368164062</v>
      </c>
      <c r="G1198">
        <f t="shared" si="111"/>
        <v>1.3734725147495146E-3</v>
      </c>
      <c r="H1198" s="38">
        <f>G1198*SUMIF('Manual Inputs'!$B$11:$B$22,'Expanded kW'!A1198,'Manual Inputs'!$C$11:$C$22)</f>
        <v>47260.7332396559</v>
      </c>
    </row>
    <row r="1199" spans="1:8" x14ac:dyDescent="0.2">
      <c r="A1199">
        <f t="shared" si="108"/>
        <v>4</v>
      </c>
      <c r="B1199" t="b">
        <f t="shared" si="109"/>
        <v>0</v>
      </c>
      <c r="C1199" t="str">
        <f t="shared" si="110"/>
        <v>OFF</v>
      </c>
      <c r="D1199" s="4">
        <f t="shared" si="112"/>
        <v>42479.874999997097</v>
      </c>
      <c r="E1199" t="str">
        <f t="shared" si="113"/>
        <v>LRKPLGS</v>
      </c>
      <c r="F1199" s="39">
        <v>77.599983215332031</v>
      </c>
      <c r="G1199">
        <f t="shared" si="111"/>
        <v>1.2483379618506976E-3</v>
      </c>
      <c r="H1199" s="38">
        <f>G1199*SUMIF('Manual Inputs'!$B$11:$B$22,'Expanded kW'!A1199,'Manual Inputs'!$C$11:$C$22)</f>
        <v>42954.894819079171</v>
      </c>
    </row>
    <row r="1200" spans="1:8" x14ac:dyDescent="0.2">
      <c r="A1200">
        <f t="shared" si="108"/>
        <v>4</v>
      </c>
      <c r="B1200" t="b">
        <f t="shared" si="109"/>
        <v>0</v>
      </c>
      <c r="C1200" t="str">
        <f t="shared" si="110"/>
        <v>OFF</v>
      </c>
      <c r="D1200" s="4">
        <f t="shared" si="112"/>
        <v>42479.916666663761</v>
      </c>
      <c r="E1200" t="str">
        <f t="shared" si="113"/>
        <v>LRKPLGS</v>
      </c>
      <c r="F1200" s="39">
        <v>73.679161071777344</v>
      </c>
      <c r="G1200">
        <f t="shared" si="111"/>
        <v>1.1852643512561905E-3</v>
      </c>
      <c r="H1200" s="38">
        <f>G1200*SUMIF('Manual Inputs'!$B$11:$B$22,'Expanded kW'!A1200,'Manual Inputs'!$C$11:$C$22)</f>
        <v>40784.552818960896</v>
      </c>
    </row>
    <row r="1201" spans="1:8" x14ac:dyDescent="0.2">
      <c r="A1201">
        <f t="shared" si="108"/>
        <v>4</v>
      </c>
      <c r="B1201" t="b">
        <f t="shared" si="109"/>
        <v>0</v>
      </c>
      <c r="C1201" t="str">
        <f t="shared" si="110"/>
        <v>OFF</v>
      </c>
      <c r="D1201" s="4">
        <f t="shared" si="112"/>
        <v>42479.958333330425</v>
      </c>
      <c r="E1201" t="str">
        <f t="shared" si="113"/>
        <v>LRKPLGS</v>
      </c>
      <c r="F1201" s="39">
        <v>69.265327453613281</v>
      </c>
      <c r="G1201">
        <f t="shared" si="111"/>
        <v>1.1142597474593384E-3</v>
      </c>
      <c r="H1201" s="38">
        <f>G1201*SUMIF('Manual Inputs'!$B$11:$B$22,'Expanded kW'!A1201,'Manual Inputs'!$C$11:$C$22)</f>
        <v>38341.307975839678</v>
      </c>
    </row>
    <row r="1202" spans="1:8" x14ac:dyDescent="0.2">
      <c r="A1202">
        <f t="shared" si="108"/>
        <v>4</v>
      </c>
      <c r="B1202" t="b">
        <f t="shared" si="109"/>
        <v>0</v>
      </c>
      <c r="C1202" t="str">
        <f t="shared" si="110"/>
        <v>OFF</v>
      </c>
      <c r="D1202" s="4">
        <f t="shared" si="112"/>
        <v>42479.99999999709</v>
      </c>
      <c r="E1202" t="str">
        <f t="shared" si="113"/>
        <v>LRKPLGS</v>
      </c>
      <c r="F1202" s="39">
        <v>67.268363952636719</v>
      </c>
      <c r="G1202">
        <f t="shared" si="111"/>
        <v>1.0821349293420224E-3</v>
      </c>
      <c r="H1202" s="38">
        <f>G1202*SUMIF('Manual Inputs'!$B$11:$B$22,'Expanded kW'!A1202,'Manual Inputs'!$C$11:$C$22)</f>
        <v>37235.903649862448</v>
      </c>
    </row>
    <row r="1203" spans="1:8" x14ac:dyDescent="0.2">
      <c r="A1203">
        <f t="shared" si="108"/>
        <v>4</v>
      </c>
      <c r="B1203" t="b">
        <f t="shared" si="109"/>
        <v>0</v>
      </c>
      <c r="C1203" t="str">
        <f t="shared" si="110"/>
        <v>OFF</v>
      </c>
      <c r="D1203" s="4">
        <f t="shared" si="112"/>
        <v>42480.041666663754</v>
      </c>
      <c r="E1203" t="str">
        <f t="shared" si="113"/>
        <v>LRKPLGS</v>
      </c>
      <c r="F1203" s="39">
        <v>65.104194641113281</v>
      </c>
      <c r="G1203">
        <f t="shared" si="111"/>
        <v>1.0473202992930663E-3</v>
      </c>
      <c r="H1203" s="38">
        <f>G1203*SUMIF('Manual Inputs'!$B$11:$B$22,'Expanded kW'!A1203,'Manual Inputs'!$C$11:$C$22)</f>
        <v>36037.943788335047</v>
      </c>
    </row>
    <row r="1204" spans="1:8" x14ac:dyDescent="0.2">
      <c r="A1204">
        <f t="shared" si="108"/>
        <v>4</v>
      </c>
      <c r="B1204" t="b">
        <f t="shared" si="109"/>
        <v>0</v>
      </c>
      <c r="C1204" t="str">
        <f t="shared" si="110"/>
        <v>OFF</v>
      </c>
      <c r="D1204" s="4">
        <f t="shared" si="112"/>
        <v>42480.083333330418</v>
      </c>
      <c r="E1204" t="str">
        <f t="shared" si="113"/>
        <v>LRKPLGS</v>
      </c>
      <c r="F1204" s="39">
        <v>63.494766235351563</v>
      </c>
      <c r="G1204">
        <f t="shared" si="111"/>
        <v>1.0214296934894784E-3</v>
      </c>
      <c r="H1204" s="38">
        <f>G1204*SUMIF('Manual Inputs'!$B$11:$B$22,'Expanded kW'!A1204,'Manual Inputs'!$C$11:$C$22)</f>
        <v>35147.056638314716</v>
      </c>
    </row>
    <row r="1205" spans="1:8" x14ac:dyDescent="0.2">
      <c r="A1205">
        <f t="shared" si="108"/>
        <v>4</v>
      </c>
      <c r="B1205" t="b">
        <f t="shared" si="109"/>
        <v>0</v>
      </c>
      <c r="C1205" t="str">
        <f t="shared" si="110"/>
        <v>OFF</v>
      </c>
      <c r="D1205" s="4">
        <f t="shared" si="112"/>
        <v>42480.124999997082</v>
      </c>
      <c r="E1205" t="str">
        <f t="shared" si="113"/>
        <v>LRKPLGS</v>
      </c>
      <c r="F1205" s="39">
        <v>65.774826049804687</v>
      </c>
      <c r="G1205">
        <f t="shared" si="111"/>
        <v>1.0581086346920035E-3</v>
      </c>
      <c r="H1205" s="38">
        <f>G1205*SUMIF('Manual Inputs'!$B$11:$B$22,'Expanded kW'!A1205,'Manual Inputs'!$C$11:$C$22)</f>
        <v>36409.16682768512</v>
      </c>
    </row>
    <row r="1206" spans="1:8" x14ac:dyDescent="0.2">
      <c r="A1206">
        <f t="shared" si="108"/>
        <v>4</v>
      </c>
      <c r="B1206" t="b">
        <f t="shared" si="109"/>
        <v>0</v>
      </c>
      <c r="C1206" t="str">
        <f t="shared" si="110"/>
        <v>OFF</v>
      </c>
      <c r="D1206" s="4">
        <f t="shared" si="112"/>
        <v>42480.166666663747</v>
      </c>
      <c r="E1206" t="str">
        <f t="shared" si="113"/>
        <v>LRKPLGS</v>
      </c>
      <c r="F1206" s="39">
        <v>75.5308837890625</v>
      </c>
      <c r="G1206">
        <f t="shared" si="111"/>
        <v>1.215052705158201E-3</v>
      </c>
      <c r="H1206" s="38">
        <f>G1206*SUMIF('Manual Inputs'!$B$11:$B$22,'Expanded kW'!A1206,'Manual Inputs'!$C$11:$C$22)</f>
        <v>41809.560186995586</v>
      </c>
    </row>
    <row r="1207" spans="1:8" x14ac:dyDescent="0.2">
      <c r="A1207">
        <f t="shared" si="108"/>
        <v>4</v>
      </c>
      <c r="B1207" t="b">
        <f t="shared" si="109"/>
        <v>0</v>
      </c>
      <c r="C1207" t="str">
        <f t="shared" si="110"/>
        <v>OFF</v>
      </c>
      <c r="D1207" s="4">
        <f t="shared" si="112"/>
        <v>42480.208333330411</v>
      </c>
      <c r="E1207" t="str">
        <f t="shared" si="113"/>
        <v>LRKPLGS</v>
      </c>
      <c r="F1207" s="39">
        <v>79.4451904296875</v>
      </c>
      <c r="G1207">
        <f t="shared" si="111"/>
        <v>1.2780215019459176E-3</v>
      </c>
      <c r="H1207" s="38">
        <f>G1207*SUMIF('Manual Inputs'!$B$11:$B$22,'Expanded kW'!A1207,'Manual Inputs'!$C$11:$C$22)</f>
        <v>43976.295578820376</v>
      </c>
    </row>
    <row r="1208" spans="1:8" x14ac:dyDescent="0.2">
      <c r="A1208">
        <f t="shared" si="108"/>
        <v>4</v>
      </c>
      <c r="B1208" t="b">
        <f t="shared" si="109"/>
        <v>0</v>
      </c>
      <c r="C1208" t="str">
        <f t="shared" si="110"/>
        <v>OFF</v>
      </c>
      <c r="D1208" s="4">
        <f t="shared" si="112"/>
        <v>42480.249999997075</v>
      </c>
      <c r="E1208" t="str">
        <f t="shared" si="113"/>
        <v>LRKPLGS</v>
      </c>
      <c r="F1208" s="39">
        <v>95.280059814453125</v>
      </c>
      <c r="G1208">
        <f t="shared" si="111"/>
        <v>1.5327543994917607E-3</v>
      </c>
      <c r="H1208" s="38">
        <f>G1208*SUMIF('Manual Inputs'!$B$11:$B$22,'Expanded kW'!A1208,'Manual Inputs'!$C$11:$C$22)</f>
        <v>52741.570012050855</v>
      </c>
    </row>
    <row r="1209" spans="1:8" x14ac:dyDescent="0.2">
      <c r="A1209">
        <f t="shared" si="108"/>
        <v>4</v>
      </c>
      <c r="B1209" t="b">
        <f t="shared" si="109"/>
        <v>0</v>
      </c>
      <c r="C1209" t="str">
        <f t="shared" si="110"/>
        <v>ON</v>
      </c>
      <c r="D1209" s="4">
        <f t="shared" si="112"/>
        <v>42480.291666663739</v>
      </c>
      <c r="E1209" t="str">
        <f t="shared" si="113"/>
        <v>LRKPLGS</v>
      </c>
      <c r="F1209" s="39">
        <v>90.962783813476563</v>
      </c>
      <c r="G1209">
        <f t="shared" si="111"/>
        <v>1.4633031019463615E-3</v>
      </c>
      <c r="H1209" s="38">
        <f>G1209*SUMIF('Manual Inputs'!$B$11:$B$22,'Expanded kW'!A1209,'Manual Inputs'!$C$11:$C$22)</f>
        <v>50351.773921344451</v>
      </c>
    </row>
    <row r="1210" spans="1:8" x14ac:dyDescent="0.2">
      <c r="A1210">
        <f t="shared" si="108"/>
        <v>4</v>
      </c>
      <c r="B1210" t="b">
        <f t="shared" si="109"/>
        <v>0</v>
      </c>
      <c r="C1210" t="str">
        <f t="shared" si="110"/>
        <v>ON</v>
      </c>
      <c r="D1210" s="4">
        <f t="shared" si="112"/>
        <v>42480.333333330404</v>
      </c>
      <c r="E1210" t="str">
        <f t="shared" si="113"/>
        <v>LRKPLGS</v>
      </c>
      <c r="F1210" s="39">
        <v>102.45710754394531</v>
      </c>
      <c r="G1210">
        <f t="shared" si="111"/>
        <v>1.6482103669225538E-3</v>
      </c>
      <c r="H1210" s="38">
        <f>G1210*SUMIF('Manual Inputs'!$B$11:$B$22,'Expanded kW'!A1210,'Manual Inputs'!$C$11:$C$22)</f>
        <v>56714.371519963257</v>
      </c>
    </row>
    <row r="1211" spans="1:8" x14ac:dyDescent="0.2">
      <c r="A1211">
        <f t="shared" si="108"/>
        <v>4</v>
      </c>
      <c r="B1211" t="b">
        <f t="shared" si="109"/>
        <v>0</v>
      </c>
      <c r="C1211" t="str">
        <f t="shared" si="110"/>
        <v>ON</v>
      </c>
      <c r="D1211" s="4">
        <f t="shared" si="112"/>
        <v>42480.374999997068</v>
      </c>
      <c r="E1211" t="str">
        <f t="shared" si="113"/>
        <v>LRKPLGS</v>
      </c>
      <c r="F1211" s="39">
        <v>114.68661499023437</v>
      </c>
      <c r="G1211">
        <f t="shared" si="111"/>
        <v>1.8449444094747961E-3</v>
      </c>
      <c r="H1211" s="38">
        <f>G1211*SUMIF('Manual Inputs'!$B$11:$B$22,'Expanded kW'!A1211,'Manual Inputs'!$C$11:$C$22)</f>
        <v>63483.924608483787</v>
      </c>
    </row>
    <row r="1212" spans="1:8" x14ac:dyDescent="0.2">
      <c r="A1212">
        <f t="shared" si="108"/>
        <v>4</v>
      </c>
      <c r="B1212" t="b">
        <f t="shared" si="109"/>
        <v>0</v>
      </c>
      <c r="C1212" t="str">
        <f t="shared" si="110"/>
        <v>ON</v>
      </c>
      <c r="D1212" s="4">
        <f t="shared" si="112"/>
        <v>42480.416666663732</v>
      </c>
      <c r="E1212" t="str">
        <f t="shared" si="113"/>
        <v>LRKPLGS</v>
      </c>
      <c r="F1212" s="39">
        <v>113.06928253173828</v>
      </c>
      <c r="G1212">
        <f t="shared" si="111"/>
        <v>1.8189266524957573E-3</v>
      </c>
      <c r="H1212" s="38">
        <f>G1212*SUMIF('Manual Inputs'!$B$11:$B$22,'Expanded kW'!A1212,'Manual Inputs'!$C$11:$C$22)</f>
        <v>62588.662228730384</v>
      </c>
    </row>
    <row r="1213" spans="1:8" x14ac:dyDescent="0.2">
      <c r="A1213">
        <f t="shared" si="108"/>
        <v>4</v>
      </c>
      <c r="B1213" t="b">
        <f t="shared" si="109"/>
        <v>0</v>
      </c>
      <c r="C1213" t="str">
        <f t="shared" si="110"/>
        <v>ON</v>
      </c>
      <c r="D1213" s="4">
        <f t="shared" si="112"/>
        <v>42480.458333330396</v>
      </c>
      <c r="E1213" t="str">
        <f t="shared" si="113"/>
        <v>LRKPLGS</v>
      </c>
      <c r="F1213" s="39">
        <v>113.44120788574219</v>
      </c>
      <c r="G1213">
        <f t="shared" si="111"/>
        <v>1.8249097535112497E-3</v>
      </c>
      <c r="H1213" s="38">
        <f>G1213*SUMIF('Manual Inputs'!$B$11:$B$22,'Expanded kW'!A1213,'Manual Inputs'!$C$11:$C$22)</f>
        <v>62794.538748283936</v>
      </c>
    </row>
    <row r="1214" spans="1:8" x14ac:dyDescent="0.2">
      <c r="A1214">
        <f t="shared" si="108"/>
        <v>4</v>
      </c>
      <c r="B1214" t="b">
        <f t="shared" si="109"/>
        <v>0</v>
      </c>
      <c r="C1214" t="str">
        <f t="shared" si="110"/>
        <v>ON</v>
      </c>
      <c r="D1214" s="4">
        <f t="shared" si="112"/>
        <v>42480.499999997061</v>
      </c>
      <c r="E1214" t="str">
        <f t="shared" si="113"/>
        <v>LRKPLGS</v>
      </c>
      <c r="F1214" s="39">
        <v>122.80415344238281</v>
      </c>
      <c r="G1214">
        <f t="shared" si="111"/>
        <v>1.9755298939906937E-3</v>
      </c>
      <c r="H1214" s="38">
        <f>G1214*SUMIF('Manual Inputs'!$B$11:$B$22,'Expanded kW'!A1214,'Manual Inputs'!$C$11:$C$22)</f>
        <v>67977.327776294973</v>
      </c>
    </row>
    <row r="1215" spans="1:8" x14ac:dyDescent="0.2">
      <c r="A1215">
        <f t="shared" si="108"/>
        <v>4</v>
      </c>
      <c r="B1215" t="b">
        <f t="shared" si="109"/>
        <v>0</v>
      </c>
      <c r="C1215" t="str">
        <f t="shared" si="110"/>
        <v>ON</v>
      </c>
      <c r="D1215" s="4">
        <f t="shared" si="112"/>
        <v>42480.541666663725</v>
      </c>
      <c r="E1215" t="str">
        <f t="shared" si="113"/>
        <v>LRKPLGS</v>
      </c>
      <c r="F1215" s="39">
        <v>125.03473663330078</v>
      </c>
      <c r="G1215">
        <f t="shared" si="111"/>
        <v>2.0114129130187029E-3</v>
      </c>
      <c r="H1215" s="38">
        <f>G1215*SUMIF('Manual Inputs'!$B$11:$B$22,'Expanded kW'!A1215,'Manual Inputs'!$C$11:$C$22)</f>
        <v>69212.050547886451</v>
      </c>
    </row>
    <row r="1216" spans="1:8" x14ac:dyDescent="0.2">
      <c r="A1216">
        <f t="shared" si="108"/>
        <v>4</v>
      </c>
      <c r="B1216" t="b">
        <f t="shared" si="109"/>
        <v>0</v>
      </c>
      <c r="C1216" t="str">
        <f t="shared" si="110"/>
        <v>ON</v>
      </c>
      <c r="D1216" s="4">
        <f t="shared" si="112"/>
        <v>42480.583333330389</v>
      </c>
      <c r="E1216" t="str">
        <f t="shared" si="113"/>
        <v>LRKPLGS</v>
      </c>
      <c r="F1216" s="39">
        <v>133.44549560546875</v>
      </c>
      <c r="G1216">
        <f t="shared" si="111"/>
        <v>2.1467153870385574E-3</v>
      </c>
      <c r="H1216" s="38">
        <f>G1216*SUMIF('Manual Inputs'!$B$11:$B$22,'Expanded kW'!A1216,'Manual Inputs'!$C$11:$C$22)</f>
        <v>73867.763758488261</v>
      </c>
    </row>
    <row r="1217" spans="1:8" x14ac:dyDescent="0.2">
      <c r="A1217">
        <f t="shared" si="108"/>
        <v>4</v>
      </c>
      <c r="B1217" t="b">
        <f t="shared" si="109"/>
        <v>0</v>
      </c>
      <c r="C1217" t="str">
        <f t="shared" si="110"/>
        <v>ON</v>
      </c>
      <c r="D1217" s="4">
        <f t="shared" si="112"/>
        <v>42480.624999997053</v>
      </c>
      <c r="E1217" t="str">
        <f t="shared" si="113"/>
        <v>LRKPLGS</v>
      </c>
      <c r="F1217" s="39">
        <v>123.30872344970703</v>
      </c>
      <c r="G1217">
        <f t="shared" si="111"/>
        <v>1.9836468273772162E-3</v>
      </c>
      <c r="H1217" s="38">
        <f>G1217*SUMIF('Manual Inputs'!$B$11:$B$22,'Expanded kW'!A1217,'Manual Inputs'!$C$11:$C$22)</f>
        <v>68256.628759303319</v>
      </c>
    </row>
    <row r="1218" spans="1:8" x14ac:dyDescent="0.2">
      <c r="A1218">
        <f t="shared" ref="A1218:A1281" si="114">MONTH(D1218)</f>
        <v>4</v>
      </c>
      <c r="B1218" t="b">
        <f t="shared" ref="B1218:B1281" si="115">IF(ISNA(VLOOKUP(DATE(YEAR(D1218),MONTH(D1218),DAY(D1218)),Holidays,1,FALSE)),FALSE,TRUE)</f>
        <v>0</v>
      </c>
      <c r="C1218" t="str">
        <f t="shared" ref="C1218:C1281" si="116">IF(OR(HOUR(D1218)&lt;PkStart,HOUR(D1218)&gt;OPkStart-1,WEEKDAY(D1218,2)&gt;5,B1218)=TRUE,"OFF","ON")</f>
        <v>ON</v>
      </c>
      <c r="D1218" s="4">
        <f t="shared" si="112"/>
        <v>42480.666666663717</v>
      </c>
      <c r="E1218" t="str">
        <f t="shared" si="113"/>
        <v>LRKPLGS</v>
      </c>
      <c r="F1218" s="39">
        <v>115.65971374511719</v>
      </c>
      <c r="G1218">
        <f t="shared" ref="G1218:G1281" si="117">IF(SUMIF($A$2:$A$8761,A1218,$F$2:$F$8761)=0,0,F1218/SUMIF($A$2:$A$8761,A1218,$F$2:$F$8761))</f>
        <v>1.8605984865250325E-3</v>
      </c>
      <c r="H1218" s="38">
        <f>G1218*SUMIF('Manual Inputs'!$B$11:$B$22,'Expanded kW'!A1218,'Manual Inputs'!$C$11:$C$22)</f>
        <v>64022.576202628843</v>
      </c>
    </row>
    <row r="1219" spans="1:8" x14ac:dyDescent="0.2">
      <c r="A1219">
        <f t="shared" si="114"/>
        <v>4</v>
      </c>
      <c r="B1219" t="b">
        <f t="shared" si="115"/>
        <v>0</v>
      </c>
      <c r="C1219" t="str">
        <f t="shared" si="116"/>
        <v>ON</v>
      </c>
      <c r="D1219" s="4">
        <f t="shared" si="112"/>
        <v>42480.708333330382</v>
      </c>
      <c r="E1219" t="str">
        <f t="shared" si="113"/>
        <v>LRKPLGS</v>
      </c>
      <c r="F1219" s="39">
        <v>101.55814361572266</v>
      </c>
      <c r="G1219">
        <f t="shared" si="117"/>
        <v>1.6337488844397452E-3</v>
      </c>
      <c r="H1219" s="38">
        <f>G1219*SUMIF('Manual Inputs'!$B$11:$B$22,'Expanded kW'!A1219,'Manual Inputs'!$C$11:$C$22)</f>
        <v>56216.756708941997</v>
      </c>
    </row>
    <row r="1220" spans="1:8" x14ac:dyDescent="0.2">
      <c r="A1220">
        <f t="shared" si="114"/>
        <v>4</v>
      </c>
      <c r="B1220" t="b">
        <f t="shared" si="115"/>
        <v>0</v>
      </c>
      <c r="C1220" t="str">
        <f t="shared" si="116"/>
        <v>ON</v>
      </c>
      <c r="D1220" s="4">
        <f t="shared" ref="D1220:D1283" si="118">+D1219+1/24</f>
        <v>42480.749999997046</v>
      </c>
      <c r="E1220" t="str">
        <f t="shared" ref="E1220:E1283" si="119">+E1219</f>
        <v>LRKPLGS</v>
      </c>
      <c r="F1220" s="39">
        <v>93.957435607910156</v>
      </c>
      <c r="G1220">
        <f t="shared" si="117"/>
        <v>1.5114775649116726E-3</v>
      </c>
      <c r="H1220" s="38">
        <f>G1220*SUMIF('Manual Inputs'!$B$11:$B$22,'Expanded kW'!A1220,'Manual Inputs'!$C$11:$C$22)</f>
        <v>52009.441198059103</v>
      </c>
    </row>
    <row r="1221" spans="1:8" x14ac:dyDescent="0.2">
      <c r="A1221">
        <f t="shared" si="114"/>
        <v>4</v>
      </c>
      <c r="B1221" t="b">
        <f t="shared" si="115"/>
        <v>0</v>
      </c>
      <c r="C1221" t="str">
        <f t="shared" si="116"/>
        <v>ON</v>
      </c>
      <c r="D1221" s="4">
        <f t="shared" si="118"/>
        <v>42480.79166666371</v>
      </c>
      <c r="E1221" t="str">
        <f t="shared" si="119"/>
        <v>LRKPLGS</v>
      </c>
      <c r="F1221" s="39">
        <v>89.712387084960938</v>
      </c>
      <c r="G1221">
        <f t="shared" si="117"/>
        <v>1.4431881787349921E-3</v>
      </c>
      <c r="H1221" s="38">
        <f>G1221*SUMIF('Manual Inputs'!$B$11:$B$22,'Expanded kW'!A1221,'Manual Inputs'!$C$11:$C$22)</f>
        <v>49659.626091795733</v>
      </c>
    </row>
    <row r="1222" spans="1:8" x14ac:dyDescent="0.2">
      <c r="A1222">
        <f t="shared" si="114"/>
        <v>4</v>
      </c>
      <c r="B1222" t="b">
        <f t="shared" si="115"/>
        <v>0</v>
      </c>
      <c r="C1222" t="str">
        <f t="shared" si="116"/>
        <v>ON</v>
      </c>
      <c r="D1222" s="4">
        <f t="shared" si="118"/>
        <v>42480.833333330374</v>
      </c>
      <c r="E1222" t="str">
        <f t="shared" si="119"/>
        <v>LRKPLGS</v>
      </c>
      <c r="F1222" s="39">
        <v>88.2691650390625</v>
      </c>
      <c r="G1222">
        <f t="shared" si="117"/>
        <v>1.4199713068669207E-3</v>
      </c>
      <c r="H1222" s="38">
        <f>G1222*SUMIF('Manual Inputs'!$B$11:$B$22,'Expanded kW'!A1222,'Manual Inputs'!$C$11:$C$22)</f>
        <v>48860.74123881686</v>
      </c>
    </row>
    <row r="1223" spans="1:8" x14ac:dyDescent="0.2">
      <c r="A1223">
        <f t="shared" si="114"/>
        <v>4</v>
      </c>
      <c r="B1223" t="b">
        <f t="shared" si="115"/>
        <v>0</v>
      </c>
      <c r="C1223" t="str">
        <f t="shared" si="116"/>
        <v>OFF</v>
      </c>
      <c r="D1223" s="4">
        <f t="shared" si="118"/>
        <v>42480.874999997039</v>
      </c>
      <c r="E1223" t="str">
        <f t="shared" si="119"/>
        <v>LRKPLGS</v>
      </c>
      <c r="F1223" s="39">
        <v>83.466377258300781</v>
      </c>
      <c r="G1223">
        <f t="shared" si="117"/>
        <v>1.342709662456501E-3</v>
      </c>
      <c r="H1223" s="38">
        <f>G1223*SUMIF('Manual Inputs'!$B$11:$B$22,'Expanded kW'!A1223,'Manual Inputs'!$C$11:$C$22)</f>
        <v>46202.193705520265</v>
      </c>
    </row>
    <row r="1224" spans="1:8" x14ac:dyDescent="0.2">
      <c r="A1224">
        <f t="shared" si="114"/>
        <v>4</v>
      </c>
      <c r="B1224" t="b">
        <f t="shared" si="115"/>
        <v>0</v>
      </c>
      <c r="C1224" t="str">
        <f t="shared" si="116"/>
        <v>OFF</v>
      </c>
      <c r="D1224" s="4">
        <f t="shared" si="118"/>
        <v>42480.916666663703</v>
      </c>
      <c r="E1224" t="str">
        <f t="shared" si="119"/>
        <v>LRKPLGS</v>
      </c>
      <c r="F1224" s="39">
        <v>77.934326171875</v>
      </c>
      <c r="G1224">
        <f t="shared" si="117"/>
        <v>1.2537164811188245E-3</v>
      </c>
      <c r="H1224" s="38">
        <f>G1224*SUMIF('Manual Inputs'!$B$11:$B$22,'Expanded kW'!A1224,'Manual Inputs'!$C$11:$C$22)</f>
        <v>43139.967881427016</v>
      </c>
    </row>
    <row r="1225" spans="1:8" x14ac:dyDescent="0.2">
      <c r="A1225">
        <f t="shared" si="114"/>
        <v>4</v>
      </c>
      <c r="B1225" t="b">
        <f t="shared" si="115"/>
        <v>0</v>
      </c>
      <c r="C1225" t="str">
        <f t="shared" si="116"/>
        <v>OFF</v>
      </c>
      <c r="D1225" s="4">
        <f t="shared" si="118"/>
        <v>42480.958333330367</v>
      </c>
      <c r="E1225" t="str">
        <f t="shared" si="119"/>
        <v>LRKPLGS</v>
      </c>
      <c r="F1225" s="39">
        <v>73.968620300292969</v>
      </c>
      <c r="G1225">
        <f t="shared" si="117"/>
        <v>1.1899208334922933E-3</v>
      </c>
      <c r="H1225" s="38">
        <f>G1225*SUMIF('Manual Inputs'!$B$11:$B$22,'Expanded kW'!A1225,'Manual Inputs'!$C$11:$C$22)</f>
        <v>40944.780826753093</v>
      </c>
    </row>
    <row r="1226" spans="1:8" x14ac:dyDescent="0.2">
      <c r="A1226">
        <f t="shared" si="114"/>
        <v>4</v>
      </c>
      <c r="B1226" t="b">
        <f t="shared" si="115"/>
        <v>0</v>
      </c>
      <c r="C1226" t="str">
        <f t="shared" si="116"/>
        <v>OFF</v>
      </c>
      <c r="D1226" s="4">
        <f t="shared" si="118"/>
        <v>42480.999999997031</v>
      </c>
      <c r="E1226" t="str">
        <f t="shared" si="119"/>
        <v>LRKPLGS</v>
      </c>
      <c r="F1226" s="39">
        <v>72.280357360839844</v>
      </c>
      <c r="G1226">
        <f t="shared" si="117"/>
        <v>1.1627620297196581E-3</v>
      </c>
      <c r="H1226" s="38">
        <f>G1226*SUMIF('Manual Inputs'!$B$11:$B$22,'Expanded kW'!A1226,'Manual Inputs'!$C$11:$C$22)</f>
        <v>40010.255405659569</v>
      </c>
    </row>
    <row r="1227" spans="1:8" x14ac:dyDescent="0.2">
      <c r="A1227">
        <f t="shared" si="114"/>
        <v>4</v>
      </c>
      <c r="B1227" t="b">
        <f t="shared" si="115"/>
        <v>0</v>
      </c>
      <c r="C1227" t="str">
        <f t="shared" si="116"/>
        <v>OFF</v>
      </c>
      <c r="D1227" s="4">
        <f t="shared" si="118"/>
        <v>42481.041666663696</v>
      </c>
      <c r="E1227" t="str">
        <f t="shared" si="119"/>
        <v>LRKPLGS</v>
      </c>
      <c r="F1227" s="39">
        <v>66.7288818359375</v>
      </c>
      <c r="G1227">
        <f t="shared" si="117"/>
        <v>1.0734563706863275E-3</v>
      </c>
      <c r="H1227" s="38">
        <f>G1227*SUMIF('Manual Inputs'!$B$11:$B$22,'Expanded kW'!A1227,'Manual Inputs'!$C$11:$C$22)</f>
        <v>36937.277327801465</v>
      </c>
    </row>
    <row r="1228" spans="1:8" x14ac:dyDescent="0.2">
      <c r="A1228">
        <f t="shared" si="114"/>
        <v>4</v>
      </c>
      <c r="B1228" t="b">
        <f t="shared" si="115"/>
        <v>0</v>
      </c>
      <c r="C1228" t="str">
        <f t="shared" si="116"/>
        <v>OFF</v>
      </c>
      <c r="D1228" s="4">
        <f t="shared" si="118"/>
        <v>42481.08333333036</v>
      </c>
      <c r="E1228" t="str">
        <f t="shared" si="119"/>
        <v>LRKPLGS</v>
      </c>
      <c r="F1228" s="39">
        <v>64.750885009765625</v>
      </c>
      <c r="G1228">
        <f t="shared" si="117"/>
        <v>1.0416366662969754E-3</v>
      </c>
      <c r="H1228" s="38">
        <f>G1228*SUMIF('Manual Inputs'!$B$11:$B$22,'Expanded kW'!A1228,'Manual Inputs'!$C$11:$C$22)</f>
        <v>35842.371863905712</v>
      </c>
    </row>
    <row r="1229" spans="1:8" x14ac:dyDescent="0.2">
      <c r="A1229">
        <f t="shared" si="114"/>
        <v>4</v>
      </c>
      <c r="B1229" t="b">
        <f t="shared" si="115"/>
        <v>0</v>
      </c>
      <c r="C1229" t="str">
        <f t="shared" si="116"/>
        <v>OFF</v>
      </c>
      <c r="D1229" s="4">
        <f t="shared" si="118"/>
        <v>42481.124999997024</v>
      </c>
      <c r="E1229" t="str">
        <f t="shared" si="119"/>
        <v>LRKPLGS</v>
      </c>
      <c r="F1229" s="39">
        <v>66.425376892089844</v>
      </c>
      <c r="G1229">
        <f t="shared" si="117"/>
        <v>1.0685739373749305E-3</v>
      </c>
      <c r="H1229" s="38">
        <f>G1229*SUMIF('Manual Inputs'!$B$11:$B$22,'Expanded kW'!A1229,'Manual Inputs'!$C$11:$C$22)</f>
        <v>36769.274418524146</v>
      </c>
    </row>
    <row r="1230" spans="1:8" x14ac:dyDescent="0.2">
      <c r="A1230">
        <f t="shared" si="114"/>
        <v>4</v>
      </c>
      <c r="B1230" t="b">
        <f t="shared" si="115"/>
        <v>0</v>
      </c>
      <c r="C1230" t="str">
        <f t="shared" si="116"/>
        <v>OFF</v>
      </c>
      <c r="D1230" s="4">
        <f t="shared" si="118"/>
        <v>42481.166666663688</v>
      </c>
      <c r="E1230" t="str">
        <f t="shared" si="119"/>
        <v>LRKPLGS</v>
      </c>
      <c r="F1230" s="39">
        <v>67.961357116699219</v>
      </c>
      <c r="G1230">
        <f t="shared" si="117"/>
        <v>1.0932829945626257E-3</v>
      </c>
      <c r="H1230" s="38">
        <f>G1230*SUMIF('Manual Inputs'!$B$11:$B$22,'Expanded kW'!A1230,'Manual Inputs'!$C$11:$C$22)</f>
        <v>37619.504872945756</v>
      </c>
    </row>
    <row r="1231" spans="1:8" x14ac:dyDescent="0.2">
      <c r="A1231">
        <f t="shared" si="114"/>
        <v>4</v>
      </c>
      <c r="B1231" t="b">
        <f t="shared" si="115"/>
        <v>0</v>
      </c>
      <c r="C1231" t="str">
        <f t="shared" si="116"/>
        <v>OFF</v>
      </c>
      <c r="D1231" s="4">
        <f t="shared" si="118"/>
        <v>42481.208333330353</v>
      </c>
      <c r="E1231" t="str">
        <f t="shared" si="119"/>
        <v>LRKPLGS</v>
      </c>
      <c r="F1231" s="39">
        <v>81.777793884277344</v>
      </c>
      <c r="G1231">
        <f t="shared" si="117"/>
        <v>1.3155457039064828E-3</v>
      </c>
      <c r="H1231" s="38">
        <f>G1231*SUMIF('Manual Inputs'!$B$11:$B$22,'Expanded kW'!A1231,'Manual Inputs'!$C$11:$C$22)</f>
        <v>45267.490910248373</v>
      </c>
    </row>
    <row r="1232" spans="1:8" x14ac:dyDescent="0.2">
      <c r="A1232">
        <f t="shared" si="114"/>
        <v>4</v>
      </c>
      <c r="B1232" t="b">
        <f t="shared" si="115"/>
        <v>0</v>
      </c>
      <c r="C1232" t="str">
        <f t="shared" si="116"/>
        <v>OFF</v>
      </c>
      <c r="D1232" s="4">
        <f t="shared" si="118"/>
        <v>42481.249999997017</v>
      </c>
      <c r="E1232" t="str">
        <f t="shared" si="119"/>
        <v>LRKPLGS</v>
      </c>
      <c r="F1232" s="39">
        <v>104.64905548095703</v>
      </c>
      <c r="G1232">
        <f t="shared" si="117"/>
        <v>1.6834718670775102E-3</v>
      </c>
      <c r="H1232" s="38">
        <f>G1232*SUMIF('Manual Inputs'!$B$11:$B$22,'Expanded kW'!A1232,'Manual Inputs'!$C$11:$C$22)</f>
        <v>57927.708033477255</v>
      </c>
    </row>
    <row r="1233" spans="1:8" x14ac:dyDescent="0.2">
      <c r="A1233">
        <f t="shared" si="114"/>
        <v>4</v>
      </c>
      <c r="B1233" t="b">
        <f t="shared" si="115"/>
        <v>0</v>
      </c>
      <c r="C1233" t="str">
        <f t="shared" si="116"/>
        <v>ON</v>
      </c>
      <c r="D1233" s="4">
        <f t="shared" si="118"/>
        <v>42481.291666663681</v>
      </c>
      <c r="E1233" t="str">
        <f t="shared" si="119"/>
        <v>LRKPLGS</v>
      </c>
      <c r="F1233" s="39">
        <v>105.67400360107422</v>
      </c>
      <c r="G1233">
        <f t="shared" si="117"/>
        <v>1.6999600362014567E-3</v>
      </c>
      <c r="H1233" s="38">
        <f>G1233*SUMIF('Manual Inputs'!$B$11:$B$22,'Expanded kW'!A1233,'Manual Inputs'!$C$11:$C$22)</f>
        <v>58495.060458960106</v>
      </c>
    </row>
    <row r="1234" spans="1:8" x14ac:dyDescent="0.2">
      <c r="A1234">
        <f t="shared" si="114"/>
        <v>4</v>
      </c>
      <c r="B1234" t="b">
        <f t="shared" si="115"/>
        <v>0</v>
      </c>
      <c r="C1234" t="str">
        <f t="shared" si="116"/>
        <v>ON</v>
      </c>
      <c r="D1234" s="4">
        <f t="shared" si="118"/>
        <v>42481.333333330345</v>
      </c>
      <c r="E1234" t="str">
        <f t="shared" si="119"/>
        <v>LRKPLGS</v>
      </c>
      <c r="F1234" s="39">
        <v>111.71995544433594</v>
      </c>
      <c r="G1234">
        <f t="shared" si="117"/>
        <v>1.7972202531337407E-3</v>
      </c>
      <c r="H1234" s="38">
        <f>G1234*SUMIF('Manual Inputs'!$B$11:$B$22,'Expanded kW'!A1234,'Manual Inputs'!$C$11:$C$22)</f>
        <v>61841.752233207975</v>
      </c>
    </row>
    <row r="1235" spans="1:8" x14ac:dyDescent="0.2">
      <c r="A1235">
        <f t="shared" si="114"/>
        <v>4</v>
      </c>
      <c r="B1235" t="b">
        <f t="shared" si="115"/>
        <v>0</v>
      </c>
      <c r="C1235" t="str">
        <f t="shared" si="116"/>
        <v>ON</v>
      </c>
      <c r="D1235" s="4">
        <f t="shared" si="118"/>
        <v>42481.37499999701</v>
      </c>
      <c r="E1235" t="str">
        <f t="shared" si="119"/>
        <v>LRKPLGS</v>
      </c>
      <c r="F1235" s="39">
        <v>118.85929870605469</v>
      </c>
      <c r="G1235">
        <f t="shared" si="117"/>
        <v>1.9120696750924509E-3</v>
      </c>
      <c r="H1235" s="38">
        <f>G1235*SUMIF('Manual Inputs'!$B$11:$B$22,'Expanded kW'!A1235,'Manual Inputs'!$C$11:$C$22)</f>
        <v>65793.682712799098</v>
      </c>
    </row>
    <row r="1236" spans="1:8" x14ac:dyDescent="0.2">
      <c r="A1236">
        <f t="shared" si="114"/>
        <v>4</v>
      </c>
      <c r="B1236" t="b">
        <f t="shared" si="115"/>
        <v>0</v>
      </c>
      <c r="C1236" t="str">
        <f t="shared" si="116"/>
        <v>ON</v>
      </c>
      <c r="D1236" s="4">
        <f t="shared" si="118"/>
        <v>42481.416666663674</v>
      </c>
      <c r="E1236" t="str">
        <f t="shared" si="119"/>
        <v>LRKPLGS</v>
      </c>
      <c r="F1236" s="39">
        <v>119.43158721923828</v>
      </c>
      <c r="G1236">
        <f t="shared" si="117"/>
        <v>1.9212759847659436E-3</v>
      </c>
      <c r="H1236" s="38">
        <f>G1236*SUMIF('Manual Inputs'!$B$11:$B$22,'Expanded kW'!A1236,'Manual Inputs'!$C$11:$C$22)</f>
        <v>66110.468772169173</v>
      </c>
    </row>
    <row r="1237" spans="1:8" x14ac:dyDescent="0.2">
      <c r="A1237">
        <f t="shared" si="114"/>
        <v>4</v>
      </c>
      <c r="B1237" t="b">
        <f t="shared" si="115"/>
        <v>0</v>
      </c>
      <c r="C1237" t="str">
        <f t="shared" si="116"/>
        <v>ON</v>
      </c>
      <c r="D1237" s="4">
        <f t="shared" si="118"/>
        <v>42481.458333330338</v>
      </c>
      <c r="E1237" t="str">
        <f t="shared" si="119"/>
        <v>LRKPLGS</v>
      </c>
      <c r="F1237" s="39">
        <v>113.07297515869141</v>
      </c>
      <c r="G1237">
        <f t="shared" si="117"/>
        <v>1.8189860551684582E-3</v>
      </c>
      <c r="H1237" s="38">
        <f>G1237*SUMIF('Manual Inputs'!$B$11:$B$22,'Expanded kW'!A1237,'Manual Inputs'!$C$11:$C$22)</f>
        <v>62590.706254976329</v>
      </c>
    </row>
    <row r="1238" spans="1:8" x14ac:dyDescent="0.2">
      <c r="A1238">
        <f t="shared" si="114"/>
        <v>4</v>
      </c>
      <c r="B1238" t="b">
        <f t="shared" si="115"/>
        <v>0</v>
      </c>
      <c r="C1238" t="str">
        <f t="shared" si="116"/>
        <v>ON</v>
      </c>
      <c r="D1238" s="4">
        <f t="shared" si="118"/>
        <v>42481.499999997002</v>
      </c>
      <c r="E1238" t="str">
        <f t="shared" si="119"/>
        <v>LRKPLGS</v>
      </c>
      <c r="F1238" s="39">
        <v>122.32855224609375</v>
      </c>
      <c r="G1238">
        <f t="shared" si="117"/>
        <v>1.9678789770261659E-3</v>
      </c>
      <c r="H1238" s="38">
        <f>G1238*SUMIF('Manual Inputs'!$B$11:$B$22,'Expanded kW'!A1238,'Manual Inputs'!$C$11:$C$22)</f>
        <v>67714.06226364999</v>
      </c>
    </row>
    <row r="1239" spans="1:8" x14ac:dyDescent="0.2">
      <c r="A1239">
        <f t="shared" si="114"/>
        <v>4</v>
      </c>
      <c r="B1239" t="b">
        <f t="shared" si="115"/>
        <v>0</v>
      </c>
      <c r="C1239" t="str">
        <f t="shared" si="116"/>
        <v>ON</v>
      </c>
      <c r="D1239" s="4">
        <f t="shared" si="118"/>
        <v>42481.541666663667</v>
      </c>
      <c r="E1239" t="str">
        <f t="shared" si="119"/>
        <v>LRKPLGS</v>
      </c>
      <c r="F1239" s="39">
        <v>124.54003143310547</v>
      </c>
      <c r="G1239">
        <f t="shared" si="117"/>
        <v>2.0034546731359042E-3</v>
      </c>
      <c r="H1239" s="38">
        <f>G1239*SUMIF('Manual Inputs'!$B$11:$B$22,'Expanded kW'!A1239,'Manual Inputs'!$C$11:$C$22)</f>
        <v>68938.21015565499</v>
      </c>
    </row>
    <row r="1240" spans="1:8" x14ac:dyDescent="0.2">
      <c r="A1240">
        <f t="shared" si="114"/>
        <v>4</v>
      </c>
      <c r="B1240" t="b">
        <f t="shared" si="115"/>
        <v>0</v>
      </c>
      <c r="C1240" t="str">
        <f t="shared" si="116"/>
        <v>ON</v>
      </c>
      <c r="D1240" s="4">
        <f t="shared" si="118"/>
        <v>42481.583333330331</v>
      </c>
      <c r="E1240" t="str">
        <f t="shared" si="119"/>
        <v>LRKPLGS</v>
      </c>
      <c r="F1240" s="39">
        <v>121.11427307128906</v>
      </c>
      <c r="G1240">
        <f t="shared" si="117"/>
        <v>1.948345070865553E-3</v>
      </c>
      <c r="H1240" s="38">
        <f>G1240*SUMIF('Manual Inputs'!$B$11:$B$22,'Expanded kW'!A1240,'Manual Inputs'!$C$11:$C$22)</f>
        <v>67041.907037920144</v>
      </c>
    </row>
    <row r="1241" spans="1:8" x14ac:dyDescent="0.2">
      <c r="A1241">
        <f t="shared" si="114"/>
        <v>4</v>
      </c>
      <c r="B1241" t="b">
        <f t="shared" si="115"/>
        <v>0</v>
      </c>
      <c r="C1241" t="str">
        <f t="shared" si="116"/>
        <v>ON</v>
      </c>
      <c r="D1241" s="4">
        <f t="shared" si="118"/>
        <v>42481.624999996995</v>
      </c>
      <c r="E1241" t="str">
        <f t="shared" si="119"/>
        <v>LRKPLGS</v>
      </c>
      <c r="F1241" s="39">
        <v>121.70011901855469</v>
      </c>
      <c r="G1241">
        <f t="shared" si="117"/>
        <v>1.9577694767154703E-3</v>
      </c>
      <c r="H1241" s="38">
        <f>G1241*SUMIF('Manual Inputs'!$B$11:$B$22,'Expanded kW'!A1241,'Manual Inputs'!$C$11:$C$22)</f>
        <v>67366.197714313064</v>
      </c>
    </row>
    <row r="1242" spans="1:8" x14ac:dyDescent="0.2">
      <c r="A1242">
        <f t="shared" si="114"/>
        <v>4</v>
      </c>
      <c r="B1242" t="b">
        <f t="shared" si="115"/>
        <v>0</v>
      </c>
      <c r="C1242" t="str">
        <f t="shared" si="116"/>
        <v>ON</v>
      </c>
      <c r="D1242" s="4">
        <f t="shared" si="118"/>
        <v>42481.666666663659</v>
      </c>
      <c r="E1242" t="str">
        <f t="shared" si="119"/>
        <v>LRKPLGS</v>
      </c>
      <c r="F1242" s="39">
        <v>110.78646850585937</v>
      </c>
      <c r="G1242">
        <f t="shared" si="117"/>
        <v>1.7822034047542963E-3</v>
      </c>
      <c r="H1242" s="38">
        <f>G1242*SUMIF('Manual Inputs'!$B$11:$B$22,'Expanded kW'!A1242,'Manual Inputs'!$C$11:$C$22)</f>
        <v>61325.027466064959</v>
      </c>
    </row>
    <row r="1243" spans="1:8" x14ac:dyDescent="0.2">
      <c r="A1243">
        <f t="shared" si="114"/>
        <v>4</v>
      </c>
      <c r="B1243" t="b">
        <f t="shared" si="115"/>
        <v>0</v>
      </c>
      <c r="C1243" t="str">
        <f t="shared" si="116"/>
        <v>ON</v>
      </c>
      <c r="D1243" s="4">
        <f t="shared" si="118"/>
        <v>42481.708333330324</v>
      </c>
      <c r="E1243" t="str">
        <f t="shared" si="119"/>
        <v>LRKPLGS</v>
      </c>
      <c r="F1243" s="39">
        <v>100.0830078125</v>
      </c>
      <c r="G1243">
        <f t="shared" si="117"/>
        <v>1.610018621290872E-3</v>
      </c>
      <c r="H1243" s="38">
        <f>G1243*SUMIF('Manual Inputs'!$B$11:$B$22,'Expanded kW'!A1243,'Manual Inputs'!$C$11:$C$22)</f>
        <v>55400.206232436634</v>
      </c>
    </row>
    <row r="1244" spans="1:8" x14ac:dyDescent="0.2">
      <c r="A1244">
        <f t="shared" si="114"/>
        <v>4</v>
      </c>
      <c r="B1244" t="b">
        <f t="shared" si="115"/>
        <v>0</v>
      </c>
      <c r="C1244" t="str">
        <f t="shared" si="116"/>
        <v>ON</v>
      </c>
      <c r="D1244" s="4">
        <f t="shared" si="118"/>
        <v>42481.749999996988</v>
      </c>
      <c r="E1244" t="str">
        <f t="shared" si="119"/>
        <v>LRKPLGS</v>
      </c>
      <c r="F1244" s="39">
        <v>100.13758850097656</v>
      </c>
      <c r="G1244">
        <f t="shared" si="117"/>
        <v>1.6108966517051336E-3</v>
      </c>
      <c r="H1244" s="38">
        <f>G1244*SUMIF('Manual Inputs'!$B$11:$B$22,'Expanded kW'!A1244,'Manual Inputs'!$C$11:$C$22)</f>
        <v>55430.418967485282</v>
      </c>
    </row>
    <row r="1245" spans="1:8" x14ac:dyDescent="0.2">
      <c r="A1245">
        <f t="shared" si="114"/>
        <v>4</v>
      </c>
      <c r="B1245" t="b">
        <f t="shared" si="115"/>
        <v>0</v>
      </c>
      <c r="C1245" t="str">
        <f t="shared" si="116"/>
        <v>ON</v>
      </c>
      <c r="D1245" s="4">
        <f t="shared" si="118"/>
        <v>42481.791666663652</v>
      </c>
      <c r="E1245" t="str">
        <f t="shared" si="119"/>
        <v>LRKPLGS</v>
      </c>
      <c r="F1245" s="39">
        <v>96.801773071289062</v>
      </c>
      <c r="G1245">
        <f t="shared" si="117"/>
        <v>1.5572339463531116E-3</v>
      </c>
      <c r="H1245" s="38">
        <f>G1245*SUMIF('Manual Inputs'!$B$11:$B$22,'Expanded kW'!A1245,'Manual Inputs'!$C$11:$C$22)</f>
        <v>53583.903092340384</v>
      </c>
    </row>
    <row r="1246" spans="1:8" x14ac:dyDescent="0.2">
      <c r="A1246">
        <f t="shared" si="114"/>
        <v>4</v>
      </c>
      <c r="B1246" t="b">
        <f t="shared" si="115"/>
        <v>0</v>
      </c>
      <c r="C1246" t="str">
        <f t="shared" si="116"/>
        <v>ON</v>
      </c>
      <c r="D1246" s="4">
        <f t="shared" si="118"/>
        <v>42481.833333330316</v>
      </c>
      <c r="E1246" t="str">
        <f t="shared" si="119"/>
        <v>LRKPLGS</v>
      </c>
      <c r="F1246" s="39">
        <v>86.963111877441406</v>
      </c>
      <c r="G1246">
        <f t="shared" si="117"/>
        <v>1.3989610479172175E-3</v>
      </c>
      <c r="H1246" s="38">
        <f>G1246*SUMIF('Manual Inputs'!$B$11:$B$22,'Expanded kW'!A1246,'Manual Inputs'!$C$11:$C$22)</f>
        <v>48137.785203763546</v>
      </c>
    </row>
    <row r="1247" spans="1:8" x14ac:dyDescent="0.2">
      <c r="A1247">
        <f t="shared" si="114"/>
        <v>4</v>
      </c>
      <c r="B1247" t="b">
        <f t="shared" si="115"/>
        <v>0</v>
      </c>
      <c r="C1247" t="str">
        <f t="shared" si="116"/>
        <v>OFF</v>
      </c>
      <c r="D1247" s="4">
        <f t="shared" si="118"/>
        <v>42481.87499999698</v>
      </c>
      <c r="E1247" t="str">
        <f t="shared" si="119"/>
        <v>LRKPLGS</v>
      </c>
      <c r="F1247" s="39">
        <v>77.637725830078125</v>
      </c>
      <c r="G1247">
        <f t="shared" si="117"/>
        <v>1.2489451209867545E-3</v>
      </c>
      <c r="H1247" s="38">
        <f>G1247*SUMIF('Manual Inputs'!$B$11:$B$22,'Expanded kW'!A1247,'Manual Inputs'!$C$11:$C$22)</f>
        <v>42975.786963374056</v>
      </c>
    </row>
    <row r="1248" spans="1:8" x14ac:dyDescent="0.2">
      <c r="A1248">
        <f t="shared" si="114"/>
        <v>4</v>
      </c>
      <c r="B1248" t="b">
        <f t="shared" si="115"/>
        <v>0</v>
      </c>
      <c r="C1248" t="str">
        <f t="shared" si="116"/>
        <v>OFF</v>
      </c>
      <c r="D1248" s="4">
        <f t="shared" si="118"/>
        <v>42481.916666663645</v>
      </c>
      <c r="E1248" t="str">
        <f t="shared" si="119"/>
        <v>LRKPLGS</v>
      </c>
      <c r="F1248" s="39">
        <v>74.329071044921875</v>
      </c>
      <c r="G1248">
        <f t="shared" si="117"/>
        <v>1.1957193443843511E-3</v>
      </c>
      <c r="H1248" s="38">
        <f>G1248*SUMIF('Manual Inputs'!$B$11:$B$22,'Expanded kW'!A1248,'Manual Inputs'!$C$11:$C$22)</f>
        <v>41144.305661443184</v>
      </c>
    </row>
    <row r="1249" spans="1:8" x14ac:dyDescent="0.2">
      <c r="A1249">
        <f t="shared" si="114"/>
        <v>4</v>
      </c>
      <c r="B1249" t="b">
        <f t="shared" si="115"/>
        <v>0</v>
      </c>
      <c r="C1249" t="str">
        <f t="shared" si="116"/>
        <v>OFF</v>
      </c>
      <c r="D1249" s="4">
        <f t="shared" si="118"/>
        <v>42481.958333330309</v>
      </c>
      <c r="E1249" t="str">
        <f t="shared" si="119"/>
        <v>LRKPLGS</v>
      </c>
      <c r="F1249" s="39">
        <v>67.573745727539062</v>
      </c>
      <c r="G1249">
        <f t="shared" si="117"/>
        <v>1.0870475549209493E-3</v>
      </c>
      <c r="H1249" s="38">
        <f>G1249*SUMIF('Manual Inputs'!$B$11:$B$22,'Expanded kW'!A1249,'Manual Inputs'!$C$11:$C$22)</f>
        <v>37404.94546504163</v>
      </c>
    </row>
    <row r="1250" spans="1:8" x14ac:dyDescent="0.2">
      <c r="A1250">
        <f t="shared" si="114"/>
        <v>4</v>
      </c>
      <c r="B1250" t="b">
        <f t="shared" si="115"/>
        <v>0</v>
      </c>
      <c r="C1250" t="str">
        <f t="shared" si="116"/>
        <v>OFF</v>
      </c>
      <c r="D1250" s="4">
        <f t="shared" si="118"/>
        <v>42481.999999996973</v>
      </c>
      <c r="E1250" t="str">
        <f t="shared" si="119"/>
        <v>LRKPLGS</v>
      </c>
      <c r="F1250" s="39">
        <v>64.655723571777344</v>
      </c>
      <c r="G1250">
        <f t="shared" si="117"/>
        <v>1.0401058201469778E-3</v>
      </c>
      <c r="H1250" s="38">
        <f>G1250*SUMIF('Manual Inputs'!$B$11:$B$22,'Expanded kW'!A1250,'Manual Inputs'!$C$11:$C$22)</f>
        <v>35789.695956125215</v>
      </c>
    </row>
    <row r="1251" spans="1:8" x14ac:dyDescent="0.2">
      <c r="A1251">
        <f t="shared" si="114"/>
        <v>4</v>
      </c>
      <c r="B1251" t="b">
        <f t="shared" si="115"/>
        <v>0</v>
      </c>
      <c r="C1251" t="str">
        <f t="shared" si="116"/>
        <v>OFF</v>
      </c>
      <c r="D1251" s="4">
        <f t="shared" si="118"/>
        <v>42482.041666663637</v>
      </c>
      <c r="E1251" t="str">
        <f t="shared" si="119"/>
        <v>LRKPLGS</v>
      </c>
      <c r="F1251" s="39">
        <v>61.023323059082031</v>
      </c>
      <c r="G1251">
        <f t="shared" si="117"/>
        <v>9.8167200012847563E-4</v>
      </c>
      <c r="H1251" s="38">
        <f>G1251*SUMIF('Manual Inputs'!$B$11:$B$22,'Expanded kW'!A1251,'Manual Inputs'!$C$11:$C$22)</f>
        <v>33779.007609316803</v>
      </c>
    </row>
    <row r="1252" spans="1:8" x14ac:dyDescent="0.2">
      <c r="A1252">
        <f t="shared" si="114"/>
        <v>4</v>
      </c>
      <c r="B1252" t="b">
        <f t="shared" si="115"/>
        <v>0</v>
      </c>
      <c r="C1252" t="str">
        <f t="shared" si="116"/>
        <v>OFF</v>
      </c>
      <c r="D1252" s="4">
        <f t="shared" si="118"/>
        <v>42482.083333330302</v>
      </c>
      <c r="E1252" t="str">
        <f t="shared" si="119"/>
        <v>LRKPLGS</v>
      </c>
      <c r="F1252" s="39">
        <v>61.98443603515625</v>
      </c>
      <c r="G1252">
        <f t="shared" si="117"/>
        <v>9.9713326395802371E-4</v>
      </c>
      <c r="H1252" s="38">
        <f>G1252*SUMIF('Manual Inputs'!$B$11:$B$22,'Expanded kW'!A1252,'Manual Inputs'!$C$11:$C$22)</f>
        <v>34311.024564551961</v>
      </c>
    </row>
    <row r="1253" spans="1:8" x14ac:dyDescent="0.2">
      <c r="A1253">
        <f t="shared" si="114"/>
        <v>4</v>
      </c>
      <c r="B1253" t="b">
        <f t="shared" si="115"/>
        <v>0</v>
      </c>
      <c r="C1253" t="str">
        <f t="shared" si="116"/>
        <v>OFF</v>
      </c>
      <c r="D1253" s="4">
        <f t="shared" si="118"/>
        <v>42482.124999996966</v>
      </c>
      <c r="E1253" t="str">
        <f t="shared" si="119"/>
        <v>LRKPLGS</v>
      </c>
      <c r="F1253" s="39">
        <v>63.982719421386719</v>
      </c>
      <c r="G1253">
        <f t="shared" si="117"/>
        <v>1.0292793148488466E-3</v>
      </c>
      <c r="H1253" s="38">
        <f>G1253*SUMIF('Manual Inputs'!$B$11:$B$22,'Expanded kW'!A1253,'Manual Inputs'!$C$11:$C$22)</f>
        <v>35417.15950321628</v>
      </c>
    </row>
    <row r="1254" spans="1:8" x14ac:dyDescent="0.2">
      <c r="A1254">
        <f t="shared" si="114"/>
        <v>4</v>
      </c>
      <c r="B1254" t="b">
        <f t="shared" si="115"/>
        <v>0</v>
      </c>
      <c r="C1254" t="str">
        <f t="shared" si="116"/>
        <v>OFF</v>
      </c>
      <c r="D1254" s="4">
        <f t="shared" si="118"/>
        <v>42482.16666666363</v>
      </c>
      <c r="E1254" t="str">
        <f t="shared" si="119"/>
        <v>LRKPLGS</v>
      </c>
      <c r="F1254" s="39">
        <v>65.07611083984375</v>
      </c>
      <c r="G1254">
        <f t="shared" si="117"/>
        <v>1.0468685198752724E-3</v>
      </c>
      <c r="H1254" s="38">
        <f>G1254*SUMIF('Manual Inputs'!$B$11:$B$22,'Expanded kW'!A1254,'Manual Inputs'!$C$11:$C$22)</f>
        <v>36022.398208559527</v>
      </c>
    </row>
    <row r="1255" spans="1:8" x14ac:dyDescent="0.2">
      <c r="A1255">
        <f t="shared" si="114"/>
        <v>4</v>
      </c>
      <c r="B1255" t="b">
        <f t="shared" si="115"/>
        <v>0</v>
      </c>
      <c r="C1255" t="str">
        <f t="shared" si="116"/>
        <v>OFF</v>
      </c>
      <c r="D1255" s="4">
        <f t="shared" si="118"/>
        <v>42482.208333330294</v>
      </c>
      <c r="E1255" t="str">
        <f t="shared" si="119"/>
        <v>LRKPLGS</v>
      </c>
      <c r="F1255" s="39">
        <v>70.506011962890625</v>
      </c>
      <c r="G1255">
        <f t="shared" si="117"/>
        <v>1.134218431822881E-3</v>
      </c>
      <c r="H1255" s="38">
        <f>G1255*SUMIF('Manual Inputs'!$B$11:$B$22,'Expanded kW'!A1255,'Manual Inputs'!$C$11:$C$22)</f>
        <v>39028.079678505972</v>
      </c>
    </row>
    <row r="1256" spans="1:8" x14ac:dyDescent="0.2">
      <c r="A1256">
        <f t="shared" si="114"/>
        <v>4</v>
      </c>
      <c r="B1256" t="b">
        <f t="shared" si="115"/>
        <v>0</v>
      </c>
      <c r="C1256" t="str">
        <f t="shared" si="116"/>
        <v>OFF</v>
      </c>
      <c r="D1256" s="4">
        <f t="shared" si="118"/>
        <v>42482.249999996959</v>
      </c>
      <c r="E1256" t="str">
        <f t="shared" si="119"/>
        <v>LRKPLGS</v>
      </c>
      <c r="F1256" s="39">
        <v>85.209716796875</v>
      </c>
      <c r="G1256">
        <f t="shared" si="117"/>
        <v>1.370754474275062E-3</v>
      </c>
      <c r="H1256" s="38">
        <f>G1256*SUMIF('Manual Inputs'!$B$11:$B$22,'Expanded kW'!A1256,'Manual Inputs'!$C$11:$C$22)</f>
        <v>47167.206369319421</v>
      </c>
    </row>
    <row r="1257" spans="1:8" x14ac:dyDescent="0.2">
      <c r="A1257">
        <f t="shared" si="114"/>
        <v>4</v>
      </c>
      <c r="B1257" t="b">
        <f t="shared" si="115"/>
        <v>0</v>
      </c>
      <c r="C1257" t="str">
        <f t="shared" si="116"/>
        <v>ON</v>
      </c>
      <c r="D1257" s="4">
        <f t="shared" si="118"/>
        <v>42482.291666663623</v>
      </c>
      <c r="E1257" t="str">
        <f t="shared" si="119"/>
        <v>LRKPLGS</v>
      </c>
      <c r="F1257" s="39">
        <v>82.433212280273438</v>
      </c>
      <c r="G1257">
        <f t="shared" si="117"/>
        <v>1.3260893101125154E-3</v>
      </c>
      <c r="H1257" s="38">
        <f>G1257*SUMIF('Manual Inputs'!$B$11:$B$22,'Expanded kW'!A1257,'Manual Inputs'!$C$11:$C$22)</f>
        <v>45630.292899320702</v>
      </c>
    </row>
    <row r="1258" spans="1:8" x14ac:dyDescent="0.2">
      <c r="A1258">
        <f t="shared" si="114"/>
        <v>4</v>
      </c>
      <c r="B1258" t="b">
        <f t="shared" si="115"/>
        <v>0</v>
      </c>
      <c r="C1258" t="str">
        <f t="shared" si="116"/>
        <v>ON</v>
      </c>
      <c r="D1258" s="4">
        <f t="shared" si="118"/>
        <v>42482.333333330287</v>
      </c>
      <c r="E1258" t="str">
        <f t="shared" si="119"/>
        <v>LRKPLGS</v>
      </c>
      <c r="F1258" s="39">
        <v>84.410903930664063</v>
      </c>
      <c r="G1258">
        <f t="shared" si="117"/>
        <v>1.3579041051900742E-3</v>
      </c>
      <c r="H1258" s="38">
        <f>G1258*SUMIF('Manual Inputs'!$B$11:$B$22,'Expanded kW'!A1258,'Manual Inputs'!$C$11:$C$22)</f>
        <v>46725.029435427532</v>
      </c>
    </row>
    <row r="1259" spans="1:8" x14ac:dyDescent="0.2">
      <c r="A1259">
        <f t="shared" si="114"/>
        <v>4</v>
      </c>
      <c r="B1259" t="b">
        <f t="shared" si="115"/>
        <v>0</v>
      </c>
      <c r="C1259" t="str">
        <f t="shared" si="116"/>
        <v>ON</v>
      </c>
      <c r="D1259" s="4">
        <f t="shared" si="118"/>
        <v>42482.374999996951</v>
      </c>
      <c r="E1259" t="str">
        <f t="shared" si="119"/>
        <v>LRKPLGS</v>
      </c>
      <c r="F1259" s="39">
        <v>92.635475158691406</v>
      </c>
      <c r="G1259">
        <f t="shared" si="117"/>
        <v>1.490211408084735E-3</v>
      </c>
      <c r="H1259" s="38">
        <f>G1259*SUMIF('Manual Inputs'!$B$11:$B$22,'Expanded kW'!A1259,'Manual Inputs'!$C$11:$C$22)</f>
        <v>51277.67980200825</v>
      </c>
    </row>
    <row r="1260" spans="1:8" x14ac:dyDescent="0.2">
      <c r="A1260">
        <f t="shared" si="114"/>
        <v>4</v>
      </c>
      <c r="B1260" t="b">
        <f t="shared" si="115"/>
        <v>0</v>
      </c>
      <c r="C1260" t="str">
        <f t="shared" si="116"/>
        <v>ON</v>
      </c>
      <c r="D1260" s="4">
        <f t="shared" si="118"/>
        <v>42482.416666663616</v>
      </c>
      <c r="E1260" t="str">
        <f t="shared" si="119"/>
        <v>LRKPLGS</v>
      </c>
      <c r="F1260" s="39">
        <v>89.255859375</v>
      </c>
      <c r="G1260">
        <f t="shared" si="117"/>
        <v>1.4358440937575561E-3</v>
      </c>
      <c r="H1260" s="38">
        <f>G1260*SUMIF('Manual Inputs'!$B$11:$B$22,'Expanded kW'!A1260,'Manual Inputs'!$C$11:$C$22)</f>
        <v>49406.918565958382</v>
      </c>
    </row>
    <row r="1261" spans="1:8" x14ac:dyDescent="0.2">
      <c r="A1261">
        <f t="shared" si="114"/>
        <v>4</v>
      </c>
      <c r="B1261" t="b">
        <f t="shared" si="115"/>
        <v>0</v>
      </c>
      <c r="C1261" t="str">
        <f t="shared" si="116"/>
        <v>ON</v>
      </c>
      <c r="D1261" s="4">
        <f t="shared" si="118"/>
        <v>42482.45833333028</v>
      </c>
      <c r="E1261" t="str">
        <f t="shared" si="119"/>
        <v>LRKPLGS</v>
      </c>
      <c r="F1261" s="39">
        <v>93.862442016601562</v>
      </c>
      <c r="G1261">
        <f t="shared" si="117"/>
        <v>1.5099494188831612E-3</v>
      </c>
      <c r="H1261" s="38">
        <f>G1261*SUMIF('Manual Inputs'!$B$11:$B$22,'Expanded kW'!A1261,'Manual Inputs'!$C$11:$C$22)</f>
        <v>51956.858200562507</v>
      </c>
    </row>
    <row r="1262" spans="1:8" x14ac:dyDescent="0.2">
      <c r="A1262">
        <f t="shared" si="114"/>
        <v>4</v>
      </c>
      <c r="B1262" t="b">
        <f t="shared" si="115"/>
        <v>0</v>
      </c>
      <c r="C1262" t="str">
        <f t="shared" si="116"/>
        <v>ON</v>
      </c>
      <c r="D1262" s="4">
        <f t="shared" si="118"/>
        <v>42482.499999996944</v>
      </c>
      <c r="E1262" t="str">
        <f t="shared" si="119"/>
        <v>LRKPLGS</v>
      </c>
      <c r="F1262" s="39">
        <v>94.8382568359375</v>
      </c>
      <c r="G1262">
        <f t="shared" si="117"/>
        <v>1.5256471888083596E-3</v>
      </c>
      <c r="H1262" s="38">
        <f>G1262*SUMIF('Manual Inputs'!$B$11:$B$22,'Expanded kW'!A1262,'Manual Inputs'!$C$11:$C$22)</f>
        <v>52497.01325202897</v>
      </c>
    </row>
    <row r="1263" spans="1:8" x14ac:dyDescent="0.2">
      <c r="A1263">
        <f t="shared" si="114"/>
        <v>4</v>
      </c>
      <c r="B1263" t="b">
        <f t="shared" si="115"/>
        <v>0</v>
      </c>
      <c r="C1263" t="str">
        <f t="shared" si="116"/>
        <v>ON</v>
      </c>
      <c r="D1263" s="4">
        <f t="shared" si="118"/>
        <v>42482.541666663608</v>
      </c>
      <c r="E1263" t="str">
        <f t="shared" si="119"/>
        <v>LRKPLGS</v>
      </c>
      <c r="F1263" s="39">
        <v>91.380340576171875</v>
      </c>
      <c r="G1263">
        <f t="shared" si="117"/>
        <v>1.4700202678077719E-3</v>
      </c>
      <c r="H1263" s="38">
        <f>G1263*SUMIF('Manual Inputs'!$B$11:$B$22,'Expanded kW'!A1263,'Manual Inputs'!$C$11:$C$22)</f>
        <v>50582.909368536515</v>
      </c>
    </row>
    <row r="1264" spans="1:8" x14ac:dyDescent="0.2">
      <c r="A1264">
        <f t="shared" si="114"/>
        <v>4</v>
      </c>
      <c r="B1264" t="b">
        <f t="shared" si="115"/>
        <v>0</v>
      </c>
      <c r="C1264" t="str">
        <f t="shared" si="116"/>
        <v>ON</v>
      </c>
      <c r="D1264" s="4">
        <f t="shared" si="118"/>
        <v>42482.583333330273</v>
      </c>
      <c r="E1264" t="str">
        <f t="shared" si="119"/>
        <v>LRKPLGS</v>
      </c>
      <c r="F1264" s="39">
        <v>93.300895690917969</v>
      </c>
      <c r="G1264">
        <f t="shared" si="117"/>
        <v>1.5009159169847989E-3</v>
      </c>
      <c r="H1264" s="38">
        <f>G1264*SUMIF('Manual Inputs'!$B$11:$B$22,'Expanded kW'!A1264,'Manual Inputs'!$C$11:$C$22)</f>
        <v>51646.018399362489</v>
      </c>
    </row>
    <row r="1265" spans="1:8" x14ac:dyDescent="0.2">
      <c r="A1265">
        <f t="shared" si="114"/>
        <v>4</v>
      </c>
      <c r="B1265" t="b">
        <f t="shared" si="115"/>
        <v>0</v>
      </c>
      <c r="C1265" t="str">
        <f t="shared" si="116"/>
        <v>ON</v>
      </c>
      <c r="D1265" s="4">
        <f t="shared" si="118"/>
        <v>42482.624999996937</v>
      </c>
      <c r="E1265" t="str">
        <f t="shared" si="119"/>
        <v>LRKPLGS</v>
      </c>
      <c r="F1265" s="39">
        <v>93.836105346679688</v>
      </c>
      <c r="G1265">
        <f t="shared" si="117"/>
        <v>1.5095257452753853E-3</v>
      </c>
      <c r="H1265" s="38">
        <f>G1265*SUMIF('Manual Inputs'!$B$11:$B$22,'Expanded kW'!A1265,'Manual Inputs'!$C$11:$C$22)</f>
        <v>51942.279732378578</v>
      </c>
    </row>
    <row r="1266" spans="1:8" x14ac:dyDescent="0.2">
      <c r="A1266">
        <f t="shared" si="114"/>
        <v>4</v>
      </c>
      <c r="B1266" t="b">
        <f t="shared" si="115"/>
        <v>0</v>
      </c>
      <c r="C1266" t="str">
        <f t="shared" si="116"/>
        <v>ON</v>
      </c>
      <c r="D1266" s="4">
        <f t="shared" si="118"/>
        <v>42482.666666663601</v>
      </c>
      <c r="E1266" t="str">
        <f t="shared" si="119"/>
        <v>LRKPLGS</v>
      </c>
      <c r="F1266" s="39">
        <v>94.467559814453125</v>
      </c>
      <c r="G1266">
        <f t="shared" si="117"/>
        <v>1.5196838477728361E-3</v>
      </c>
      <c r="H1266" s="38">
        <f>G1266*SUMIF('Manual Inputs'!$B$11:$B$22,'Expanded kW'!A1266,'Manual Inputs'!$C$11:$C$22)</f>
        <v>52291.816666825827</v>
      </c>
    </row>
    <row r="1267" spans="1:8" x14ac:dyDescent="0.2">
      <c r="A1267">
        <f t="shared" si="114"/>
        <v>4</v>
      </c>
      <c r="B1267" t="b">
        <f t="shared" si="115"/>
        <v>0</v>
      </c>
      <c r="C1267" t="str">
        <f t="shared" si="116"/>
        <v>ON</v>
      </c>
      <c r="D1267" s="4">
        <f t="shared" si="118"/>
        <v>42482.708333330265</v>
      </c>
      <c r="E1267" t="str">
        <f t="shared" si="119"/>
        <v>LRKPLGS</v>
      </c>
      <c r="F1267" s="39">
        <v>90.128143310546875</v>
      </c>
      <c r="G1267">
        <f t="shared" si="117"/>
        <v>1.4498763796568209E-3</v>
      </c>
      <c r="H1267" s="38">
        <f>G1267*SUMIF('Manual Inputs'!$B$11:$B$22,'Expanded kW'!A1267,'Manual Inputs'!$C$11:$C$22)</f>
        <v>49889.764865033161</v>
      </c>
    </row>
    <row r="1268" spans="1:8" x14ac:dyDescent="0.2">
      <c r="A1268">
        <f t="shared" si="114"/>
        <v>4</v>
      </c>
      <c r="B1268" t="b">
        <f t="shared" si="115"/>
        <v>0</v>
      </c>
      <c r="C1268" t="str">
        <f t="shared" si="116"/>
        <v>ON</v>
      </c>
      <c r="D1268" s="4">
        <f t="shared" si="118"/>
        <v>42482.74999999693</v>
      </c>
      <c r="E1268" t="str">
        <f t="shared" si="119"/>
        <v>LRKPLGS</v>
      </c>
      <c r="F1268" s="39">
        <v>90.089241027832031</v>
      </c>
      <c r="G1268">
        <f t="shared" si="117"/>
        <v>1.4492505651359487E-3</v>
      </c>
      <c r="H1268" s="38">
        <f>G1268*SUMIF('Manual Inputs'!$B$11:$B$22,'Expanded kW'!A1268,'Manual Inputs'!$C$11:$C$22)</f>
        <v>49868.230795140371</v>
      </c>
    </row>
    <row r="1269" spans="1:8" x14ac:dyDescent="0.2">
      <c r="A1269">
        <f t="shared" si="114"/>
        <v>4</v>
      </c>
      <c r="B1269" t="b">
        <f t="shared" si="115"/>
        <v>0</v>
      </c>
      <c r="C1269" t="str">
        <f t="shared" si="116"/>
        <v>ON</v>
      </c>
      <c r="D1269" s="4">
        <f t="shared" si="118"/>
        <v>42482.791666663594</v>
      </c>
      <c r="E1269" t="str">
        <f t="shared" si="119"/>
        <v>LRKPLGS</v>
      </c>
      <c r="F1269" s="39">
        <v>85.187904357910156</v>
      </c>
      <c r="G1269">
        <f t="shared" si="117"/>
        <v>1.370403581214624E-3</v>
      </c>
      <c r="H1269" s="38">
        <f>G1269*SUMIF('Manual Inputs'!$B$11:$B$22,'Expanded kW'!A1269,'Manual Inputs'!$C$11:$C$22)</f>
        <v>47155.132255606251</v>
      </c>
    </row>
    <row r="1270" spans="1:8" x14ac:dyDescent="0.2">
      <c r="A1270">
        <f t="shared" si="114"/>
        <v>4</v>
      </c>
      <c r="B1270" t="b">
        <f t="shared" si="115"/>
        <v>0</v>
      </c>
      <c r="C1270" t="str">
        <f t="shared" si="116"/>
        <v>ON</v>
      </c>
      <c r="D1270" s="4">
        <f t="shared" si="118"/>
        <v>42482.833333330258</v>
      </c>
      <c r="E1270" t="str">
        <f t="shared" si="119"/>
        <v>LRKPLGS</v>
      </c>
      <c r="F1270" s="39">
        <v>78.947311401367188</v>
      </c>
      <c r="G1270">
        <f t="shared" si="117"/>
        <v>1.270012205220467E-3</v>
      </c>
      <c r="H1270" s="38">
        <f>G1270*SUMIF('Manual Inputs'!$B$11:$B$22,'Expanded kW'!A1270,'Manual Inputs'!$C$11:$C$22)</f>
        <v>43700.698337584137</v>
      </c>
    </row>
    <row r="1271" spans="1:8" x14ac:dyDescent="0.2">
      <c r="A1271">
        <f t="shared" si="114"/>
        <v>4</v>
      </c>
      <c r="B1271" t="b">
        <f t="shared" si="115"/>
        <v>0</v>
      </c>
      <c r="C1271" t="str">
        <f t="shared" si="116"/>
        <v>OFF</v>
      </c>
      <c r="D1271" s="4">
        <f t="shared" si="118"/>
        <v>42482.874999996922</v>
      </c>
      <c r="E1271" t="str">
        <f t="shared" si="119"/>
        <v>LRKPLGS</v>
      </c>
      <c r="F1271" s="39">
        <v>71.925926208496094</v>
      </c>
      <c r="G1271">
        <f t="shared" si="117"/>
        <v>1.1570603550027263E-3</v>
      </c>
      <c r="H1271" s="38">
        <f>G1271*SUMIF('Manual Inputs'!$B$11:$B$22,'Expanded kW'!A1271,'Manual Inputs'!$C$11:$C$22)</f>
        <v>39814.062671605956</v>
      </c>
    </row>
    <row r="1272" spans="1:8" x14ac:dyDescent="0.2">
      <c r="A1272">
        <f t="shared" si="114"/>
        <v>4</v>
      </c>
      <c r="B1272" t="b">
        <f t="shared" si="115"/>
        <v>0</v>
      </c>
      <c r="C1272" t="str">
        <f t="shared" si="116"/>
        <v>OFF</v>
      </c>
      <c r="D1272" s="4">
        <f t="shared" si="118"/>
        <v>42482.916666663587</v>
      </c>
      <c r="E1272" t="str">
        <f t="shared" si="119"/>
        <v>LRKPLGS</v>
      </c>
      <c r="F1272" s="39">
        <v>68.689300537109375</v>
      </c>
      <c r="G1272">
        <f t="shared" si="117"/>
        <v>1.1049932987163759E-3</v>
      </c>
      <c r="H1272" s="38">
        <f>G1272*SUMIF('Manual Inputs'!$B$11:$B$22,'Expanded kW'!A1272,'Manual Inputs'!$C$11:$C$22)</f>
        <v>38022.452551055321</v>
      </c>
    </row>
    <row r="1273" spans="1:8" x14ac:dyDescent="0.2">
      <c r="A1273">
        <f t="shared" si="114"/>
        <v>4</v>
      </c>
      <c r="B1273" t="b">
        <f t="shared" si="115"/>
        <v>0</v>
      </c>
      <c r="C1273" t="str">
        <f t="shared" si="116"/>
        <v>OFF</v>
      </c>
      <c r="D1273" s="4">
        <f t="shared" si="118"/>
        <v>42482.958333330251</v>
      </c>
      <c r="E1273" t="str">
        <f t="shared" si="119"/>
        <v>LRKPLGS</v>
      </c>
      <c r="F1273" s="39">
        <v>62.148174285888672</v>
      </c>
      <c r="G1273">
        <f t="shared" si="117"/>
        <v>9.9976729383441073E-4</v>
      </c>
      <c r="H1273" s="38">
        <f>G1273*SUMIF('Manual Inputs'!$B$11:$B$22,'Expanded kW'!A1273,'Manual Inputs'!$C$11:$C$22)</f>
        <v>34401.660658100518</v>
      </c>
    </row>
    <row r="1274" spans="1:8" x14ac:dyDescent="0.2">
      <c r="A1274">
        <f t="shared" si="114"/>
        <v>4</v>
      </c>
      <c r="B1274" t="b">
        <f t="shared" si="115"/>
        <v>0</v>
      </c>
      <c r="C1274" t="str">
        <f t="shared" si="116"/>
        <v>OFF</v>
      </c>
      <c r="D1274" s="4">
        <f t="shared" si="118"/>
        <v>42482.999999996915</v>
      </c>
      <c r="E1274" t="str">
        <f t="shared" si="119"/>
        <v>LRKPLGS</v>
      </c>
      <c r="F1274" s="39">
        <v>57.690299987792969</v>
      </c>
      <c r="G1274">
        <f t="shared" si="117"/>
        <v>9.2805421497936405E-4</v>
      </c>
      <c r="H1274" s="38">
        <f>G1274*SUMIF('Manual Inputs'!$B$11:$B$22,'Expanded kW'!A1274,'Manual Inputs'!$C$11:$C$22)</f>
        <v>31934.037423440543</v>
      </c>
    </row>
    <row r="1275" spans="1:8" x14ac:dyDescent="0.2">
      <c r="A1275">
        <f t="shared" si="114"/>
        <v>4</v>
      </c>
      <c r="B1275" t="b">
        <f t="shared" si="115"/>
        <v>0</v>
      </c>
      <c r="C1275" t="str">
        <f t="shared" si="116"/>
        <v>OFF</v>
      </c>
      <c r="D1275" s="4">
        <f t="shared" si="118"/>
        <v>42483.041666663579</v>
      </c>
      <c r="E1275" t="str">
        <f t="shared" si="119"/>
        <v>LRKPLGS</v>
      </c>
      <c r="F1275" s="39">
        <v>55.955520629882812</v>
      </c>
      <c r="G1275">
        <f t="shared" si="117"/>
        <v>9.0014710935660983E-4</v>
      </c>
      <c r="H1275" s="38">
        <f>G1275*SUMIF('Manual Inputs'!$B$11:$B$22,'Expanded kW'!A1275,'Manual Inputs'!$C$11:$C$22)</f>
        <v>30973.763184120638</v>
      </c>
    </row>
    <row r="1276" spans="1:8" x14ac:dyDescent="0.2">
      <c r="A1276">
        <f t="shared" si="114"/>
        <v>4</v>
      </c>
      <c r="B1276" t="b">
        <f t="shared" si="115"/>
        <v>0</v>
      </c>
      <c r="C1276" t="str">
        <f t="shared" si="116"/>
        <v>OFF</v>
      </c>
      <c r="D1276" s="4">
        <f t="shared" si="118"/>
        <v>42483.083333330243</v>
      </c>
      <c r="E1276" t="str">
        <f t="shared" si="119"/>
        <v>LRKPLGS</v>
      </c>
      <c r="F1276" s="39">
        <v>53.049037933349609</v>
      </c>
      <c r="G1276">
        <f t="shared" si="117"/>
        <v>8.5339100793482869E-4</v>
      </c>
      <c r="H1276" s="38">
        <f>G1276*SUMIF('Manual Inputs'!$B$11:$B$22,'Expanded kW'!A1276,'Manual Inputs'!$C$11:$C$22)</f>
        <v>29364.90125722282</v>
      </c>
    </row>
    <row r="1277" spans="1:8" x14ac:dyDescent="0.2">
      <c r="A1277">
        <f t="shared" si="114"/>
        <v>4</v>
      </c>
      <c r="B1277" t="b">
        <f t="shared" si="115"/>
        <v>0</v>
      </c>
      <c r="C1277" t="str">
        <f t="shared" si="116"/>
        <v>OFF</v>
      </c>
      <c r="D1277" s="4">
        <f t="shared" si="118"/>
        <v>42483.124999996908</v>
      </c>
      <c r="E1277" t="str">
        <f t="shared" si="119"/>
        <v>LRKPLGS</v>
      </c>
      <c r="F1277" s="39">
        <v>53.638664245605469</v>
      </c>
      <c r="G1277">
        <f t="shared" si="117"/>
        <v>8.6287622788458766E-4</v>
      </c>
      <c r="H1277" s="38">
        <f>G1277*SUMIF('Manual Inputs'!$B$11:$B$22,'Expanded kW'!A1277,'Manual Inputs'!$C$11:$C$22)</f>
        <v>29691.284526601004</v>
      </c>
    </row>
    <row r="1278" spans="1:8" x14ac:dyDescent="0.2">
      <c r="A1278">
        <f t="shared" si="114"/>
        <v>4</v>
      </c>
      <c r="B1278" t="b">
        <f t="shared" si="115"/>
        <v>0</v>
      </c>
      <c r="C1278" t="str">
        <f t="shared" si="116"/>
        <v>OFF</v>
      </c>
      <c r="D1278" s="4">
        <f t="shared" si="118"/>
        <v>42483.166666663572</v>
      </c>
      <c r="E1278" t="str">
        <f t="shared" si="119"/>
        <v>LRKPLGS</v>
      </c>
      <c r="F1278" s="39">
        <v>53.506050109863281</v>
      </c>
      <c r="G1278">
        <f t="shared" si="117"/>
        <v>8.6074288644473679E-4</v>
      </c>
      <c r="H1278" s="38">
        <f>G1278*SUMIF('Manual Inputs'!$B$11:$B$22,'Expanded kW'!A1278,'Manual Inputs'!$C$11:$C$22)</f>
        <v>29617.876955925094</v>
      </c>
    </row>
    <row r="1279" spans="1:8" x14ac:dyDescent="0.2">
      <c r="A1279">
        <f t="shared" si="114"/>
        <v>4</v>
      </c>
      <c r="B1279" t="b">
        <f t="shared" si="115"/>
        <v>0</v>
      </c>
      <c r="C1279" t="str">
        <f t="shared" si="116"/>
        <v>OFF</v>
      </c>
      <c r="D1279" s="4">
        <f t="shared" si="118"/>
        <v>42483.208333330236</v>
      </c>
      <c r="E1279" t="str">
        <f t="shared" si="119"/>
        <v>LRKPLGS</v>
      </c>
      <c r="F1279" s="39">
        <v>54.921958923339844</v>
      </c>
      <c r="G1279">
        <f t="shared" si="117"/>
        <v>8.8352037490729287E-4</v>
      </c>
      <c r="H1279" s="38">
        <f>G1279*SUMIF('Manual Inputs'!$B$11:$B$22,'Expanded kW'!A1279,'Manual Inputs'!$C$11:$C$22)</f>
        <v>30401.642771795479</v>
      </c>
    </row>
    <row r="1280" spans="1:8" x14ac:dyDescent="0.2">
      <c r="A1280">
        <f t="shared" si="114"/>
        <v>4</v>
      </c>
      <c r="B1280" t="b">
        <f t="shared" si="115"/>
        <v>0</v>
      </c>
      <c r="C1280" t="str">
        <f t="shared" si="116"/>
        <v>OFF</v>
      </c>
      <c r="D1280" s="4">
        <f t="shared" si="118"/>
        <v>42483.2499999969</v>
      </c>
      <c r="E1280" t="str">
        <f t="shared" si="119"/>
        <v>LRKPLGS</v>
      </c>
      <c r="F1280" s="39">
        <v>58.5435791015625</v>
      </c>
      <c r="G1280">
        <f t="shared" si="117"/>
        <v>9.4178077348669085E-4</v>
      </c>
      <c r="H1280" s="38">
        <f>G1280*SUMIF('Manual Inputs'!$B$11:$B$22,'Expanded kW'!A1280,'Manual Inputs'!$C$11:$C$22)</f>
        <v>32406.363744460235</v>
      </c>
    </row>
    <row r="1281" spans="1:8" x14ac:dyDescent="0.2">
      <c r="A1281">
        <f t="shared" si="114"/>
        <v>4</v>
      </c>
      <c r="B1281" t="b">
        <f t="shared" si="115"/>
        <v>0</v>
      </c>
      <c r="C1281" t="str">
        <f t="shared" si="116"/>
        <v>OFF</v>
      </c>
      <c r="D1281" s="4">
        <f t="shared" si="118"/>
        <v>42483.291666663565</v>
      </c>
      <c r="E1281" t="str">
        <f t="shared" si="119"/>
        <v>LRKPLGS</v>
      </c>
      <c r="F1281" s="39">
        <v>65.169662475585937</v>
      </c>
      <c r="G1281">
        <f t="shared" si="117"/>
        <v>1.0483734694055596E-3</v>
      </c>
      <c r="H1281" s="38">
        <f>G1281*SUMIF('Manual Inputs'!$B$11:$B$22,'Expanded kW'!A1281,'Manual Inputs'!$C$11:$C$22)</f>
        <v>36074.183022253463</v>
      </c>
    </row>
    <row r="1282" spans="1:8" x14ac:dyDescent="0.2">
      <c r="A1282">
        <f t="shared" ref="A1282:A1345" si="120">MONTH(D1282)</f>
        <v>4</v>
      </c>
      <c r="B1282" t="b">
        <f t="shared" ref="B1282:B1345" si="121">IF(ISNA(VLOOKUP(DATE(YEAR(D1282),MONTH(D1282),DAY(D1282)),Holidays,1,FALSE)),FALSE,TRUE)</f>
        <v>0</v>
      </c>
      <c r="C1282" t="str">
        <f t="shared" ref="C1282:C1345" si="122">IF(OR(HOUR(D1282)&lt;PkStart,HOUR(D1282)&gt;OPkStart-1,WEEKDAY(D1282,2)&gt;5,B1282)=TRUE,"OFF","ON")</f>
        <v>OFF</v>
      </c>
      <c r="D1282" s="4">
        <f t="shared" si="118"/>
        <v>42483.333333330229</v>
      </c>
      <c r="E1282" t="str">
        <f t="shared" si="119"/>
        <v>LRKPLGS</v>
      </c>
      <c r="F1282" s="39">
        <v>67.375038146972656</v>
      </c>
      <c r="G1282">
        <f t="shared" ref="G1282:G1345" si="123">IF(SUMIF($A$2:$A$8761,A1282,$F$2:$F$8761)=0,0,F1282/SUMIF($A$2:$A$8761,A1282,$F$2:$F$8761))</f>
        <v>1.0838509792794285E-3</v>
      </c>
      <c r="H1282" s="38">
        <f>G1282*SUMIF('Manual Inputs'!$B$11:$B$22,'Expanded kW'!A1282,'Manual Inputs'!$C$11:$C$22)</f>
        <v>37294.952358480012</v>
      </c>
    </row>
    <row r="1283" spans="1:8" x14ac:dyDescent="0.2">
      <c r="A1283">
        <f t="shared" si="120"/>
        <v>4</v>
      </c>
      <c r="B1283" t="b">
        <f t="shared" si="121"/>
        <v>0</v>
      </c>
      <c r="C1283" t="str">
        <f t="shared" si="122"/>
        <v>OFF</v>
      </c>
      <c r="D1283" s="4">
        <f t="shared" si="118"/>
        <v>42483.374999996893</v>
      </c>
      <c r="E1283" t="str">
        <f t="shared" si="119"/>
        <v>LRKPLGS</v>
      </c>
      <c r="F1283" s="39">
        <v>67.298507690429688</v>
      </c>
      <c r="G1283">
        <f t="shared" si="123"/>
        <v>1.0826198466144222E-3</v>
      </c>
      <c r="H1283" s="38">
        <f>G1283*SUMIF('Manual Inputs'!$B$11:$B$22,'Expanded kW'!A1283,'Manual Inputs'!$C$11:$C$22)</f>
        <v>37252.589492213192</v>
      </c>
    </row>
    <row r="1284" spans="1:8" x14ac:dyDescent="0.2">
      <c r="A1284">
        <f t="shared" si="120"/>
        <v>4</v>
      </c>
      <c r="B1284" t="b">
        <f t="shared" si="121"/>
        <v>0</v>
      </c>
      <c r="C1284" t="str">
        <f t="shared" si="122"/>
        <v>OFF</v>
      </c>
      <c r="D1284" s="4">
        <f t="shared" ref="D1284:D1347" si="124">+D1283+1/24</f>
        <v>42483.416666663557</v>
      </c>
      <c r="E1284" t="str">
        <f t="shared" ref="E1284:E1347" si="125">+E1283</f>
        <v>LRKPLGS</v>
      </c>
      <c r="F1284" s="39">
        <v>73.498947143554688</v>
      </c>
      <c r="G1284">
        <f t="shared" si="123"/>
        <v>1.1823652799093538E-3</v>
      </c>
      <c r="H1284" s="38">
        <f>G1284*SUMIF('Manual Inputs'!$B$11:$B$22,'Expanded kW'!A1284,'Manual Inputs'!$C$11:$C$22)</f>
        <v>40684.796736407938</v>
      </c>
    </row>
    <row r="1285" spans="1:8" x14ac:dyDescent="0.2">
      <c r="A1285">
        <f t="shared" si="120"/>
        <v>4</v>
      </c>
      <c r="B1285" t="b">
        <f t="shared" si="121"/>
        <v>0</v>
      </c>
      <c r="C1285" t="str">
        <f t="shared" si="122"/>
        <v>OFF</v>
      </c>
      <c r="D1285" s="4">
        <f t="shared" si="124"/>
        <v>42483.458333330222</v>
      </c>
      <c r="E1285" t="str">
        <f t="shared" si="125"/>
        <v>LRKPLGS</v>
      </c>
      <c r="F1285" s="39">
        <v>73.842430114746094</v>
      </c>
      <c r="G1285">
        <f t="shared" si="123"/>
        <v>1.187890833065695E-3</v>
      </c>
      <c r="H1285" s="38">
        <f>G1285*SUMIF('Manual Inputs'!$B$11:$B$22,'Expanded kW'!A1285,'Manual Inputs'!$C$11:$C$22)</f>
        <v>40874.929186033987</v>
      </c>
    </row>
    <row r="1286" spans="1:8" x14ac:dyDescent="0.2">
      <c r="A1286">
        <f t="shared" si="120"/>
        <v>4</v>
      </c>
      <c r="B1286" t="b">
        <f t="shared" si="121"/>
        <v>0</v>
      </c>
      <c r="C1286" t="str">
        <f t="shared" si="122"/>
        <v>OFF</v>
      </c>
      <c r="D1286" s="4">
        <f t="shared" si="124"/>
        <v>42483.499999996886</v>
      </c>
      <c r="E1286" t="str">
        <f t="shared" si="125"/>
        <v>LRKPLGS</v>
      </c>
      <c r="F1286" s="39">
        <v>78.129356384277344</v>
      </c>
      <c r="G1286">
        <f t="shared" si="123"/>
        <v>1.256853899553234E-3</v>
      </c>
      <c r="H1286" s="38">
        <f>G1286*SUMIF('Manual Inputs'!$B$11:$B$22,'Expanded kW'!A1286,'Manual Inputs'!$C$11:$C$22)</f>
        <v>43247.925408132134</v>
      </c>
    </row>
    <row r="1287" spans="1:8" x14ac:dyDescent="0.2">
      <c r="A1287">
        <f t="shared" si="120"/>
        <v>4</v>
      </c>
      <c r="B1287" t="b">
        <f t="shared" si="121"/>
        <v>0</v>
      </c>
      <c r="C1287" t="str">
        <f t="shared" si="122"/>
        <v>OFF</v>
      </c>
      <c r="D1287" s="4">
        <f t="shared" si="124"/>
        <v>42483.54166666355</v>
      </c>
      <c r="E1287" t="str">
        <f t="shared" si="125"/>
        <v>LRKPLGS</v>
      </c>
      <c r="F1287" s="39">
        <v>78.901519775390625</v>
      </c>
      <c r="G1287">
        <f t="shared" si="123"/>
        <v>1.2692755629858574E-3</v>
      </c>
      <c r="H1287" s="38">
        <f>G1287*SUMIF('Manual Inputs'!$B$11:$B$22,'Expanded kW'!A1287,'Manual Inputs'!$C$11:$C$22)</f>
        <v>43675.350722856441</v>
      </c>
    </row>
    <row r="1288" spans="1:8" x14ac:dyDescent="0.2">
      <c r="A1288">
        <f t="shared" si="120"/>
        <v>4</v>
      </c>
      <c r="B1288" t="b">
        <f t="shared" si="121"/>
        <v>0</v>
      </c>
      <c r="C1288" t="str">
        <f t="shared" si="122"/>
        <v>OFF</v>
      </c>
      <c r="D1288" s="4">
        <f t="shared" si="124"/>
        <v>42483.583333330214</v>
      </c>
      <c r="E1288" t="str">
        <f t="shared" si="125"/>
        <v>LRKPLGS</v>
      </c>
      <c r="F1288" s="39">
        <v>82.772743225097656</v>
      </c>
      <c r="G1288">
        <f t="shared" si="123"/>
        <v>1.3315512876811313E-3</v>
      </c>
      <c r="H1288" s="38">
        <f>G1288*SUMIF('Manual Inputs'!$B$11:$B$22,'Expanded kW'!A1288,'Manual Inputs'!$C$11:$C$22)</f>
        <v>45818.23773408022</v>
      </c>
    </row>
    <row r="1289" spans="1:8" x14ac:dyDescent="0.2">
      <c r="A1289">
        <f t="shared" si="120"/>
        <v>4</v>
      </c>
      <c r="B1289" t="b">
        <f t="shared" si="121"/>
        <v>0</v>
      </c>
      <c r="C1289" t="str">
        <f t="shared" si="122"/>
        <v>OFF</v>
      </c>
      <c r="D1289" s="4">
        <f t="shared" si="124"/>
        <v>42483.624999996879</v>
      </c>
      <c r="E1289" t="str">
        <f t="shared" si="125"/>
        <v>LRKPLGS</v>
      </c>
      <c r="F1289" s="39">
        <v>82.645561218261719</v>
      </c>
      <c r="G1289">
        <f t="shared" si="123"/>
        <v>1.3295053319912042E-3</v>
      </c>
      <c r="H1289" s="38">
        <f>G1289*SUMIF('Manual Inputs'!$B$11:$B$22,'Expanded kW'!A1289,'Manual Inputs'!$C$11:$C$22)</f>
        <v>45747.837078047116</v>
      </c>
    </row>
    <row r="1290" spans="1:8" x14ac:dyDescent="0.2">
      <c r="A1290">
        <f t="shared" si="120"/>
        <v>4</v>
      </c>
      <c r="B1290" t="b">
        <f t="shared" si="121"/>
        <v>0</v>
      </c>
      <c r="C1290" t="str">
        <f t="shared" si="122"/>
        <v>OFF</v>
      </c>
      <c r="D1290" s="4">
        <f t="shared" si="124"/>
        <v>42483.666666663543</v>
      </c>
      <c r="E1290" t="str">
        <f t="shared" si="125"/>
        <v>LRKPLGS</v>
      </c>
      <c r="F1290" s="39">
        <v>78.427963256835938</v>
      </c>
      <c r="G1290">
        <f t="shared" si="123"/>
        <v>1.2616575384103458E-3</v>
      </c>
      <c r="H1290" s="38">
        <f>G1290*SUMIF('Manual Inputs'!$B$11:$B$22,'Expanded kW'!A1290,'Manual Inputs'!$C$11:$C$22)</f>
        <v>43413.217026397251</v>
      </c>
    </row>
    <row r="1291" spans="1:8" x14ac:dyDescent="0.2">
      <c r="A1291">
        <f t="shared" si="120"/>
        <v>4</v>
      </c>
      <c r="B1291" t="b">
        <f t="shared" si="121"/>
        <v>0</v>
      </c>
      <c r="C1291" t="str">
        <f t="shared" si="122"/>
        <v>OFF</v>
      </c>
      <c r="D1291" s="4">
        <f t="shared" si="124"/>
        <v>42483.708333330207</v>
      </c>
      <c r="E1291" t="str">
        <f t="shared" si="125"/>
        <v>LRKPLGS</v>
      </c>
      <c r="F1291" s="39">
        <v>82.235107421875</v>
      </c>
      <c r="G1291">
        <f t="shared" si="123"/>
        <v>1.3229024303617869E-3</v>
      </c>
      <c r="H1291" s="38">
        <f>G1291*SUMIF('Manual Inputs'!$B$11:$B$22,'Expanded kW'!A1291,'Manual Inputs'!$C$11:$C$22)</f>
        <v>45520.633425142209</v>
      </c>
    </row>
    <row r="1292" spans="1:8" x14ac:dyDescent="0.2">
      <c r="A1292">
        <f t="shared" si="120"/>
        <v>4</v>
      </c>
      <c r="B1292" t="b">
        <f t="shared" si="121"/>
        <v>0</v>
      </c>
      <c r="C1292" t="str">
        <f t="shared" si="122"/>
        <v>OFF</v>
      </c>
      <c r="D1292" s="4">
        <f t="shared" si="124"/>
        <v>42483.749999996871</v>
      </c>
      <c r="E1292" t="str">
        <f t="shared" si="125"/>
        <v>LRKPLGS</v>
      </c>
      <c r="F1292" s="39">
        <v>79.79437255859375</v>
      </c>
      <c r="G1292">
        <f t="shared" si="123"/>
        <v>1.2836387365000018E-3</v>
      </c>
      <c r="H1292" s="38">
        <f>G1292*SUMIF('Manual Inputs'!$B$11:$B$22,'Expanded kW'!A1292,'Manual Inputs'!$C$11:$C$22)</f>
        <v>44169.582754904543</v>
      </c>
    </row>
    <row r="1293" spans="1:8" x14ac:dyDescent="0.2">
      <c r="A1293">
        <f t="shared" si="120"/>
        <v>4</v>
      </c>
      <c r="B1293" t="b">
        <f t="shared" si="121"/>
        <v>0</v>
      </c>
      <c r="C1293" t="str">
        <f t="shared" si="122"/>
        <v>OFF</v>
      </c>
      <c r="D1293" s="4">
        <f t="shared" si="124"/>
        <v>42483.791666663536</v>
      </c>
      <c r="E1293" t="str">
        <f t="shared" si="125"/>
        <v>LRKPLGS</v>
      </c>
      <c r="F1293" s="39">
        <v>74.116775512695313</v>
      </c>
      <c r="G1293">
        <f t="shared" si="123"/>
        <v>1.1923041816352263E-3</v>
      </c>
      <c r="H1293" s="38">
        <f>G1293*SUMIF('Manual Inputs'!$B$11:$B$22,'Expanded kW'!A1293,'Manual Inputs'!$C$11:$C$22)</f>
        <v>41026.791045079837</v>
      </c>
    </row>
    <row r="1294" spans="1:8" x14ac:dyDescent="0.2">
      <c r="A1294">
        <f t="shared" si="120"/>
        <v>4</v>
      </c>
      <c r="B1294" t="b">
        <f t="shared" si="121"/>
        <v>0</v>
      </c>
      <c r="C1294" t="str">
        <f t="shared" si="122"/>
        <v>OFF</v>
      </c>
      <c r="D1294" s="4">
        <f t="shared" si="124"/>
        <v>42483.8333333302</v>
      </c>
      <c r="E1294" t="str">
        <f t="shared" si="125"/>
        <v>LRKPLGS</v>
      </c>
      <c r="F1294" s="39">
        <v>65.145942687988281</v>
      </c>
      <c r="G1294">
        <f t="shared" si="123"/>
        <v>1.0479918931464124E-3</v>
      </c>
      <c r="H1294" s="38">
        <f>G1294*SUMIF('Manual Inputs'!$B$11:$B$22,'Expanded kW'!A1294,'Manual Inputs'!$C$11:$C$22)</f>
        <v>36061.053109859524</v>
      </c>
    </row>
    <row r="1295" spans="1:8" x14ac:dyDescent="0.2">
      <c r="A1295">
        <f t="shared" si="120"/>
        <v>4</v>
      </c>
      <c r="B1295" t="b">
        <f t="shared" si="121"/>
        <v>0</v>
      </c>
      <c r="C1295" t="str">
        <f t="shared" si="122"/>
        <v>OFF</v>
      </c>
      <c r="D1295" s="4">
        <f t="shared" si="124"/>
        <v>42483.874999996864</v>
      </c>
      <c r="E1295" t="str">
        <f t="shared" si="125"/>
        <v>LRKPLGS</v>
      </c>
      <c r="F1295" s="39">
        <v>61.074710845947266</v>
      </c>
      <c r="G1295">
        <f t="shared" si="123"/>
        <v>9.8249866686809812E-4</v>
      </c>
      <c r="H1295" s="38">
        <f>G1295*SUMIF('Manual Inputs'!$B$11:$B$22,'Expanded kW'!A1295,'Manual Inputs'!$C$11:$C$22)</f>
        <v>33807.452937373855</v>
      </c>
    </row>
    <row r="1296" spans="1:8" x14ac:dyDescent="0.2">
      <c r="A1296">
        <f t="shared" si="120"/>
        <v>4</v>
      </c>
      <c r="B1296" t="b">
        <f t="shared" si="121"/>
        <v>0</v>
      </c>
      <c r="C1296" t="str">
        <f t="shared" si="122"/>
        <v>OFF</v>
      </c>
      <c r="D1296" s="4">
        <f t="shared" si="124"/>
        <v>42483.916666663528</v>
      </c>
      <c r="E1296" t="str">
        <f t="shared" si="125"/>
        <v>LRKPLGS</v>
      </c>
      <c r="F1296" s="39">
        <v>60.405410766601563</v>
      </c>
      <c r="G1296">
        <f t="shared" si="123"/>
        <v>9.7173174834185993E-4</v>
      </c>
      <c r="H1296" s="38">
        <f>G1296*SUMIF('Manual Inputs'!$B$11:$B$22,'Expanded kW'!A1296,'Manual Inputs'!$C$11:$C$22)</f>
        <v>33436.966845502953</v>
      </c>
    </row>
    <row r="1297" spans="1:8" x14ac:dyDescent="0.2">
      <c r="A1297">
        <f t="shared" si="120"/>
        <v>4</v>
      </c>
      <c r="B1297" t="b">
        <f t="shared" si="121"/>
        <v>0</v>
      </c>
      <c r="C1297" t="str">
        <f t="shared" si="122"/>
        <v>OFF</v>
      </c>
      <c r="D1297" s="4">
        <f t="shared" si="124"/>
        <v>42483.958333330193</v>
      </c>
      <c r="E1297" t="str">
        <f t="shared" si="125"/>
        <v>LRKPLGS</v>
      </c>
      <c r="F1297" s="39">
        <v>58.802337646484375</v>
      </c>
      <c r="G1297">
        <f t="shared" si="123"/>
        <v>9.4594337895637093E-4</v>
      </c>
      <c r="H1297" s="38">
        <f>G1297*SUMIF('Manual Inputs'!$B$11:$B$22,'Expanded kW'!A1297,'Manual Inputs'!$C$11:$C$22)</f>
        <v>32549.597616686911</v>
      </c>
    </row>
    <row r="1298" spans="1:8" x14ac:dyDescent="0.2">
      <c r="A1298">
        <f t="shared" si="120"/>
        <v>4</v>
      </c>
      <c r="B1298" t="b">
        <f t="shared" si="121"/>
        <v>0</v>
      </c>
      <c r="C1298" t="str">
        <f t="shared" si="122"/>
        <v>OFF</v>
      </c>
      <c r="D1298" s="4">
        <f t="shared" si="124"/>
        <v>42483.999999996857</v>
      </c>
      <c r="E1298" t="str">
        <f t="shared" si="125"/>
        <v>LRKPLGS</v>
      </c>
      <c r="F1298" s="39">
        <v>56.870456695556641</v>
      </c>
      <c r="G1298">
        <f t="shared" si="123"/>
        <v>9.14865532945409E-4</v>
      </c>
      <c r="H1298" s="38">
        <f>G1298*SUMIF('Manual Inputs'!$B$11:$B$22,'Expanded kW'!A1298,'Manual Inputs'!$C$11:$C$22)</f>
        <v>31480.219253294585</v>
      </c>
    </row>
    <row r="1299" spans="1:8" x14ac:dyDescent="0.2">
      <c r="A1299">
        <f t="shared" si="120"/>
        <v>4</v>
      </c>
      <c r="B1299" t="b">
        <f t="shared" si="121"/>
        <v>0</v>
      </c>
      <c r="C1299" t="str">
        <f t="shared" si="122"/>
        <v>OFF</v>
      </c>
      <c r="D1299" s="4">
        <f t="shared" si="124"/>
        <v>42484.041666663521</v>
      </c>
      <c r="E1299" t="str">
        <f t="shared" si="125"/>
        <v>LRKPLGS</v>
      </c>
      <c r="F1299" s="39">
        <v>58.133502960205078</v>
      </c>
      <c r="G1299">
        <f t="shared" si="123"/>
        <v>9.3518394713061788E-4</v>
      </c>
      <c r="H1299" s="38">
        <f>G1299*SUMIF('Manual Inputs'!$B$11:$B$22,'Expanded kW'!A1299,'Manual Inputs'!$C$11:$C$22)</f>
        <v>32179.369139694114</v>
      </c>
    </row>
    <row r="1300" spans="1:8" x14ac:dyDescent="0.2">
      <c r="A1300">
        <f t="shared" si="120"/>
        <v>4</v>
      </c>
      <c r="B1300" t="b">
        <f t="shared" si="121"/>
        <v>0</v>
      </c>
      <c r="C1300" t="str">
        <f t="shared" si="122"/>
        <v>OFF</v>
      </c>
      <c r="D1300" s="4">
        <f t="shared" si="124"/>
        <v>42484.083333330185</v>
      </c>
      <c r="E1300" t="str">
        <f t="shared" si="125"/>
        <v>LRKPLGS</v>
      </c>
      <c r="F1300" s="39">
        <v>56.998477935791016</v>
      </c>
      <c r="G1300">
        <f t="shared" si="123"/>
        <v>9.1692498924276816E-4</v>
      </c>
      <c r="H1300" s="38">
        <f>G1300*SUMIF('Manual Inputs'!$B$11:$B$22,'Expanded kW'!A1300,'Manual Inputs'!$C$11:$C$22)</f>
        <v>31551.084460747225</v>
      </c>
    </row>
    <row r="1301" spans="1:8" x14ac:dyDescent="0.2">
      <c r="A1301">
        <f t="shared" si="120"/>
        <v>4</v>
      </c>
      <c r="B1301" t="b">
        <f t="shared" si="121"/>
        <v>0</v>
      </c>
      <c r="C1301" t="str">
        <f t="shared" si="122"/>
        <v>OFF</v>
      </c>
      <c r="D1301" s="4">
        <f t="shared" si="124"/>
        <v>42484.12499999685</v>
      </c>
      <c r="E1301" t="str">
        <f t="shared" si="125"/>
        <v>LRKPLGS</v>
      </c>
      <c r="F1301" s="39">
        <v>57.472869873046875</v>
      </c>
      <c r="G1301">
        <f t="shared" si="123"/>
        <v>9.2455645305931412E-4</v>
      </c>
      <c r="H1301" s="38">
        <f>G1301*SUMIF('Manual Inputs'!$B$11:$B$22,'Expanded kW'!A1301,'Manual Inputs'!$C$11:$C$22)</f>
        <v>31813.680597028582</v>
      </c>
    </row>
    <row r="1302" spans="1:8" x14ac:dyDescent="0.2">
      <c r="A1302">
        <f t="shared" si="120"/>
        <v>4</v>
      </c>
      <c r="B1302" t="b">
        <f t="shared" si="121"/>
        <v>0</v>
      </c>
      <c r="C1302" t="str">
        <f t="shared" si="122"/>
        <v>OFF</v>
      </c>
      <c r="D1302" s="4">
        <f t="shared" si="124"/>
        <v>42484.166666663514</v>
      </c>
      <c r="E1302" t="str">
        <f t="shared" si="125"/>
        <v>LRKPLGS</v>
      </c>
      <c r="F1302" s="39">
        <v>57.289142608642578</v>
      </c>
      <c r="G1302">
        <f t="shared" si="123"/>
        <v>9.2160086326045516E-4</v>
      </c>
      <c r="H1302" s="38">
        <f>G1302*SUMIF('Manual Inputs'!$B$11:$B$22,'Expanded kW'!A1302,'Manual Inputs'!$C$11:$C$22)</f>
        <v>31711.979733305659</v>
      </c>
    </row>
    <row r="1303" spans="1:8" x14ac:dyDescent="0.2">
      <c r="A1303">
        <f t="shared" si="120"/>
        <v>4</v>
      </c>
      <c r="B1303" t="b">
        <f t="shared" si="121"/>
        <v>0</v>
      </c>
      <c r="C1303" t="str">
        <f t="shared" si="122"/>
        <v>OFF</v>
      </c>
      <c r="D1303" s="4">
        <f t="shared" si="124"/>
        <v>42484.208333330178</v>
      </c>
      <c r="E1303" t="str">
        <f t="shared" si="125"/>
        <v>LRKPLGS</v>
      </c>
      <c r="F1303" s="39">
        <v>61.305553436279297</v>
      </c>
      <c r="G1303">
        <f t="shared" si="123"/>
        <v>9.8621219304147081E-4</v>
      </c>
      <c r="H1303" s="38">
        <f>G1303*SUMIF('Manual Inputs'!$B$11:$B$22,'Expanded kW'!A1303,'Manual Inputs'!$C$11:$C$22)</f>
        <v>33935.234140108922</v>
      </c>
    </row>
    <row r="1304" spans="1:8" x14ac:dyDescent="0.2">
      <c r="A1304">
        <f t="shared" si="120"/>
        <v>4</v>
      </c>
      <c r="B1304" t="b">
        <f t="shared" si="121"/>
        <v>0</v>
      </c>
      <c r="C1304" t="str">
        <f t="shared" si="122"/>
        <v>OFF</v>
      </c>
      <c r="D1304" s="4">
        <f t="shared" si="124"/>
        <v>42484.249999996842</v>
      </c>
      <c r="E1304" t="str">
        <f t="shared" si="125"/>
        <v>LRKPLGS</v>
      </c>
      <c r="F1304" s="39">
        <v>69.820518493652344</v>
      </c>
      <c r="G1304">
        <f t="shared" si="123"/>
        <v>1.123191012939602E-3</v>
      </c>
      <c r="H1304" s="38">
        <f>G1304*SUMIF('Manual Inputs'!$B$11:$B$22,'Expanded kW'!A1304,'Manual Inputs'!$C$11:$C$22)</f>
        <v>38648.62985583541</v>
      </c>
    </row>
    <row r="1305" spans="1:8" x14ac:dyDescent="0.2">
      <c r="A1305">
        <f t="shared" si="120"/>
        <v>4</v>
      </c>
      <c r="B1305" t="b">
        <f t="shared" si="121"/>
        <v>0</v>
      </c>
      <c r="C1305" t="str">
        <f t="shared" si="122"/>
        <v>OFF</v>
      </c>
      <c r="D1305" s="4">
        <f t="shared" si="124"/>
        <v>42484.291666663506</v>
      </c>
      <c r="E1305" t="str">
        <f t="shared" si="125"/>
        <v>LRKPLGS</v>
      </c>
      <c r="F1305" s="39">
        <v>66.789764404296875</v>
      </c>
      <c r="G1305">
        <f t="shared" si="123"/>
        <v>1.0744357783891241E-3</v>
      </c>
      <c r="H1305" s="38">
        <f>G1305*SUMIF('Manual Inputs'!$B$11:$B$22,'Expanded kW'!A1305,'Manual Inputs'!$C$11:$C$22)</f>
        <v>36970.978421691332</v>
      </c>
    </row>
    <row r="1306" spans="1:8" x14ac:dyDescent="0.2">
      <c r="A1306">
        <f t="shared" si="120"/>
        <v>4</v>
      </c>
      <c r="B1306" t="b">
        <f t="shared" si="121"/>
        <v>0</v>
      </c>
      <c r="C1306" t="str">
        <f t="shared" si="122"/>
        <v>OFF</v>
      </c>
      <c r="D1306" s="4">
        <f t="shared" si="124"/>
        <v>42484.333333330171</v>
      </c>
      <c r="E1306" t="str">
        <f t="shared" si="125"/>
        <v>LRKPLGS</v>
      </c>
      <c r="F1306" s="39">
        <v>64.615081787109375</v>
      </c>
      <c r="G1306">
        <f t="shared" si="123"/>
        <v>1.0394520225488829E-3</v>
      </c>
      <c r="H1306" s="38">
        <f>G1306*SUMIF('Manual Inputs'!$B$11:$B$22,'Expanded kW'!A1306,'Manual Inputs'!$C$11:$C$22)</f>
        <v>35767.19899783557</v>
      </c>
    </row>
    <row r="1307" spans="1:8" x14ac:dyDescent="0.2">
      <c r="A1307">
        <f t="shared" si="120"/>
        <v>4</v>
      </c>
      <c r="B1307" t="b">
        <f t="shared" si="121"/>
        <v>0</v>
      </c>
      <c r="C1307" t="str">
        <f t="shared" si="122"/>
        <v>OFF</v>
      </c>
      <c r="D1307" s="4">
        <f t="shared" si="124"/>
        <v>42484.374999996835</v>
      </c>
      <c r="E1307" t="str">
        <f t="shared" si="125"/>
        <v>LRKPLGS</v>
      </c>
      <c r="F1307" s="39">
        <v>66.016075134277344</v>
      </c>
      <c r="G1307">
        <f t="shared" si="123"/>
        <v>1.0619895683975334E-3</v>
      </c>
      <c r="H1307" s="38">
        <f>G1307*SUMIF('Manual Inputs'!$B$11:$B$22,'Expanded kW'!A1307,'Manual Inputs'!$C$11:$C$22)</f>
        <v>36542.708468022414</v>
      </c>
    </row>
    <row r="1308" spans="1:8" x14ac:dyDescent="0.2">
      <c r="A1308">
        <f t="shared" si="120"/>
        <v>4</v>
      </c>
      <c r="B1308" t="b">
        <f t="shared" si="121"/>
        <v>0</v>
      </c>
      <c r="C1308" t="str">
        <f t="shared" si="122"/>
        <v>OFF</v>
      </c>
      <c r="D1308" s="4">
        <f t="shared" si="124"/>
        <v>42484.416666663499</v>
      </c>
      <c r="E1308" t="str">
        <f t="shared" si="125"/>
        <v>LRKPLGS</v>
      </c>
      <c r="F1308" s="39">
        <v>72.440353393554687</v>
      </c>
      <c r="G1308">
        <f t="shared" si="123"/>
        <v>1.1653358591601777E-3</v>
      </c>
      <c r="H1308" s="38">
        <f>G1308*SUMIF('Manual Inputs'!$B$11:$B$22,'Expanded kW'!A1308,'Manual Inputs'!$C$11:$C$22)</f>
        <v>40098.820022196473</v>
      </c>
    </row>
    <row r="1309" spans="1:8" x14ac:dyDescent="0.2">
      <c r="A1309">
        <f t="shared" si="120"/>
        <v>4</v>
      </c>
      <c r="B1309" t="b">
        <f t="shared" si="121"/>
        <v>0</v>
      </c>
      <c r="C1309" t="str">
        <f t="shared" si="122"/>
        <v>OFF</v>
      </c>
      <c r="D1309" s="4">
        <f t="shared" si="124"/>
        <v>42484.458333330163</v>
      </c>
      <c r="E1309" t="str">
        <f t="shared" si="125"/>
        <v>LRKPLGS</v>
      </c>
      <c r="F1309" s="39">
        <v>75.26202392578125</v>
      </c>
      <c r="G1309">
        <f t="shared" si="123"/>
        <v>1.2107276014681572E-3</v>
      </c>
      <c r="H1309" s="38">
        <f>G1309*SUMIF('Manual Inputs'!$B$11:$B$22,'Expanded kW'!A1309,'Manual Inputs'!$C$11:$C$22)</f>
        <v>41660.734804955602</v>
      </c>
    </row>
    <row r="1310" spans="1:8" x14ac:dyDescent="0.2">
      <c r="A1310">
        <f t="shared" si="120"/>
        <v>4</v>
      </c>
      <c r="B1310" t="b">
        <f t="shared" si="121"/>
        <v>0</v>
      </c>
      <c r="C1310" t="str">
        <f t="shared" si="122"/>
        <v>OFF</v>
      </c>
      <c r="D1310" s="4">
        <f t="shared" si="124"/>
        <v>42484.499999996828</v>
      </c>
      <c r="E1310" t="str">
        <f t="shared" si="125"/>
        <v>LRKPLGS</v>
      </c>
      <c r="F1310" s="39">
        <v>76.851173400878906</v>
      </c>
      <c r="G1310">
        <f t="shared" si="123"/>
        <v>1.2362919835030692E-3</v>
      </c>
      <c r="H1310" s="38">
        <f>G1310*SUMIF('Manual Inputs'!$B$11:$B$22,'Expanded kW'!A1310,'Manual Inputs'!$C$11:$C$22)</f>
        <v>42540.39670340209</v>
      </c>
    </row>
    <row r="1311" spans="1:8" x14ac:dyDescent="0.2">
      <c r="A1311">
        <f t="shared" si="120"/>
        <v>4</v>
      </c>
      <c r="B1311" t="b">
        <f t="shared" si="121"/>
        <v>0</v>
      </c>
      <c r="C1311" t="str">
        <f t="shared" si="122"/>
        <v>OFF</v>
      </c>
      <c r="D1311" s="4">
        <f t="shared" si="124"/>
        <v>42484.541666663492</v>
      </c>
      <c r="E1311" t="str">
        <f t="shared" si="125"/>
        <v>LRKPLGS</v>
      </c>
      <c r="F1311" s="39">
        <v>78.80206298828125</v>
      </c>
      <c r="G1311">
        <f t="shared" si="123"/>
        <v>1.2676756182723667E-3</v>
      </c>
      <c r="H1311" s="38">
        <f>G1311*SUMIF('Manual Inputs'!$B$11:$B$22,'Expanded kW'!A1311,'Manual Inputs'!$C$11:$C$22)</f>
        <v>43620.297156446868</v>
      </c>
    </row>
    <row r="1312" spans="1:8" x14ac:dyDescent="0.2">
      <c r="A1312">
        <f t="shared" si="120"/>
        <v>4</v>
      </c>
      <c r="B1312" t="b">
        <f t="shared" si="121"/>
        <v>0</v>
      </c>
      <c r="C1312" t="str">
        <f t="shared" si="122"/>
        <v>OFF</v>
      </c>
      <c r="D1312" s="4">
        <f t="shared" si="124"/>
        <v>42484.583333330156</v>
      </c>
      <c r="E1312" t="str">
        <f t="shared" si="125"/>
        <v>LRKPLGS</v>
      </c>
      <c r="F1312" s="39">
        <v>78.826438903808594</v>
      </c>
      <c r="G1312">
        <f t="shared" si="123"/>
        <v>1.2680677495518697E-3</v>
      </c>
      <c r="H1312" s="38">
        <f>G1312*SUMIF('Manual Inputs'!$B$11:$B$22,'Expanded kW'!A1312,'Manual Inputs'!$C$11:$C$22)</f>
        <v>43633.790263586983</v>
      </c>
    </row>
    <row r="1313" spans="1:8" x14ac:dyDescent="0.2">
      <c r="A1313">
        <f t="shared" si="120"/>
        <v>4</v>
      </c>
      <c r="B1313" t="b">
        <f t="shared" si="121"/>
        <v>0</v>
      </c>
      <c r="C1313" t="str">
        <f t="shared" si="122"/>
        <v>OFF</v>
      </c>
      <c r="D1313" s="4">
        <f t="shared" si="124"/>
        <v>42484.62499999682</v>
      </c>
      <c r="E1313" t="str">
        <f t="shared" si="125"/>
        <v>LRKPLGS</v>
      </c>
      <c r="F1313" s="39">
        <v>77.128311157226563</v>
      </c>
      <c r="G1313">
        <f t="shared" si="123"/>
        <v>1.2407502522755109E-3</v>
      </c>
      <c r="H1313" s="38">
        <f>G1313*SUMIF('Manual Inputs'!$B$11:$B$22,'Expanded kW'!A1313,'Manual Inputs'!$C$11:$C$22)</f>
        <v>42693.804251716574</v>
      </c>
    </row>
    <row r="1314" spans="1:8" x14ac:dyDescent="0.2">
      <c r="A1314">
        <f t="shared" si="120"/>
        <v>4</v>
      </c>
      <c r="B1314" t="b">
        <f t="shared" si="121"/>
        <v>0</v>
      </c>
      <c r="C1314" t="str">
        <f t="shared" si="122"/>
        <v>OFF</v>
      </c>
      <c r="D1314" s="4">
        <f t="shared" si="124"/>
        <v>42484.666666663485</v>
      </c>
      <c r="E1314" t="str">
        <f t="shared" si="125"/>
        <v>LRKPLGS</v>
      </c>
      <c r="F1314" s="39">
        <v>70.732513427734375</v>
      </c>
      <c r="G1314">
        <f t="shared" si="123"/>
        <v>1.1378621230359917E-3</v>
      </c>
      <c r="H1314" s="38">
        <f>G1314*SUMIF('Manual Inputs'!$B$11:$B$22,'Expanded kW'!A1314,'Manual Inputs'!$C$11:$C$22)</f>
        <v>39153.457883443625</v>
      </c>
    </row>
    <row r="1315" spans="1:8" x14ac:dyDescent="0.2">
      <c r="A1315">
        <f t="shared" si="120"/>
        <v>4</v>
      </c>
      <c r="B1315" t="b">
        <f t="shared" si="121"/>
        <v>0</v>
      </c>
      <c r="C1315" t="str">
        <f t="shared" si="122"/>
        <v>OFF</v>
      </c>
      <c r="D1315" s="4">
        <f t="shared" si="124"/>
        <v>42484.708333330149</v>
      </c>
      <c r="E1315" t="str">
        <f t="shared" si="125"/>
        <v>LRKPLGS</v>
      </c>
      <c r="F1315" s="39">
        <v>74.340225219726563</v>
      </c>
      <c r="G1315">
        <f t="shared" si="123"/>
        <v>1.1958987797304024E-3</v>
      </c>
      <c r="H1315" s="38">
        <f>G1315*SUMIF('Manual Inputs'!$B$11:$B$22,'Expanded kW'!A1315,'Manual Inputs'!$C$11:$C$22)</f>
        <v>41150.479972128276</v>
      </c>
    </row>
    <row r="1316" spans="1:8" x14ac:dyDescent="0.2">
      <c r="A1316">
        <f t="shared" si="120"/>
        <v>4</v>
      </c>
      <c r="B1316" t="b">
        <f t="shared" si="121"/>
        <v>0</v>
      </c>
      <c r="C1316" t="str">
        <f t="shared" si="122"/>
        <v>OFF</v>
      </c>
      <c r="D1316" s="4">
        <f t="shared" si="124"/>
        <v>42484.749999996813</v>
      </c>
      <c r="E1316" t="str">
        <f t="shared" si="125"/>
        <v>LRKPLGS</v>
      </c>
      <c r="F1316" s="39">
        <v>69.45501708984375</v>
      </c>
      <c r="G1316">
        <f t="shared" si="123"/>
        <v>1.1173112529373622E-3</v>
      </c>
      <c r="H1316" s="38">
        <f>G1316*SUMIF('Manual Inputs'!$B$11:$B$22,'Expanded kW'!A1316,'Manual Inputs'!$C$11:$C$22)</f>
        <v>38446.309266238655</v>
      </c>
    </row>
    <row r="1317" spans="1:8" x14ac:dyDescent="0.2">
      <c r="A1317">
        <f t="shared" si="120"/>
        <v>4</v>
      </c>
      <c r="B1317" t="b">
        <f t="shared" si="121"/>
        <v>0</v>
      </c>
      <c r="C1317" t="str">
        <f t="shared" si="122"/>
        <v>OFF</v>
      </c>
      <c r="D1317" s="4">
        <f t="shared" si="124"/>
        <v>42484.791666663477</v>
      </c>
      <c r="E1317" t="str">
        <f t="shared" si="125"/>
        <v>LRKPLGS</v>
      </c>
      <c r="F1317" s="39">
        <v>65.011283874511719</v>
      </c>
      <c r="G1317">
        <f t="shared" si="123"/>
        <v>1.0458256593175454E-3</v>
      </c>
      <c r="H1317" s="38">
        <f>G1317*SUMIF('Manual Inputs'!$B$11:$B$22,'Expanded kW'!A1317,'Manual Inputs'!$C$11:$C$22)</f>
        <v>35986.513722997843</v>
      </c>
    </row>
    <row r="1318" spans="1:8" x14ac:dyDescent="0.2">
      <c r="A1318">
        <f t="shared" si="120"/>
        <v>4</v>
      </c>
      <c r="B1318" t="b">
        <f t="shared" si="121"/>
        <v>0</v>
      </c>
      <c r="C1318" t="str">
        <f t="shared" si="122"/>
        <v>OFF</v>
      </c>
      <c r="D1318" s="4">
        <f t="shared" si="124"/>
        <v>42484.833333330142</v>
      </c>
      <c r="E1318" t="str">
        <f t="shared" si="125"/>
        <v>LRKPLGS</v>
      </c>
      <c r="F1318" s="39">
        <v>64.908309936523438</v>
      </c>
      <c r="G1318">
        <f t="shared" si="123"/>
        <v>1.0441691347856351E-3</v>
      </c>
      <c r="H1318" s="38">
        <f>G1318*SUMIF('Manual Inputs'!$B$11:$B$22,'Expanded kW'!A1318,'Manual Inputs'!$C$11:$C$22)</f>
        <v>35929.513263820954</v>
      </c>
    </row>
    <row r="1319" spans="1:8" x14ac:dyDescent="0.2">
      <c r="A1319">
        <f t="shared" si="120"/>
        <v>4</v>
      </c>
      <c r="B1319" t="b">
        <f t="shared" si="121"/>
        <v>0</v>
      </c>
      <c r="C1319" t="str">
        <f t="shared" si="122"/>
        <v>OFF</v>
      </c>
      <c r="D1319" s="4">
        <f t="shared" si="124"/>
        <v>42484.874999996806</v>
      </c>
      <c r="E1319" t="str">
        <f t="shared" si="125"/>
        <v>LRKPLGS</v>
      </c>
      <c r="F1319" s="39">
        <v>66.228912353515625</v>
      </c>
      <c r="G1319">
        <f t="shared" si="123"/>
        <v>1.0654134451750915E-3</v>
      </c>
      <c r="H1319" s="38">
        <f>G1319*SUMIF('Manual Inputs'!$B$11:$B$22,'Expanded kW'!A1319,'Manual Inputs'!$C$11:$C$22)</f>
        <v>36660.522931211104</v>
      </c>
    </row>
    <row r="1320" spans="1:8" x14ac:dyDescent="0.2">
      <c r="A1320">
        <f t="shared" si="120"/>
        <v>4</v>
      </c>
      <c r="B1320" t="b">
        <f t="shared" si="121"/>
        <v>0</v>
      </c>
      <c r="C1320" t="str">
        <f t="shared" si="122"/>
        <v>OFF</v>
      </c>
      <c r="D1320" s="4">
        <f t="shared" si="124"/>
        <v>42484.91666666347</v>
      </c>
      <c r="E1320" t="str">
        <f t="shared" si="125"/>
        <v>LRKPLGS</v>
      </c>
      <c r="F1320" s="39">
        <v>63.837867736816406</v>
      </c>
      <c r="G1320">
        <f t="shared" si="123"/>
        <v>1.0269491100060777E-3</v>
      </c>
      <c r="H1320" s="38">
        <f>G1320*SUMIF('Manual Inputs'!$B$11:$B$22,'Expanded kW'!A1320,'Manual Inputs'!$C$11:$C$22)</f>
        <v>35336.977928204615</v>
      </c>
    </row>
    <row r="1321" spans="1:8" x14ac:dyDescent="0.2">
      <c r="A1321">
        <f t="shared" si="120"/>
        <v>4</v>
      </c>
      <c r="B1321" t="b">
        <f t="shared" si="121"/>
        <v>0</v>
      </c>
      <c r="C1321" t="str">
        <f t="shared" si="122"/>
        <v>OFF</v>
      </c>
      <c r="D1321" s="4">
        <f t="shared" si="124"/>
        <v>42484.958333330134</v>
      </c>
      <c r="E1321" t="str">
        <f t="shared" si="125"/>
        <v>LRKPLGS</v>
      </c>
      <c r="F1321" s="39">
        <v>58.321174621582031</v>
      </c>
      <c r="G1321">
        <f t="shared" si="123"/>
        <v>9.3820298978440739E-4</v>
      </c>
      <c r="H1321" s="38">
        <f>G1321*SUMIF('Manual Inputs'!$B$11:$B$22,'Expanded kW'!A1321,'Manual Inputs'!$C$11:$C$22)</f>
        <v>32283.25339508885</v>
      </c>
    </row>
    <row r="1322" spans="1:8" x14ac:dyDescent="0.2">
      <c r="A1322">
        <f t="shared" si="120"/>
        <v>4</v>
      </c>
      <c r="B1322" t="b">
        <f t="shared" si="121"/>
        <v>0</v>
      </c>
      <c r="C1322" t="str">
        <f t="shared" si="122"/>
        <v>OFF</v>
      </c>
      <c r="D1322" s="4">
        <f t="shared" si="124"/>
        <v>42484.999999996799</v>
      </c>
      <c r="E1322" t="str">
        <f t="shared" si="125"/>
        <v>LRKPLGS</v>
      </c>
      <c r="F1322" s="39">
        <v>55.499763488769531</v>
      </c>
      <c r="G1322">
        <f t="shared" si="123"/>
        <v>8.9281542039145237E-4</v>
      </c>
      <c r="H1322" s="38">
        <f>G1322*SUMIF('Manual Inputs'!$B$11:$B$22,'Expanded kW'!A1322,'Manual Inputs'!$C$11:$C$22)</f>
        <v>30721.482200950308</v>
      </c>
    </row>
    <row r="1323" spans="1:8" x14ac:dyDescent="0.2">
      <c r="A1323">
        <f t="shared" si="120"/>
        <v>4</v>
      </c>
      <c r="B1323" t="b">
        <f t="shared" si="121"/>
        <v>0</v>
      </c>
      <c r="C1323" t="str">
        <f t="shared" si="122"/>
        <v>OFF</v>
      </c>
      <c r="D1323" s="4">
        <f t="shared" si="124"/>
        <v>42485.041666663463</v>
      </c>
      <c r="E1323" t="str">
        <f t="shared" si="125"/>
        <v>LRKPLGS</v>
      </c>
      <c r="F1323" s="39">
        <v>55.927215576171875</v>
      </c>
      <c r="G1323">
        <f t="shared" si="123"/>
        <v>8.9969177068776587E-4</v>
      </c>
      <c r="H1323" s="38">
        <f>G1323*SUMIF('Manual Inputs'!$B$11:$B$22,'Expanded kW'!A1323,'Manual Inputs'!$C$11:$C$22)</f>
        <v>30958.095131698155</v>
      </c>
    </row>
    <row r="1324" spans="1:8" x14ac:dyDescent="0.2">
      <c r="A1324">
        <f t="shared" si="120"/>
        <v>4</v>
      </c>
      <c r="B1324" t="b">
        <f t="shared" si="121"/>
        <v>0</v>
      </c>
      <c r="C1324" t="str">
        <f t="shared" si="122"/>
        <v>OFF</v>
      </c>
      <c r="D1324" s="4">
        <f t="shared" si="124"/>
        <v>42485.083333330127</v>
      </c>
      <c r="E1324" t="str">
        <f t="shared" si="125"/>
        <v>LRKPLGS</v>
      </c>
      <c r="F1324" s="39">
        <v>55.283737182617188</v>
      </c>
      <c r="G1324">
        <f t="shared" si="123"/>
        <v>8.893402413056524E-4</v>
      </c>
      <c r="H1324" s="38">
        <f>G1324*SUMIF('Manual Inputs'!$B$11:$B$22,'Expanded kW'!A1324,'Manual Inputs'!$C$11:$C$22)</f>
        <v>30601.902442367387</v>
      </c>
    </row>
    <row r="1325" spans="1:8" x14ac:dyDescent="0.2">
      <c r="A1325">
        <f t="shared" si="120"/>
        <v>4</v>
      </c>
      <c r="B1325" t="b">
        <f t="shared" si="121"/>
        <v>0</v>
      </c>
      <c r="C1325" t="str">
        <f t="shared" si="122"/>
        <v>OFF</v>
      </c>
      <c r="D1325" s="4">
        <f t="shared" si="124"/>
        <v>42485.124999996791</v>
      </c>
      <c r="E1325" t="str">
        <f t="shared" si="125"/>
        <v>LRKPLGS</v>
      </c>
      <c r="F1325" s="39">
        <v>56.663326263427734</v>
      </c>
      <c r="G1325">
        <f t="shared" si="123"/>
        <v>9.1153346029838856E-4</v>
      </c>
      <c r="H1325" s="38">
        <f>G1325*SUMIF('Manual Inputs'!$B$11:$B$22,'Expanded kW'!A1325,'Manual Inputs'!$C$11:$C$22)</f>
        <v>31365.563739758731</v>
      </c>
    </row>
    <row r="1326" spans="1:8" x14ac:dyDescent="0.2">
      <c r="A1326">
        <f t="shared" si="120"/>
        <v>4</v>
      </c>
      <c r="B1326" t="b">
        <f t="shared" si="121"/>
        <v>0</v>
      </c>
      <c r="C1326" t="str">
        <f t="shared" si="122"/>
        <v>OFF</v>
      </c>
      <c r="D1326" s="4">
        <f t="shared" si="124"/>
        <v>42485.166666663456</v>
      </c>
      <c r="E1326" t="str">
        <f t="shared" si="125"/>
        <v>LRKPLGS</v>
      </c>
      <c r="F1326" s="39">
        <v>66.03900146484375</v>
      </c>
      <c r="G1326">
        <f t="shared" si="123"/>
        <v>1.0623583804460176E-3</v>
      </c>
      <c r="H1326" s="38">
        <f>G1326*SUMIF('Manual Inputs'!$B$11:$B$22,'Expanded kW'!A1326,'Manual Inputs'!$C$11:$C$22)</f>
        <v>36555.399168165153</v>
      </c>
    </row>
    <row r="1327" spans="1:8" x14ac:dyDescent="0.2">
      <c r="A1327">
        <f t="shared" si="120"/>
        <v>4</v>
      </c>
      <c r="B1327" t="b">
        <f t="shared" si="121"/>
        <v>0</v>
      </c>
      <c r="C1327" t="str">
        <f t="shared" si="122"/>
        <v>OFF</v>
      </c>
      <c r="D1327" s="4">
        <f t="shared" si="124"/>
        <v>42485.20833333012</v>
      </c>
      <c r="E1327" t="str">
        <f t="shared" si="125"/>
        <v>LRKPLGS</v>
      </c>
      <c r="F1327" s="39">
        <v>74.686866760253906</v>
      </c>
      <c r="G1327">
        <f t="shared" si="123"/>
        <v>1.201475144263806E-3</v>
      </c>
      <c r="H1327" s="38">
        <f>G1327*SUMIF('Manual Inputs'!$B$11:$B$22,'Expanded kW'!A1327,'Manual Inputs'!$C$11:$C$22)</f>
        <v>41342.360824369673</v>
      </c>
    </row>
    <row r="1328" spans="1:8" x14ac:dyDescent="0.2">
      <c r="A1328">
        <f t="shared" si="120"/>
        <v>4</v>
      </c>
      <c r="B1328" t="b">
        <f t="shared" si="121"/>
        <v>0</v>
      </c>
      <c r="C1328" t="str">
        <f t="shared" si="122"/>
        <v>OFF</v>
      </c>
      <c r="D1328" s="4">
        <f t="shared" si="124"/>
        <v>42485.249999996784</v>
      </c>
      <c r="E1328" t="str">
        <f t="shared" si="125"/>
        <v>LRKPLGS</v>
      </c>
      <c r="F1328" s="39">
        <v>89.971519470214844</v>
      </c>
      <c r="G1328">
        <f t="shared" si="123"/>
        <v>1.447356798111619E-3</v>
      </c>
      <c r="H1328" s="38">
        <f>G1328*SUMIF('Manual Inputs'!$B$11:$B$22,'Expanded kW'!A1328,'Manual Inputs'!$C$11:$C$22)</f>
        <v>49803.066900563834</v>
      </c>
    </row>
    <row r="1329" spans="1:8" x14ac:dyDescent="0.2">
      <c r="A1329">
        <f t="shared" si="120"/>
        <v>4</v>
      </c>
      <c r="B1329" t="b">
        <f t="shared" si="121"/>
        <v>0</v>
      </c>
      <c r="C1329" t="str">
        <f t="shared" si="122"/>
        <v>ON</v>
      </c>
      <c r="D1329" s="4">
        <f t="shared" si="124"/>
        <v>42485.291666663448</v>
      </c>
      <c r="E1329" t="str">
        <f t="shared" si="125"/>
        <v>LRKPLGS</v>
      </c>
      <c r="F1329" s="39">
        <v>95.171318054199219</v>
      </c>
      <c r="G1329">
        <f t="shared" si="123"/>
        <v>1.531005088966954E-3</v>
      </c>
      <c r="H1329" s="38">
        <f>G1329*SUMIF('Manual Inputs'!$B$11:$B$22,'Expanded kW'!A1329,'Manual Inputs'!$C$11:$C$22)</f>
        <v>52681.376817663353</v>
      </c>
    </row>
    <row r="1330" spans="1:8" x14ac:dyDescent="0.2">
      <c r="A1330">
        <f t="shared" si="120"/>
        <v>4</v>
      </c>
      <c r="B1330" t="b">
        <f t="shared" si="121"/>
        <v>0</v>
      </c>
      <c r="C1330" t="str">
        <f t="shared" si="122"/>
        <v>ON</v>
      </c>
      <c r="D1330" s="4">
        <f t="shared" si="124"/>
        <v>42485.333333330113</v>
      </c>
      <c r="E1330" t="str">
        <f t="shared" si="125"/>
        <v>LRKPLGS</v>
      </c>
      <c r="F1330" s="39">
        <v>102.2283935546875</v>
      </c>
      <c r="G1330">
        <f t="shared" si="123"/>
        <v>1.6445310831989404E-3</v>
      </c>
      <c r="H1330" s="38">
        <f>G1330*SUMIF('Manual Inputs'!$B$11:$B$22,'Expanded kW'!A1330,'Manual Inputs'!$C$11:$C$22)</f>
        <v>56587.768588555919</v>
      </c>
    </row>
    <row r="1331" spans="1:8" x14ac:dyDescent="0.2">
      <c r="A1331">
        <f t="shared" si="120"/>
        <v>4</v>
      </c>
      <c r="B1331" t="b">
        <f t="shared" si="121"/>
        <v>0</v>
      </c>
      <c r="C1331" t="str">
        <f t="shared" si="122"/>
        <v>ON</v>
      </c>
      <c r="D1331" s="4">
        <f t="shared" si="124"/>
        <v>42485.374999996777</v>
      </c>
      <c r="E1331" t="str">
        <f t="shared" si="125"/>
        <v>LRKPLGS</v>
      </c>
      <c r="F1331" s="39">
        <v>106.70339202880859</v>
      </c>
      <c r="G1331">
        <f t="shared" si="123"/>
        <v>1.716519635811998E-3</v>
      </c>
      <c r="H1331" s="38">
        <f>G1331*SUMIF('Manual Inputs'!$B$11:$B$22,'Expanded kW'!A1331,'Manual Inputs'!$C$11:$C$22)</f>
        <v>59064.870783771759</v>
      </c>
    </row>
    <row r="1332" spans="1:8" x14ac:dyDescent="0.2">
      <c r="A1332">
        <f t="shared" si="120"/>
        <v>4</v>
      </c>
      <c r="B1332" t="b">
        <f t="shared" si="121"/>
        <v>0</v>
      </c>
      <c r="C1332" t="str">
        <f t="shared" si="122"/>
        <v>ON</v>
      </c>
      <c r="D1332" s="4">
        <f t="shared" si="124"/>
        <v>42485.416666663441</v>
      </c>
      <c r="E1332" t="str">
        <f t="shared" si="125"/>
        <v>LRKPLGS</v>
      </c>
      <c r="F1332" s="39">
        <v>106.40106964111328</v>
      </c>
      <c r="G1332">
        <f t="shared" si="123"/>
        <v>1.7116562260838005E-3</v>
      </c>
      <c r="H1332" s="38">
        <f>G1332*SUMIF('Manual Inputs'!$B$11:$B$22,'Expanded kW'!A1332,'Manual Inputs'!$C$11:$C$22)</f>
        <v>58897.522469676514</v>
      </c>
    </row>
    <row r="1333" spans="1:8" x14ac:dyDescent="0.2">
      <c r="A1333">
        <f t="shared" si="120"/>
        <v>4</v>
      </c>
      <c r="B1333" t="b">
        <f t="shared" si="121"/>
        <v>0</v>
      </c>
      <c r="C1333" t="str">
        <f t="shared" si="122"/>
        <v>ON</v>
      </c>
      <c r="D1333" s="4">
        <f t="shared" si="124"/>
        <v>42485.458333330105</v>
      </c>
      <c r="E1333" t="str">
        <f t="shared" si="125"/>
        <v>LRKPLGS</v>
      </c>
      <c r="F1333" s="39">
        <v>107.40845489501953</v>
      </c>
      <c r="G1333">
        <f t="shared" si="123"/>
        <v>1.7278618643140329E-3</v>
      </c>
      <c r="H1333" s="38">
        <f>G1333*SUMIF('Manual Inputs'!$B$11:$B$22,'Expanded kW'!A1333,'Manual Inputs'!$C$11:$C$22)</f>
        <v>59455.153100906922</v>
      </c>
    </row>
    <row r="1334" spans="1:8" x14ac:dyDescent="0.2">
      <c r="A1334">
        <f t="shared" si="120"/>
        <v>4</v>
      </c>
      <c r="B1334" t="b">
        <f t="shared" si="121"/>
        <v>0</v>
      </c>
      <c r="C1334" t="str">
        <f t="shared" si="122"/>
        <v>ON</v>
      </c>
      <c r="D1334" s="4">
        <f t="shared" si="124"/>
        <v>42485.499999996769</v>
      </c>
      <c r="E1334" t="str">
        <f t="shared" si="125"/>
        <v>LRKPLGS</v>
      </c>
      <c r="F1334" s="39">
        <v>115.32821655273437</v>
      </c>
      <c r="G1334">
        <f t="shared" si="123"/>
        <v>1.8552657465893798E-3</v>
      </c>
      <c r="H1334" s="38">
        <f>G1334*SUMIF('Manual Inputs'!$B$11:$B$22,'Expanded kW'!A1334,'Manual Inputs'!$C$11:$C$22)</f>
        <v>63839.078391912692</v>
      </c>
    </row>
    <row r="1335" spans="1:8" x14ac:dyDescent="0.2">
      <c r="A1335">
        <f t="shared" si="120"/>
        <v>4</v>
      </c>
      <c r="B1335" t="b">
        <f t="shared" si="121"/>
        <v>0</v>
      </c>
      <c r="C1335" t="str">
        <f t="shared" si="122"/>
        <v>ON</v>
      </c>
      <c r="D1335" s="4">
        <f t="shared" si="124"/>
        <v>42485.541666663434</v>
      </c>
      <c r="E1335" t="str">
        <f t="shared" si="125"/>
        <v>LRKPLGS</v>
      </c>
      <c r="F1335" s="39">
        <v>127.65460205078125</v>
      </c>
      <c r="G1335">
        <f t="shared" si="123"/>
        <v>2.0535582501704577E-3</v>
      </c>
      <c r="H1335" s="38">
        <f>G1335*SUMIF('Manual Inputs'!$B$11:$B$22,'Expanded kW'!A1335,'Manual Inputs'!$C$11:$C$22)</f>
        <v>70662.257607026389</v>
      </c>
    </row>
    <row r="1336" spans="1:8" x14ac:dyDescent="0.2">
      <c r="A1336">
        <f t="shared" si="120"/>
        <v>4</v>
      </c>
      <c r="B1336" t="b">
        <f t="shared" si="121"/>
        <v>0</v>
      </c>
      <c r="C1336" t="str">
        <f t="shared" si="122"/>
        <v>ON</v>
      </c>
      <c r="D1336" s="4">
        <f t="shared" si="124"/>
        <v>42485.583333330098</v>
      </c>
      <c r="E1336" t="str">
        <f t="shared" si="125"/>
        <v>LRKPLGS</v>
      </c>
      <c r="F1336" s="39">
        <v>127.15674591064453</v>
      </c>
      <c r="G1336">
        <f t="shared" si="123"/>
        <v>2.0455493216433918E-3</v>
      </c>
      <c r="H1336" s="38">
        <f>G1336*SUMIF('Manual Inputs'!$B$11:$B$22,'Expanded kW'!A1336,'Manual Inputs'!$C$11:$C$22)</f>
        <v>70386.673035374333</v>
      </c>
    </row>
    <row r="1337" spans="1:8" x14ac:dyDescent="0.2">
      <c r="A1337">
        <f t="shared" si="120"/>
        <v>4</v>
      </c>
      <c r="B1337" t="b">
        <f t="shared" si="121"/>
        <v>0</v>
      </c>
      <c r="C1337" t="str">
        <f t="shared" si="122"/>
        <v>ON</v>
      </c>
      <c r="D1337" s="4">
        <f t="shared" si="124"/>
        <v>42485.624999996762</v>
      </c>
      <c r="E1337" t="str">
        <f t="shared" si="125"/>
        <v>LRKPLGS</v>
      </c>
      <c r="F1337" s="39">
        <v>124.08826446533203</v>
      </c>
      <c r="G1337">
        <f t="shared" si="123"/>
        <v>1.9961871734224465E-3</v>
      </c>
      <c r="H1337" s="38">
        <f>G1337*SUMIF('Manual Inputs'!$B$11:$B$22,'Expanded kW'!A1337,'Manual Inputs'!$C$11:$C$22)</f>
        <v>68688.137903324809</v>
      </c>
    </row>
    <row r="1338" spans="1:8" x14ac:dyDescent="0.2">
      <c r="A1338">
        <f t="shared" si="120"/>
        <v>4</v>
      </c>
      <c r="B1338" t="b">
        <f t="shared" si="121"/>
        <v>0</v>
      </c>
      <c r="C1338" t="str">
        <f t="shared" si="122"/>
        <v>ON</v>
      </c>
      <c r="D1338" s="4">
        <f t="shared" si="124"/>
        <v>42485.666666663426</v>
      </c>
      <c r="E1338" t="str">
        <f t="shared" si="125"/>
        <v>LRKPLGS</v>
      </c>
      <c r="F1338" s="39">
        <v>118.53633880615234</v>
      </c>
      <c r="G1338">
        <f t="shared" si="123"/>
        <v>1.9068742731542204E-3</v>
      </c>
      <c r="H1338" s="38">
        <f>G1338*SUMIF('Manual Inputs'!$B$11:$B$22,'Expanded kW'!A1338,'Manual Inputs'!$C$11:$C$22)</f>
        <v>65614.910656978042</v>
      </c>
    </row>
    <row r="1339" spans="1:8" x14ac:dyDescent="0.2">
      <c r="A1339">
        <f t="shared" si="120"/>
        <v>4</v>
      </c>
      <c r="B1339" t="b">
        <f t="shared" si="121"/>
        <v>0</v>
      </c>
      <c r="C1339" t="str">
        <f t="shared" si="122"/>
        <v>ON</v>
      </c>
      <c r="D1339" s="4">
        <f t="shared" si="124"/>
        <v>42485.708333330091</v>
      </c>
      <c r="E1339" t="str">
        <f t="shared" si="125"/>
        <v>LRKPLGS</v>
      </c>
      <c r="F1339" s="39">
        <v>103.22347259521484</v>
      </c>
      <c r="G1339">
        <f t="shared" si="123"/>
        <v>1.6605387534311014E-3</v>
      </c>
      <c r="H1339" s="38">
        <f>G1339*SUMIF('Manual Inputs'!$B$11:$B$22,'Expanded kW'!A1339,'Manual Inputs'!$C$11:$C$22)</f>
        <v>57138.587206698059</v>
      </c>
    </row>
    <row r="1340" spans="1:8" x14ac:dyDescent="0.2">
      <c r="A1340">
        <f t="shared" si="120"/>
        <v>4</v>
      </c>
      <c r="B1340" t="b">
        <f t="shared" si="121"/>
        <v>0</v>
      </c>
      <c r="C1340" t="str">
        <f t="shared" si="122"/>
        <v>ON</v>
      </c>
      <c r="D1340" s="4">
        <f t="shared" si="124"/>
        <v>42485.749999996755</v>
      </c>
      <c r="E1340" t="str">
        <f t="shared" si="125"/>
        <v>LRKPLGS</v>
      </c>
      <c r="F1340" s="39">
        <v>90.446823120117188</v>
      </c>
      <c r="G1340">
        <f t="shared" si="123"/>
        <v>1.455002928497148E-3</v>
      </c>
      <c r="H1340" s="38">
        <f>G1340*SUMIF('Manual Inputs'!$B$11:$B$22,'Expanded kW'!A1340,'Manual Inputs'!$C$11:$C$22)</f>
        <v>50066.167708614601</v>
      </c>
    </row>
    <row r="1341" spans="1:8" x14ac:dyDescent="0.2">
      <c r="A1341">
        <f t="shared" si="120"/>
        <v>4</v>
      </c>
      <c r="B1341" t="b">
        <f t="shared" si="121"/>
        <v>0</v>
      </c>
      <c r="C1341" t="str">
        <f t="shared" si="122"/>
        <v>ON</v>
      </c>
      <c r="D1341" s="4">
        <f t="shared" si="124"/>
        <v>42485.791666663419</v>
      </c>
      <c r="E1341" t="str">
        <f t="shared" si="125"/>
        <v>LRKPLGS</v>
      </c>
      <c r="F1341" s="39">
        <v>83.589950561523438</v>
      </c>
      <c r="G1341">
        <f t="shared" si="123"/>
        <v>1.3446975655344703E-3</v>
      </c>
      <c r="H1341" s="38">
        <f>G1341*SUMIF('Manual Inputs'!$B$11:$B$22,'Expanded kW'!A1341,'Manual Inputs'!$C$11:$C$22)</f>
        <v>46270.596790449366</v>
      </c>
    </row>
    <row r="1342" spans="1:8" x14ac:dyDescent="0.2">
      <c r="A1342">
        <f t="shared" si="120"/>
        <v>4</v>
      </c>
      <c r="B1342" t="b">
        <f t="shared" si="121"/>
        <v>0</v>
      </c>
      <c r="C1342" t="str">
        <f t="shared" si="122"/>
        <v>ON</v>
      </c>
      <c r="D1342" s="4">
        <f t="shared" si="124"/>
        <v>42485.833333330083</v>
      </c>
      <c r="E1342" t="str">
        <f t="shared" si="125"/>
        <v>LRKPLGS</v>
      </c>
      <c r="F1342" s="39">
        <v>81.769630432128906</v>
      </c>
      <c r="G1342">
        <f t="shared" si="123"/>
        <v>1.3154143798160074E-3</v>
      </c>
      <c r="H1342" s="38">
        <f>G1342*SUMIF('Manual Inputs'!$B$11:$B$22,'Expanded kW'!A1342,'Manual Inputs'!$C$11:$C$22)</f>
        <v>45262.972091894713</v>
      </c>
    </row>
    <row r="1343" spans="1:8" x14ac:dyDescent="0.2">
      <c r="A1343">
        <f t="shared" si="120"/>
        <v>4</v>
      </c>
      <c r="B1343" t="b">
        <f t="shared" si="121"/>
        <v>0</v>
      </c>
      <c r="C1343" t="str">
        <f t="shared" si="122"/>
        <v>OFF</v>
      </c>
      <c r="D1343" s="4">
        <f t="shared" si="124"/>
        <v>42485.874999996748</v>
      </c>
      <c r="E1343" t="str">
        <f t="shared" si="125"/>
        <v>LRKPLGS</v>
      </c>
      <c r="F1343" s="39">
        <v>75.355247497558594</v>
      </c>
      <c r="G1343">
        <f t="shared" si="123"/>
        <v>1.2122272734882663E-3</v>
      </c>
      <c r="H1343" s="38">
        <f>G1343*SUMIF('Manual Inputs'!$B$11:$B$22,'Expanded kW'!A1343,'Manual Inputs'!$C$11:$C$22)</f>
        <v>41712.338021276446</v>
      </c>
    </row>
    <row r="1344" spans="1:8" x14ac:dyDescent="0.2">
      <c r="A1344">
        <f t="shared" si="120"/>
        <v>4</v>
      </c>
      <c r="B1344" t="b">
        <f t="shared" si="121"/>
        <v>0</v>
      </c>
      <c r="C1344" t="str">
        <f t="shared" si="122"/>
        <v>OFF</v>
      </c>
      <c r="D1344" s="4">
        <f t="shared" si="124"/>
        <v>42485.916666663412</v>
      </c>
      <c r="E1344" t="str">
        <f t="shared" si="125"/>
        <v>LRKPLGS</v>
      </c>
      <c r="F1344" s="39">
        <v>75.349754333496094</v>
      </c>
      <c r="G1344">
        <f t="shared" si="123"/>
        <v>1.2121389058759838E-3</v>
      </c>
      <c r="H1344" s="38">
        <f>G1344*SUMIF('Manual Inputs'!$B$11:$B$22,'Expanded kW'!A1344,'Manual Inputs'!$C$11:$C$22)</f>
        <v>41709.29732107585</v>
      </c>
    </row>
    <row r="1345" spans="1:8" x14ac:dyDescent="0.2">
      <c r="A1345">
        <f t="shared" si="120"/>
        <v>4</v>
      </c>
      <c r="B1345" t="b">
        <f t="shared" si="121"/>
        <v>0</v>
      </c>
      <c r="C1345" t="str">
        <f t="shared" si="122"/>
        <v>OFF</v>
      </c>
      <c r="D1345" s="4">
        <f t="shared" si="124"/>
        <v>42485.958333330076</v>
      </c>
      <c r="E1345" t="str">
        <f t="shared" si="125"/>
        <v>LRKPLGS</v>
      </c>
      <c r="F1345" s="39">
        <v>72.364730834960937</v>
      </c>
      <c r="G1345">
        <f t="shared" si="123"/>
        <v>1.1641193316977569E-3</v>
      </c>
      <c r="H1345" s="38">
        <f>G1345*SUMIF('Manual Inputs'!$B$11:$B$22,'Expanded kW'!A1345,'Manual Inputs'!$C$11:$C$22)</f>
        <v>40056.959716101686</v>
      </c>
    </row>
    <row r="1346" spans="1:8" x14ac:dyDescent="0.2">
      <c r="A1346">
        <f t="shared" ref="A1346:A1409" si="126">MONTH(D1346)</f>
        <v>4</v>
      </c>
      <c r="B1346" t="b">
        <f t="shared" ref="B1346:B1409" si="127">IF(ISNA(VLOOKUP(DATE(YEAR(D1346),MONTH(D1346),DAY(D1346)),Holidays,1,FALSE)),FALSE,TRUE)</f>
        <v>0</v>
      </c>
      <c r="C1346" t="str">
        <f t="shared" ref="C1346:C1409" si="128">IF(OR(HOUR(D1346)&lt;PkStart,HOUR(D1346)&gt;OPkStart-1,WEEKDAY(D1346,2)&gt;5,B1346)=TRUE,"OFF","ON")</f>
        <v>OFF</v>
      </c>
      <c r="D1346" s="4">
        <f t="shared" si="124"/>
        <v>42485.99999999674</v>
      </c>
      <c r="E1346" t="str">
        <f t="shared" si="125"/>
        <v>LRKPLGS</v>
      </c>
      <c r="F1346" s="39">
        <v>67.484481811523437</v>
      </c>
      <c r="G1346">
        <f t="shared" ref="G1346:G1409" si="129">IF(SUMIF($A$2:$A$8761,A1346,$F$2:$F$8761)=0,0,F1346/SUMIF($A$2:$A$8761,A1346,$F$2:$F$8761))</f>
        <v>1.0856115812213605E-3</v>
      </c>
      <c r="H1346" s="38">
        <f>G1346*SUMIF('Manual Inputs'!$B$11:$B$22,'Expanded kW'!A1346,'Manual Inputs'!$C$11:$C$22)</f>
        <v>37355.534086782049</v>
      </c>
    </row>
    <row r="1347" spans="1:8" x14ac:dyDescent="0.2">
      <c r="A1347">
        <f t="shared" si="126"/>
        <v>4</v>
      </c>
      <c r="B1347" t="b">
        <f t="shared" si="127"/>
        <v>0</v>
      </c>
      <c r="C1347" t="str">
        <f t="shared" si="128"/>
        <v>OFF</v>
      </c>
      <c r="D1347" s="4">
        <f t="shared" si="124"/>
        <v>42486.041666663405</v>
      </c>
      <c r="E1347" t="str">
        <f t="shared" si="125"/>
        <v>LRKPLGS</v>
      </c>
      <c r="F1347" s="39">
        <v>61.455146789550781</v>
      </c>
      <c r="G1347">
        <f t="shared" si="129"/>
        <v>9.8861867631623059E-4</v>
      </c>
      <c r="H1347" s="38">
        <f>G1347*SUMIF('Manual Inputs'!$B$11:$B$22,'Expanded kW'!A1347,'Manual Inputs'!$C$11:$C$22)</f>
        <v>34018.040430640955</v>
      </c>
    </row>
    <row r="1348" spans="1:8" x14ac:dyDescent="0.2">
      <c r="A1348">
        <f t="shared" si="126"/>
        <v>4</v>
      </c>
      <c r="B1348" t="b">
        <f t="shared" si="127"/>
        <v>0</v>
      </c>
      <c r="C1348" t="str">
        <f t="shared" si="128"/>
        <v>OFF</v>
      </c>
      <c r="D1348" s="4">
        <f t="shared" ref="D1348:D1411" si="130">+D1347+1/24</f>
        <v>42486.083333330069</v>
      </c>
      <c r="E1348" t="str">
        <f t="shared" ref="E1348:E1411" si="131">+E1347</f>
        <v>LRKPLGS</v>
      </c>
      <c r="F1348" s="39">
        <v>59.758556365966797</v>
      </c>
      <c r="G1348">
        <f t="shared" si="129"/>
        <v>9.6132590969803128E-4</v>
      </c>
      <c r="H1348" s="38">
        <f>G1348*SUMIF('Manual Inputs'!$B$11:$B$22,'Expanded kW'!A1348,'Manual Inputs'!$C$11:$C$22)</f>
        <v>33078.905392507237</v>
      </c>
    </row>
    <row r="1349" spans="1:8" x14ac:dyDescent="0.2">
      <c r="A1349">
        <f t="shared" si="126"/>
        <v>4</v>
      </c>
      <c r="B1349" t="b">
        <f t="shared" si="127"/>
        <v>0</v>
      </c>
      <c r="C1349" t="str">
        <f t="shared" si="128"/>
        <v>OFF</v>
      </c>
      <c r="D1349" s="4">
        <f t="shared" si="130"/>
        <v>42486.124999996733</v>
      </c>
      <c r="E1349" t="str">
        <f t="shared" si="131"/>
        <v>LRKPLGS</v>
      </c>
      <c r="F1349" s="39">
        <v>61.333988189697266</v>
      </c>
      <c r="G1349">
        <f t="shared" si="129"/>
        <v>9.8666961816782695E-4</v>
      </c>
      <c r="H1349" s="38">
        <f>G1349*SUMIF('Manual Inputs'!$B$11:$B$22,'Expanded kW'!A1349,'Manual Inputs'!$C$11:$C$22)</f>
        <v>33950.973986841695</v>
      </c>
    </row>
    <row r="1350" spans="1:8" x14ac:dyDescent="0.2">
      <c r="A1350">
        <f t="shared" si="126"/>
        <v>4</v>
      </c>
      <c r="B1350" t="b">
        <f t="shared" si="127"/>
        <v>0</v>
      </c>
      <c r="C1350" t="str">
        <f t="shared" si="128"/>
        <v>OFF</v>
      </c>
      <c r="D1350" s="4">
        <f t="shared" si="130"/>
        <v>42486.166666663397</v>
      </c>
      <c r="E1350" t="str">
        <f t="shared" si="131"/>
        <v>LRKPLGS</v>
      </c>
      <c r="F1350" s="39">
        <v>69.2283935546875</v>
      </c>
      <c r="G1350">
        <f t="shared" si="129"/>
        <v>1.1136655979995342E-3</v>
      </c>
      <c r="H1350" s="38">
        <f>G1350*SUMIF('Manual Inputs'!$B$11:$B$22,'Expanded kW'!A1350,'Manual Inputs'!$C$11:$C$22)</f>
        <v>38320.863490185438</v>
      </c>
    </row>
    <row r="1351" spans="1:8" x14ac:dyDescent="0.2">
      <c r="A1351">
        <f t="shared" si="126"/>
        <v>4</v>
      </c>
      <c r="B1351" t="b">
        <f t="shared" si="127"/>
        <v>0</v>
      </c>
      <c r="C1351" t="str">
        <f t="shared" si="128"/>
        <v>OFF</v>
      </c>
      <c r="D1351" s="4">
        <f t="shared" si="130"/>
        <v>42486.208333330062</v>
      </c>
      <c r="E1351" t="str">
        <f t="shared" si="131"/>
        <v>LRKPLGS</v>
      </c>
      <c r="F1351" s="39">
        <v>78.049179077148438</v>
      </c>
      <c r="G1351">
        <f t="shared" si="129"/>
        <v>1.2555641006122954E-3</v>
      </c>
      <c r="H1351" s="38">
        <f>G1351*SUMIF('Manual Inputs'!$B$11:$B$22,'Expanded kW'!A1351,'Manual Inputs'!$C$11:$C$22)</f>
        <v>43203.543854787684</v>
      </c>
    </row>
    <row r="1352" spans="1:8" x14ac:dyDescent="0.2">
      <c r="A1352">
        <f t="shared" si="126"/>
        <v>4</v>
      </c>
      <c r="B1352" t="b">
        <f t="shared" si="127"/>
        <v>0</v>
      </c>
      <c r="C1352" t="str">
        <f t="shared" si="128"/>
        <v>OFF</v>
      </c>
      <c r="D1352" s="4">
        <f t="shared" si="130"/>
        <v>42486.249999996726</v>
      </c>
      <c r="E1352" t="str">
        <f t="shared" si="131"/>
        <v>LRKPLGS</v>
      </c>
      <c r="F1352" s="39">
        <v>100.95924377441406</v>
      </c>
      <c r="G1352">
        <f t="shared" si="129"/>
        <v>1.6241144827778622E-3</v>
      </c>
      <c r="H1352" s="38">
        <f>G1352*SUMIF('Manual Inputs'!$B$11:$B$22,'Expanded kW'!A1352,'Manual Inputs'!$C$11:$C$22)</f>
        <v>55885.240146377961</v>
      </c>
    </row>
    <row r="1353" spans="1:8" x14ac:dyDescent="0.2">
      <c r="A1353">
        <f t="shared" si="126"/>
        <v>4</v>
      </c>
      <c r="B1353" t="b">
        <f t="shared" si="127"/>
        <v>0</v>
      </c>
      <c r="C1353" t="str">
        <f t="shared" si="128"/>
        <v>ON</v>
      </c>
      <c r="D1353" s="4">
        <f t="shared" si="130"/>
        <v>42486.29166666339</v>
      </c>
      <c r="E1353" t="str">
        <f t="shared" si="131"/>
        <v>LRKPLGS</v>
      </c>
      <c r="F1353" s="39">
        <v>108.3372802734375</v>
      </c>
      <c r="G1353">
        <f t="shared" si="129"/>
        <v>1.7428037229558322E-3</v>
      </c>
      <c r="H1353" s="38">
        <f>G1353*SUMIF('Manual Inputs'!$B$11:$B$22,'Expanded kW'!A1353,'Manual Inputs'!$C$11:$C$22)</f>
        <v>59969.297496074163</v>
      </c>
    </row>
    <row r="1354" spans="1:8" x14ac:dyDescent="0.2">
      <c r="A1354">
        <f t="shared" si="126"/>
        <v>4</v>
      </c>
      <c r="B1354" t="b">
        <f t="shared" si="127"/>
        <v>0</v>
      </c>
      <c r="C1354" t="str">
        <f t="shared" si="128"/>
        <v>ON</v>
      </c>
      <c r="D1354" s="4">
        <f t="shared" si="130"/>
        <v>42486.333333330054</v>
      </c>
      <c r="E1354" t="str">
        <f t="shared" si="131"/>
        <v>LRKPLGS</v>
      </c>
      <c r="F1354" s="39">
        <v>118.57533264160156</v>
      </c>
      <c r="G1354">
        <f t="shared" si="129"/>
        <v>1.9075015604686305E-3</v>
      </c>
      <c r="H1354" s="38">
        <f>G1354*SUMIF('Manual Inputs'!$B$11:$B$22,'Expanded kW'!A1354,'Manual Inputs'!$C$11:$C$22)</f>
        <v>65636.495405207505</v>
      </c>
    </row>
    <row r="1355" spans="1:8" x14ac:dyDescent="0.2">
      <c r="A1355">
        <f t="shared" si="126"/>
        <v>4</v>
      </c>
      <c r="B1355" t="b">
        <f t="shared" si="127"/>
        <v>0</v>
      </c>
      <c r="C1355" t="str">
        <f t="shared" si="128"/>
        <v>ON</v>
      </c>
      <c r="D1355" s="4">
        <f t="shared" si="130"/>
        <v>42486.374999996719</v>
      </c>
      <c r="E1355" t="str">
        <f t="shared" si="131"/>
        <v>LRKPLGS</v>
      </c>
      <c r="F1355" s="39">
        <v>120.177490234375</v>
      </c>
      <c r="G1355">
        <f t="shared" si="129"/>
        <v>1.933275201918739E-3</v>
      </c>
      <c r="H1355" s="38">
        <f>G1355*SUMIF('Manual Inputs'!$B$11:$B$22,'Expanded kW'!A1355,'Manual Inputs'!$C$11:$C$22)</f>
        <v>66523.357850656772</v>
      </c>
    </row>
    <row r="1356" spans="1:8" x14ac:dyDescent="0.2">
      <c r="A1356">
        <f t="shared" si="126"/>
        <v>4</v>
      </c>
      <c r="B1356" t="b">
        <f t="shared" si="127"/>
        <v>0</v>
      </c>
      <c r="C1356" t="str">
        <f t="shared" si="128"/>
        <v>ON</v>
      </c>
      <c r="D1356" s="4">
        <f t="shared" si="130"/>
        <v>42486.416666663383</v>
      </c>
      <c r="E1356" t="str">
        <f t="shared" si="131"/>
        <v>LRKPLGS</v>
      </c>
      <c r="F1356" s="39">
        <v>128.37202453613281</v>
      </c>
      <c r="G1356">
        <f t="shared" si="129"/>
        <v>2.0650993058001282E-3</v>
      </c>
      <c r="H1356" s="38">
        <f>G1356*SUMIF('Manual Inputs'!$B$11:$B$22,'Expanded kW'!A1356,'Manual Inputs'!$C$11:$C$22)</f>
        <v>71059.381499612879</v>
      </c>
    </row>
    <row r="1357" spans="1:8" x14ac:dyDescent="0.2">
      <c r="A1357">
        <f t="shared" si="126"/>
        <v>4</v>
      </c>
      <c r="B1357" t="b">
        <f t="shared" si="127"/>
        <v>0</v>
      </c>
      <c r="C1357" t="str">
        <f t="shared" si="128"/>
        <v>ON</v>
      </c>
      <c r="D1357" s="4">
        <f t="shared" si="130"/>
        <v>42486.458333330047</v>
      </c>
      <c r="E1357" t="str">
        <f t="shared" si="131"/>
        <v>LRKPLGS</v>
      </c>
      <c r="F1357" s="39">
        <v>119.10987854003906</v>
      </c>
      <c r="G1357">
        <f t="shared" si="129"/>
        <v>1.9161007110060661E-3</v>
      </c>
      <c r="H1357" s="38">
        <f>G1357*SUMIF('Manual Inputs'!$B$11:$B$22,'Expanded kW'!A1357,'Manual Inputs'!$C$11:$C$22)</f>
        <v>65932.389320282688</v>
      </c>
    </row>
    <row r="1358" spans="1:8" x14ac:dyDescent="0.2">
      <c r="A1358">
        <f t="shared" si="126"/>
        <v>4</v>
      </c>
      <c r="B1358" t="b">
        <f t="shared" si="127"/>
        <v>0</v>
      </c>
      <c r="C1358" t="str">
        <f t="shared" si="128"/>
        <v>ON</v>
      </c>
      <c r="D1358" s="4">
        <f t="shared" si="130"/>
        <v>42486.499999996711</v>
      </c>
      <c r="E1358" t="str">
        <f t="shared" si="131"/>
        <v>LRKPLGS</v>
      </c>
      <c r="F1358" s="39">
        <v>127.28904724121094</v>
      </c>
      <c r="G1358">
        <f t="shared" si="129"/>
        <v>2.047677631038654E-3</v>
      </c>
      <c r="H1358" s="38">
        <f>G1358*SUMIF('Manual Inputs'!$B$11:$B$22,'Expanded kW'!A1358,'Manual Inputs'!$C$11:$C$22)</f>
        <v>70459.907455066583</v>
      </c>
    </row>
    <row r="1359" spans="1:8" x14ac:dyDescent="0.2">
      <c r="A1359">
        <f t="shared" si="126"/>
        <v>4</v>
      </c>
      <c r="B1359" t="b">
        <f t="shared" si="127"/>
        <v>0</v>
      </c>
      <c r="C1359" t="str">
        <f t="shared" si="128"/>
        <v>ON</v>
      </c>
      <c r="D1359" s="4">
        <f t="shared" si="130"/>
        <v>42486.541666663376</v>
      </c>
      <c r="E1359" t="str">
        <f t="shared" si="131"/>
        <v>LRKPLGS</v>
      </c>
      <c r="F1359" s="39">
        <v>131.61625671386719</v>
      </c>
      <c r="G1359">
        <f t="shared" si="129"/>
        <v>2.1172887266829306E-3</v>
      </c>
      <c r="H1359" s="38">
        <f>G1359*SUMIF('Manual Inputs'!$B$11:$B$22,'Expanded kW'!A1359,'Manual Inputs'!$C$11:$C$22)</f>
        <v>72855.202145302377</v>
      </c>
    </row>
    <row r="1360" spans="1:8" x14ac:dyDescent="0.2">
      <c r="A1360">
        <f t="shared" si="126"/>
        <v>4</v>
      </c>
      <c r="B1360" t="b">
        <f t="shared" si="127"/>
        <v>0</v>
      </c>
      <c r="C1360" t="str">
        <f t="shared" si="128"/>
        <v>ON</v>
      </c>
      <c r="D1360" s="4">
        <f t="shared" si="130"/>
        <v>42486.58333333004</v>
      </c>
      <c r="E1360" t="str">
        <f t="shared" si="131"/>
        <v>LRKPLGS</v>
      </c>
      <c r="F1360" s="39">
        <v>130.21470642089844</v>
      </c>
      <c r="G1360">
        <f t="shared" si="129"/>
        <v>2.0947422213402575E-3</v>
      </c>
      <c r="H1360" s="38">
        <f>G1360*SUMIF('Manual Inputs'!$B$11:$B$22,'Expanded kW'!A1360,'Manual Inputs'!$C$11:$C$22)</f>
        <v>72079.384381900774</v>
      </c>
    </row>
    <row r="1361" spans="1:8" x14ac:dyDescent="0.2">
      <c r="A1361">
        <f t="shared" si="126"/>
        <v>4</v>
      </c>
      <c r="B1361" t="b">
        <f t="shared" si="127"/>
        <v>0</v>
      </c>
      <c r="C1361" t="str">
        <f t="shared" si="128"/>
        <v>ON</v>
      </c>
      <c r="D1361" s="4">
        <f t="shared" si="130"/>
        <v>42486.624999996704</v>
      </c>
      <c r="E1361" t="str">
        <f t="shared" si="131"/>
        <v>LRKPLGS</v>
      </c>
      <c r="F1361" s="39">
        <v>130.14765930175781</v>
      </c>
      <c r="G1361">
        <f t="shared" si="129"/>
        <v>2.0936636455392327E-3</v>
      </c>
      <c r="H1361" s="38">
        <f>G1361*SUMIF('Manual Inputs'!$B$11:$B$22,'Expanded kW'!A1361,'Manual Inputs'!$C$11:$C$22)</f>
        <v>72042.270946674675</v>
      </c>
    </row>
    <row r="1362" spans="1:8" x14ac:dyDescent="0.2">
      <c r="A1362">
        <f t="shared" si="126"/>
        <v>4</v>
      </c>
      <c r="B1362" t="b">
        <f t="shared" si="127"/>
        <v>0</v>
      </c>
      <c r="C1362" t="str">
        <f t="shared" si="128"/>
        <v>ON</v>
      </c>
      <c r="D1362" s="4">
        <f t="shared" si="130"/>
        <v>42486.666666663368</v>
      </c>
      <c r="E1362" t="str">
        <f t="shared" si="131"/>
        <v>LRKPLGS</v>
      </c>
      <c r="F1362" s="39">
        <v>121.12429809570312</v>
      </c>
      <c r="G1362">
        <f t="shared" si="129"/>
        <v>1.9485063417579685E-3</v>
      </c>
      <c r="H1362" s="38">
        <f>G1362*SUMIF('Manual Inputs'!$B$11:$B$22,'Expanded kW'!A1362,'Manual Inputs'!$C$11:$C$22)</f>
        <v>67047.456315786229</v>
      </c>
    </row>
    <row r="1363" spans="1:8" x14ac:dyDescent="0.2">
      <c r="A1363">
        <f t="shared" si="126"/>
        <v>4</v>
      </c>
      <c r="B1363" t="b">
        <f t="shared" si="127"/>
        <v>0</v>
      </c>
      <c r="C1363" t="str">
        <f t="shared" si="128"/>
        <v>ON</v>
      </c>
      <c r="D1363" s="4">
        <f t="shared" si="130"/>
        <v>42486.708333330032</v>
      </c>
      <c r="E1363" t="str">
        <f t="shared" si="131"/>
        <v>LRKPLGS</v>
      </c>
      <c r="F1363" s="39">
        <v>111.43844604492187</v>
      </c>
      <c r="G1363">
        <f t="shared" si="129"/>
        <v>1.7926916584698578E-3</v>
      </c>
      <c r="H1363" s="38">
        <f>G1363*SUMIF('Manual Inputs'!$B$11:$B$22,'Expanded kW'!A1363,'Manual Inputs'!$C$11:$C$22)</f>
        <v>61685.924794317194</v>
      </c>
    </row>
    <row r="1364" spans="1:8" x14ac:dyDescent="0.2">
      <c r="A1364">
        <f t="shared" si="126"/>
        <v>4</v>
      </c>
      <c r="B1364" t="b">
        <f t="shared" si="127"/>
        <v>0</v>
      </c>
      <c r="C1364" t="str">
        <f t="shared" si="128"/>
        <v>ON</v>
      </c>
      <c r="D1364" s="4">
        <f t="shared" si="130"/>
        <v>42486.749999996697</v>
      </c>
      <c r="E1364" t="str">
        <f t="shared" si="131"/>
        <v>LRKPLGS</v>
      </c>
      <c r="F1364" s="39">
        <v>99.846992492675781</v>
      </c>
      <c r="G1364">
        <f t="shared" si="129"/>
        <v>1.6062218822826E-3</v>
      </c>
      <c r="H1364" s="38">
        <f>G1364*SUMIF('Manual Inputs'!$B$11:$B$22,'Expanded kW'!A1364,'Manual Inputs'!$C$11:$C$22)</f>
        <v>55269.561703679348</v>
      </c>
    </row>
    <row r="1365" spans="1:8" x14ac:dyDescent="0.2">
      <c r="A1365">
        <f t="shared" si="126"/>
        <v>4</v>
      </c>
      <c r="B1365" t="b">
        <f t="shared" si="127"/>
        <v>0</v>
      </c>
      <c r="C1365" t="str">
        <f t="shared" si="128"/>
        <v>ON</v>
      </c>
      <c r="D1365" s="4">
        <f t="shared" si="130"/>
        <v>42486.791666663361</v>
      </c>
      <c r="E1365" t="str">
        <f t="shared" si="131"/>
        <v>LRKPLGS</v>
      </c>
      <c r="F1365" s="39">
        <v>89.510871887207031</v>
      </c>
      <c r="G1365">
        <f t="shared" si="129"/>
        <v>1.4399464374249714E-3</v>
      </c>
      <c r="H1365" s="38">
        <f>G1365*SUMIF('Manual Inputs'!$B$11:$B$22,'Expanded kW'!A1365,'Manual Inputs'!$C$11:$C$22)</f>
        <v>49548.078849576043</v>
      </c>
    </row>
    <row r="1366" spans="1:8" x14ac:dyDescent="0.2">
      <c r="A1366">
        <f t="shared" si="126"/>
        <v>4</v>
      </c>
      <c r="B1366" t="b">
        <f t="shared" si="127"/>
        <v>0</v>
      </c>
      <c r="C1366" t="str">
        <f t="shared" si="128"/>
        <v>ON</v>
      </c>
      <c r="D1366" s="4">
        <f t="shared" si="130"/>
        <v>42486.833333330025</v>
      </c>
      <c r="E1366" t="str">
        <f t="shared" si="131"/>
        <v>LRKPLGS</v>
      </c>
      <c r="F1366" s="39">
        <v>89.074974060058594</v>
      </c>
      <c r="G1366">
        <f t="shared" si="129"/>
        <v>1.4329342219247738E-3</v>
      </c>
      <c r="H1366" s="38">
        <f>G1366*SUMIF('Manual Inputs'!$B$11:$B$22,'Expanded kW'!A1366,'Manual Inputs'!$C$11:$C$22)</f>
        <v>49306.790842269787</v>
      </c>
    </row>
    <row r="1367" spans="1:8" x14ac:dyDescent="0.2">
      <c r="A1367">
        <f t="shared" si="126"/>
        <v>4</v>
      </c>
      <c r="B1367" t="b">
        <f t="shared" si="127"/>
        <v>0</v>
      </c>
      <c r="C1367" t="str">
        <f t="shared" si="128"/>
        <v>OFF</v>
      </c>
      <c r="D1367" s="4">
        <f t="shared" si="130"/>
        <v>42486.874999996689</v>
      </c>
      <c r="E1367" t="str">
        <f t="shared" si="131"/>
        <v>LRKPLGS</v>
      </c>
      <c r="F1367" s="39">
        <v>83.582069396972656</v>
      </c>
      <c r="G1367">
        <f t="shared" si="129"/>
        <v>1.3445707825574041E-3</v>
      </c>
      <c r="H1367" s="38">
        <f>G1367*SUMIF('Manual Inputs'!$B$11:$B$22,'Expanded kW'!A1367,'Manual Inputs'!$C$11:$C$22)</f>
        <v>46266.234230300463</v>
      </c>
    </row>
    <row r="1368" spans="1:8" x14ac:dyDescent="0.2">
      <c r="A1368">
        <f t="shared" si="126"/>
        <v>4</v>
      </c>
      <c r="B1368" t="b">
        <f t="shared" si="127"/>
        <v>0</v>
      </c>
      <c r="C1368" t="str">
        <f t="shared" si="128"/>
        <v>OFF</v>
      </c>
      <c r="D1368" s="4">
        <f t="shared" si="130"/>
        <v>42486.916666663354</v>
      </c>
      <c r="E1368" t="str">
        <f t="shared" si="131"/>
        <v>LRKPLGS</v>
      </c>
      <c r="F1368" s="39">
        <v>77.165489196777344</v>
      </c>
      <c r="G1368">
        <f t="shared" si="129"/>
        <v>1.24134832918475E-3</v>
      </c>
      <c r="H1368" s="38">
        <f>G1368*SUMIF('Manual Inputs'!$B$11:$B$22,'Expanded kW'!A1368,'Manual Inputs'!$C$11:$C$22)</f>
        <v>42714.383879601955</v>
      </c>
    </row>
    <row r="1369" spans="1:8" x14ac:dyDescent="0.2">
      <c r="A1369">
        <f t="shared" si="126"/>
        <v>4</v>
      </c>
      <c r="B1369" t="b">
        <f t="shared" si="127"/>
        <v>0</v>
      </c>
      <c r="C1369" t="str">
        <f t="shared" si="128"/>
        <v>OFF</v>
      </c>
      <c r="D1369" s="4">
        <f t="shared" si="130"/>
        <v>42486.958333330018</v>
      </c>
      <c r="E1369" t="str">
        <f t="shared" si="131"/>
        <v>LRKPLGS</v>
      </c>
      <c r="F1369" s="39">
        <v>71.248847961425781</v>
      </c>
      <c r="G1369">
        <f t="shared" si="129"/>
        <v>1.1461683103921522E-3</v>
      </c>
      <c r="H1369" s="38">
        <f>G1369*SUMIF('Manual Inputs'!$B$11:$B$22,'Expanded kW'!A1369,'Manual Inputs'!$C$11:$C$22)</f>
        <v>39439.271032714911</v>
      </c>
    </row>
    <row r="1370" spans="1:8" x14ac:dyDescent="0.2">
      <c r="A1370">
        <f t="shared" si="126"/>
        <v>4</v>
      </c>
      <c r="B1370" t="b">
        <f t="shared" si="127"/>
        <v>0</v>
      </c>
      <c r="C1370" t="str">
        <f t="shared" si="128"/>
        <v>OFF</v>
      </c>
      <c r="D1370" s="4">
        <f t="shared" si="130"/>
        <v>42486.999999996682</v>
      </c>
      <c r="E1370" t="str">
        <f t="shared" si="131"/>
        <v>LRKPLGS</v>
      </c>
      <c r="F1370" s="39">
        <v>68.554771423339844</v>
      </c>
      <c r="G1370">
        <f t="shared" si="129"/>
        <v>1.1028291513450212E-3</v>
      </c>
      <c r="H1370" s="38">
        <f>G1370*SUMIF('Manual Inputs'!$B$11:$B$22,'Expanded kW'!A1370,'Manual Inputs'!$C$11:$C$22)</f>
        <v>37947.984958503934</v>
      </c>
    </row>
    <row r="1371" spans="1:8" x14ac:dyDescent="0.2">
      <c r="A1371">
        <f t="shared" si="126"/>
        <v>4</v>
      </c>
      <c r="B1371" t="b">
        <f t="shared" si="127"/>
        <v>0</v>
      </c>
      <c r="C1371" t="str">
        <f t="shared" si="128"/>
        <v>OFF</v>
      </c>
      <c r="D1371" s="4">
        <f t="shared" si="130"/>
        <v>42487.041666663346</v>
      </c>
      <c r="E1371" t="str">
        <f t="shared" si="131"/>
        <v>LRKPLGS</v>
      </c>
      <c r="F1371" s="39">
        <v>64.87176513671875</v>
      </c>
      <c r="G1371">
        <f t="shared" si="129"/>
        <v>1.0435812446983675E-3</v>
      </c>
      <c r="H1371" s="38">
        <f>G1371*SUMIF('Manual Inputs'!$B$11:$B$22,'Expanded kW'!A1371,'Manual Inputs'!$C$11:$C$22)</f>
        <v>35909.284161097588</v>
      </c>
    </row>
    <row r="1372" spans="1:8" x14ac:dyDescent="0.2">
      <c r="A1372">
        <f t="shared" si="126"/>
        <v>4</v>
      </c>
      <c r="B1372" t="b">
        <f t="shared" si="127"/>
        <v>0</v>
      </c>
      <c r="C1372" t="str">
        <f t="shared" si="128"/>
        <v>OFF</v>
      </c>
      <c r="D1372" s="4">
        <f t="shared" si="130"/>
        <v>42487.083333330011</v>
      </c>
      <c r="E1372" t="str">
        <f t="shared" si="131"/>
        <v>LRKPLGS</v>
      </c>
      <c r="F1372" s="39">
        <v>63.988994598388672</v>
      </c>
      <c r="G1372">
        <f t="shared" si="129"/>
        <v>1.0293802625725996E-3</v>
      </c>
      <c r="H1372" s="38">
        <f>G1372*SUMIF('Manual Inputs'!$B$11:$B$22,'Expanded kW'!A1372,'Manual Inputs'!$C$11:$C$22)</f>
        <v>35420.633080875981</v>
      </c>
    </row>
    <row r="1373" spans="1:8" x14ac:dyDescent="0.2">
      <c r="A1373">
        <f t="shared" si="126"/>
        <v>4</v>
      </c>
      <c r="B1373" t="b">
        <f t="shared" si="127"/>
        <v>0</v>
      </c>
      <c r="C1373" t="str">
        <f t="shared" si="128"/>
        <v>OFF</v>
      </c>
      <c r="D1373" s="4">
        <f t="shared" si="130"/>
        <v>42487.124999996675</v>
      </c>
      <c r="E1373" t="str">
        <f t="shared" si="131"/>
        <v>LRKPLGS</v>
      </c>
      <c r="F1373" s="39">
        <v>66.31646728515625</v>
      </c>
      <c r="G1373">
        <f t="shared" si="129"/>
        <v>1.0668219267286371E-3</v>
      </c>
      <c r="H1373" s="38">
        <f>G1373*SUMIF('Manual Inputs'!$B$11:$B$22,'Expanded kW'!A1373,'Manual Inputs'!$C$11:$C$22)</f>
        <v>36708.988313852729</v>
      </c>
    </row>
    <row r="1374" spans="1:8" x14ac:dyDescent="0.2">
      <c r="A1374">
        <f t="shared" si="126"/>
        <v>4</v>
      </c>
      <c r="B1374" t="b">
        <f t="shared" si="127"/>
        <v>0</v>
      </c>
      <c r="C1374" t="str">
        <f t="shared" si="128"/>
        <v>OFF</v>
      </c>
      <c r="D1374" s="4">
        <f t="shared" si="130"/>
        <v>42487.166666663339</v>
      </c>
      <c r="E1374" t="str">
        <f t="shared" si="131"/>
        <v>LRKPLGS</v>
      </c>
      <c r="F1374" s="39">
        <v>68.970413208007812</v>
      </c>
      <c r="G1374">
        <f t="shared" si="129"/>
        <v>1.1095155112749275E-3</v>
      </c>
      <c r="H1374" s="38">
        <f>G1374*SUMIF('Manual Inputs'!$B$11:$B$22,'Expanded kW'!A1374,'Manual Inputs'!$C$11:$C$22)</f>
        <v>38178.060383820513</v>
      </c>
    </row>
    <row r="1375" spans="1:8" x14ac:dyDescent="0.2">
      <c r="A1375">
        <f t="shared" si="126"/>
        <v>4</v>
      </c>
      <c r="B1375" t="b">
        <f t="shared" si="127"/>
        <v>0</v>
      </c>
      <c r="C1375" t="str">
        <f t="shared" si="128"/>
        <v>OFF</v>
      </c>
      <c r="D1375" s="4">
        <f t="shared" si="130"/>
        <v>42487.208333330003</v>
      </c>
      <c r="E1375" t="str">
        <f t="shared" si="131"/>
        <v>LRKPLGS</v>
      </c>
      <c r="F1375" s="39">
        <v>76.685173034667969</v>
      </c>
      <c r="G1375">
        <f t="shared" si="129"/>
        <v>1.2336215633530132E-3</v>
      </c>
      <c r="H1375" s="38">
        <f>G1375*SUMIF('Manual Inputs'!$B$11:$B$22,'Expanded kW'!A1375,'Manual Inputs'!$C$11:$C$22)</f>
        <v>42448.508432618153</v>
      </c>
    </row>
    <row r="1376" spans="1:8" x14ac:dyDescent="0.2">
      <c r="A1376">
        <f t="shared" si="126"/>
        <v>4</v>
      </c>
      <c r="B1376" t="b">
        <f t="shared" si="127"/>
        <v>0</v>
      </c>
      <c r="C1376" t="str">
        <f t="shared" si="128"/>
        <v>OFF</v>
      </c>
      <c r="D1376" s="4">
        <f t="shared" si="130"/>
        <v>42487.249999996668</v>
      </c>
      <c r="E1376" t="str">
        <f t="shared" si="131"/>
        <v>LRKPLGS</v>
      </c>
      <c r="F1376" s="39">
        <v>102.72330474853516</v>
      </c>
      <c r="G1376">
        <f t="shared" si="129"/>
        <v>1.6524926368671996E-3</v>
      </c>
      <c r="H1376" s="38">
        <f>G1376*SUMIF('Manual Inputs'!$B$11:$B$22,'Expanded kW'!A1376,'Manual Inputs'!$C$11:$C$22)</f>
        <v>56861.7230070449</v>
      </c>
    </row>
    <row r="1377" spans="1:8" x14ac:dyDescent="0.2">
      <c r="A1377">
        <f t="shared" si="126"/>
        <v>4</v>
      </c>
      <c r="B1377" t="b">
        <f t="shared" si="127"/>
        <v>0</v>
      </c>
      <c r="C1377" t="str">
        <f t="shared" si="128"/>
        <v>ON</v>
      </c>
      <c r="D1377" s="4">
        <f t="shared" si="130"/>
        <v>42487.291666663332</v>
      </c>
      <c r="E1377" t="str">
        <f t="shared" si="131"/>
        <v>LRKPLGS</v>
      </c>
      <c r="F1377" s="39">
        <v>104.45183563232422</v>
      </c>
      <c r="G1377">
        <f t="shared" si="129"/>
        <v>1.6802992243309827E-3</v>
      </c>
      <c r="H1377" s="38">
        <f>G1377*SUMIF('Manual Inputs'!$B$11:$B$22,'Expanded kW'!A1377,'Manual Inputs'!$C$11:$C$22)</f>
        <v>57818.538449886641</v>
      </c>
    </row>
    <row r="1378" spans="1:8" x14ac:dyDescent="0.2">
      <c r="A1378">
        <f t="shared" si="126"/>
        <v>4</v>
      </c>
      <c r="B1378" t="b">
        <f t="shared" si="127"/>
        <v>0</v>
      </c>
      <c r="C1378" t="str">
        <f t="shared" si="128"/>
        <v>ON</v>
      </c>
      <c r="D1378" s="4">
        <f t="shared" si="130"/>
        <v>42487.333333329996</v>
      </c>
      <c r="E1378" t="str">
        <f t="shared" si="131"/>
        <v>LRKPLGS</v>
      </c>
      <c r="F1378" s="39">
        <v>107.46785736083984</v>
      </c>
      <c r="G1378">
        <f t="shared" si="129"/>
        <v>1.728817461854631E-3</v>
      </c>
      <c r="H1378" s="38">
        <f>G1378*SUMIF('Manual Inputs'!$B$11:$B$22,'Expanded kW'!A1378,'Manual Inputs'!$C$11:$C$22)</f>
        <v>59488.034895020515</v>
      </c>
    </row>
    <row r="1379" spans="1:8" x14ac:dyDescent="0.2">
      <c r="A1379">
        <f t="shared" si="126"/>
        <v>4</v>
      </c>
      <c r="B1379" t="b">
        <f t="shared" si="127"/>
        <v>0</v>
      </c>
      <c r="C1379" t="str">
        <f t="shared" si="128"/>
        <v>ON</v>
      </c>
      <c r="D1379" s="4">
        <f t="shared" si="130"/>
        <v>42487.37499999666</v>
      </c>
      <c r="E1379" t="str">
        <f t="shared" si="131"/>
        <v>LRKPLGS</v>
      </c>
      <c r="F1379" s="39">
        <v>116.26715087890625</v>
      </c>
      <c r="G1379">
        <f t="shared" si="129"/>
        <v>1.8703702261843376E-3</v>
      </c>
      <c r="H1379" s="38">
        <f>G1379*SUMIF('Manual Inputs'!$B$11:$B$22,'Expanded kW'!A1379,'Manual Inputs'!$C$11:$C$22)</f>
        <v>64358.818520087967</v>
      </c>
    </row>
    <row r="1380" spans="1:8" x14ac:dyDescent="0.2">
      <c r="A1380">
        <f t="shared" si="126"/>
        <v>4</v>
      </c>
      <c r="B1380" t="b">
        <f t="shared" si="127"/>
        <v>0</v>
      </c>
      <c r="C1380" t="str">
        <f t="shared" si="128"/>
        <v>ON</v>
      </c>
      <c r="D1380" s="4">
        <f t="shared" si="130"/>
        <v>42487.416666663325</v>
      </c>
      <c r="E1380" t="str">
        <f t="shared" si="131"/>
        <v>LRKPLGS</v>
      </c>
      <c r="F1380" s="39">
        <v>117.66129302978516</v>
      </c>
      <c r="G1380">
        <f t="shared" si="129"/>
        <v>1.8927975579832246E-3</v>
      </c>
      <c r="H1380" s="38">
        <f>G1380*SUMIF('Manual Inputs'!$B$11:$B$22,'Expanded kW'!A1380,'Manual Inputs'!$C$11:$C$22)</f>
        <v>65130.535561413511</v>
      </c>
    </row>
    <row r="1381" spans="1:8" x14ac:dyDescent="0.2">
      <c r="A1381">
        <f t="shared" si="126"/>
        <v>4</v>
      </c>
      <c r="B1381" t="b">
        <f t="shared" si="127"/>
        <v>0</v>
      </c>
      <c r="C1381" t="str">
        <f t="shared" si="128"/>
        <v>ON</v>
      </c>
      <c r="D1381" s="4">
        <f t="shared" si="130"/>
        <v>42487.458333329989</v>
      </c>
      <c r="E1381" t="str">
        <f t="shared" si="131"/>
        <v>LRKPLGS</v>
      </c>
      <c r="F1381" s="39">
        <v>112.66083526611328</v>
      </c>
      <c r="G1381">
        <f t="shared" si="129"/>
        <v>1.8123560295913821E-3</v>
      </c>
      <c r="H1381" s="38">
        <f>G1381*SUMIF('Manual Inputs'!$B$11:$B$22,'Expanded kW'!A1381,'Manual Inputs'!$C$11:$C$22)</f>
        <v>62362.569276037633</v>
      </c>
    </row>
    <row r="1382" spans="1:8" x14ac:dyDescent="0.2">
      <c r="A1382">
        <f t="shared" si="126"/>
        <v>4</v>
      </c>
      <c r="B1382" t="b">
        <f t="shared" si="127"/>
        <v>0</v>
      </c>
      <c r="C1382" t="str">
        <f t="shared" si="128"/>
        <v>ON</v>
      </c>
      <c r="D1382" s="4">
        <f t="shared" si="130"/>
        <v>42487.499999996653</v>
      </c>
      <c r="E1382" t="str">
        <f t="shared" si="131"/>
        <v>LRKPLGS</v>
      </c>
      <c r="F1382" s="39">
        <v>119.64894104003906</v>
      </c>
      <c r="G1382">
        <f t="shared" si="129"/>
        <v>1.924772519358045E-3</v>
      </c>
      <c r="H1382" s="38">
        <f>G1382*SUMIF('Manual Inputs'!$B$11:$B$22,'Expanded kW'!A1382,'Manual Inputs'!$C$11:$C$22)</f>
        <v>66230.783366633899</v>
      </c>
    </row>
    <row r="1383" spans="1:8" x14ac:dyDescent="0.2">
      <c r="A1383">
        <f t="shared" si="126"/>
        <v>4</v>
      </c>
      <c r="B1383" t="b">
        <f t="shared" si="127"/>
        <v>0</v>
      </c>
      <c r="C1383" t="str">
        <f t="shared" si="128"/>
        <v>ON</v>
      </c>
      <c r="D1383" s="4">
        <f t="shared" si="130"/>
        <v>42487.541666663317</v>
      </c>
      <c r="E1383" t="str">
        <f t="shared" si="131"/>
        <v>LRKPLGS</v>
      </c>
      <c r="F1383" s="39">
        <v>117.39845275878906</v>
      </c>
      <c r="G1383">
        <f t="shared" si="129"/>
        <v>1.8885692904683068E-3</v>
      </c>
      <c r="H1383" s="38">
        <f>G1383*SUMIF('Manual Inputs'!$B$11:$B$22,'Expanded kW'!A1383,'Manual Inputs'!$C$11:$C$22)</f>
        <v>64985.042280010006</v>
      </c>
    </row>
    <row r="1384" spans="1:8" x14ac:dyDescent="0.2">
      <c r="A1384">
        <f t="shared" si="126"/>
        <v>4</v>
      </c>
      <c r="B1384" t="b">
        <f t="shared" si="127"/>
        <v>0</v>
      </c>
      <c r="C1384" t="str">
        <f t="shared" si="128"/>
        <v>ON</v>
      </c>
      <c r="D1384" s="4">
        <f t="shared" si="130"/>
        <v>42487.583333329982</v>
      </c>
      <c r="E1384" t="str">
        <f t="shared" si="131"/>
        <v>LRKPLGS</v>
      </c>
      <c r="F1384" s="39">
        <v>114.96561431884766</v>
      </c>
      <c r="G1384">
        <f t="shared" si="129"/>
        <v>1.8494326250491778E-3</v>
      </c>
      <c r="H1384" s="38">
        <f>G1384*SUMIF('Manual Inputs'!$B$11:$B$22,'Expanded kW'!A1384,'Manual Inputs'!$C$11:$C$22)</f>
        <v>63638.362616310689</v>
      </c>
    </row>
    <row r="1385" spans="1:8" x14ac:dyDescent="0.2">
      <c r="A1385">
        <f t="shared" si="126"/>
        <v>4</v>
      </c>
      <c r="B1385" t="b">
        <f t="shared" si="127"/>
        <v>0</v>
      </c>
      <c r="C1385" t="str">
        <f t="shared" si="128"/>
        <v>ON</v>
      </c>
      <c r="D1385" s="4">
        <f t="shared" si="130"/>
        <v>42487.624999996646</v>
      </c>
      <c r="E1385" t="str">
        <f t="shared" si="131"/>
        <v>LRKPLGS</v>
      </c>
      <c r="F1385" s="39">
        <v>118.09713745117187</v>
      </c>
      <c r="G1385">
        <f t="shared" si="129"/>
        <v>1.8998089143538585E-3</v>
      </c>
      <c r="H1385" s="38">
        <f>G1385*SUMIF('Manual Inputs'!$B$11:$B$22,'Expanded kW'!A1385,'Manual Inputs'!$C$11:$C$22)</f>
        <v>65371.794006356708</v>
      </c>
    </row>
    <row r="1386" spans="1:8" x14ac:dyDescent="0.2">
      <c r="A1386">
        <f t="shared" si="126"/>
        <v>4</v>
      </c>
      <c r="B1386" t="b">
        <f t="shared" si="127"/>
        <v>0</v>
      </c>
      <c r="C1386" t="str">
        <f t="shared" si="128"/>
        <v>ON</v>
      </c>
      <c r="D1386" s="4">
        <f t="shared" si="130"/>
        <v>42487.66666666331</v>
      </c>
      <c r="E1386" t="str">
        <f t="shared" si="131"/>
        <v>LRKPLGS</v>
      </c>
      <c r="F1386" s="39">
        <v>121.63935852050781</v>
      </c>
      <c r="G1386">
        <f t="shared" si="129"/>
        <v>1.9567920327373911E-3</v>
      </c>
      <c r="H1386" s="38">
        <f>G1386*SUMIF('Manual Inputs'!$B$11:$B$22,'Expanded kW'!A1386,'Manual Inputs'!$C$11:$C$22)</f>
        <v>67332.564191538753</v>
      </c>
    </row>
    <row r="1387" spans="1:8" x14ac:dyDescent="0.2">
      <c r="A1387">
        <f t="shared" si="126"/>
        <v>4</v>
      </c>
      <c r="B1387" t="b">
        <f t="shared" si="127"/>
        <v>0</v>
      </c>
      <c r="C1387" t="str">
        <f t="shared" si="128"/>
        <v>ON</v>
      </c>
      <c r="D1387" s="4">
        <f t="shared" si="130"/>
        <v>42487.708333329974</v>
      </c>
      <c r="E1387" t="str">
        <f t="shared" si="131"/>
        <v>LRKPLGS</v>
      </c>
      <c r="F1387" s="39">
        <v>107.48628234863281</v>
      </c>
      <c r="G1387">
        <f t="shared" si="129"/>
        <v>1.7291138615541616E-3</v>
      </c>
      <c r="H1387" s="38">
        <f>G1387*SUMIF('Manual Inputs'!$B$11:$B$22,'Expanded kW'!A1387,'Manual Inputs'!$C$11:$C$22)</f>
        <v>59498.233910276664</v>
      </c>
    </row>
    <row r="1388" spans="1:8" x14ac:dyDescent="0.2">
      <c r="A1388">
        <f t="shared" si="126"/>
        <v>4</v>
      </c>
      <c r="B1388" t="b">
        <f t="shared" si="127"/>
        <v>0</v>
      </c>
      <c r="C1388" t="str">
        <f t="shared" si="128"/>
        <v>ON</v>
      </c>
      <c r="D1388" s="4">
        <f t="shared" si="130"/>
        <v>42487.749999996639</v>
      </c>
      <c r="E1388" t="str">
        <f t="shared" si="131"/>
        <v>LRKPLGS</v>
      </c>
      <c r="F1388" s="39">
        <v>99.497444152832031</v>
      </c>
      <c r="G1388">
        <f t="shared" si="129"/>
        <v>1.6005987565543638E-3</v>
      </c>
      <c r="H1388" s="38">
        <f>G1388*SUMIF('Manual Inputs'!$B$11:$B$22,'Expanded kW'!A1388,'Manual Inputs'!$C$11:$C$22)</f>
        <v>55076.071814248484</v>
      </c>
    </row>
    <row r="1389" spans="1:8" x14ac:dyDescent="0.2">
      <c r="A1389">
        <f t="shared" si="126"/>
        <v>4</v>
      </c>
      <c r="B1389" t="b">
        <f t="shared" si="127"/>
        <v>0</v>
      </c>
      <c r="C1389" t="str">
        <f t="shared" si="128"/>
        <v>ON</v>
      </c>
      <c r="D1389" s="4">
        <f t="shared" si="130"/>
        <v>42487.791666663303</v>
      </c>
      <c r="E1389" t="str">
        <f t="shared" si="131"/>
        <v>LRKPLGS</v>
      </c>
      <c r="F1389" s="39">
        <v>92.088516235351562</v>
      </c>
      <c r="G1389">
        <f t="shared" si="129"/>
        <v>1.4814125712901002E-3</v>
      </c>
      <c r="H1389" s="38">
        <f>G1389*SUMIF('Manual Inputs'!$B$11:$B$22,'Expanded kW'!A1389,'Manual Inputs'!$C$11:$C$22)</f>
        <v>50974.914749118681</v>
      </c>
    </row>
    <row r="1390" spans="1:8" x14ac:dyDescent="0.2">
      <c r="A1390">
        <f t="shared" si="126"/>
        <v>4</v>
      </c>
      <c r="B1390" t="b">
        <f t="shared" si="127"/>
        <v>0</v>
      </c>
      <c r="C1390" t="str">
        <f t="shared" si="128"/>
        <v>ON</v>
      </c>
      <c r="D1390" s="4">
        <f t="shared" si="130"/>
        <v>42487.833333329967</v>
      </c>
      <c r="E1390" t="str">
        <f t="shared" si="131"/>
        <v>LRKPLGS</v>
      </c>
      <c r="F1390" s="39">
        <v>89.913642883300781</v>
      </c>
      <c r="G1390">
        <f t="shared" si="129"/>
        <v>1.4464257471299882E-3</v>
      </c>
      <c r="H1390" s="38">
        <f>G1390*SUMIF('Manual Inputs'!$B$11:$B$22,'Expanded kW'!A1390,'Manual Inputs'!$C$11:$C$22)</f>
        <v>49771.029745394844</v>
      </c>
    </row>
    <row r="1391" spans="1:8" x14ac:dyDescent="0.2">
      <c r="A1391">
        <f t="shared" si="126"/>
        <v>4</v>
      </c>
      <c r="B1391" t="b">
        <f t="shared" si="127"/>
        <v>0</v>
      </c>
      <c r="C1391" t="str">
        <f t="shared" si="128"/>
        <v>OFF</v>
      </c>
      <c r="D1391" s="4">
        <f t="shared" si="130"/>
        <v>42487.874999996631</v>
      </c>
      <c r="E1391" t="str">
        <f t="shared" si="131"/>
        <v>LRKPLGS</v>
      </c>
      <c r="F1391" s="39">
        <v>81.847206115722656</v>
      </c>
      <c r="G1391">
        <f t="shared" si="129"/>
        <v>1.3166623268739065E-3</v>
      </c>
      <c r="H1391" s="38">
        <f>G1391*SUMIF('Manual Inputs'!$B$11:$B$22,'Expanded kW'!A1391,'Manual Inputs'!$C$11:$C$22)</f>
        <v>45305.913535838605</v>
      </c>
    </row>
    <row r="1392" spans="1:8" x14ac:dyDescent="0.2">
      <c r="A1392">
        <f t="shared" si="126"/>
        <v>4</v>
      </c>
      <c r="B1392" t="b">
        <f t="shared" si="127"/>
        <v>0</v>
      </c>
      <c r="C1392" t="str">
        <f t="shared" si="128"/>
        <v>OFF</v>
      </c>
      <c r="D1392" s="4">
        <f t="shared" si="130"/>
        <v>42487.916666663295</v>
      </c>
      <c r="E1392" t="str">
        <f t="shared" si="131"/>
        <v>LRKPLGS</v>
      </c>
      <c r="F1392" s="39">
        <v>82.627609252929688</v>
      </c>
      <c r="G1392">
        <f t="shared" si="129"/>
        <v>1.3292165417249536E-3</v>
      </c>
      <c r="H1392" s="38">
        <f>G1392*SUMIF('Manual Inputs'!$B$11:$B$22,'Expanded kW'!A1392,'Manual Inputs'!$C$11:$C$22)</f>
        <v>45737.899900863798</v>
      </c>
    </row>
    <row r="1393" spans="1:8" x14ac:dyDescent="0.2">
      <c r="A1393">
        <f t="shared" si="126"/>
        <v>4</v>
      </c>
      <c r="B1393" t="b">
        <f t="shared" si="127"/>
        <v>0</v>
      </c>
      <c r="C1393" t="str">
        <f t="shared" si="128"/>
        <v>OFF</v>
      </c>
      <c r="D1393" s="4">
        <f t="shared" si="130"/>
        <v>42487.95833332996</v>
      </c>
      <c r="E1393" t="str">
        <f t="shared" si="131"/>
        <v>LRKPLGS</v>
      </c>
      <c r="F1393" s="39">
        <v>75.53851318359375</v>
      </c>
      <c r="G1393">
        <f t="shared" si="129"/>
        <v>1.2151754379530375E-3</v>
      </c>
      <c r="H1393" s="38">
        <f>G1393*SUMIF('Manual Inputs'!$B$11:$B$22,'Expanded kW'!A1393,'Manual Inputs'!$C$11:$C$22)</f>
        <v>41813.783381718618</v>
      </c>
    </row>
    <row r="1394" spans="1:8" x14ac:dyDescent="0.2">
      <c r="A1394">
        <f t="shared" si="126"/>
        <v>4</v>
      </c>
      <c r="B1394" t="b">
        <f t="shared" si="127"/>
        <v>0</v>
      </c>
      <c r="C1394" t="str">
        <f t="shared" si="128"/>
        <v>OFF</v>
      </c>
      <c r="D1394" s="4">
        <f t="shared" si="130"/>
        <v>42487.999999996624</v>
      </c>
      <c r="E1394" t="str">
        <f t="shared" si="131"/>
        <v>LRKPLGS</v>
      </c>
      <c r="F1394" s="39">
        <v>69.456962585449219</v>
      </c>
      <c r="G1394">
        <f t="shared" si="129"/>
        <v>1.1173425498000457E-3</v>
      </c>
      <c r="H1394" s="38">
        <f>G1394*SUMIF('Manual Inputs'!$B$11:$B$22,'Expanded kW'!A1394,'Manual Inputs'!$C$11:$C$22)</f>
        <v>38447.386180893038</v>
      </c>
    </row>
    <row r="1395" spans="1:8" x14ac:dyDescent="0.2">
      <c r="A1395">
        <f t="shared" si="126"/>
        <v>4</v>
      </c>
      <c r="B1395" t="b">
        <f t="shared" si="127"/>
        <v>0</v>
      </c>
      <c r="C1395" t="str">
        <f t="shared" si="128"/>
        <v>OFF</v>
      </c>
      <c r="D1395" s="4">
        <f t="shared" si="130"/>
        <v>42488.041666663288</v>
      </c>
      <c r="E1395" t="str">
        <f t="shared" si="131"/>
        <v>LRKPLGS</v>
      </c>
      <c r="F1395" s="39">
        <v>67.236541748046875</v>
      </c>
      <c r="G1395">
        <f t="shared" si="129"/>
        <v>1.0816230108547588E-3</v>
      </c>
      <c r="H1395" s="38">
        <f>G1395*SUMIF('Manual Inputs'!$B$11:$B$22,'Expanded kW'!A1395,'Manual Inputs'!$C$11:$C$22)</f>
        <v>37218.288704672646</v>
      </c>
    </row>
    <row r="1396" spans="1:8" x14ac:dyDescent="0.2">
      <c r="A1396">
        <f t="shared" si="126"/>
        <v>4</v>
      </c>
      <c r="B1396" t="b">
        <f t="shared" si="127"/>
        <v>0</v>
      </c>
      <c r="C1396" t="str">
        <f t="shared" si="128"/>
        <v>OFF</v>
      </c>
      <c r="D1396" s="4">
        <f t="shared" si="130"/>
        <v>42488.083333329952</v>
      </c>
      <c r="E1396" t="str">
        <f t="shared" si="131"/>
        <v>LRKPLGS</v>
      </c>
      <c r="F1396" s="39">
        <v>65.88067626953125</v>
      </c>
      <c r="G1396">
        <f t="shared" si="129"/>
        <v>1.0598114294875672E-3</v>
      </c>
      <c r="H1396" s="38">
        <f>G1396*SUMIF('Manual Inputs'!$B$11:$B$22,'Expanded kW'!A1396,'Manual Inputs'!$C$11:$C$22)</f>
        <v>36467.7594312726</v>
      </c>
    </row>
    <row r="1397" spans="1:8" x14ac:dyDescent="0.2">
      <c r="A1397">
        <f t="shared" si="126"/>
        <v>4</v>
      </c>
      <c r="B1397" t="b">
        <f t="shared" si="127"/>
        <v>0</v>
      </c>
      <c r="C1397" t="str">
        <f t="shared" si="128"/>
        <v>OFF</v>
      </c>
      <c r="D1397" s="4">
        <f t="shared" si="130"/>
        <v>42488.124999996617</v>
      </c>
      <c r="E1397" t="str">
        <f t="shared" si="131"/>
        <v>LRKPLGS</v>
      </c>
      <c r="F1397" s="39">
        <v>67.204277038574219</v>
      </c>
      <c r="G1397">
        <f t="shared" si="129"/>
        <v>1.0811039738653945E-3</v>
      </c>
      <c r="H1397" s="38">
        <f>G1397*SUMIF('Manual Inputs'!$B$11:$B$22,'Expanded kW'!A1397,'Manual Inputs'!$C$11:$C$22)</f>
        <v>37200.428814188905</v>
      </c>
    </row>
    <row r="1398" spans="1:8" x14ac:dyDescent="0.2">
      <c r="A1398">
        <f t="shared" si="126"/>
        <v>4</v>
      </c>
      <c r="B1398" t="b">
        <f t="shared" si="127"/>
        <v>0</v>
      </c>
      <c r="C1398" t="str">
        <f t="shared" si="128"/>
        <v>OFF</v>
      </c>
      <c r="D1398" s="4">
        <f t="shared" si="130"/>
        <v>42488.166666663281</v>
      </c>
      <c r="E1398" t="str">
        <f t="shared" si="131"/>
        <v>LRKPLGS</v>
      </c>
      <c r="F1398" s="39">
        <v>68.217781066894531</v>
      </c>
      <c r="G1398">
        <f t="shared" si="129"/>
        <v>1.097408043797086E-3</v>
      </c>
      <c r="H1398" s="38">
        <f>G1398*SUMIF('Manual Inputs'!$B$11:$B$22,'Expanded kW'!A1398,'Manual Inputs'!$C$11:$C$22)</f>
        <v>37761.446447587186</v>
      </c>
    </row>
    <row r="1399" spans="1:8" x14ac:dyDescent="0.2">
      <c r="A1399">
        <f t="shared" si="126"/>
        <v>4</v>
      </c>
      <c r="B1399" t="b">
        <f t="shared" si="127"/>
        <v>0</v>
      </c>
      <c r="C1399" t="str">
        <f t="shared" si="128"/>
        <v>OFF</v>
      </c>
      <c r="D1399" s="4">
        <f t="shared" si="130"/>
        <v>42488.208333329945</v>
      </c>
      <c r="E1399" t="str">
        <f t="shared" si="131"/>
        <v>LRKPLGS</v>
      </c>
      <c r="F1399" s="39">
        <v>76.762046813964844</v>
      </c>
      <c r="G1399">
        <f t="shared" si="129"/>
        <v>1.2348582189937874E-3</v>
      </c>
      <c r="H1399" s="38">
        <f>G1399*SUMIF('Manual Inputs'!$B$11:$B$22,'Expanded kW'!A1399,'Manual Inputs'!$C$11:$C$22)</f>
        <v>42491.061342647517</v>
      </c>
    </row>
    <row r="1400" spans="1:8" x14ac:dyDescent="0.2">
      <c r="A1400">
        <f t="shared" si="126"/>
        <v>4</v>
      </c>
      <c r="B1400" t="b">
        <f t="shared" si="127"/>
        <v>0</v>
      </c>
      <c r="C1400" t="str">
        <f t="shared" si="128"/>
        <v>OFF</v>
      </c>
      <c r="D1400" s="4">
        <f t="shared" si="130"/>
        <v>42488.249999996609</v>
      </c>
      <c r="E1400" t="str">
        <f t="shared" si="131"/>
        <v>LRKPLGS</v>
      </c>
      <c r="F1400" s="39">
        <v>100.51609039306641</v>
      </c>
      <c r="G1400">
        <f t="shared" si="129"/>
        <v>1.616985548389775E-3</v>
      </c>
      <c r="H1400" s="38">
        <f>G1400*SUMIF('Manual Inputs'!$B$11:$B$22,'Expanded kW'!A1400,'Manual Inputs'!$C$11:$C$22)</f>
        <v>55639.935880890094</v>
      </c>
    </row>
    <row r="1401" spans="1:8" x14ac:dyDescent="0.2">
      <c r="A1401">
        <f t="shared" si="126"/>
        <v>4</v>
      </c>
      <c r="B1401" t="b">
        <f t="shared" si="127"/>
        <v>0</v>
      </c>
      <c r="C1401" t="str">
        <f t="shared" si="128"/>
        <v>ON</v>
      </c>
      <c r="D1401" s="4">
        <f t="shared" si="130"/>
        <v>42488.291666663274</v>
      </c>
      <c r="E1401" t="str">
        <f t="shared" si="131"/>
        <v>LRKPLGS</v>
      </c>
      <c r="F1401" s="39">
        <v>108.42210388183594</v>
      </c>
      <c r="G1401">
        <f t="shared" si="129"/>
        <v>1.7441682661688261E-3</v>
      </c>
      <c r="H1401" s="38">
        <f>G1401*SUMIF('Manual Inputs'!$B$11:$B$22,'Expanded kW'!A1401,'Manual Inputs'!$C$11:$C$22)</f>
        <v>60016.250975004936</v>
      </c>
    </row>
    <row r="1402" spans="1:8" x14ac:dyDescent="0.2">
      <c r="A1402">
        <f t="shared" si="126"/>
        <v>4</v>
      </c>
      <c r="B1402" t="b">
        <f t="shared" si="127"/>
        <v>0</v>
      </c>
      <c r="C1402" t="str">
        <f t="shared" si="128"/>
        <v>ON</v>
      </c>
      <c r="D1402" s="4">
        <f t="shared" si="130"/>
        <v>42488.333333329938</v>
      </c>
      <c r="E1402" t="str">
        <f t="shared" si="131"/>
        <v>LRKPLGS</v>
      </c>
      <c r="F1402" s="39">
        <v>108.04204559326172</v>
      </c>
      <c r="G1402">
        <f t="shared" si="129"/>
        <v>1.7380543319940381E-3</v>
      </c>
      <c r="H1402" s="38">
        <f>G1402*SUMIF('Manual Inputs'!$B$11:$B$22,'Expanded kW'!A1402,'Manual Inputs'!$C$11:$C$22)</f>
        <v>59805.872529876629</v>
      </c>
    </row>
    <row r="1403" spans="1:8" x14ac:dyDescent="0.2">
      <c r="A1403">
        <f t="shared" si="126"/>
        <v>4</v>
      </c>
      <c r="B1403" t="b">
        <f t="shared" si="127"/>
        <v>0</v>
      </c>
      <c r="C1403" t="str">
        <f t="shared" si="128"/>
        <v>ON</v>
      </c>
      <c r="D1403" s="4">
        <f t="shared" si="130"/>
        <v>42488.374999996602</v>
      </c>
      <c r="E1403" t="str">
        <f t="shared" si="131"/>
        <v>LRKPLGS</v>
      </c>
      <c r="F1403" s="39">
        <v>110.30712890625</v>
      </c>
      <c r="G1403">
        <f t="shared" si="129"/>
        <v>1.7744923487202986E-3</v>
      </c>
      <c r="H1403" s="38">
        <f>G1403*SUMIF('Manual Inputs'!$B$11:$B$22,'Expanded kW'!A1403,'Manual Inputs'!$C$11:$C$22)</f>
        <v>61059.692588005702</v>
      </c>
    </row>
    <row r="1404" spans="1:8" x14ac:dyDescent="0.2">
      <c r="A1404">
        <f t="shared" si="126"/>
        <v>4</v>
      </c>
      <c r="B1404" t="b">
        <f t="shared" si="127"/>
        <v>0</v>
      </c>
      <c r="C1404" t="str">
        <f t="shared" si="128"/>
        <v>ON</v>
      </c>
      <c r="D1404" s="4">
        <f t="shared" si="130"/>
        <v>42488.416666663266</v>
      </c>
      <c r="E1404" t="str">
        <f t="shared" si="131"/>
        <v>LRKPLGS</v>
      </c>
      <c r="F1404" s="39">
        <v>128.01824951171875</v>
      </c>
      <c r="G1404">
        <f t="shared" si="129"/>
        <v>2.0594081861035523E-3</v>
      </c>
      <c r="H1404" s="38">
        <f>G1404*SUMIF('Manual Inputs'!$B$11:$B$22,'Expanded kW'!A1404,'Manual Inputs'!$C$11:$C$22)</f>
        <v>70863.551960305442</v>
      </c>
    </row>
    <row r="1405" spans="1:8" x14ac:dyDescent="0.2">
      <c r="A1405">
        <f t="shared" si="126"/>
        <v>4</v>
      </c>
      <c r="B1405" t="b">
        <f t="shared" si="127"/>
        <v>0</v>
      </c>
      <c r="C1405" t="str">
        <f t="shared" si="128"/>
        <v>ON</v>
      </c>
      <c r="D1405" s="4">
        <f t="shared" si="130"/>
        <v>42488.458333329931</v>
      </c>
      <c r="E1405" t="str">
        <f t="shared" si="131"/>
        <v>LRKPLGS</v>
      </c>
      <c r="F1405" s="39">
        <v>127.94731140136719</v>
      </c>
      <c r="G1405">
        <f t="shared" si="129"/>
        <v>2.058267016577161E-3</v>
      </c>
      <c r="H1405" s="38">
        <f>G1405*SUMIF('Manual Inputs'!$B$11:$B$22,'Expanded kW'!A1405,'Manual Inputs'!$C$11:$C$22)</f>
        <v>70824.284695770606</v>
      </c>
    </row>
    <row r="1406" spans="1:8" x14ac:dyDescent="0.2">
      <c r="A1406">
        <f t="shared" si="126"/>
        <v>4</v>
      </c>
      <c r="B1406" t="b">
        <f t="shared" si="127"/>
        <v>0</v>
      </c>
      <c r="C1406" t="str">
        <f t="shared" si="128"/>
        <v>ON</v>
      </c>
      <c r="D1406" s="4">
        <f t="shared" si="130"/>
        <v>42488.499999996595</v>
      </c>
      <c r="E1406" t="str">
        <f t="shared" si="131"/>
        <v>LRKPLGS</v>
      </c>
      <c r="F1406" s="39">
        <v>127.67035675048828</v>
      </c>
      <c r="G1406">
        <f t="shared" si="129"/>
        <v>2.0538116933917954E-3</v>
      </c>
      <c r="H1406" s="38">
        <f>G1406*SUMIF('Manual Inputs'!$B$11:$B$22,'Expanded kW'!A1406,'Manual Inputs'!$C$11:$C$22)</f>
        <v>70670.978504129467</v>
      </c>
    </row>
    <row r="1407" spans="1:8" x14ac:dyDescent="0.2">
      <c r="A1407">
        <f t="shared" si="126"/>
        <v>4</v>
      </c>
      <c r="B1407" t="b">
        <f t="shared" si="127"/>
        <v>0</v>
      </c>
      <c r="C1407" t="str">
        <f t="shared" si="128"/>
        <v>ON</v>
      </c>
      <c r="D1407" s="4">
        <f t="shared" si="130"/>
        <v>42488.541666663259</v>
      </c>
      <c r="E1407" t="str">
        <f t="shared" si="131"/>
        <v>LRKPLGS</v>
      </c>
      <c r="F1407" s="39">
        <v>134.335205078125</v>
      </c>
      <c r="G1407">
        <f t="shared" si="129"/>
        <v>2.1610279946412294E-3</v>
      </c>
      <c r="H1407" s="38">
        <f>G1407*SUMIF('Manual Inputs'!$B$11:$B$22,'Expanded kW'!A1407,'Manual Inputs'!$C$11:$C$22)</f>
        <v>74360.25583431049</v>
      </c>
    </row>
    <row r="1408" spans="1:8" x14ac:dyDescent="0.2">
      <c r="A1408">
        <f t="shared" si="126"/>
        <v>4</v>
      </c>
      <c r="B1408" t="b">
        <f t="shared" si="127"/>
        <v>0</v>
      </c>
      <c r="C1408" t="str">
        <f t="shared" si="128"/>
        <v>ON</v>
      </c>
      <c r="D1408" s="4">
        <f t="shared" si="130"/>
        <v>42488.583333329923</v>
      </c>
      <c r="E1408" t="str">
        <f t="shared" si="131"/>
        <v>LRKPLGS</v>
      </c>
      <c r="F1408" s="39">
        <v>130.0587158203125</v>
      </c>
      <c r="G1408">
        <f t="shared" si="129"/>
        <v>2.0922328266170269E-3</v>
      </c>
      <c r="H1408" s="38">
        <f>G1408*SUMIF('Manual Inputs'!$B$11:$B$22,'Expanded kW'!A1408,'Manual Inputs'!$C$11:$C$22)</f>
        <v>71993.036942593462</v>
      </c>
    </row>
    <row r="1409" spans="1:8" x14ac:dyDescent="0.2">
      <c r="A1409">
        <f t="shared" si="126"/>
        <v>4</v>
      </c>
      <c r="B1409" t="b">
        <f t="shared" si="127"/>
        <v>0</v>
      </c>
      <c r="C1409" t="str">
        <f t="shared" si="128"/>
        <v>ON</v>
      </c>
      <c r="D1409" s="4">
        <f t="shared" si="130"/>
        <v>42488.624999996588</v>
      </c>
      <c r="E1409" t="str">
        <f t="shared" si="131"/>
        <v>LRKPLGS</v>
      </c>
      <c r="F1409" s="39">
        <v>124.51322174072266</v>
      </c>
      <c r="G1409">
        <f t="shared" si="129"/>
        <v>2.0030233900948484E-3</v>
      </c>
      <c r="H1409" s="38">
        <f>G1409*SUMIF('Manual Inputs'!$B$11:$B$22,'Expanded kW'!A1409,'Manual Inputs'!$C$11:$C$22)</f>
        <v>68923.369849398223</v>
      </c>
    </row>
    <row r="1410" spans="1:8" x14ac:dyDescent="0.2">
      <c r="A1410">
        <f t="shared" ref="A1410:A1473" si="132">MONTH(D1410)</f>
        <v>4</v>
      </c>
      <c r="B1410" t="b">
        <f t="shared" ref="B1410:B1473" si="133">IF(ISNA(VLOOKUP(DATE(YEAR(D1410),MONTH(D1410),DAY(D1410)),Holidays,1,FALSE)),FALSE,TRUE)</f>
        <v>0</v>
      </c>
      <c r="C1410" t="str">
        <f t="shared" ref="C1410:C1473" si="134">IF(OR(HOUR(D1410)&lt;PkStart,HOUR(D1410)&gt;OPkStart-1,WEEKDAY(D1410,2)&gt;5,B1410)=TRUE,"OFF","ON")</f>
        <v>ON</v>
      </c>
      <c r="D1410" s="4">
        <f t="shared" si="130"/>
        <v>42488.666666663252</v>
      </c>
      <c r="E1410" t="str">
        <f t="shared" si="131"/>
        <v>LRKPLGS</v>
      </c>
      <c r="F1410" s="39">
        <v>118.87720489501953</v>
      </c>
      <c r="G1410">
        <f t="shared" ref="G1410:G1473" si="135">IF(SUMIF($A$2:$A$8761,A1410,$F$2:$F$8761)=0,0,F1410/SUMIF($A$2:$A$8761,A1410,$F$2:$F$8761))</f>
        <v>1.9123577289619326E-3</v>
      </c>
      <c r="H1410" s="38">
        <f>G1410*SUMIF('Manual Inputs'!$B$11:$B$22,'Expanded kW'!A1410,'Manual Inputs'!$C$11:$C$22)</f>
        <v>65803.594550814087</v>
      </c>
    </row>
    <row r="1411" spans="1:8" x14ac:dyDescent="0.2">
      <c r="A1411">
        <f t="shared" si="132"/>
        <v>4</v>
      </c>
      <c r="B1411" t="b">
        <f t="shared" si="133"/>
        <v>0</v>
      </c>
      <c r="C1411" t="str">
        <f t="shared" si="134"/>
        <v>ON</v>
      </c>
      <c r="D1411" s="4">
        <f t="shared" si="130"/>
        <v>42488.708333329916</v>
      </c>
      <c r="E1411" t="str">
        <f t="shared" si="131"/>
        <v>LRKPLGS</v>
      </c>
      <c r="F1411" s="39">
        <v>100.55753326416016</v>
      </c>
      <c r="G1411">
        <f t="shared" si="135"/>
        <v>1.6176522329313277E-3</v>
      </c>
      <c r="H1411" s="38">
        <f>G1411*SUMIF('Manual Inputs'!$B$11:$B$22,'Expanded kW'!A1411,'Manual Inputs'!$C$11:$C$22)</f>
        <v>55662.876274625654</v>
      </c>
    </row>
    <row r="1412" spans="1:8" x14ac:dyDescent="0.2">
      <c r="A1412">
        <f t="shared" si="132"/>
        <v>4</v>
      </c>
      <c r="B1412" t="b">
        <f t="shared" si="133"/>
        <v>0</v>
      </c>
      <c r="C1412" t="str">
        <f t="shared" si="134"/>
        <v>ON</v>
      </c>
      <c r="D1412" s="4">
        <f t="shared" ref="D1412:D1475" si="136">+D1411+1/24</f>
        <v>42488.74999999658</v>
      </c>
      <c r="E1412" t="str">
        <f t="shared" ref="E1412:E1475" si="137">+E1411</f>
        <v>LRKPLGS</v>
      </c>
      <c r="F1412" s="39">
        <v>95.9501953125</v>
      </c>
      <c r="G1412">
        <f t="shared" si="135"/>
        <v>1.5435347572590335E-3</v>
      </c>
      <c r="H1412" s="38">
        <f>G1412*SUMIF('Manual Inputs'!$B$11:$B$22,'Expanded kW'!A1412,'Manual Inputs'!$C$11:$C$22)</f>
        <v>53112.518543743936</v>
      </c>
    </row>
    <row r="1413" spans="1:8" x14ac:dyDescent="0.2">
      <c r="A1413">
        <f t="shared" si="132"/>
        <v>4</v>
      </c>
      <c r="B1413" t="b">
        <f t="shared" si="133"/>
        <v>0</v>
      </c>
      <c r="C1413" t="str">
        <f t="shared" si="134"/>
        <v>ON</v>
      </c>
      <c r="D1413" s="4">
        <f t="shared" si="136"/>
        <v>42488.791666663245</v>
      </c>
      <c r="E1413" t="str">
        <f t="shared" si="137"/>
        <v>LRKPLGS</v>
      </c>
      <c r="F1413" s="39">
        <v>90.604171752929688</v>
      </c>
      <c r="G1413">
        <f t="shared" si="135"/>
        <v>1.4575341696578593E-3</v>
      </c>
      <c r="H1413" s="38">
        <f>G1413*SUMIF('Manual Inputs'!$B$11:$B$22,'Expanded kW'!A1413,'Manual Inputs'!$C$11:$C$22)</f>
        <v>50153.266876582609</v>
      </c>
    </row>
    <row r="1414" spans="1:8" x14ac:dyDescent="0.2">
      <c r="A1414">
        <f t="shared" si="132"/>
        <v>4</v>
      </c>
      <c r="B1414" t="b">
        <f t="shared" si="133"/>
        <v>0</v>
      </c>
      <c r="C1414" t="str">
        <f t="shared" si="134"/>
        <v>ON</v>
      </c>
      <c r="D1414" s="4">
        <f t="shared" si="136"/>
        <v>42488.833333329909</v>
      </c>
      <c r="E1414" t="str">
        <f t="shared" si="137"/>
        <v>LRKPLGS</v>
      </c>
      <c r="F1414" s="39">
        <v>90.439674377441406</v>
      </c>
      <c r="G1414">
        <f t="shared" si="135"/>
        <v>1.4548879278683861E-3</v>
      </c>
      <c r="H1414" s="38">
        <f>G1414*SUMIF('Manual Inputs'!$B$11:$B$22,'Expanded kW'!A1414,'Manual Inputs'!$C$11:$C$22)</f>
        <v>50062.210575159115</v>
      </c>
    </row>
    <row r="1415" spans="1:8" x14ac:dyDescent="0.2">
      <c r="A1415">
        <f t="shared" si="132"/>
        <v>4</v>
      </c>
      <c r="B1415" t="b">
        <f t="shared" si="133"/>
        <v>0</v>
      </c>
      <c r="C1415" t="str">
        <f t="shared" si="134"/>
        <v>OFF</v>
      </c>
      <c r="D1415" s="4">
        <f t="shared" si="136"/>
        <v>42488.874999996573</v>
      </c>
      <c r="E1415" t="str">
        <f t="shared" si="137"/>
        <v>LRKPLGS</v>
      </c>
      <c r="F1415" s="39">
        <v>84.103042602539062</v>
      </c>
      <c r="G1415">
        <f t="shared" si="135"/>
        <v>1.3529515914528253E-3</v>
      </c>
      <c r="H1415" s="38">
        <f>G1415*SUMIF('Manual Inputs'!$B$11:$B$22,'Expanded kW'!A1415,'Manual Inputs'!$C$11:$C$22)</f>
        <v>46554.615081963355</v>
      </c>
    </row>
    <row r="1416" spans="1:8" x14ac:dyDescent="0.2">
      <c r="A1416">
        <f t="shared" si="132"/>
        <v>4</v>
      </c>
      <c r="B1416" t="b">
        <f t="shared" si="133"/>
        <v>0</v>
      </c>
      <c r="C1416" t="str">
        <f t="shared" si="134"/>
        <v>OFF</v>
      </c>
      <c r="D1416" s="4">
        <f t="shared" si="136"/>
        <v>42488.916666663237</v>
      </c>
      <c r="E1416" t="str">
        <f t="shared" si="137"/>
        <v>LRKPLGS</v>
      </c>
      <c r="F1416" s="39">
        <v>82.884193420410156</v>
      </c>
      <c r="G1416">
        <f t="shared" si="135"/>
        <v>1.3333441683481052E-3</v>
      </c>
      <c r="H1416" s="38">
        <f>G1416*SUMIF('Manual Inputs'!$B$11:$B$22,'Expanded kW'!A1416,'Manual Inputs'!$C$11:$C$22)</f>
        <v>45879.930162594406</v>
      </c>
    </row>
    <row r="1417" spans="1:8" x14ac:dyDescent="0.2">
      <c r="A1417">
        <f t="shared" si="132"/>
        <v>4</v>
      </c>
      <c r="B1417" t="b">
        <f t="shared" si="133"/>
        <v>0</v>
      </c>
      <c r="C1417" t="str">
        <f t="shared" si="134"/>
        <v>OFF</v>
      </c>
      <c r="D1417" s="4">
        <f t="shared" si="136"/>
        <v>42488.958333329902</v>
      </c>
      <c r="E1417" t="str">
        <f t="shared" si="137"/>
        <v>LRKPLGS</v>
      </c>
      <c r="F1417" s="39">
        <v>75.263069152832031</v>
      </c>
      <c r="G1417">
        <f t="shared" si="135"/>
        <v>1.2107444158610497E-3</v>
      </c>
      <c r="H1417" s="38">
        <f>G1417*SUMIF('Manual Inputs'!$B$11:$B$22,'Expanded kW'!A1417,'Manual Inputs'!$C$11:$C$22)</f>
        <v>41661.313382632652</v>
      </c>
    </row>
    <row r="1418" spans="1:8" x14ac:dyDescent="0.2">
      <c r="A1418">
        <f t="shared" si="132"/>
        <v>4</v>
      </c>
      <c r="B1418" t="b">
        <f t="shared" si="133"/>
        <v>0</v>
      </c>
      <c r="C1418" t="str">
        <f t="shared" si="134"/>
        <v>OFF</v>
      </c>
      <c r="D1418" s="4">
        <f t="shared" si="136"/>
        <v>42488.999999996566</v>
      </c>
      <c r="E1418" t="str">
        <f t="shared" si="137"/>
        <v>LRKPLGS</v>
      </c>
      <c r="F1418" s="39">
        <v>67.187507629394531</v>
      </c>
      <c r="G1418">
        <f t="shared" si="135"/>
        <v>1.0808342071823435E-3</v>
      </c>
      <c r="H1418" s="38">
        <f>G1418*SUMIF('Manual Inputs'!$B$11:$B$22,'Expanded kW'!A1418,'Manual Inputs'!$C$11:$C$22)</f>
        <v>37191.146232187653</v>
      </c>
    </row>
    <row r="1419" spans="1:8" x14ac:dyDescent="0.2">
      <c r="A1419">
        <f t="shared" si="132"/>
        <v>4</v>
      </c>
      <c r="B1419" t="b">
        <f t="shared" si="133"/>
        <v>0</v>
      </c>
      <c r="C1419" t="str">
        <f t="shared" si="134"/>
        <v>OFF</v>
      </c>
      <c r="D1419" s="4">
        <f t="shared" si="136"/>
        <v>42489.04166666323</v>
      </c>
      <c r="E1419" t="str">
        <f t="shared" si="137"/>
        <v>LRKPLGS</v>
      </c>
      <c r="F1419" s="39">
        <v>63.366741180419922</v>
      </c>
      <c r="G1419">
        <f t="shared" si="135"/>
        <v>1.0193701758257217E-3</v>
      </c>
      <c r="H1419" s="38">
        <f>G1419*SUMIF('Manual Inputs'!$B$11:$B$22,'Expanded kW'!A1419,'Manual Inputs'!$C$11:$C$22)</f>
        <v>35076.189319264711</v>
      </c>
    </row>
    <row r="1420" spans="1:8" x14ac:dyDescent="0.2">
      <c r="A1420">
        <f t="shared" si="132"/>
        <v>4</v>
      </c>
      <c r="B1420" t="b">
        <f t="shared" si="133"/>
        <v>0</v>
      </c>
      <c r="C1420" t="str">
        <f t="shared" si="134"/>
        <v>OFF</v>
      </c>
      <c r="D1420" s="4">
        <f t="shared" si="136"/>
        <v>42489.083333329894</v>
      </c>
      <c r="E1420" t="str">
        <f t="shared" si="137"/>
        <v>LRKPLGS</v>
      </c>
      <c r="F1420" s="39">
        <v>61.786296844482422</v>
      </c>
      <c r="G1420">
        <f t="shared" si="135"/>
        <v>9.939458319097184E-4</v>
      </c>
      <c r="H1420" s="38">
        <f>G1420*SUMIF('Manual Inputs'!$B$11:$B$22,'Expanded kW'!A1420,'Manual Inputs'!$C$11:$C$22)</f>
        <v>34201.346085997218</v>
      </c>
    </row>
    <row r="1421" spans="1:8" x14ac:dyDescent="0.2">
      <c r="A1421">
        <f t="shared" si="132"/>
        <v>4</v>
      </c>
      <c r="B1421" t="b">
        <f t="shared" si="133"/>
        <v>0</v>
      </c>
      <c r="C1421" t="str">
        <f t="shared" si="134"/>
        <v>OFF</v>
      </c>
      <c r="D1421" s="4">
        <f t="shared" si="136"/>
        <v>42489.124999996558</v>
      </c>
      <c r="E1421" t="str">
        <f t="shared" si="137"/>
        <v>LRKPLGS</v>
      </c>
      <c r="F1421" s="39">
        <v>62.434242248535156</v>
      </c>
      <c r="G1421">
        <f t="shared" si="135"/>
        <v>1.0043692213432087E-3</v>
      </c>
      <c r="H1421" s="38">
        <f>G1421*SUMIF('Manual Inputs'!$B$11:$B$22,'Expanded kW'!A1421,'Manual Inputs'!$C$11:$C$22)</f>
        <v>34560.011455838328</v>
      </c>
    </row>
    <row r="1422" spans="1:8" x14ac:dyDescent="0.2">
      <c r="A1422">
        <f t="shared" si="132"/>
        <v>4</v>
      </c>
      <c r="B1422" t="b">
        <f t="shared" si="133"/>
        <v>0</v>
      </c>
      <c r="C1422" t="str">
        <f t="shared" si="134"/>
        <v>OFF</v>
      </c>
      <c r="D1422" s="4">
        <f t="shared" si="136"/>
        <v>42489.166666663223</v>
      </c>
      <c r="E1422" t="str">
        <f t="shared" si="137"/>
        <v>LRKPLGS</v>
      </c>
      <c r="F1422" s="39">
        <v>64.699775695800781</v>
      </c>
      <c r="G1422">
        <f t="shared" si="135"/>
        <v>1.0408144793043646E-3</v>
      </c>
      <c r="H1422" s="38">
        <f>G1422*SUMIF('Manual Inputs'!$B$11:$B$22,'Expanded kW'!A1422,'Manual Inputs'!$C$11:$C$22)</f>
        <v>35814.080682456057</v>
      </c>
    </row>
    <row r="1423" spans="1:8" x14ac:dyDescent="0.2">
      <c r="A1423">
        <f t="shared" si="132"/>
        <v>4</v>
      </c>
      <c r="B1423" t="b">
        <f t="shared" si="133"/>
        <v>0</v>
      </c>
      <c r="C1423" t="str">
        <f t="shared" si="134"/>
        <v>OFF</v>
      </c>
      <c r="D1423" s="4">
        <f t="shared" si="136"/>
        <v>42489.208333329887</v>
      </c>
      <c r="E1423" t="str">
        <f t="shared" si="137"/>
        <v>LRKPLGS</v>
      </c>
      <c r="F1423" s="39">
        <v>68.341461181640625</v>
      </c>
      <c r="G1423">
        <f t="shared" si="135"/>
        <v>1.099397665134183E-3</v>
      </c>
      <c r="H1423" s="38">
        <f>G1423*SUMIF('Manual Inputs'!$B$11:$B$22,'Expanded kW'!A1423,'Manual Inputs'!$C$11:$C$22)</f>
        <v>37829.908657242413</v>
      </c>
    </row>
    <row r="1424" spans="1:8" x14ac:dyDescent="0.2">
      <c r="A1424">
        <f t="shared" si="132"/>
        <v>4</v>
      </c>
      <c r="B1424" t="b">
        <f t="shared" si="133"/>
        <v>0</v>
      </c>
      <c r="C1424" t="str">
        <f t="shared" si="134"/>
        <v>OFF</v>
      </c>
      <c r="D1424" s="4">
        <f t="shared" si="136"/>
        <v>42489.249999996551</v>
      </c>
      <c r="E1424" t="str">
        <f t="shared" si="137"/>
        <v>LRKPLGS</v>
      </c>
      <c r="F1424" s="39">
        <v>82.28369140625</v>
      </c>
      <c r="G1424">
        <f t="shared" si="135"/>
        <v>1.3236839927993067E-3</v>
      </c>
      <c r="H1424" s="38">
        <f>G1424*SUMIF('Manual Inputs'!$B$11:$B$22,'Expanded kW'!A1424,'Manual Inputs'!$C$11:$C$22)</f>
        <v>45547.526729138532</v>
      </c>
    </row>
    <row r="1425" spans="1:8" x14ac:dyDescent="0.2">
      <c r="A1425">
        <f t="shared" si="132"/>
        <v>4</v>
      </c>
      <c r="B1425" t="b">
        <f t="shared" si="133"/>
        <v>0</v>
      </c>
      <c r="C1425" t="str">
        <f t="shared" si="134"/>
        <v>ON</v>
      </c>
      <c r="D1425" s="4">
        <f t="shared" si="136"/>
        <v>42489.291666663215</v>
      </c>
      <c r="E1425" t="str">
        <f t="shared" si="137"/>
        <v>LRKPLGS</v>
      </c>
      <c r="F1425" s="39">
        <v>84.282058715820313</v>
      </c>
      <c r="G1425">
        <f t="shared" si="135"/>
        <v>1.3558313937508727E-3</v>
      </c>
      <c r="H1425" s="38">
        <f>G1425*SUMIF('Manual Inputs'!$B$11:$B$22,'Expanded kW'!A1425,'Manual Inputs'!$C$11:$C$22)</f>
        <v>46653.708122944801</v>
      </c>
    </row>
    <row r="1426" spans="1:8" x14ac:dyDescent="0.2">
      <c r="A1426">
        <f t="shared" si="132"/>
        <v>4</v>
      </c>
      <c r="B1426" t="b">
        <f t="shared" si="133"/>
        <v>0</v>
      </c>
      <c r="C1426" t="str">
        <f t="shared" si="134"/>
        <v>ON</v>
      </c>
      <c r="D1426" s="4">
        <f t="shared" si="136"/>
        <v>42489.33333332988</v>
      </c>
      <c r="E1426" t="str">
        <f t="shared" si="137"/>
        <v>LRKPLGS</v>
      </c>
      <c r="F1426" s="39">
        <v>91.479347229003906</v>
      </c>
      <c r="G1426">
        <f t="shared" si="135"/>
        <v>1.4716129712863673E-3</v>
      </c>
      <c r="H1426" s="38">
        <f>G1426*SUMIF('Manual Inputs'!$B$11:$B$22,'Expanded kW'!A1426,'Manual Inputs'!$C$11:$C$22)</f>
        <v>50637.713766457433</v>
      </c>
    </row>
    <row r="1427" spans="1:8" x14ac:dyDescent="0.2">
      <c r="A1427">
        <f t="shared" si="132"/>
        <v>4</v>
      </c>
      <c r="B1427" t="b">
        <f t="shared" si="133"/>
        <v>0</v>
      </c>
      <c r="C1427" t="str">
        <f t="shared" si="134"/>
        <v>ON</v>
      </c>
      <c r="D1427" s="4">
        <f t="shared" si="136"/>
        <v>42489.374999996544</v>
      </c>
      <c r="E1427" t="str">
        <f t="shared" si="137"/>
        <v>LRKPLGS</v>
      </c>
      <c r="F1427" s="39">
        <v>98.198944091796875</v>
      </c>
      <c r="G1427">
        <f t="shared" si="135"/>
        <v>1.5797100030715489E-3</v>
      </c>
      <c r="H1427" s="38">
        <f>G1427*SUMIF('Manual Inputs'!$B$11:$B$22,'Expanded kW'!A1427,'Manual Inputs'!$C$11:$C$22)</f>
        <v>54357.296741970975</v>
      </c>
    </row>
    <row r="1428" spans="1:8" x14ac:dyDescent="0.2">
      <c r="A1428">
        <f t="shared" si="132"/>
        <v>4</v>
      </c>
      <c r="B1428" t="b">
        <f t="shared" si="133"/>
        <v>0</v>
      </c>
      <c r="C1428" t="str">
        <f t="shared" si="134"/>
        <v>ON</v>
      </c>
      <c r="D1428" s="4">
        <f t="shared" si="136"/>
        <v>42489.416666663208</v>
      </c>
      <c r="E1428" t="str">
        <f t="shared" si="137"/>
        <v>LRKPLGS</v>
      </c>
      <c r="F1428" s="39">
        <v>104.35047912597656</v>
      </c>
      <c r="G1428">
        <f t="shared" si="135"/>
        <v>1.6786687191515776E-3</v>
      </c>
      <c r="H1428" s="38">
        <f>G1428*SUMIF('Manual Inputs'!$B$11:$B$22,'Expanded kW'!A1428,'Manual Inputs'!$C$11:$C$22)</f>
        <v>57762.433307991028</v>
      </c>
    </row>
    <row r="1429" spans="1:8" x14ac:dyDescent="0.2">
      <c r="A1429">
        <f t="shared" si="132"/>
        <v>4</v>
      </c>
      <c r="B1429" t="b">
        <f t="shared" si="133"/>
        <v>0</v>
      </c>
      <c r="C1429" t="str">
        <f t="shared" si="134"/>
        <v>ON</v>
      </c>
      <c r="D1429" s="4">
        <f t="shared" si="136"/>
        <v>42489.458333329872</v>
      </c>
      <c r="E1429" t="str">
        <f t="shared" si="137"/>
        <v>LRKPLGS</v>
      </c>
      <c r="F1429" s="39">
        <v>101.06538391113281</v>
      </c>
      <c r="G1429">
        <f t="shared" si="135"/>
        <v>1.6258219414196299E-3</v>
      </c>
      <c r="H1429" s="38">
        <f>G1429*SUMIF('Manual Inputs'!$B$11:$B$22,'Expanded kW'!A1429,'Manual Inputs'!$C$11:$C$22)</f>
        <v>55943.993231364911</v>
      </c>
    </row>
    <row r="1430" spans="1:8" x14ac:dyDescent="0.2">
      <c r="A1430">
        <f t="shared" si="132"/>
        <v>4</v>
      </c>
      <c r="B1430" t="b">
        <f t="shared" si="133"/>
        <v>0</v>
      </c>
      <c r="C1430" t="str">
        <f t="shared" si="134"/>
        <v>ON</v>
      </c>
      <c r="D1430" s="4">
        <f t="shared" si="136"/>
        <v>42489.499999996537</v>
      </c>
      <c r="E1430" t="str">
        <f t="shared" si="137"/>
        <v>LRKPLGS</v>
      </c>
      <c r="F1430" s="39">
        <v>106.11135864257813</v>
      </c>
      <c r="G1430">
        <f t="shared" si="135"/>
        <v>1.7069956936654682E-3</v>
      </c>
      <c r="H1430" s="38">
        <f>G1430*SUMIF('Manual Inputs'!$B$11:$B$22,'Expanded kW'!A1430,'Manual Inputs'!$C$11:$C$22)</f>
        <v>58737.15509645846</v>
      </c>
    </row>
    <row r="1431" spans="1:8" x14ac:dyDescent="0.2">
      <c r="A1431">
        <f t="shared" si="132"/>
        <v>4</v>
      </c>
      <c r="B1431" t="b">
        <f t="shared" si="133"/>
        <v>0</v>
      </c>
      <c r="C1431" t="str">
        <f t="shared" si="134"/>
        <v>ON</v>
      </c>
      <c r="D1431" s="4">
        <f t="shared" si="136"/>
        <v>42489.541666663201</v>
      </c>
      <c r="E1431" t="str">
        <f t="shared" si="137"/>
        <v>LRKPLGS</v>
      </c>
      <c r="F1431" s="39">
        <v>114.59568023681641</v>
      </c>
      <c r="G1431">
        <f t="shared" si="135"/>
        <v>1.843481557293138E-3</v>
      </c>
      <c r="H1431" s="38">
        <f>G1431*SUMIF('Manual Inputs'!$B$11:$B$22,'Expanded kW'!A1431,'Manual Inputs'!$C$11:$C$22)</f>
        <v>63433.588350579856</v>
      </c>
    </row>
    <row r="1432" spans="1:8" x14ac:dyDescent="0.2">
      <c r="A1432">
        <f t="shared" si="132"/>
        <v>4</v>
      </c>
      <c r="B1432" t="b">
        <f t="shared" si="133"/>
        <v>0</v>
      </c>
      <c r="C1432" t="str">
        <f t="shared" si="134"/>
        <v>ON</v>
      </c>
      <c r="D1432" s="4">
        <f t="shared" si="136"/>
        <v>42489.583333329865</v>
      </c>
      <c r="E1432" t="str">
        <f t="shared" si="137"/>
        <v>LRKPLGS</v>
      </c>
      <c r="F1432" s="39">
        <v>114.57387542724609</v>
      </c>
      <c r="G1432">
        <f t="shared" si="135"/>
        <v>1.8431307869654948E-3</v>
      </c>
      <c r="H1432" s="38">
        <f>G1432*SUMIF('Manual Inputs'!$B$11:$B$22,'Expanded kW'!A1432,'Manual Inputs'!$C$11:$C$22)</f>
        <v>63421.518460061408</v>
      </c>
    </row>
    <row r="1433" spans="1:8" x14ac:dyDescent="0.2">
      <c r="A1433">
        <f t="shared" si="132"/>
        <v>4</v>
      </c>
      <c r="B1433" t="b">
        <f t="shared" si="133"/>
        <v>0</v>
      </c>
      <c r="C1433" t="str">
        <f t="shared" si="134"/>
        <v>ON</v>
      </c>
      <c r="D1433" s="4">
        <f t="shared" si="136"/>
        <v>42489.624999996529</v>
      </c>
      <c r="E1433" t="str">
        <f t="shared" si="137"/>
        <v>LRKPLGS</v>
      </c>
      <c r="F1433" s="39">
        <v>116.97405242919922</v>
      </c>
      <c r="G1433">
        <f t="shared" si="135"/>
        <v>1.8817420332899282E-3</v>
      </c>
      <c r="H1433" s="38">
        <f>G1433*SUMIF('Manual Inputs'!$B$11:$B$22,'Expanded kW'!A1433,'Manual Inputs'!$C$11:$C$22)</f>
        <v>64750.118627151372</v>
      </c>
    </row>
    <row r="1434" spans="1:8" x14ac:dyDescent="0.2">
      <c r="A1434">
        <f t="shared" si="132"/>
        <v>4</v>
      </c>
      <c r="B1434" t="b">
        <f t="shared" si="133"/>
        <v>0</v>
      </c>
      <c r="C1434" t="str">
        <f t="shared" si="134"/>
        <v>ON</v>
      </c>
      <c r="D1434" s="4">
        <f t="shared" si="136"/>
        <v>42489.666666663194</v>
      </c>
      <c r="E1434" t="str">
        <f t="shared" si="137"/>
        <v>LRKPLGS</v>
      </c>
      <c r="F1434" s="39">
        <v>111.68333435058594</v>
      </c>
      <c r="G1434">
        <f t="shared" si="135"/>
        <v>1.7966311357185249E-3</v>
      </c>
      <c r="H1434" s="38">
        <f>G1434*SUMIF('Manual Inputs'!$B$11:$B$22,'Expanded kW'!A1434,'Manual Inputs'!$C$11:$C$22)</f>
        <v>61821.480898537382</v>
      </c>
    </row>
    <row r="1435" spans="1:8" x14ac:dyDescent="0.2">
      <c r="A1435">
        <f t="shared" si="132"/>
        <v>4</v>
      </c>
      <c r="B1435" t="b">
        <f t="shared" si="133"/>
        <v>0</v>
      </c>
      <c r="C1435" t="str">
        <f t="shared" si="134"/>
        <v>ON</v>
      </c>
      <c r="D1435" s="4">
        <f t="shared" si="136"/>
        <v>42489.708333329858</v>
      </c>
      <c r="E1435" t="str">
        <f t="shared" si="137"/>
        <v>LRKPLGS</v>
      </c>
      <c r="F1435" s="39">
        <v>97.354240417480469</v>
      </c>
      <c r="G1435">
        <f t="shared" si="135"/>
        <v>1.5661213962256187E-3</v>
      </c>
      <c r="H1435" s="38">
        <f>G1435*SUMIF('Manual Inputs'!$B$11:$B$22,'Expanded kW'!A1435,'Manual Inputs'!$C$11:$C$22)</f>
        <v>53889.717291819994</v>
      </c>
    </row>
    <row r="1436" spans="1:8" x14ac:dyDescent="0.2">
      <c r="A1436">
        <f t="shared" si="132"/>
        <v>4</v>
      </c>
      <c r="B1436" t="b">
        <f t="shared" si="133"/>
        <v>0</v>
      </c>
      <c r="C1436" t="str">
        <f t="shared" si="134"/>
        <v>ON</v>
      </c>
      <c r="D1436" s="4">
        <f t="shared" si="136"/>
        <v>42489.749999996522</v>
      </c>
      <c r="E1436" t="str">
        <f t="shared" si="137"/>
        <v>LRKPLGS</v>
      </c>
      <c r="F1436" s="39">
        <v>84.309844970703125</v>
      </c>
      <c r="G1436">
        <f t="shared" si="135"/>
        <v>1.3562783865896677E-3</v>
      </c>
      <c r="H1436" s="38">
        <f>G1436*SUMIF('Manual Inputs'!$B$11:$B$22,'Expanded kW'!A1436,'Manual Inputs'!$C$11:$C$22)</f>
        <v>46669.088998126113</v>
      </c>
    </row>
    <row r="1437" spans="1:8" x14ac:dyDescent="0.2">
      <c r="A1437">
        <f t="shared" si="132"/>
        <v>4</v>
      </c>
      <c r="B1437" t="b">
        <f t="shared" si="133"/>
        <v>0</v>
      </c>
      <c r="C1437" t="str">
        <f t="shared" si="134"/>
        <v>ON</v>
      </c>
      <c r="D1437" s="4">
        <f t="shared" si="136"/>
        <v>42489.791666663186</v>
      </c>
      <c r="E1437" t="str">
        <f t="shared" si="137"/>
        <v>LRKPLGS</v>
      </c>
      <c r="F1437" s="39">
        <v>80.298187255859375</v>
      </c>
      <c r="G1437">
        <f t="shared" si="135"/>
        <v>1.2917435193398354E-3</v>
      </c>
      <c r="H1437" s="38">
        <f>G1437*SUMIF('Manual Inputs'!$B$11:$B$22,'Expanded kW'!A1437,'Manual Inputs'!$C$11:$C$22)</f>
        <v>44448.465641635317</v>
      </c>
    </row>
    <row r="1438" spans="1:8" x14ac:dyDescent="0.2">
      <c r="A1438">
        <f t="shared" si="132"/>
        <v>4</v>
      </c>
      <c r="B1438" t="b">
        <f t="shared" si="133"/>
        <v>0</v>
      </c>
      <c r="C1438" t="str">
        <f t="shared" si="134"/>
        <v>ON</v>
      </c>
      <c r="D1438" s="4">
        <f t="shared" si="136"/>
        <v>42489.833333329851</v>
      </c>
      <c r="E1438" t="str">
        <f t="shared" si="137"/>
        <v>LRKPLGS</v>
      </c>
      <c r="F1438" s="39">
        <v>81.191276550292969</v>
      </c>
      <c r="G1438">
        <f t="shared" si="135"/>
        <v>1.3061104975706198E-3</v>
      </c>
      <c r="H1438" s="38">
        <f>G1438*SUMIF('Manual Inputs'!$B$11:$B$22,'Expanded kW'!A1438,'Manual Inputs'!$C$11:$C$22)</f>
        <v>44942.82859271983</v>
      </c>
    </row>
    <row r="1439" spans="1:8" x14ac:dyDescent="0.2">
      <c r="A1439">
        <f t="shared" si="132"/>
        <v>4</v>
      </c>
      <c r="B1439" t="b">
        <f t="shared" si="133"/>
        <v>0</v>
      </c>
      <c r="C1439" t="str">
        <f t="shared" si="134"/>
        <v>OFF</v>
      </c>
      <c r="D1439" s="4">
        <f t="shared" si="136"/>
        <v>42489.874999996515</v>
      </c>
      <c r="E1439" t="str">
        <f t="shared" si="137"/>
        <v>LRKPLGS</v>
      </c>
      <c r="F1439" s="39">
        <v>75.716705322265625</v>
      </c>
      <c r="G1439">
        <f t="shared" si="135"/>
        <v>1.2180419851092427E-3</v>
      </c>
      <c r="H1439" s="38">
        <f>G1439*SUMIF('Manual Inputs'!$B$11:$B$22,'Expanded kW'!A1439,'Manual Inputs'!$C$11:$C$22)</f>
        <v>41912.420317669981</v>
      </c>
    </row>
    <row r="1440" spans="1:8" x14ac:dyDescent="0.2">
      <c r="A1440">
        <f t="shared" si="132"/>
        <v>4</v>
      </c>
      <c r="B1440" t="b">
        <f t="shared" si="133"/>
        <v>0</v>
      </c>
      <c r="C1440" t="str">
        <f t="shared" si="134"/>
        <v>OFF</v>
      </c>
      <c r="D1440" s="4">
        <f t="shared" si="136"/>
        <v>42489.916666663179</v>
      </c>
      <c r="E1440" t="str">
        <f t="shared" si="137"/>
        <v>LRKPLGS</v>
      </c>
      <c r="F1440" s="39">
        <v>71.709770202636719</v>
      </c>
      <c r="G1440">
        <f t="shared" si="135"/>
        <v>1.1535830894594142E-3</v>
      </c>
      <c r="H1440" s="38">
        <f>G1440*SUMIF('Manual Inputs'!$B$11:$B$22,'Expanded kW'!A1440,'Manual Inputs'!$C$11:$C$22)</f>
        <v>39694.411118712742</v>
      </c>
    </row>
    <row r="1441" spans="1:8" x14ac:dyDescent="0.2">
      <c r="A1441">
        <f t="shared" si="132"/>
        <v>4</v>
      </c>
      <c r="B1441" t="b">
        <f t="shared" si="133"/>
        <v>0</v>
      </c>
      <c r="C1441" t="str">
        <f t="shared" si="134"/>
        <v>OFF</v>
      </c>
      <c r="D1441" s="4">
        <f t="shared" si="136"/>
        <v>42489.958333329843</v>
      </c>
      <c r="E1441" t="str">
        <f t="shared" si="137"/>
        <v>LRKPLGS</v>
      </c>
      <c r="F1441" s="39">
        <v>66.550765991210937</v>
      </c>
      <c r="G1441">
        <f t="shared" si="135"/>
        <v>1.0705910508580709E-3</v>
      </c>
      <c r="H1441" s="38">
        <f>G1441*SUMIF('Manual Inputs'!$B$11:$B$22,'Expanded kW'!A1441,'Manual Inputs'!$C$11:$C$22)</f>
        <v>36838.682623797336</v>
      </c>
    </row>
    <row r="1442" spans="1:8" x14ac:dyDescent="0.2">
      <c r="A1442">
        <f t="shared" si="132"/>
        <v>4</v>
      </c>
      <c r="B1442" t="b">
        <f t="shared" si="133"/>
        <v>0</v>
      </c>
      <c r="C1442" t="str">
        <f t="shared" si="134"/>
        <v>OFF</v>
      </c>
      <c r="D1442" s="4">
        <f t="shared" si="136"/>
        <v>42489.999999996508</v>
      </c>
      <c r="E1442" t="str">
        <f t="shared" si="137"/>
        <v>LRKPLGS</v>
      </c>
      <c r="F1442" s="39">
        <v>64.529937744140625</v>
      </c>
      <c r="G1442">
        <f t="shared" si="135"/>
        <v>1.0380823245585058E-3</v>
      </c>
      <c r="H1442" s="38">
        <f>G1442*SUMIF('Manual Inputs'!$B$11:$B$22,'Expanded kW'!A1442,'Manual Inputs'!$C$11:$C$22)</f>
        <v>35720.068144726429</v>
      </c>
    </row>
    <row r="1443" spans="1:8" x14ac:dyDescent="0.2">
      <c r="A1443">
        <f t="shared" si="132"/>
        <v>4</v>
      </c>
      <c r="B1443" t="b">
        <f t="shared" si="133"/>
        <v>0</v>
      </c>
      <c r="C1443" t="str">
        <f t="shared" si="134"/>
        <v>OFF</v>
      </c>
      <c r="D1443" s="4">
        <f t="shared" si="136"/>
        <v>42490.041666663172</v>
      </c>
      <c r="E1443" t="str">
        <f t="shared" si="137"/>
        <v>LRKPLGS</v>
      </c>
      <c r="F1443" s="39">
        <v>64.639686584472656</v>
      </c>
      <c r="G1443">
        <f t="shared" si="135"/>
        <v>1.0398478358122311E-3</v>
      </c>
      <c r="H1443" s="38">
        <f>G1443*SUMIF('Manual Inputs'!$B$11:$B$22,'Expanded kW'!A1443,'Manual Inputs'!$C$11:$C$22)</f>
        <v>35780.818800817382</v>
      </c>
    </row>
    <row r="1444" spans="1:8" x14ac:dyDescent="0.2">
      <c r="A1444">
        <f t="shared" si="132"/>
        <v>4</v>
      </c>
      <c r="B1444" t="b">
        <f t="shared" si="133"/>
        <v>0</v>
      </c>
      <c r="C1444" t="str">
        <f t="shared" si="134"/>
        <v>OFF</v>
      </c>
      <c r="D1444" s="4">
        <f t="shared" si="136"/>
        <v>42490.083333329836</v>
      </c>
      <c r="E1444" t="str">
        <f t="shared" si="137"/>
        <v>LRKPLGS</v>
      </c>
      <c r="F1444" s="39">
        <v>63.494251251220703</v>
      </c>
      <c r="G1444">
        <f t="shared" si="135"/>
        <v>1.0214214090258269E-3</v>
      </c>
      <c r="H1444" s="38">
        <f>G1444*SUMIF('Manual Inputs'!$B$11:$B$22,'Expanded kW'!A1444,'Manual Inputs'!$C$11:$C$22)</f>
        <v>35146.771572670907</v>
      </c>
    </row>
    <row r="1445" spans="1:8" x14ac:dyDescent="0.2">
      <c r="A1445">
        <f t="shared" si="132"/>
        <v>4</v>
      </c>
      <c r="B1445" t="b">
        <f t="shared" si="133"/>
        <v>0</v>
      </c>
      <c r="C1445" t="str">
        <f t="shared" si="134"/>
        <v>OFF</v>
      </c>
      <c r="D1445" s="4">
        <f t="shared" si="136"/>
        <v>42490.1249999965</v>
      </c>
      <c r="E1445" t="str">
        <f t="shared" si="137"/>
        <v>LRKPLGS</v>
      </c>
      <c r="F1445" s="39">
        <v>63.767734527587891</v>
      </c>
      <c r="G1445">
        <f t="shared" si="135"/>
        <v>1.0258208887895417E-3</v>
      </c>
      <c r="H1445" s="38">
        <f>G1445*SUMIF('Manual Inputs'!$B$11:$B$22,'Expanded kW'!A1445,'Manual Inputs'!$C$11:$C$22)</f>
        <v>35298.156210713052</v>
      </c>
    </row>
    <row r="1446" spans="1:8" x14ac:dyDescent="0.2">
      <c r="A1446">
        <f t="shared" si="132"/>
        <v>4</v>
      </c>
      <c r="B1446" t="b">
        <f t="shared" si="133"/>
        <v>0</v>
      </c>
      <c r="C1446" t="str">
        <f t="shared" si="134"/>
        <v>OFF</v>
      </c>
      <c r="D1446" s="4">
        <f t="shared" si="136"/>
        <v>42490.166666663165</v>
      </c>
      <c r="E1446" t="str">
        <f t="shared" si="137"/>
        <v>LRKPLGS</v>
      </c>
      <c r="F1446" s="39">
        <v>65.102561950683594</v>
      </c>
      <c r="G1446">
        <f t="shared" si="135"/>
        <v>1.0472940344749713E-3</v>
      </c>
      <c r="H1446" s="38">
        <f>G1446*SUMIF('Manual Inputs'!$B$11:$B$22,'Expanded kW'!A1446,'Manual Inputs'!$C$11:$C$22)</f>
        <v>36037.040024664318</v>
      </c>
    </row>
    <row r="1447" spans="1:8" x14ac:dyDescent="0.2">
      <c r="A1447">
        <f t="shared" si="132"/>
        <v>4</v>
      </c>
      <c r="B1447" t="b">
        <f t="shared" si="133"/>
        <v>0</v>
      </c>
      <c r="C1447" t="str">
        <f t="shared" si="134"/>
        <v>OFF</v>
      </c>
      <c r="D1447" s="4">
        <f t="shared" si="136"/>
        <v>42490.208333329829</v>
      </c>
      <c r="E1447" t="str">
        <f t="shared" si="137"/>
        <v>LRKPLGS</v>
      </c>
      <c r="F1447" s="39">
        <v>71.943305969238281</v>
      </c>
      <c r="G1447">
        <f t="shared" si="135"/>
        <v>1.1573399403093643E-3</v>
      </c>
      <c r="H1447" s="38">
        <f>G1447*SUMIF('Manual Inputs'!$B$11:$B$22,'Expanded kW'!A1447,'Manual Inputs'!$C$11:$C$22)</f>
        <v>39823.68310918504</v>
      </c>
    </row>
    <row r="1448" spans="1:8" x14ac:dyDescent="0.2">
      <c r="A1448">
        <f t="shared" si="132"/>
        <v>4</v>
      </c>
      <c r="B1448" t="b">
        <f t="shared" si="133"/>
        <v>0</v>
      </c>
      <c r="C1448" t="str">
        <f t="shared" si="134"/>
        <v>OFF</v>
      </c>
      <c r="D1448" s="4">
        <f t="shared" si="136"/>
        <v>42490.249999996493</v>
      </c>
      <c r="E1448" t="str">
        <f t="shared" si="137"/>
        <v>LRKPLGS</v>
      </c>
      <c r="F1448" s="39">
        <v>75.674507141113281</v>
      </c>
      <c r="G1448">
        <f t="shared" si="135"/>
        <v>1.217363150021001E-3</v>
      </c>
      <c r="H1448" s="38">
        <f>G1448*SUMIF('Manual Inputs'!$B$11:$B$22,'Expanded kW'!A1448,'Manual Inputs'!$C$11:$C$22)</f>
        <v>41889.061827656835</v>
      </c>
    </row>
    <row r="1449" spans="1:8" x14ac:dyDescent="0.2">
      <c r="A1449">
        <f t="shared" si="132"/>
        <v>4</v>
      </c>
      <c r="B1449" t="b">
        <f t="shared" si="133"/>
        <v>0</v>
      </c>
      <c r="C1449" t="str">
        <f t="shared" si="134"/>
        <v>OFF</v>
      </c>
      <c r="D1449" s="4">
        <f t="shared" si="136"/>
        <v>42490.291666663157</v>
      </c>
      <c r="E1449" t="str">
        <f t="shared" si="137"/>
        <v>LRKPLGS</v>
      </c>
      <c r="F1449" s="39">
        <v>73.772842407226562</v>
      </c>
      <c r="G1449">
        <f t="shared" si="135"/>
        <v>1.1867713872439898E-3</v>
      </c>
      <c r="H1449" s="38">
        <f>G1449*SUMIF('Manual Inputs'!$B$11:$B$22,'Expanded kW'!A1449,'Manual Inputs'!$C$11:$C$22)</f>
        <v>40836.409426965125</v>
      </c>
    </row>
    <row r="1450" spans="1:8" x14ac:dyDescent="0.2">
      <c r="A1450">
        <f t="shared" si="132"/>
        <v>4</v>
      </c>
      <c r="B1450" t="b">
        <f t="shared" si="133"/>
        <v>0</v>
      </c>
      <c r="C1450" t="str">
        <f t="shared" si="134"/>
        <v>OFF</v>
      </c>
      <c r="D1450" s="4">
        <f t="shared" si="136"/>
        <v>42490.333333329821</v>
      </c>
      <c r="E1450" t="str">
        <f t="shared" si="137"/>
        <v>LRKPLGS</v>
      </c>
      <c r="F1450" s="39">
        <v>73.516334533691406</v>
      </c>
      <c r="G1450">
        <f t="shared" si="135"/>
        <v>1.1826449879487864E-3</v>
      </c>
      <c r="H1450" s="38">
        <f>G1450*SUMIF('Manual Inputs'!$B$11:$B$22,'Expanded kW'!A1450,'Manual Inputs'!$C$11:$C$22)</f>
        <v>40694.421397181744</v>
      </c>
    </row>
    <row r="1451" spans="1:8" x14ac:dyDescent="0.2">
      <c r="A1451">
        <f t="shared" si="132"/>
        <v>4</v>
      </c>
      <c r="B1451" t="b">
        <f t="shared" si="133"/>
        <v>0</v>
      </c>
      <c r="C1451" t="str">
        <f t="shared" si="134"/>
        <v>OFF</v>
      </c>
      <c r="D1451" s="4">
        <f t="shared" si="136"/>
        <v>42490.374999996486</v>
      </c>
      <c r="E1451" t="str">
        <f t="shared" si="137"/>
        <v>LRKPLGS</v>
      </c>
      <c r="F1451" s="39">
        <v>80.917022705078125</v>
      </c>
      <c r="G1451">
        <f t="shared" si="135"/>
        <v>1.3016986217946264E-3</v>
      </c>
      <c r="H1451" s="38">
        <f>G1451*SUMIF('Manual Inputs'!$B$11:$B$22,'Expanded kW'!A1451,'Manual Inputs'!$C$11:$C$22)</f>
        <v>44791.01741201066</v>
      </c>
    </row>
    <row r="1452" spans="1:8" x14ac:dyDescent="0.2">
      <c r="A1452">
        <f t="shared" si="132"/>
        <v>4</v>
      </c>
      <c r="B1452" t="b">
        <f t="shared" si="133"/>
        <v>0</v>
      </c>
      <c r="C1452" t="str">
        <f t="shared" si="134"/>
        <v>OFF</v>
      </c>
      <c r="D1452" s="4">
        <f t="shared" si="136"/>
        <v>42490.41666666315</v>
      </c>
      <c r="E1452" t="str">
        <f t="shared" si="137"/>
        <v>LRKPLGS</v>
      </c>
      <c r="F1452" s="39">
        <v>81.443138122558594</v>
      </c>
      <c r="G1452">
        <f t="shared" si="135"/>
        <v>1.3101621525937676E-3</v>
      </c>
      <c r="H1452" s="38">
        <f>G1452*SUMIF('Manual Inputs'!$B$11:$B$22,'Expanded kW'!A1452,'Manual Inputs'!$C$11:$C$22)</f>
        <v>45082.244696916881</v>
      </c>
    </row>
    <row r="1453" spans="1:8" x14ac:dyDescent="0.2">
      <c r="A1453">
        <f t="shared" si="132"/>
        <v>4</v>
      </c>
      <c r="B1453" t="b">
        <f t="shared" si="133"/>
        <v>0</v>
      </c>
      <c r="C1453" t="str">
        <f t="shared" si="134"/>
        <v>OFF</v>
      </c>
      <c r="D1453" s="4">
        <f t="shared" si="136"/>
        <v>42490.458333329814</v>
      </c>
      <c r="E1453" t="str">
        <f t="shared" si="137"/>
        <v>LRKPLGS</v>
      </c>
      <c r="F1453" s="39">
        <v>80.981361389160156</v>
      </c>
      <c r="G1453">
        <f t="shared" si="135"/>
        <v>1.3027336274534838E-3</v>
      </c>
      <c r="H1453" s="38">
        <f>G1453*SUMIF('Manual Inputs'!$B$11:$B$22,'Expanded kW'!A1453,'Manual Inputs'!$C$11:$C$22)</f>
        <v>44826.631613110061</v>
      </c>
    </row>
    <row r="1454" spans="1:8" x14ac:dyDescent="0.2">
      <c r="A1454">
        <f t="shared" si="132"/>
        <v>4</v>
      </c>
      <c r="B1454" t="b">
        <f t="shared" si="133"/>
        <v>0</v>
      </c>
      <c r="C1454" t="str">
        <f t="shared" si="134"/>
        <v>OFF</v>
      </c>
      <c r="D1454" s="4">
        <f t="shared" si="136"/>
        <v>42490.499999996478</v>
      </c>
      <c r="E1454" t="str">
        <f t="shared" si="137"/>
        <v>LRKPLGS</v>
      </c>
      <c r="F1454" s="39">
        <v>83.175590515136719</v>
      </c>
      <c r="G1454">
        <f t="shared" si="135"/>
        <v>1.3380318247140967E-3</v>
      </c>
      <c r="H1454" s="38">
        <f>G1454*SUMIF('Manual Inputs'!$B$11:$B$22,'Expanded kW'!A1454,'Manual Inputs'!$C$11:$C$22)</f>
        <v>46041.230861846263</v>
      </c>
    </row>
    <row r="1455" spans="1:8" x14ac:dyDescent="0.2">
      <c r="A1455">
        <f t="shared" si="132"/>
        <v>4</v>
      </c>
      <c r="B1455" t="b">
        <f t="shared" si="133"/>
        <v>0</v>
      </c>
      <c r="C1455" t="str">
        <f t="shared" si="134"/>
        <v>OFF</v>
      </c>
      <c r="D1455" s="4">
        <f t="shared" si="136"/>
        <v>42490.541666663143</v>
      </c>
      <c r="E1455" t="str">
        <f t="shared" si="137"/>
        <v>LRKPLGS</v>
      </c>
      <c r="F1455" s="39">
        <v>79.856216430664062</v>
      </c>
      <c r="G1455">
        <f t="shared" si="135"/>
        <v>1.2846336085349478E-3</v>
      </c>
      <c r="H1455" s="38">
        <f>G1455*SUMIF('Manual Inputs'!$B$11:$B$22,'Expanded kW'!A1455,'Manual Inputs'!$C$11:$C$22)</f>
        <v>44203.815971329517</v>
      </c>
    </row>
    <row r="1456" spans="1:8" x14ac:dyDescent="0.2">
      <c r="A1456">
        <f t="shared" si="132"/>
        <v>4</v>
      </c>
      <c r="B1456" t="b">
        <f t="shared" si="133"/>
        <v>0</v>
      </c>
      <c r="C1456" t="str">
        <f t="shared" si="134"/>
        <v>OFF</v>
      </c>
      <c r="D1456" s="4">
        <f t="shared" si="136"/>
        <v>42490.583333329807</v>
      </c>
      <c r="E1456" t="str">
        <f t="shared" si="137"/>
        <v>LRKPLGS</v>
      </c>
      <c r="F1456" s="39">
        <v>83.149604797363281</v>
      </c>
      <c r="G1456">
        <f t="shared" si="135"/>
        <v>1.3376137968148828E-3</v>
      </c>
      <c r="H1456" s="38">
        <f>G1456*SUMIF('Manual Inputs'!$B$11:$B$22,'Expanded kW'!A1456,'Manual Inputs'!$C$11:$C$22)</f>
        <v>46026.846660619573</v>
      </c>
    </row>
    <row r="1457" spans="1:8" x14ac:dyDescent="0.2">
      <c r="A1457">
        <f t="shared" si="132"/>
        <v>4</v>
      </c>
      <c r="B1457" t="b">
        <f t="shared" si="133"/>
        <v>0</v>
      </c>
      <c r="C1457" t="str">
        <f t="shared" si="134"/>
        <v>OFF</v>
      </c>
      <c r="D1457" s="4">
        <f t="shared" si="136"/>
        <v>42490.624999996471</v>
      </c>
      <c r="E1457" t="str">
        <f t="shared" si="137"/>
        <v>LRKPLGS</v>
      </c>
      <c r="F1457" s="39">
        <v>81.340194702148438</v>
      </c>
      <c r="G1457">
        <f t="shared" si="135"/>
        <v>1.3085061189930364E-3</v>
      </c>
      <c r="H1457" s="38">
        <f>G1457*SUMIF('Manual Inputs'!$B$11:$B$22,'Expanded kW'!A1457,'Manual Inputs'!$C$11:$C$22)</f>
        <v>45025.261130518877</v>
      </c>
    </row>
    <row r="1458" spans="1:8" x14ac:dyDescent="0.2">
      <c r="A1458">
        <f t="shared" si="132"/>
        <v>4</v>
      </c>
      <c r="B1458" t="b">
        <f t="shared" si="133"/>
        <v>0</v>
      </c>
      <c r="C1458" t="str">
        <f t="shared" si="134"/>
        <v>OFF</v>
      </c>
      <c r="D1458" s="4">
        <f t="shared" si="136"/>
        <v>42490.666666663135</v>
      </c>
      <c r="E1458" t="str">
        <f t="shared" si="137"/>
        <v>LRKPLGS</v>
      </c>
      <c r="F1458" s="39">
        <v>78.44671630859375</v>
      </c>
      <c r="G1458">
        <f t="shared" si="135"/>
        <v>1.2619592156200544E-3</v>
      </c>
      <c r="H1458" s="38">
        <f>G1458*SUMIF('Manual Inputs'!$B$11:$B$22,'Expanded kW'!A1458,'Manual Inputs'!$C$11:$C$22)</f>
        <v>43423.597639026484</v>
      </c>
    </row>
    <row r="1459" spans="1:8" x14ac:dyDescent="0.2">
      <c r="A1459">
        <f t="shared" si="132"/>
        <v>4</v>
      </c>
      <c r="B1459" t="b">
        <f t="shared" si="133"/>
        <v>0</v>
      </c>
      <c r="C1459" t="str">
        <f t="shared" si="134"/>
        <v>OFF</v>
      </c>
      <c r="D1459" s="4">
        <f t="shared" si="136"/>
        <v>42490.7083333298</v>
      </c>
      <c r="E1459" t="str">
        <f t="shared" si="137"/>
        <v>LRKPLGS</v>
      </c>
      <c r="F1459" s="39">
        <v>74.232391357421875</v>
      </c>
      <c r="G1459">
        <f t="shared" si="135"/>
        <v>1.1941640744081812E-3</v>
      </c>
      <c r="H1459" s="38">
        <f>G1459*SUMIF('Manual Inputs'!$B$11:$B$22,'Expanded kW'!A1459,'Manual Inputs'!$C$11:$C$22)</f>
        <v>41090.789337912807</v>
      </c>
    </row>
    <row r="1460" spans="1:8" x14ac:dyDescent="0.2">
      <c r="A1460">
        <f t="shared" si="132"/>
        <v>4</v>
      </c>
      <c r="B1460" t="b">
        <f t="shared" si="133"/>
        <v>0</v>
      </c>
      <c r="C1460" t="str">
        <f t="shared" si="134"/>
        <v>OFF</v>
      </c>
      <c r="D1460" s="4">
        <f t="shared" si="136"/>
        <v>42490.749999996464</v>
      </c>
      <c r="E1460" t="str">
        <f t="shared" si="137"/>
        <v>LRKPLGS</v>
      </c>
      <c r="F1460" s="39">
        <v>76.023963928222656</v>
      </c>
      <c r="G1460">
        <f t="shared" si="135"/>
        <v>1.2229848029556994E-3</v>
      </c>
      <c r="H1460" s="38">
        <f>G1460*SUMIF('Manual Inputs'!$B$11:$B$22,'Expanded kW'!A1460,'Manual Inputs'!$C$11:$C$22)</f>
        <v>42082.501038751034</v>
      </c>
    </row>
    <row r="1461" spans="1:8" x14ac:dyDescent="0.2">
      <c r="A1461">
        <f t="shared" si="132"/>
        <v>4</v>
      </c>
      <c r="B1461" t="b">
        <f t="shared" si="133"/>
        <v>0</v>
      </c>
      <c r="C1461" t="str">
        <f t="shared" si="134"/>
        <v>OFF</v>
      </c>
      <c r="D1461" s="4">
        <f t="shared" si="136"/>
        <v>42490.791666663128</v>
      </c>
      <c r="E1461" t="str">
        <f t="shared" si="137"/>
        <v>LRKPLGS</v>
      </c>
      <c r="F1461" s="39">
        <v>76.341529846191406</v>
      </c>
      <c r="G1461">
        <f t="shared" si="135"/>
        <v>1.2280934328079804E-3</v>
      </c>
      <c r="H1461" s="38">
        <f>G1461*SUMIF('Manual Inputs'!$B$11:$B$22,'Expanded kW'!A1461,'Manual Inputs'!$C$11:$C$22)</f>
        <v>42258.287295902912</v>
      </c>
    </row>
    <row r="1462" spans="1:8" x14ac:dyDescent="0.2">
      <c r="A1462">
        <f t="shared" si="132"/>
        <v>4</v>
      </c>
      <c r="B1462" t="b">
        <f t="shared" si="133"/>
        <v>0</v>
      </c>
      <c r="C1462" t="str">
        <f t="shared" si="134"/>
        <v>OFF</v>
      </c>
      <c r="D1462" s="4">
        <f t="shared" si="136"/>
        <v>42490.833333329792</v>
      </c>
      <c r="E1462" t="str">
        <f t="shared" si="137"/>
        <v>LRKPLGS</v>
      </c>
      <c r="F1462" s="39">
        <v>77.952171325683594</v>
      </c>
      <c r="G1462">
        <f t="shared" si="135"/>
        <v>1.2540035531259475E-3</v>
      </c>
      <c r="H1462" s="38">
        <f>G1462*SUMIF('Manual Inputs'!$B$11:$B$22,'Expanded kW'!A1462,'Manual Inputs'!$C$11:$C$22)</f>
        <v>43149.845933884215</v>
      </c>
    </row>
    <row r="1463" spans="1:8" x14ac:dyDescent="0.2">
      <c r="A1463">
        <f t="shared" si="132"/>
        <v>4</v>
      </c>
      <c r="B1463" t="b">
        <f t="shared" si="133"/>
        <v>0</v>
      </c>
      <c r="C1463" t="str">
        <f t="shared" si="134"/>
        <v>OFF</v>
      </c>
      <c r="D1463" s="4">
        <f t="shared" si="136"/>
        <v>42490.874999996457</v>
      </c>
      <c r="E1463" t="str">
        <f t="shared" si="137"/>
        <v>LRKPLGS</v>
      </c>
      <c r="F1463" s="39">
        <v>72.287353515625</v>
      </c>
      <c r="G1463">
        <f t="shared" si="135"/>
        <v>1.1628745756925233E-3</v>
      </c>
      <c r="H1463" s="38">
        <f>G1463*SUMIF('Manual Inputs'!$B$11:$B$22,'Expanded kW'!A1463,'Manual Inputs'!$C$11:$C$22)</f>
        <v>40014.1280752206</v>
      </c>
    </row>
    <row r="1464" spans="1:8" x14ac:dyDescent="0.2">
      <c r="A1464">
        <f t="shared" si="132"/>
        <v>4</v>
      </c>
      <c r="B1464" t="b">
        <f t="shared" si="133"/>
        <v>0</v>
      </c>
      <c r="C1464" t="str">
        <f t="shared" si="134"/>
        <v>OFF</v>
      </c>
      <c r="D1464" s="4">
        <f t="shared" si="136"/>
        <v>42490.916666663121</v>
      </c>
      <c r="E1464" t="str">
        <f t="shared" si="137"/>
        <v>LRKPLGS</v>
      </c>
      <c r="F1464" s="39">
        <v>70.231048583984375</v>
      </c>
      <c r="G1464">
        <f t="shared" si="135"/>
        <v>1.1297951418969678E-3</v>
      </c>
      <c r="H1464" s="38">
        <f>G1464*SUMIF('Manual Inputs'!$B$11:$B$22,'Expanded kW'!A1464,'Manual Inputs'!$C$11:$C$22)</f>
        <v>38875.875740687552</v>
      </c>
    </row>
    <row r="1465" spans="1:8" x14ac:dyDescent="0.2">
      <c r="A1465">
        <f t="shared" si="132"/>
        <v>4</v>
      </c>
      <c r="B1465" t="b">
        <f t="shared" si="133"/>
        <v>0</v>
      </c>
      <c r="C1465" t="str">
        <f t="shared" si="134"/>
        <v>OFF</v>
      </c>
      <c r="D1465" s="4">
        <f t="shared" si="136"/>
        <v>42490.958333329785</v>
      </c>
      <c r="E1465" t="str">
        <f t="shared" si="137"/>
        <v>LRKPLGS</v>
      </c>
      <c r="F1465" s="39">
        <v>66.583358764648437</v>
      </c>
      <c r="G1465">
        <f t="shared" si="135"/>
        <v>1.0711153653576132E-3</v>
      </c>
      <c r="H1465" s="38">
        <f>G1465*SUMIF('Manual Inputs'!$B$11:$B$22,'Expanded kW'!A1465,'Manual Inputs'!$C$11:$C$22)</f>
        <v>36856.72411165417</v>
      </c>
    </row>
    <row r="1466" spans="1:8" x14ac:dyDescent="0.2">
      <c r="A1466">
        <f t="shared" si="132"/>
        <v>5</v>
      </c>
      <c r="B1466" t="b">
        <f t="shared" si="133"/>
        <v>0</v>
      </c>
      <c r="C1466" t="str">
        <f t="shared" si="134"/>
        <v>OFF</v>
      </c>
      <c r="D1466" s="4">
        <f t="shared" si="136"/>
        <v>42490.999999996449</v>
      </c>
      <c r="E1466" t="str">
        <f t="shared" si="137"/>
        <v>LRKPLGS</v>
      </c>
      <c r="F1466" s="39">
        <v>64.711990356445313</v>
      </c>
      <c r="G1466">
        <f t="shared" si="135"/>
        <v>1.0006123581695549E-3</v>
      </c>
      <c r="H1466" s="38">
        <f>G1466*SUMIF('Manual Inputs'!$B$11:$B$22,'Expanded kW'!A1466,'Manual Inputs'!$C$11:$C$22)</f>
        <v>36557.237423056336</v>
      </c>
    </row>
    <row r="1467" spans="1:8" x14ac:dyDescent="0.2">
      <c r="A1467">
        <f t="shared" si="132"/>
        <v>5</v>
      </c>
      <c r="B1467" t="b">
        <f t="shared" si="133"/>
        <v>0</v>
      </c>
      <c r="C1467" t="str">
        <f t="shared" si="134"/>
        <v>OFF</v>
      </c>
      <c r="D1467" s="4">
        <f t="shared" si="136"/>
        <v>42491.041666663114</v>
      </c>
      <c r="E1467" t="str">
        <f t="shared" si="137"/>
        <v>LRKPLGS</v>
      </c>
      <c r="F1467" s="39">
        <v>65.482887268066406</v>
      </c>
      <c r="G1467">
        <f t="shared" si="135"/>
        <v>1.0125323898730145E-3</v>
      </c>
      <c r="H1467" s="38">
        <f>G1467*SUMIF('Manual Inputs'!$B$11:$B$22,'Expanded kW'!A1467,'Manual Inputs'!$C$11:$C$22)</f>
        <v>36992.734172137956</v>
      </c>
    </row>
    <row r="1468" spans="1:8" x14ac:dyDescent="0.2">
      <c r="A1468">
        <f t="shared" si="132"/>
        <v>5</v>
      </c>
      <c r="B1468" t="b">
        <f t="shared" si="133"/>
        <v>0</v>
      </c>
      <c r="C1468" t="str">
        <f t="shared" si="134"/>
        <v>OFF</v>
      </c>
      <c r="D1468" s="4">
        <f t="shared" si="136"/>
        <v>42491.083333329778</v>
      </c>
      <c r="E1468" t="str">
        <f t="shared" si="137"/>
        <v>LRKPLGS</v>
      </c>
      <c r="F1468" s="39">
        <v>64.16168212890625</v>
      </c>
      <c r="G1468">
        <f t="shared" si="135"/>
        <v>9.9210318992662308E-4</v>
      </c>
      <c r="H1468" s="38">
        <f>G1468*SUMIF('Manual Inputs'!$B$11:$B$22,'Expanded kW'!A1468,'Manual Inputs'!$C$11:$C$22)</f>
        <v>36246.356110038534</v>
      </c>
    </row>
    <row r="1469" spans="1:8" x14ac:dyDescent="0.2">
      <c r="A1469">
        <f t="shared" si="132"/>
        <v>5</v>
      </c>
      <c r="B1469" t="b">
        <f t="shared" si="133"/>
        <v>0</v>
      </c>
      <c r="C1469" t="str">
        <f t="shared" si="134"/>
        <v>OFF</v>
      </c>
      <c r="D1469" s="4">
        <f t="shared" si="136"/>
        <v>42491.124999996442</v>
      </c>
      <c r="E1469" t="str">
        <f t="shared" si="137"/>
        <v>LRKPLGS</v>
      </c>
      <c r="F1469" s="39">
        <v>63.297000885009766</v>
      </c>
      <c r="G1469">
        <f t="shared" si="135"/>
        <v>9.7873301333717649E-4</v>
      </c>
      <c r="H1469" s="38">
        <f>G1469*SUMIF('Manual Inputs'!$B$11:$B$22,'Expanded kW'!A1469,'Manual Inputs'!$C$11:$C$22)</f>
        <v>35757.878513316944</v>
      </c>
    </row>
    <row r="1470" spans="1:8" x14ac:dyDescent="0.2">
      <c r="A1470">
        <f t="shared" si="132"/>
        <v>5</v>
      </c>
      <c r="B1470" t="b">
        <f t="shared" si="133"/>
        <v>0</v>
      </c>
      <c r="C1470" t="str">
        <f t="shared" si="134"/>
        <v>OFF</v>
      </c>
      <c r="D1470" s="4">
        <f t="shared" si="136"/>
        <v>42491.166666663106</v>
      </c>
      <c r="E1470" t="str">
        <f t="shared" si="137"/>
        <v>LRKPLGS</v>
      </c>
      <c r="F1470" s="39">
        <v>66.045417785644531</v>
      </c>
      <c r="G1470">
        <f t="shared" si="135"/>
        <v>1.0212305458814418E-3</v>
      </c>
      <c r="H1470" s="38">
        <f>G1470*SUMIF('Manual Inputs'!$B$11:$B$22,'Expanded kW'!A1470,'Manual Inputs'!$C$11:$C$22)</f>
        <v>37310.520127654781</v>
      </c>
    </row>
    <row r="1471" spans="1:8" x14ac:dyDescent="0.2">
      <c r="A1471">
        <f t="shared" si="132"/>
        <v>5</v>
      </c>
      <c r="B1471" t="b">
        <f t="shared" si="133"/>
        <v>0</v>
      </c>
      <c r="C1471" t="str">
        <f t="shared" si="134"/>
        <v>OFF</v>
      </c>
      <c r="D1471" s="4">
        <f t="shared" si="136"/>
        <v>42491.208333329771</v>
      </c>
      <c r="E1471" t="str">
        <f t="shared" si="137"/>
        <v>LRKPLGS</v>
      </c>
      <c r="F1471" s="39">
        <v>72.681915283203125</v>
      </c>
      <c r="G1471">
        <f t="shared" si="135"/>
        <v>1.1238477173583356E-3</v>
      </c>
      <c r="H1471" s="38">
        <f>G1471*SUMIF('Manual Inputs'!$B$11:$B$22,'Expanded kW'!A1471,'Manual Inputs'!$C$11:$C$22)</f>
        <v>41059.624634244945</v>
      </c>
    </row>
    <row r="1472" spans="1:8" x14ac:dyDescent="0.2">
      <c r="A1472">
        <f t="shared" si="132"/>
        <v>5</v>
      </c>
      <c r="B1472" t="b">
        <f t="shared" si="133"/>
        <v>0</v>
      </c>
      <c r="C1472" t="str">
        <f t="shared" si="134"/>
        <v>OFF</v>
      </c>
      <c r="D1472" s="4">
        <f t="shared" si="136"/>
        <v>42491.249999996435</v>
      </c>
      <c r="E1472" t="str">
        <f t="shared" si="137"/>
        <v>LRKPLGS</v>
      </c>
      <c r="F1472" s="39">
        <v>75.978904724121094</v>
      </c>
      <c r="G1472">
        <f t="shared" si="135"/>
        <v>1.174827579995314E-3</v>
      </c>
      <c r="H1472" s="38">
        <f>G1472*SUMIF('Manual Inputs'!$B$11:$B$22,'Expanded kW'!A1472,'Manual Inputs'!$C$11:$C$22)</f>
        <v>42922.167033405494</v>
      </c>
    </row>
    <row r="1473" spans="1:8" x14ac:dyDescent="0.2">
      <c r="A1473">
        <f t="shared" si="132"/>
        <v>5</v>
      </c>
      <c r="B1473" t="b">
        <f t="shared" si="133"/>
        <v>0</v>
      </c>
      <c r="C1473" t="str">
        <f t="shared" si="134"/>
        <v>OFF</v>
      </c>
      <c r="D1473" s="4">
        <f t="shared" si="136"/>
        <v>42491.291666663099</v>
      </c>
      <c r="E1473" t="str">
        <f t="shared" si="137"/>
        <v>LRKPLGS</v>
      </c>
      <c r="F1473" s="39">
        <v>71.671943664550781</v>
      </c>
      <c r="G1473">
        <f t="shared" si="135"/>
        <v>1.1082309811482835E-3</v>
      </c>
      <c r="H1473" s="38">
        <f>G1473*SUMIF('Manual Inputs'!$B$11:$B$22,'Expanded kW'!A1473,'Manual Inputs'!$C$11:$C$22)</f>
        <v>40489.06928507008</v>
      </c>
    </row>
    <row r="1474" spans="1:8" x14ac:dyDescent="0.2">
      <c r="A1474">
        <f t="shared" ref="A1474:A1537" si="138">MONTH(D1474)</f>
        <v>5</v>
      </c>
      <c r="B1474" t="b">
        <f t="shared" ref="B1474:B1537" si="139">IF(ISNA(VLOOKUP(DATE(YEAR(D1474),MONTH(D1474),DAY(D1474)),Holidays,1,FALSE)),FALSE,TRUE)</f>
        <v>0</v>
      </c>
      <c r="C1474" t="str">
        <f t="shared" ref="C1474:C1537" si="140">IF(OR(HOUR(D1474)&lt;PkStart,HOUR(D1474)&gt;OPkStart-1,WEEKDAY(D1474,2)&gt;5,B1474)=TRUE,"OFF","ON")</f>
        <v>OFF</v>
      </c>
      <c r="D1474" s="4">
        <f t="shared" si="136"/>
        <v>42491.333333329763</v>
      </c>
      <c r="E1474" t="str">
        <f t="shared" si="137"/>
        <v>LRKPLGS</v>
      </c>
      <c r="F1474" s="39">
        <v>74.475868225097656</v>
      </c>
      <c r="G1474">
        <f t="shared" ref="G1474:G1537" si="141">IF(SUMIF($A$2:$A$8761,A1474,$F$2:$F$8761)=0,0,F1474/SUMIF($A$2:$A$8761,A1474,$F$2:$F$8761))</f>
        <v>1.1515868036350338E-3</v>
      </c>
      <c r="H1474" s="38">
        <f>G1474*SUMIF('Manual Inputs'!$B$11:$B$22,'Expanded kW'!A1474,'Manual Inputs'!$C$11:$C$22)</f>
        <v>42073.068406587467</v>
      </c>
    </row>
    <row r="1475" spans="1:8" x14ac:dyDescent="0.2">
      <c r="A1475">
        <f t="shared" si="138"/>
        <v>5</v>
      </c>
      <c r="B1475" t="b">
        <f t="shared" si="139"/>
        <v>0</v>
      </c>
      <c r="C1475" t="str">
        <f t="shared" si="140"/>
        <v>OFF</v>
      </c>
      <c r="D1475" s="4">
        <f t="shared" si="136"/>
        <v>42491.374999996428</v>
      </c>
      <c r="E1475" t="str">
        <f t="shared" si="137"/>
        <v>LRKPLGS</v>
      </c>
      <c r="F1475" s="39">
        <v>72.021453857421875</v>
      </c>
      <c r="G1475">
        <f t="shared" si="141"/>
        <v>1.1136352998281248E-3</v>
      </c>
      <c r="H1475" s="38">
        <f>G1475*SUMIF('Manual Inputs'!$B$11:$B$22,'Expanded kW'!A1475,'Manual Inputs'!$C$11:$C$22)</f>
        <v>40686.515338455058</v>
      </c>
    </row>
    <row r="1476" spans="1:8" x14ac:dyDescent="0.2">
      <c r="A1476">
        <f t="shared" si="138"/>
        <v>5</v>
      </c>
      <c r="B1476" t="b">
        <f t="shared" si="139"/>
        <v>0</v>
      </c>
      <c r="C1476" t="str">
        <f t="shared" si="140"/>
        <v>OFF</v>
      </c>
      <c r="D1476" s="4">
        <f t="shared" ref="D1476:D1539" si="142">+D1475+1/24</f>
        <v>42491.416666663092</v>
      </c>
      <c r="E1476" t="str">
        <f t="shared" ref="E1476:E1539" si="143">+E1475</f>
        <v>LRKPLGS</v>
      </c>
      <c r="F1476" s="39">
        <v>84.18218994140625</v>
      </c>
      <c r="G1476">
        <f t="shared" si="141"/>
        <v>1.301671284242275E-3</v>
      </c>
      <c r="H1476" s="38">
        <f>G1476*SUMIF('Manual Inputs'!$B$11:$B$22,'Expanded kW'!A1476,'Manual Inputs'!$C$11:$C$22)</f>
        <v>47556.384644168145</v>
      </c>
    </row>
    <row r="1477" spans="1:8" x14ac:dyDescent="0.2">
      <c r="A1477">
        <f t="shared" si="138"/>
        <v>5</v>
      </c>
      <c r="B1477" t="b">
        <f t="shared" si="139"/>
        <v>0</v>
      </c>
      <c r="C1477" t="str">
        <f t="shared" si="140"/>
        <v>OFF</v>
      </c>
      <c r="D1477" s="4">
        <f t="shared" si="142"/>
        <v>42491.458333329756</v>
      </c>
      <c r="E1477" t="str">
        <f t="shared" si="143"/>
        <v>LRKPLGS</v>
      </c>
      <c r="F1477" s="39">
        <v>85.869544982910156</v>
      </c>
      <c r="G1477">
        <f t="shared" si="141"/>
        <v>1.327762095200933E-3</v>
      </c>
      <c r="H1477" s="38">
        <f>G1477*SUMIF('Manual Inputs'!$B$11:$B$22,'Expanded kW'!A1477,'Manual Inputs'!$C$11:$C$22)</f>
        <v>48509.608900283238</v>
      </c>
    </row>
    <row r="1478" spans="1:8" x14ac:dyDescent="0.2">
      <c r="A1478">
        <f t="shared" si="138"/>
        <v>5</v>
      </c>
      <c r="B1478" t="b">
        <f t="shared" si="139"/>
        <v>0</v>
      </c>
      <c r="C1478" t="str">
        <f t="shared" si="140"/>
        <v>OFF</v>
      </c>
      <c r="D1478" s="4">
        <f t="shared" si="142"/>
        <v>42491.49999999642</v>
      </c>
      <c r="E1478" t="str">
        <f t="shared" si="143"/>
        <v>LRKPLGS</v>
      </c>
      <c r="F1478" s="39">
        <v>86.196029663085938</v>
      </c>
      <c r="G1478">
        <f t="shared" si="141"/>
        <v>1.3328103807495229E-3</v>
      </c>
      <c r="H1478" s="38">
        <f>G1478*SUMIF('Manual Inputs'!$B$11:$B$22,'Expanded kW'!A1478,'Manual Inputs'!$C$11:$C$22)</f>
        <v>48694.047331282418</v>
      </c>
    </row>
    <row r="1479" spans="1:8" x14ac:dyDescent="0.2">
      <c r="A1479">
        <f t="shared" si="138"/>
        <v>5</v>
      </c>
      <c r="B1479" t="b">
        <f t="shared" si="139"/>
        <v>0</v>
      </c>
      <c r="C1479" t="str">
        <f t="shared" si="140"/>
        <v>OFF</v>
      </c>
      <c r="D1479" s="4">
        <f t="shared" si="142"/>
        <v>42491.541666663084</v>
      </c>
      <c r="E1479" t="str">
        <f t="shared" si="143"/>
        <v>LRKPLGS</v>
      </c>
      <c r="F1479" s="39">
        <v>90.214019775390625</v>
      </c>
      <c r="G1479">
        <f t="shared" si="141"/>
        <v>1.3949387520023583E-3</v>
      </c>
      <c r="H1479" s="38">
        <f>G1479*SUMIF('Manual Inputs'!$B$11:$B$22,'Expanded kW'!A1479,'Manual Inputs'!$C$11:$C$22)</f>
        <v>50963.898987674642</v>
      </c>
    </row>
    <row r="1480" spans="1:8" x14ac:dyDescent="0.2">
      <c r="A1480">
        <f t="shared" si="138"/>
        <v>5</v>
      </c>
      <c r="B1480" t="b">
        <f t="shared" si="139"/>
        <v>0</v>
      </c>
      <c r="C1480" t="str">
        <f t="shared" si="140"/>
        <v>OFF</v>
      </c>
      <c r="D1480" s="4">
        <f t="shared" si="142"/>
        <v>42491.583333329749</v>
      </c>
      <c r="E1480" t="str">
        <f t="shared" si="143"/>
        <v>LRKPLGS</v>
      </c>
      <c r="F1480" s="39">
        <v>88.081993103027344</v>
      </c>
      <c r="G1480">
        <f t="shared" si="141"/>
        <v>1.361972183912534E-3</v>
      </c>
      <c r="H1480" s="38">
        <f>G1480*SUMIF('Manual Inputs'!$B$11:$B$22,'Expanded kW'!A1480,'Manual Inputs'!$C$11:$C$22)</f>
        <v>49759.469872999602</v>
      </c>
    </row>
    <row r="1481" spans="1:8" x14ac:dyDescent="0.2">
      <c r="A1481">
        <f t="shared" si="138"/>
        <v>5</v>
      </c>
      <c r="B1481" t="b">
        <f t="shared" si="139"/>
        <v>0</v>
      </c>
      <c r="C1481" t="str">
        <f t="shared" si="140"/>
        <v>OFF</v>
      </c>
      <c r="D1481" s="4">
        <f t="shared" si="142"/>
        <v>42491.624999996413</v>
      </c>
      <c r="E1481" t="str">
        <f t="shared" si="143"/>
        <v>LRKPLGS</v>
      </c>
      <c r="F1481" s="39">
        <v>84.135513305664063</v>
      </c>
      <c r="G1481">
        <f t="shared" si="141"/>
        <v>1.3009495444487045E-3</v>
      </c>
      <c r="H1481" s="38">
        <f>G1481*SUMIF('Manual Inputs'!$B$11:$B$22,'Expanded kW'!A1481,'Manual Inputs'!$C$11:$C$22)</f>
        <v>47530.015978244919</v>
      </c>
    </row>
    <row r="1482" spans="1:8" x14ac:dyDescent="0.2">
      <c r="A1482">
        <f t="shared" si="138"/>
        <v>5</v>
      </c>
      <c r="B1482" t="b">
        <f t="shared" si="139"/>
        <v>0</v>
      </c>
      <c r="C1482" t="str">
        <f t="shared" si="140"/>
        <v>OFF</v>
      </c>
      <c r="D1482" s="4">
        <f t="shared" si="142"/>
        <v>42491.666666663077</v>
      </c>
      <c r="E1482" t="str">
        <f t="shared" si="143"/>
        <v>LRKPLGS</v>
      </c>
      <c r="F1482" s="39">
        <v>83.415718078613281</v>
      </c>
      <c r="G1482">
        <f t="shared" si="141"/>
        <v>1.2898196750756364E-3</v>
      </c>
      <c r="H1482" s="38">
        <f>G1482*SUMIF('Manual Inputs'!$B$11:$B$22,'Expanded kW'!A1482,'Manual Inputs'!$C$11:$C$22)</f>
        <v>47123.387703232242</v>
      </c>
    </row>
    <row r="1483" spans="1:8" x14ac:dyDescent="0.2">
      <c r="A1483">
        <f t="shared" si="138"/>
        <v>5</v>
      </c>
      <c r="B1483" t="b">
        <f t="shared" si="139"/>
        <v>0</v>
      </c>
      <c r="C1483" t="str">
        <f t="shared" si="140"/>
        <v>OFF</v>
      </c>
      <c r="D1483" s="4">
        <f t="shared" si="142"/>
        <v>42491.708333329741</v>
      </c>
      <c r="E1483" t="str">
        <f t="shared" si="143"/>
        <v>LRKPLGS</v>
      </c>
      <c r="F1483" s="39">
        <v>83.342086791992188</v>
      </c>
      <c r="G1483">
        <f t="shared" si="141"/>
        <v>1.2886811476569128E-3</v>
      </c>
      <c r="H1483" s="38">
        <f>G1483*SUMIF('Manual Inputs'!$B$11:$B$22,'Expanded kW'!A1483,'Manual Inputs'!$C$11:$C$22)</f>
        <v>47081.791757690378</v>
      </c>
    </row>
    <row r="1484" spans="1:8" x14ac:dyDescent="0.2">
      <c r="A1484">
        <f t="shared" si="138"/>
        <v>5</v>
      </c>
      <c r="B1484" t="b">
        <f t="shared" si="139"/>
        <v>0</v>
      </c>
      <c r="C1484" t="str">
        <f t="shared" si="140"/>
        <v>OFF</v>
      </c>
      <c r="D1484" s="4">
        <f t="shared" si="142"/>
        <v>42491.749999996406</v>
      </c>
      <c r="E1484" t="str">
        <f t="shared" si="143"/>
        <v>LRKPLGS</v>
      </c>
      <c r="F1484" s="39">
        <v>75.460990905761719</v>
      </c>
      <c r="G1484">
        <f t="shared" si="141"/>
        <v>1.1668193119098685E-3</v>
      </c>
      <c r="H1484" s="38">
        <f>G1484*SUMIF('Manual Inputs'!$B$11:$B$22,'Expanded kW'!A1484,'Manual Inputs'!$C$11:$C$22)</f>
        <v>42629.586040019938</v>
      </c>
    </row>
    <row r="1485" spans="1:8" x14ac:dyDescent="0.2">
      <c r="A1485">
        <f t="shared" si="138"/>
        <v>5</v>
      </c>
      <c r="B1485" t="b">
        <f t="shared" si="139"/>
        <v>0</v>
      </c>
      <c r="C1485" t="str">
        <f t="shared" si="140"/>
        <v>OFF</v>
      </c>
      <c r="D1485" s="4">
        <f t="shared" si="142"/>
        <v>42491.79166666307</v>
      </c>
      <c r="E1485" t="str">
        <f t="shared" si="143"/>
        <v>LRKPLGS</v>
      </c>
      <c r="F1485" s="39">
        <v>69.190803527832031</v>
      </c>
      <c r="G1485">
        <f t="shared" si="141"/>
        <v>1.0698662288129537E-3</v>
      </c>
      <c r="H1485" s="38">
        <f>G1485*SUMIF('Manual Inputs'!$B$11:$B$22,'Expanded kW'!A1485,'Manual Inputs'!$C$11:$C$22)</f>
        <v>39087.41823774037</v>
      </c>
    </row>
    <row r="1486" spans="1:8" x14ac:dyDescent="0.2">
      <c r="A1486">
        <f t="shared" si="138"/>
        <v>5</v>
      </c>
      <c r="B1486" t="b">
        <f t="shared" si="139"/>
        <v>0</v>
      </c>
      <c r="C1486" t="str">
        <f t="shared" si="140"/>
        <v>OFF</v>
      </c>
      <c r="D1486" s="4">
        <f t="shared" si="142"/>
        <v>42491.833333329734</v>
      </c>
      <c r="E1486" t="str">
        <f t="shared" si="143"/>
        <v>LRKPLGS</v>
      </c>
      <c r="F1486" s="39">
        <v>69.483840942382813</v>
      </c>
      <c r="G1486">
        <f t="shared" si="141"/>
        <v>1.0743973343590892E-3</v>
      </c>
      <c r="H1486" s="38">
        <f>G1486*SUMIF('Manual Inputs'!$B$11:$B$22,'Expanded kW'!A1486,'Manual Inputs'!$C$11:$C$22)</f>
        <v>39252.961567169186</v>
      </c>
    </row>
    <row r="1487" spans="1:8" x14ac:dyDescent="0.2">
      <c r="A1487">
        <f t="shared" si="138"/>
        <v>5</v>
      </c>
      <c r="B1487" t="b">
        <f t="shared" si="139"/>
        <v>0</v>
      </c>
      <c r="C1487" t="str">
        <f t="shared" si="140"/>
        <v>OFF</v>
      </c>
      <c r="D1487" s="4">
        <f t="shared" si="142"/>
        <v>42491.874999996398</v>
      </c>
      <c r="E1487" t="str">
        <f t="shared" si="143"/>
        <v>LRKPLGS</v>
      </c>
      <c r="F1487" s="39">
        <v>67.940437316894531</v>
      </c>
      <c r="G1487">
        <f t="shared" si="141"/>
        <v>1.0505323793051538E-3</v>
      </c>
      <c r="H1487" s="38">
        <f>G1487*SUMIF('Manual Inputs'!$B$11:$B$22,'Expanded kW'!A1487,'Manual Inputs'!$C$11:$C$22)</f>
        <v>38381.058656042587</v>
      </c>
    </row>
    <row r="1488" spans="1:8" x14ac:dyDescent="0.2">
      <c r="A1488">
        <f t="shared" si="138"/>
        <v>5</v>
      </c>
      <c r="B1488" t="b">
        <f t="shared" si="139"/>
        <v>0</v>
      </c>
      <c r="C1488" t="str">
        <f t="shared" si="140"/>
        <v>OFF</v>
      </c>
      <c r="D1488" s="4">
        <f t="shared" si="142"/>
        <v>42491.916666663063</v>
      </c>
      <c r="E1488" t="str">
        <f t="shared" si="143"/>
        <v>LRKPLGS</v>
      </c>
      <c r="F1488" s="39">
        <v>65.093681335449219</v>
      </c>
      <c r="G1488">
        <f t="shared" si="141"/>
        <v>1.0065142738499323E-3</v>
      </c>
      <c r="H1488" s="38">
        <f>G1488*SUMIF('Manual Inputs'!$B$11:$B$22,'Expanded kW'!A1488,'Manual Inputs'!$C$11:$C$22)</f>
        <v>36772.863115680309</v>
      </c>
    </row>
    <row r="1489" spans="1:8" x14ac:dyDescent="0.2">
      <c r="A1489">
        <f t="shared" si="138"/>
        <v>5</v>
      </c>
      <c r="B1489" t="b">
        <f t="shared" si="139"/>
        <v>0</v>
      </c>
      <c r="C1489" t="str">
        <f t="shared" si="140"/>
        <v>OFF</v>
      </c>
      <c r="D1489" s="4">
        <f t="shared" si="142"/>
        <v>42491.958333329727</v>
      </c>
      <c r="E1489" t="str">
        <f t="shared" si="143"/>
        <v>LRKPLGS</v>
      </c>
      <c r="F1489" s="39">
        <v>63.683025360107422</v>
      </c>
      <c r="G1489">
        <f t="shared" si="141"/>
        <v>9.8470193591568213E-4</v>
      </c>
      <c r="H1489" s="38">
        <f>G1489*SUMIF('Manual Inputs'!$B$11:$B$22,'Expanded kW'!A1489,'Manual Inputs'!$C$11:$C$22)</f>
        <v>35975.952293918097</v>
      </c>
    </row>
    <row r="1490" spans="1:8" x14ac:dyDescent="0.2">
      <c r="A1490">
        <f t="shared" si="138"/>
        <v>5</v>
      </c>
      <c r="B1490" t="b">
        <f t="shared" si="139"/>
        <v>0</v>
      </c>
      <c r="C1490" t="str">
        <f t="shared" si="140"/>
        <v>OFF</v>
      </c>
      <c r="D1490" s="4">
        <f t="shared" si="142"/>
        <v>42491.999999996391</v>
      </c>
      <c r="E1490" t="str">
        <f t="shared" si="143"/>
        <v>LRKPLGS</v>
      </c>
      <c r="F1490" s="39">
        <v>64.175048828125</v>
      </c>
      <c r="G1490">
        <f t="shared" si="141"/>
        <v>9.9230987317577911E-4</v>
      </c>
      <c r="H1490" s="38">
        <f>G1490*SUMIF('Manual Inputs'!$B$11:$B$22,'Expanded kW'!A1490,'Manual Inputs'!$C$11:$C$22)</f>
        <v>36253.907254644211</v>
      </c>
    </row>
    <row r="1491" spans="1:8" x14ac:dyDescent="0.2">
      <c r="A1491">
        <f t="shared" si="138"/>
        <v>5</v>
      </c>
      <c r="B1491" t="b">
        <f t="shared" si="139"/>
        <v>0</v>
      </c>
      <c r="C1491" t="str">
        <f t="shared" si="140"/>
        <v>OFF</v>
      </c>
      <c r="D1491" s="4">
        <f t="shared" si="142"/>
        <v>42492.041666663055</v>
      </c>
      <c r="E1491" t="str">
        <f t="shared" si="143"/>
        <v>LRKPLGS</v>
      </c>
      <c r="F1491" s="39">
        <v>64.638725280761719</v>
      </c>
      <c r="G1491">
        <f t="shared" si="141"/>
        <v>9.994794933056027E-4</v>
      </c>
      <c r="H1491" s="38">
        <f>G1491*SUMIF('Manual Inputs'!$B$11:$B$22,'Expanded kW'!A1491,'Manual Inputs'!$C$11:$C$22)</f>
        <v>36515.848358188596</v>
      </c>
    </row>
    <row r="1492" spans="1:8" x14ac:dyDescent="0.2">
      <c r="A1492">
        <f t="shared" si="138"/>
        <v>5</v>
      </c>
      <c r="B1492" t="b">
        <f t="shared" si="139"/>
        <v>0</v>
      </c>
      <c r="C1492" t="str">
        <f t="shared" si="140"/>
        <v>OFF</v>
      </c>
      <c r="D1492" s="4">
        <f t="shared" si="142"/>
        <v>42492.08333332972</v>
      </c>
      <c r="E1492" t="str">
        <f t="shared" si="143"/>
        <v>LRKPLGS</v>
      </c>
      <c r="F1492" s="39">
        <v>64.012367248535156</v>
      </c>
      <c r="G1492">
        <f t="shared" si="141"/>
        <v>9.8979440118847784E-4</v>
      </c>
      <c r="H1492" s="38">
        <f>G1492*SUMIF('Manual Inputs'!$B$11:$B$22,'Expanded kW'!A1492,'Manual Inputs'!$C$11:$C$22)</f>
        <v>36162.004825176875</v>
      </c>
    </row>
    <row r="1493" spans="1:8" x14ac:dyDescent="0.2">
      <c r="A1493">
        <f t="shared" si="138"/>
        <v>5</v>
      </c>
      <c r="B1493" t="b">
        <f t="shared" si="139"/>
        <v>0</v>
      </c>
      <c r="C1493" t="str">
        <f t="shared" si="140"/>
        <v>OFF</v>
      </c>
      <c r="D1493" s="4">
        <f t="shared" si="142"/>
        <v>42492.124999996384</v>
      </c>
      <c r="E1493" t="str">
        <f t="shared" si="143"/>
        <v>LRKPLGS</v>
      </c>
      <c r="F1493" s="39">
        <v>64.970100402832031</v>
      </c>
      <c r="G1493">
        <f t="shared" si="141"/>
        <v>1.0046033975543687E-3</v>
      </c>
      <c r="H1493" s="38">
        <f>G1493*SUMIF('Manual Inputs'!$B$11:$B$22,'Expanded kW'!A1493,'Manual Inputs'!$C$11:$C$22)</f>
        <v>36703.04950819019</v>
      </c>
    </row>
    <row r="1494" spans="1:8" x14ac:dyDescent="0.2">
      <c r="A1494">
        <f t="shared" si="138"/>
        <v>5</v>
      </c>
      <c r="B1494" t="b">
        <f t="shared" si="139"/>
        <v>0</v>
      </c>
      <c r="C1494" t="str">
        <f t="shared" si="140"/>
        <v>OFF</v>
      </c>
      <c r="D1494" s="4">
        <f t="shared" si="142"/>
        <v>42492.166666663048</v>
      </c>
      <c r="E1494" t="str">
        <f t="shared" si="143"/>
        <v>LRKPLGS</v>
      </c>
      <c r="F1494" s="39">
        <v>68.978065490722656</v>
      </c>
      <c r="G1494">
        <f t="shared" si="141"/>
        <v>1.0665767563703373E-3</v>
      </c>
      <c r="H1494" s="38">
        <f>G1494*SUMIF('Manual Inputs'!$B$11:$B$22,'Expanded kW'!A1494,'Manual Inputs'!$C$11:$C$22)</f>
        <v>38967.237806128163</v>
      </c>
    </row>
    <row r="1495" spans="1:8" x14ac:dyDescent="0.2">
      <c r="A1495">
        <f t="shared" si="138"/>
        <v>5</v>
      </c>
      <c r="B1495" t="b">
        <f t="shared" si="139"/>
        <v>0</v>
      </c>
      <c r="C1495" t="str">
        <f t="shared" si="140"/>
        <v>OFF</v>
      </c>
      <c r="D1495" s="4">
        <f t="shared" si="142"/>
        <v>42492.208333329712</v>
      </c>
      <c r="E1495" t="str">
        <f t="shared" si="143"/>
        <v>LRKPLGS</v>
      </c>
      <c r="F1495" s="39">
        <v>77.743537902832031</v>
      </c>
      <c r="G1495">
        <f t="shared" si="141"/>
        <v>1.2021133079806274E-3</v>
      </c>
      <c r="H1495" s="38">
        <f>G1495*SUMIF('Manual Inputs'!$B$11:$B$22,'Expanded kW'!A1495,'Manual Inputs'!$C$11:$C$22)</f>
        <v>43919.047421775649</v>
      </c>
    </row>
    <row r="1496" spans="1:8" x14ac:dyDescent="0.2">
      <c r="A1496">
        <f t="shared" si="138"/>
        <v>5</v>
      </c>
      <c r="B1496" t="b">
        <f t="shared" si="139"/>
        <v>0</v>
      </c>
      <c r="C1496" t="str">
        <f t="shared" si="140"/>
        <v>OFF</v>
      </c>
      <c r="D1496" s="4">
        <f t="shared" si="142"/>
        <v>42492.249999996377</v>
      </c>
      <c r="E1496" t="str">
        <f t="shared" si="143"/>
        <v>LRKPLGS</v>
      </c>
      <c r="F1496" s="39">
        <v>99.252693176269531</v>
      </c>
      <c r="G1496">
        <f t="shared" si="141"/>
        <v>1.5346996874420001E-3</v>
      </c>
      <c r="H1496" s="38">
        <f>G1496*SUMIF('Manual Inputs'!$B$11:$B$22,'Expanded kW'!A1496,'Manual Inputs'!$C$11:$C$22)</f>
        <v>56070.045896235672</v>
      </c>
    </row>
    <row r="1497" spans="1:8" x14ac:dyDescent="0.2">
      <c r="A1497">
        <f t="shared" si="138"/>
        <v>5</v>
      </c>
      <c r="B1497" t="b">
        <f t="shared" si="139"/>
        <v>0</v>
      </c>
      <c r="C1497" t="str">
        <f t="shared" si="140"/>
        <v>ON</v>
      </c>
      <c r="D1497" s="4">
        <f t="shared" si="142"/>
        <v>42492.291666663041</v>
      </c>
      <c r="E1497" t="str">
        <f t="shared" si="143"/>
        <v>LRKPLGS</v>
      </c>
      <c r="F1497" s="39">
        <v>107.35659027099609</v>
      </c>
      <c r="G1497">
        <f t="shared" si="141"/>
        <v>1.6600065979179828E-3</v>
      </c>
      <c r="H1497" s="38">
        <f>G1497*SUMIF('Manual Inputs'!$B$11:$B$22,'Expanded kW'!A1497,'Manual Inputs'!$C$11:$C$22)</f>
        <v>60648.11695404278</v>
      </c>
    </row>
    <row r="1498" spans="1:8" x14ac:dyDescent="0.2">
      <c r="A1498">
        <f t="shared" si="138"/>
        <v>5</v>
      </c>
      <c r="B1498" t="b">
        <f t="shared" si="139"/>
        <v>0</v>
      </c>
      <c r="C1498" t="str">
        <f t="shared" si="140"/>
        <v>ON</v>
      </c>
      <c r="D1498" s="4">
        <f t="shared" si="142"/>
        <v>42492.333333329705</v>
      </c>
      <c r="E1498" t="str">
        <f t="shared" si="143"/>
        <v>LRKPLGS</v>
      </c>
      <c r="F1498" s="39">
        <v>113.37664031982422</v>
      </c>
      <c r="G1498">
        <f t="shared" si="141"/>
        <v>1.7530919201662529E-3</v>
      </c>
      <c r="H1498" s="38">
        <f>G1498*SUMIF('Manual Inputs'!$B$11:$B$22,'Expanded kW'!A1498,'Manual Inputs'!$C$11:$C$22)</f>
        <v>64048.976635864827</v>
      </c>
    </row>
    <row r="1499" spans="1:8" x14ac:dyDescent="0.2">
      <c r="A1499">
        <f t="shared" si="138"/>
        <v>5</v>
      </c>
      <c r="B1499" t="b">
        <f t="shared" si="139"/>
        <v>0</v>
      </c>
      <c r="C1499" t="str">
        <f t="shared" si="140"/>
        <v>ON</v>
      </c>
      <c r="D1499" s="4">
        <f t="shared" si="142"/>
        <v>42492.374999996369</v>
      </c>
      <c r="E1499" t="str">
        <f t="shared" si="143"/>
        <v>LRKPLGS</v>
      </c>
      <c r="F1499" s="39">
        <v>117.80609893798828</v>
      </c>
      <c r="G1499">
        <f t="shared" si="141"/>
        <v>1.8215826435843149E-3</v>
      </c>
      <c r="H1499" s="38">
        <f>G1499*SUMIF('Manual Inputs'!$B$11:$B$22,'Expanded kW'!A1499,'Manual Inputs'!$C$11:$C$22)</f>
        <v>66551.275969696057</v>
      </c>
    </row>
    <row r="1500" spans="1:8" x14ac:dyDescent="0.2">
      <c r="A1500">
        <f t="shared" si="138"/>
        <v>5</v>
      </c>
      <c r="B1500" t="b">
        <f t="shared" si="139"/>
        <v>0</v>
      </c>
      <c r="C1500" t="str">
        <f t="shared" si="140"/>
        <v>ON</v>
      </c>
      <c r="D1500" s="4">
        <f t="shared" si="142"/>
        <v>42492.416666663034</v>
      </c>
      <c r="E1500" t="str">
        <f t="shared" si="143"/>
        <v>LRKPLGS</v>
      </c>
      <c r="F1500" s="39">
        <v>119.32277679443359</v>
      </c>
      <c r="G1500">
        <f t="shared" si="141"/>
        <v>1.8450343501098295E-3</v>
      </c>
      <c r="H1500" s="38">
        <f>G1500*SUMIF('Manual Inputs'!$B$11:$B$22,'Expanded kW'!A1500,'Manual Inputs'!$C$11:$C$22)</f>
        <v>67408.080901625362</v>
      </c>
    </row>
    <row r="1501" spans="1:8" x14ac:dyDescent="0.2">
      <c r="A1501">
        <f t="shared" si="138"/>
        <v>5</v>
      </c>
      <c r="B1501" t="b">
        <f t="shared" si="139"/>
        <v>0</v>
      </c>
      <c r="C1501" t="str">
        <f t="shared" si="140"/>
        <v>ON</v>
      </c>
      <c r="D1501" s="4">
        <f t="shared" si="142"/>
        <v>42492.458333329698</v>
      </c>
      <c r="E1501" t="str">
        <f t="shared" si="143"/>
        <v>LRKPLGS</v>
      </c>
      <c r="F1501" s="39">
        <v>120.48167419433594</v>
      </c>
      <c r="G1501">
        <f t="shared" si="141"/>
        <v>1.8629538585935824E-3</v>
      </c>
      <c r="H1501" s="38">
        <f>G1501*SUMIF('Manual Inputs'!$B$11:$B$22,'Expanded kW'!A1501,'Manual Inputs'!$C$11:$C$22)</f>
        <v>68062.767724945617</v>
      </c>
    </row>
    <row r="1502" spans="1:8" x14ac:dyDescent="0.2">
      <c r="A1502">
        <f t="shared" si="138"/>
        <v>5</v>
      </c>
      <c r="B1502" t="b">
        <f t="shared" si="139"/>
        <v>0</v>
      </c>
      <c r="C1502" t="str">
        <f t="shared" si="140"/>
        <v>ON</v>
      </c>
      <c r="D1502" s="4">
        <f t="shared" si="142"/>
        <v>42492.499999996362</v>
      </c>
      <c r="E1502" t="str">
        <f t="shared" si="143"/>
        <v>LRKPLGS</v>
      </c>
      <c r="F1502" s="39">
        <v>116.07487487792969</v>
      </c>
      <c r="G1502">
        <f t="shared" si="141"/>
        <v>1.7948135057520003E-3</v>
      </c>
      <c r="H1502" s="38">
        <f>G1502*SUMIF('Manual Inputs'!$B$11:$B$22,'Expanded kW'!A1502,'Manual Inputs'!$C$11:$C$22)</f>
        <v>65573.269132826055</v>
      </c>
    </row>
    <row r="1503" spans="1:8" x14ac:dyDescent="0.2">
      <c r="A1503">
        <f t="shared" si="138"/>
        <v>5</v>
      </c>
      <c r="B1503" t="b">
        <f t="shared" si="139"/>
        <v>0</v>
      </c>
      <c r="C1503" t="str">
        <f t="shared" si="140"/>
        <v>ON</v>
      </c>
      <c r="D1503" s="4">
        <f t="shared" si="142"/>
        <v>42492.541666663026</v>
      </c>
      <c r="E1503" t="str">
        <f t="shared" si="143"/>
        <v>LRKPLGS</v>
      </c>
      <c r="F1503" s="39">
        <v>128.32260131835937</v>
      </c>
      <c r="G1503">
        <f t="shared" si="141"/>
        <v>1.9841945828641392E-3</v>
      </c>
      <c r="H1503" s="38">
        <f>G1503*SUMIF('Manual Inputs'!$B$11:$B$22,'Expanded kW'!A1503,'Manual Inputs'!$C$11:$C$22)</f>
        <v>72492.281218672637</v>
      </c>
    </row>
    <row r="1504" spans="1:8" x14ac:dyDescent="0.2">
      <c r="A1504">
        <f t="shared" si="138"/>
        <v>5</v>
      </c>
      <c r="B1504" t="b">
        <f t="shared" si="139"/>
        <v>0</v>
      </c>
      <c r="C1504" t="str">
        <f t="shared" si="140"/>
        <v>ON</v>
      </c>
      <c r="D1504" s="4">
        <f t="shared" si="142"/>
        <v>42492.583333329691</v>
      </c>
      <c r="E1504" t="str">
        <f t="shared" si="143"/>
        <v>LRKPLGS</v>
      </c>
      <c r="F1504" s="39">
        <v>123.72265625</v>
      </c>
      <c r="G1504">
        <f t="shared" si="141"/>
        <v>1.9130677042602105E-3</v>
      </c>
      <c r="H1504" s="38">
        <f>G1504*SUMIF('Manual Inputs'!$B$11:$B$22,'Expanded kW'!A1504,'Manual Inputs'!$C$11:$C$22)</f>
        <v>69893.670311006717</v>
      </c>
    </row>
    <row r="1505" spans="1:8" x14ac:dyDescent="0.2">
      <c r="A1505">
        <f t="shared" si="138"/>
        <v>5</v>
      </c>
      <c r="B1505" t="b">
        <f t="shared" si="139"/>
        <v>0</v>
      </c>
      <c r="C1505" t="str">
        <f t="shared" si="140"/>
        <v>ON</v>
      </c>
      <c r="D1505" s="4">
        <f t="shared" si="142"/>
        <v>42492.624999996355</v>
      </c>
      <c r="E1505" t="str">
        <f t="shared" si="143"/>
        <v>LRKPLGS</v>
      </c>
      <c r="F1505" s="39">
        <v>117.72917938232422</v>
      </c>
      <c r="G1505">
        <f t="shared" si="141"/>
        <v>1.8203932711425399E-3</v>
      </c>
      <c r="H1505" s="38">
        <f>G1505*SUMIF('Manual Inputs'!$B$11:$B$22,'Expanded kW'!A1505,'Manual Inputs'!$C$11:$C$22)</f>
        <v>66507.822408101085</v>
      </c>
    </row>
    <row r="1506" spans="1:8" x14ac:dyDescent="0.2">
      <c r="A1506">
        <f t="shared" si="138"/>
        <v>5</v>
      </c>
      <c r="B1506" t="b">
        <f t="shared" si="139"/>
        <v>0</v>
      </c>
      <c r="C1506" t="str">
        <f t="shared" si="140"/>
        <v>ON</v>
      </c>
      <c r="D1506" s="4">
        <f t="shared" si="142"/>
        <v>42492.666666663019</v>
      </c>
      <c r="E1506" t="str">
        <f t="shared" si="143"/>
        <v>LRKPLGS</v>
      </c>
      <c r="F1506" s="39">
        <v>110.15437316894531</v>
      </c>
      <c r="G1506">
        <f t="shared" si="141"/>
        <v>1.7032674546424212E-3</v>
      </c>
      <c r="H1506" s="38">
        <f>G1506*SUMIF('Manual Inputs'!$B$11:$B$22,'Expanded kW'!A1506,'Manual Inputs'!$C$11:$C$22)</f>
        <v>62228.646514254484</v>
      </c>
    </row>
    <row r="1507" spans="1:8" x14ac:dyDescent="0.2">
      <c r="A1507">
        <f t="shared" si="138"/>
        <v>5</v>
      </c>
      <c r="B1507" t="b">
        <f t="shared" si="139"/>
        <v>0</v>
      </c>
      <c r="C1507" t="str">
        <f t="shared" si="140"/>
        <v>ON</v>
      </c>
      <c r="D1507" s="4">
        <f t="shared" si="142"/>
        <v>42492.708333329683</v>
      </c>
      <c r="E1507" t="str">
        <f t="shared" si="143"/>
        <v>LRKPLGS</v>
      </c>
      <c r="F1507" s="39">
        <v>104.74484252929687</v>
      </c>
      <c r="G1507">
        <f t="shared" si="141"/>
        <v>1.6196223190174132E-3</v>
      </c>
      <c r="H1507" s="38">
        <f>G1507*SUMIF('Manual Inputs'!$B$11:$B$22,'Expanded kW'!A1507,'Manual Inputs'!$C$11:$C$22)</f>
        <v>59172.682776288122</v>
      </c>
    </row>
    <row r="1508" spans="1:8" x14ac:dyDescent="0.2">
      <c r="A1508">
        <f t="shared" si="138"/>
        <v>5</v>
      </c>
      <c r="B1508" t="b">
        <f t="shared" si="139"/>
        <v>0</v>
      </c>
      <c r="C1508" t="str">
        <f t="shared" si="140"/>
        <v>ON</v>
      </c>
      <c r="D1508" s="4">
        <f t="shared" si="142"/>
        <v>42492.749999996347</v>
      </c>
      <c r="E1508" t="str">
        <f t="shared" si="143"/>
        <v>LRKPLGS</v>
      </c>
      <c r="F1508" s="39">
        <v>93.295326232910156</v>
      </c>
      <c r="G1508">
        <f t="shared" si="141"/>
        <v>1.4425836058187672E-3</v>
      </c>
      <c r="H1508" s="38">
        <f>G1508*SUMIF('Manual Inputs'!$B$11:$B$22,'Expanded kW'!A1508,'Manual Inputs'!$C$11:$C$22)</f>
        <v>52704.597289801874</v>
      </c>
    </row>
    <row r="1509" spans="1:8" x14ac:dyDescent="0.2">
      <c r="A1509">
        <f t="shared" si="138"/>
        <v>5</v>
      </c>
      <c r="B1509" t="b">
        <f t="shared" si="139"/>
        <v>0</v>
      </c>
      <c r="C1509" t="str">
        <f t="shared" si="140"/>
        <v>ON</v>
      </c>
      <c r="D1509" s="4">
        <f t="shared" si="142"/>
        <v>42492.791666663012</v>
      </c>
      <c r="E1509" t="str">
        <f t="shared" si="143"/>
        <v>LRKPLGS</v>
      </c>
      <c r="F1509" s="39">
        <v>91.776046752929688</v>
      </c>
      <c r="G1509">
        <f t="shared" si="141"/>
        <v>1.4190916715603975E-3</v>
      </c>
      <c r="H1509" s="38">
        <f>G1509*SUMIF('Manual Inputs'!$B$11:$B$22,'Expanded kW'!A1509,'Manual Inputs'!$C$11:$C$22)</f>
        <v>51846.322643083462</v>
      </c>
    </row>
    <row r="1510" spans="1:8" x14ac:dyDescent="0.2">
      <c r="A1510">
        <f t="shared" si="138"/>
        <v>5</v>
      </c>
      <c r="B1510" t="b">
        <f t="shared" si="139"/>
        <v>0</v>
      </c>
      <c r="C1510" t="str">
        <f t="shared" si="140"/>
        <v>ON</v>
      </c>
      <c r="D1510" s="4">
        <f t="shared" si="142"/>
        <v>42492.833333329676</v>
      </c>
      <c r="E1510" t="str">
        <f t="shared" si="143"/>
        <v>LRKPLGS</v>
      </c>
      <c r="F1510" s="39">
        <v>87.877006530761719</v>
      </c>
      <c r="G1510">
        <f t="shared" si="141"/>
        <v>1.3588025688792457E-3</v>
      </c>
      <c r="H1510" s="38">
        <f>G1510*SUMIF('Manual Inputs'!$B$11:$B$22,'Expanded kW'!A1510,'Manual Inputs'!$C$11:$C$22)</f>
        <v>49643.668415656444</v>
      </c>
    </row>
    <row r="1511" spans="1:8" x14ac:dyDescent="0.2">
      <c r="A1511">
        <f t="shared" si="138"/>
        <v>5</v>
      </c>
      <c r="B1511" t="b">
        <f t="shared" si="139"/>
        <v>0</v>
      </c>
      <c r="C1511" t="str">
        <f t="shared" si="140"/>
        <v>OFF</v>
      </c>
      <c r="D1511" s="4">
        <f t="shared" si="142"/>
        <v>42492.87499999634</v>
      </c>
      <c r="E1511" t="str">
        <f t="shared" si="143"/>
        <v>LRKPLGS</v>
      </c>
      <c r="F1511" s="39">
        <v>83.108085632324219</v>
      </c>
      <c r="G1511">
        <f t="shared" si="141"/>
        <v>1.2850628931278824E-3</v>
      </c>
      <c r="H1511" s="38">
        <f>G1511*SUMIF('Manual Inputs'!$B$11:$B$22,'Expanded kW'!A1511,'Manual Inputs'!$C$11:$C$22)</f>
        <v>46949.599316936612</v>
      </c>
    </row>
    <row r="1512" spans="1:8" x14ac:dyDescent="0.2">
      <c r="A1512">
        <f t="shared" si="138"/>
        <v>5</v>
      </c>
      <c r="B1512" t="b">
        <f t="shared" si="139"/>
        <v>0</v>
      </c>
      <c r="C1512" t="str">
        <f t="shared" si="140"/>
        <v>OFF</v>
      </c>
      <c r="D1512" s="4">
        <f t="shared" si="142"/>
        <v>42492.916666663004</v>
      </c>
      <c r="E1512" t="str">
        <f t="shared" si="143"/>
        <v>LRKPLGS</v>
      </c>
      <c r="F1512" s="39">
        <v>76.184295654296875</v>
      </c>
      <c r="G1512">
        <f t="shared" si="141"/>
        <v>1.178003447432829E-3</v>
      </c>
      <c r="H1512" s="38">
        <f>G1512*SUMIF('Manual Inputs'!$B$11:$B$22,'Expanded kW'!A1512,'Manual Inputs'!$C$11:$C$22)</f>
        <v>43038.196921493007</v>
      </c>
    </row>
    <row r="1513" spans="1:8" x14ac:dyDescent="0.2">
      <c r="A1513">
        <f t="shared" si="138"/>
        <v>5</v>
      </c>
      <c r="B1513" t="b">
        <f t="shared" si="139"/>
        <v>0</v>
      </c>
      <c r="C1513" t="str">
        <f t="shared" si="140"/>
        <v>OFF</v>
      </c>
      <c r="D1513" s="4">
        <f t="shared" si="142"/>
        <v>42492.958333329669</v>
      </c>
      <c r="E1513" t="str">
        <f t="shared" si="143"/>
        <v>LRKPLGS</v>
      </c>
      <c r="F1513" s="39">
        <v>70.073455810546875</v>
      </c>
      <c r="G1513">
        <f t="shared" si="141"/>
        <v>1.0835142834808174E-3</v>
      </c>
      <c r="H1513" s="38">
        <f>G1513*SUMIF('Manual Inputs'!$B$11:$B$22,'Expanded kW'!A1513,'Manual Inputs'!$C$11:$C$22)</f>
        <v>39586.048072543395</v>
      </c>
    </row>
    <row r="1514" spans="1:8" x14ac:dyDescent="0.2">
      <c r="A1514">
        <f t="shared" si="138"/>
        <v>5</v>
      </c>
      <c r="B1514" t="b">
        <f t="shared" si="139"/>
        <v>0</v>
      </c>
      <c r="C1514" t="str">
        <f t="shared" si="140"/>
        <v>OFF</v>
      </c>
      <c r="D1514" s="4">
        <f t="shared" si="142"/>
        <v>42492.999999996333</v>
      </c>
      <c r="E1514" t="str">
        <f t="shared" si="143"/>
        <v>LRKPLGS</v>
      </c>
      <c r="F1514" s="39">
        <v>65.152618408203125</v>
      </c>
      <c r="G1514">
        <f t="shared" si="141"/>
        <v>1.0074255912584538E-3</v>
      </c>
      <c r="H1514" s="38">
        <f>G1514*SUMIF('Manual Inputs'!$B$11:$B$22,'Expanded kW'!A1514,'Manual Inputs'!$C$11:$C$22)</f>
        <v>36806.157974172791</v>
      </c>
    </row>
    <row r="1515" spans="1:8" x14ac:dyDescent="0.2">
      <c r="A1515">
        <f t="shared" si="138"/>
        <v>5</v>
      </c>
      <c r="B1515" t="b">
        <f t="shared" si="139"/>
        <v>0</v>
      </c>
      <c r="C1515" t="str">
        <f t="shared" si="140"/>
        <v>OFF</v>
      </c>
      <c r="D1515" s="4">
        <f t="shared" si="142"/>
        <v>42493.041666662997</v>
      </c>
      <c r="E1515" t="str">
        <f t="shared" si="143"/>
        <v>LRKPLGS</v>
      </c>
      <c r="F1515" s="39">
        <v>62.580886840820312</v>
      </c>
      <c r="G1515">
        <f t="shared" si="141"/>
        <v>9.6766006443655013E-4</v>
      </c>
      <c r="H1515" s="38">
        <f>G1515*SUMIF('Manual Inputs'!$B$11:$B$22,'Expanded kW'!A1515,'Manual Inputs'!$C$11:$C$22)</f>
        <v>35353.32982008066</v>
      </c>
    </row>
    <row r="1516" spans="1:8" x14ac:dyDescent="0.2">
      <c r="A1516">
        <f t="shared" si="138"/>
        <v>5</v>
      </c>
      <c r="B1516" t="b">
        <f t="shared" si="139"/>
        <v>0</v>
      </c>
      <c r="C1516" t="str">
        <f t="shared" si="140"/>
        <v>OFF</v>
      </c>
      <c r="D1516" s="4">
        <f t="shared" si="142"/>
        <v>42493.083333329661</v>
      </c>
      <c r="E1516" t="str">
        <f t="shared" si="143"/>
        <v>LRKPLGS</v>
      </c>
      <c r="F1516" s="39">
        <v>60.940879821777344</v>
      </c>
      <c r="G1516">
        <f t="shared" si="141"/>
        <v>9.4230137462187713E-4</v>
      </c>
      <c r="H1516" s="38">
        <f>G1516*SUMIF('Manual Inputs'!$B$11:$B$22,'Expanded kW'!A1516,'Manual Inputs'!$C$11:$C$22)</f>
        <v>34426.853511124704</v>
      </c>
    </row>
    <row r="1517" spans="1:8" x14ac:dyDescent="0.2">
      <c r="A1517">
        <f t="shared" si="138"/>
        <v>5</v>
      </c>
      <c r="B1517" t="b">
        <f t="shared" si="139"/>
        <v>0</v>
      </c>
      <c r="C1517" t="str">
        <f t="shared" si="140"/>
        <v>OFF</v>
      </c>
      <c r="D1517" s="4">
        <f t="shared" si="142"/>
        <v>42493.124999996326</v>
      </c>
      <c r="E1517" t="str">
        <f t="shared" si="143"/>
        <v>LRKPLGS</v>
      </c>
      <c r="F1517" s="39">
        <v>62.537773132324219</v>
      </c>
      <c r="G1517">
        <f t="shared" si="141"/>
        <v>9.6699341658210939E-4</v>
      </c>
      <c r="H1517" s="38">
        <f>G1517*SUMIF('Manual Inputs'!$B$11:$B$22,'Expanded kW'!A1517,'Manual Inputs'!$C$11:$C$22)</f>
        <v>35328.973930716129</v>
      </c>
    </row>
    <row r="1518" spans="1:8" x14ac:dyDescent="0.2">
      <c r="A1518">
        <f t="shared" si="138"/>
        <v>5</v>
      </c>
      <c r="B1518" t="b">
        <f t="shared" si="139"/>
        <v>0</v>
      </c>
      <c r="C1518" t="str">
        <f t="shared" si="140"/>
        <v>OFF</v>
      </c>
      <c r="D1518" s="4">
        <f t="shared" si="142"/>
        <v>42493.16666666299</v>
      </c>
      <c r="E1518" t="str">
        <f t="shared" si="143"/>
        <v>LRKPLGS</v>
      </c>
      <c r="F1518" s="39">
        <v>66.375946044921875</v>
      </c>
      <c r="G1518">
        <f t="shared" si="141"/>
        <v>1.026341355472299E-3</v>
      </c>
      <c r="H1518" s="38">
        <f>G1518*SUMIF('Manual Inputs'!$B$11:$B$22,'Expanded kW'!A1518,'Manual Inputs'!$C$11:$C$22)</f>
        <v>37497.242866097455</v>
      </c>
    </row>
    <row r="1519" spans="1:8" x14ac:dyDescent="0.2">
      <c r="A1519">
        <f t="shared" si="138"/>
        <v>5</v>
      </c>
      <c r="B1519" t="b">
        <f t="shared" si="139"/>
        <v>0</v>
      </c>
      <c r="C1519" t="str">
        <f t="shared" si="140"/>
        <v>OFF</v>
      </c>
      <c r="D1519" s="4">
        <f t="shared" si="142"/>
        <v>42493.208333329654</v>
      </c>
      <c r="E1519" t="str">
        <f t="shared" si="143"/>
        <v>LRKPLGS</v>
      </c>
      <c r="F1519" s="39">
        <v>73.867103576660156</v>
      </c>
      <c r="G1519">
        <f t="shared" si="141"/>
        <v>1.142173750086718E-3</v>
      </c>
      <c r="H1519" s="38">
        <f>G1519*SUMIF('Manual Inputs'!$B$11:$B$22,'Expanded kW'!A1519,'Manual Inputs'!$C$11:$C$22)</f>
        <v>41729.163765961981</v>
      </c>
    </row>
    <row r="1520" spans="1:8" x14ac:dyDescent="0.2">
      <c r="A1520">
        <f t="shared" si="138"/>
        <v>5</v>
      </c>
      <c r="B1520" t="b">
        <f t="shared" si="139"/>
        <v>0</v>
      </c>
      <c r="C1520" t="str">
        <f t="shared" si="140"/>
        <v>OFF</v>
      </c>
      <c r="D1520" s="4">
        <f t="shared" si="142"/>
        <v>42493.249999996318</v>
      </c>
      <c r="E1520" t="str">
        <f t="shared" si="143"/>
        <v>LRKPLGS</v>
      </c>
      <c r="F1520" s="39">
        <v>94.057075500488281</v>
      </c>
      <c r="G1520">
        <f t="shared" si="141"/>
        <v>1.4543621916228331E-3</v>
      </c>
      <c r="H1520" s="38">
        <f>G1520*SUMIF('Manual Inputs'!$B$11:$B$22,'Expanded kW'!A1520,'Manual Inputs'!$C$11:$C$22)</f>
        <v>53134.926332044335</v>
      </c>
    </row>
    <row r="1521" spans="1:8" x14ac:dyDescent="0.2">
      <c r="A1521">
        <f t="shared" si="138"/>
        <v>5</v>
      </c>
      <c r="B1521" t="b">
        <f t="shared" si="139"/>
        <v>0</v>
      </c>
      <c r="C1521" t="str">
        <f t="shared" si="140"/>
        <v>ON</v>
      </c>
      <c r="D1521" s="4">
        <f t="shared" si="142"/>
        <v>42493.291666662983</v>
      </c>
      <c r="E1521" t="str">
        <f t="shared" si="143"/>
        <v>LRKPLGS</v>
      </c>
      <c r="F1521" s="39">
        <v>102.19830322265625</v>
      </c>
      <c r="G1521">
        <f t="shared" si="141"/>
        <v>1.5802463287758249E-3</v>
      </c>
      <c r="H1521" s="38">
        <f>G1521*SUMIF('Manual Inputs'!$B$11:$B$22,'Expanded kW'!A1521,'Manual Inputs'!$C$11:$C$22)</f>
        <v>57734.086288570375</v>
      </c>
    </row>
    <row r="1522" spans="1:8" x14ac:dyDescent="0.2">
      <c r="A1522">
        <f t="shared" si="138"/>
        <v>5</v>
      </c>
      <c r="B1522" t="b">
        <f t="shared" si="139"/>
        <v>0</v>
      </c>
      <c r="C1522" t="str">
        <f t="shared" si="140"/>
        <v>ON</v>
      </c>
      <c r="D1522" s="4">
        <f t="shared" si="142"/>
        <v>42493.333333329647</v>
      </c>
      <c r="E1522" t="str">
        <f t="shared" si="143"/>
        <v>LRKPLGS</v>
      </c>
      <c r="F1522" s="39">
        <v>110.18311309814453</v>
      </c>
      <c r="G1522">
        <f t="shared" si="141"/>
        <v>1.7037118472220847E-3</v>
      </c>
      <c r="H1522" s="38">
        <f>G1522*SUMIF('Manual Inputs'!$B$11:$B$22,'Expanded kW'!A1522,'Manual Inputs'!$C$11:$C$22)</f>
        <v>62244.882337159492</v>
      </c>
    </row>
    <row r="1523" spans="1:8" x14ac:dyDescent="0.2">
      <c r="A1523">
        <f t="shared" si="138"/>
        <v>5</v>
      </c>
      <c r="B1523" t="b">
        <f t="shared" si="139"/>
        <v>0</v>
      </c>
      <c r="C1523" t="str">
        <f t="shared" si="140"/>
        <v>ON</v>
      </c>
      <c r="D1523" s="4">
        <f t="shared" si="142"/>
        <v>42493.374999996311</v>
      </c>
      <c r="E1523" t="str">
        <f t="shared" si="143"/>
        <v>LRKPLGS</v>
      </c>
      <c r="F1523" s="39">
        <v>108.15419769287109</v>
      </c>
      <c r="G1523">
        <f t="shared" si="141"/>
        <v>1.6723396422100812E-3</v>
      </c>
      <c r="H1523" s="38">
        <f>G1523*SUMIF('Manual Inputs'!$B$11:$B$22,'Expanded kW'!A1523,'Manual Inputs'!$C$11:$C$22)</f>
        <v>61098.703062293622</v>
      </c>
    </row>
    <row r="1524" spans="1:8" x14ac:dyDescent="0.2">
      <c r="A1524">
        <f t="shared" si="138"/>
        <v>5</v>
      </c>
      <c r="B1524" t="b">
        <f t="shared" si="139"/>
        <v>0</v>
      </c>
      <c r="C1524" t="str">
        <f t="shared" si="140"/>
        <v>ON</v>
      </c>
      <c r="D1524" s="4">
        <f t="shared" si="142"/>
        <v>42493.416666662975</v>
      </c>
      <c r="E1524" t="str">
        <f t="shared" si="143"/>
        <v>LRKPLGS</v>
      </c>
      <c r="F1524" s="39">
        <v>117.32845306396484</v>
      </c>
      <c r="G1524">
        <f t="shared" si="141"/>
        <v>1.8141970205839408E-3</v>
      </c>
      <c r="H1524" s="38">
        <f>G1524*SUMIF('Manual Inputs'!$B$11:$B$22,'Expanded kW'!A1524,'Manual Inputs'!$C$11:$C$22)</f>
        <v>66281.443230436504</v>
      </c>
    </row>
    <row r="1525" spans="1:8" x14ac:dyDescent="0.2">
      <c r="A1525">
        <f t="shared" si="138"/>
        <v>5</v>
      </c>
      <c r="B1525" t="b">
        <f t="shared" si="139"/>
        <v>0</v>
      </c>
      <c r="C1525" t="str">
        <f t="shared" si="140"/>
        <v>ON</v>
      </c>
      <c r="D1525" s="4">
        <f t="shared" si="142"/>
        <v>42493.45833332964</v>
      </c>
      <c r="E1525" t="str">
        <f t="shared" si="143"/>
        <v>LRKPLGS</v>
      </c>
      <c r="F1525" s="39">
        <v>109.78045654296875</v>
      </c>
      <c r="G1525">
        <f t="shared" si="141"/>
        <v>1.6974857502810446E-3</v>
      </c>
      <c r="H1525" s="38">
        <f>G1525*SUMIF('Manual Inputs'!$B$11:$B$22,'Expanded kW'!A1525,'Manual Inputs'!$C$11:$C$22)</f>
        <v>62017.412725941678</v>
      </c>
    </row>
    <row r="1526" spans="1:8" x14ac:dyDescent="0.2">
      <c r="A1526">
        <f t="shared" si="138"/>
        <v>5</v>
      </c>
      <c r="B1526" t="b">
        <f t="shared" si="139"/>
        <v>0</v>
      </c>
      <c r="C1526" t="str">
        <f t="shared" si="140"/>
        <v>ON</v>
      </c>
      <c r="D1526" s="4">
        <f t="shared" si="142"/>
        <v>42493.499999996304</v>
      </c>
      <c r="E1526" t="str">
        <f t="shared" si="143"/>
        <v>LRKPLGS</v>
      </c>
      <c r="F1526" s="39">
        <v>109.97486114501953</v>
      </c>
      <c r="G1526">
        <f t="shared" si="141"/>
        <v>1.700491741075418E-3</v>
      </c>
      <c r="H1526" s="38">
        <f>G1526*SUMIF('Manual Inputs'!$B$11:$B$22,'Expanded kW'!A1526,'Manual Inputs'!$C$11:$C$22)</f>
        <v>62127.236193805351</v>
      </c>
    </row>
    <row r="1527" spans="1:8" x14ac:dyDescent="0.2">
      <c r="A1527">
        <f t="shared" si="138"/>
        <v>5</v>
      </c>
      <c r="B1527" t="b">
        <f t="shared" si="139"/>
        <v>0</v>
      </c>
      <c r="C1527" t="str">
        <f t="shared" si="140"/>
        <v>ON</v>
      </c>
      <c r="D1527" s="4">
        <f t="shared" si="142"/>
        <v>42493.541666662968</v>
      </c>
      <c r="E1527" t="str">
        <f t="shared" si="143"/>
        <v>LRKPLGS</v>
      </c>
      <c r="F1527" s="39">
        <v>117.43968963623047</v>
      </c>
      <c r="G1527">
        <f t="shared" si="141"/>
        <v>1.8159170215957521E-3</v>
      </c>
      <c r="H1527" s="38">
        <f>G1527*SUMIF('Manual Inputs'!$B$11:$B$22,'Expanded kW'!A1527,'Manual Inputs'!$C$11:$C$22)</f>
        <v>66344.283235202893</v>
      </c>
    </row>
    <row r="1528" spans="1:8" x14ac:dyDescent="0.2">
      <c r="A1528">
        <f t="shared" si="138"/>
        <v>5</v>
      </c>
      <c r="B1528" t="b">
        <f t="shared" si="139"/>
        <v>0</v>
      </c>
      <c r="C1528" t="str">
        <f t="shared" si="140"/>
        <v>ON</v>
      </c>
      <c r="D1528" s="4">
        <f t="shared" si="142"/>
        <v>42493.583333329632</v>
      </c>
      <c r="E1528" t="str">
        <f t="shared" si="143"/>
        <v>LRKPLGS</v>
      </c>
      <c r="F1528" s="39">
        <v>111.91758728027344</v>
      </c>
      <c r="G1528">
        <f t="shared" si="141"/>
        <v>1.7305312402279955E-3</v>
      </c>
      <c r="H1528" s="38">
        <f>G1528*SUMIF('Manual Inputs'!$B$11:$B$22,'Expanded kW'!A1528,'Manual Inputs'!$C$11:$C$22)</f>
        <v>63224.725240012383</v>
      </c>
    </row>
    <row r="1529" spans="1:8" x14ac:dyDescent="0.2">
      <c r="A1529">
        <f t="shared" si="138"/>
        <v>5</v>
      </c>
      <c r="B1529" t="b">
        <f t="shared" si="139"/>
        <v>0</v>
      </c>
      <c r="C1529" t="str">
        <f t="shared" si="140"/>
        <v>ON</v>
      </c>
      <c r="D1529" s="4">
        <f t="shared" si="142"/>
        <v>42493.624999996297</v>
      </c>
      <c r="E1529" t="str">
        <f t="shared" si="143"/>
        <v>LRKPLGS</v>
      </c>
      <c r="F1529" s="39">
        <v>109.97566223144531</v>
      </c>
      <c r="G1529">
        <f t="shared" si="141"/>
        <v>1.7005041279139804E-3</v>
      </c>
      <c r="H1529" s="38">
        <f>G1529*SUMIF('Manual Inputs'!$B$11:$B$22,'Expanded kW'!A1529,'Manual Inputs'!$C$11:$C$22)</f>
        <v>62127.688745280007</v>
      </c>
    </row>
    <row r="1530" spans="1:8" x14ac:dyDescent="0.2">
      <c r="A1530">
        <f t="shared" si="138"/>
        <v>5</v>
      </c>
      <c r="B1530" t="b">
        <f t="shared" si="139"/>
        <v>0</v>
      </c>
      <c r="C1530" t="str">
        <f t="shared" si="140"/>
        <v>ON</v>
      </c>
      <c r="D1530" s="4">
        <f t="shared" si="142"/>
        <v>42493.666666662961</v>
      </c>
      <c r="E1530" t="str">
        <f t="shared" si="143"/>
        <v>LRKPLGS</v>
      </c>
      <c r="F1530" s="39">
        <v>104.7852783203125</v>
      </c>
      <c r="G1530">
        <f t="shared" si="141"/>
        <v>1.620247559440088E-3</v>
      </c>
      <c r="H1530" s="38">
        <f>G1530*SUMIF('Manual Inputs'!$B$11:$B$22,'Expanded kW'!A1530,'Manual Inputs'!$C$11:$C$22)</f>
        <v>59195.52585072309</v>
      </c>
    </row>
    <row r="1531" spans="1:8" x14ac:dyDescent="0.2">
      <c r="A1531">
        <f t="shared" si="138"/>
        <v>5</v>
      </c>
      <c r="B1531" t="b">
        <f t="shared" si="139"/>
        <v>0</v>
      </c>
      <c r="C1531" t="str">
        <f t="shared" si="140"/>
        <v>ON</v>
      </c>
      <c r="D1531" s="4">
        <f t="shared" si="142"/>
        <v>42493.708333329625</v>
      </c>
      <c r="E1531" t="str">
        <f t="shared" si="143"/>
        <v>LRKPLGS</v>
      </c>
      <c r="F1531" s="39">
        <v>96.753768920898438</v>
      </c>
      <c r="G1531">
        <f t="shared" si="141"/>
        <v>1.4960599472905844E-3</v>
      </c>
      <c r="H1531" s="38">
        <f>G1531*SUMIF('Manual Inputs'!$B$11:$B$22,'Expanded kW'!A1531,'Manual Inputs'!$C$11:$C$22)</f>
        <v>54658.348206168615</v>
      </c>
    </row>
    <row r="1532" spans="1:8" x14ac:dyDescent="0.2">
      <c r="A1532">
        <f t="shared" si="138"/>
        <v>5</v>
      </c>
      <c r="B1532" t="b">
        <f t="shared" si="139"/>
        <v>0</v>
      </c>
      <c r="C1532" t="str">
        <f t="shared" si="140"/>
        <v>ON</v>
      </c>
      <c r="D1532" s="4">
        <f t="shared" si="142"/>
        <v>42493.749999996289</v>
      </c>
      <c r="E1532" t="str">
        <f t="shared" si="143"/>
        <v>LRKPLGS</v>
      </c>
      <c r="F1532" s="39">
        <v>97.984352111816406</v>
      </c>
      <c r="G1532">
        <f t="shared" si="141"/>
        <v>1.5150879008708376E-3</v>
      </c>
      <c r="H1532" s="38">
        <f>G1532*SUMIF('Manual Inputs'!$B$11:$B$22,'Expanded kW'!A1532,'Manual Inputs'!$C$11:$C$22)</f>
        <v>55353.531921449438</v>
      </c>
    </row>
    <row r="1533" spans="1:8" x14ac:dyDescent="0.2">
      <c r="A1533">
        <f t="shared" si="138"/>
        <v>5</v>
      </c>
      <c r="B1533" t="b">
        <f t="shared" si="139"/>
        <v>0</v>
      </c>
      <c r="C1533" t="str">
        <f t="shared" si="140"/>
        <v>ON</v>
      </c>
      <c r="D1533" s="4">
        <f t="shared" si="142"/>
        <v>42493.791666662954</v>
      </c>
      <c r="E1533" t="str">
        <f t="shared" si="143"/>
        <v>LRKPLGS</v>
      </c>
      <c r="F1533" s="39">
        <v>84.233558654785156</v>
      </c>
      <c r="G1533">
        <f t="shared" si="141"/>
        <v>1.3024655755188544E-3</v>
      </c>
      <c r="H1533" s="38">
        <f>G1533*SUMIF('Manual Inputs'!$B$11:$B$22,'Expanded kW'!A1533,'Manual Inputs'!$C$11:$C$22)</f>
        <v>47585.403968728649</v>
      </c>
    </row>
    <row r="1534" spans="1:8" x14ac:dyDescent="0.2">
      <c r="A1534">
        <f t="shared" si="138"/>
        <v>5</v>
      </c>
      <c r="B1534" t="b">
        <f t="shared" si="139"/>
        <v>0</v>
      </c>
      <c r="C1534" t="str">
        <f t="shared" si="140"/>
        <v>ON</v>
      </c>
      <c r="D1534" s="4">
        <f t="shared" si="142"/>
        <v>42493.833333329618</v>
      </c>
      <c r="E1534" t="str">
        <f t="shared" si="143"/>
        <v>LRKPLGS</v>
      </c>
      <c r="F1534" s="39">
        <v>85.509201049804688</v>
      </c>
      <c r="G1534">
        <f t="shared" si="141"/>
        <v>1.3221902592757714E-3</v>
      </c>
      <c r="H1534" s="38">
        <f>G1534*SUMIF('Manual Inputs'!$B$11:$B$22,'Expanded kW'!A1534,'Manual Inputs'!$C$11:$C$22)</f>
        <v>48306.042626955306</v>
      </c>
    </row>
    <row r="1535" spans="1:8" x14ac:dyDescent="0.2">
      <c r="A1535">
        <f t="shared" si="138"/>
        <v>5</v>
      </c>
      <c r="B1535" t="b">
        <f t="shared" si="139"/>
        <v>0</v>
      </c>
      <c r="C1535" t="str">
        <f t="shared" si="140"/>
        <v>OFF</v>
      </c>
      <c r="D1535" s="4">
        <f t="shared" si="142"/>
        <v>42493.874999996282</v>
      </c>
      <c r="E1535" t="str">
        <f t="shared" si="143"/>
        <v>LRKPLGS</v>
      </c>
      <c r="F1535" s="39">
        <v>80.783645629882813</v>
      </c>
      <c r="G1535">
        <f t="shared" si="141"/>
        <v>1.2491211243852542E-3</v>
      </c>
      <c r="H1535" s="38">
        <f>G1535*SUMIF('Manual Inputs'!$B$11:$B$22,'Expanded kW'!A1535,'Manual Inputs'!$C$11:$C$22)</f>
        <v>45636.471648063474</v>
      </c>
    </row>
    <row r="1536" spans="1:8" x14ac:dyDescent="0.2">
      <c r="A1536">
        <f t="shared" si="138"/>
        <v>5</v>
      </c>
      <c r="B1536" t="b">
        <f t="shared" si="139"/>
        <v>0</v>
      </c>
      <c r="C1536" t="str">
        <f t="shared" si="140"/>
        <v>OFF</v>
      </c>
      <c r="D1536" s="4">
        <f t="shared" si="142"/>
        <v>42493.916666662946</v>
      </c>
      <c r="E1536" t="str">
        <f t="shared" si="143"/>
        <v>LRKPLGS</v>
      </c>
      <c r="F1536" s="39">
        <v>82.574172973632813</v>
      </c>
      <c r="G1536">
        <f t="shared" si="141"/>
        <v>1.2768072421808618E-3</v>
      </c>
      <c r="H1536" s="38">
        <f>G1536*SUMIF('Manual Inputs'!$B$11:$B$22,'Expanded kW'!A1536,'Manual Inputs'!$C$11:$C$22)</f>
        <v>46647.980224100087</v>
      </c>
    </row>
    <row r="1537" spans="1:8" x14ac:dyDescent="0.2">
      <c r="A1537">
        <f t="shared" si="138"/>
        <v>5</v>
      </c>
      <c r="B1537" t="b">
        <f t="shared" si="139"/>
        <v>0</v>
      </c>
      <c r="C1537" t="str">
        <f t="shared" si="140"/>
        <v>OFF</v>
      </c>
      <c r="D1537" s="4">
        <f t="shared" si="142"/>
        <v>42493.95833332961</v>
      </c>
      <c r="E1537" t="str">
        <f t="shared" si="143"/>
        <v>LRKPLGS</v>
      </c>
      <c r="F1537" s="39">
        <v>74.60968017578125</v>
      </c>
      <c r="G1537">
        <f t="shared" si="141"/>
        <v>1.1536558775545234E-3</v>
      </c>
      <c r="H1537" s="38">
        <f>G1537*SUMIF('Manual Inputs'!$B$11:$B$22,'Expanded kW'!A1537,'Manual Inputs'!$C$11:$C$22)</f>
        <v>42148.661742911041</v>
      </c>
    </row>
    <row r="1538" spans="1:8" x14ac:dyDescent="0.2">
      <c r="A1538">
        <f t="shared" ref="A1538:A1601" si="144">MONTH(D1538)</f>
        <v>5</v>
      </c>
      <c r="B1538" t="b">
        <f t="shared" ref="B1538:B1601" si="145">IF(ISNA(VLOOKUP(DATE(YEAR(D1538),MONTH(D1538),DAY(D1538)),Holidays,1,FALSE)),FALSE,TRUE)</f>
        <v>0</v>
      </c>
      <c r="C1538" t="str">
        <f t="shared" ref="C1538:C1601" si="146">IF(OR(HOUR(D1538)&lt;PkStart,HOUR(D1538)&gt;OPkStart-1,WEEKDAY(D1538,2)&gt;5,B1538)=TRUE,"OFF","ON")</f>
        <v>OFF</v>
      </c>
      <c r="D1538" s="4">
        <f t="shared" si="142"/>
        <v>42493.999999996275</v>
      </c>
      <c r="E1538" t="str">
        <f t="shared" si="143"/>
        <v>LRKPLGS</v>
      </c>
      <c r="F1538" s="39">
        <v>69.847991943359375</v>
      </c>
      <c r="G1538">
        <f t="shared" ref="G1538:G1601" si="147">IF(SUMIF($A$2:$A$8761,A1538,$F$2:$F$8761)=0,0,F1538/SUMIF($A$2:$A$8761,A1538,$F$2:$F$8761))</f>
        <v>1.0800280372598953E-3</v>
      </c>
      <c r="H1538" s="38">
        <f>G1538*SUMIF('Manual Inputs'!$B$11:$B$22,'Expanded kW'!A1538,'Manual Inputs'!$C$11:$C$22)</f>
        <v>39458.678537505242</v>
      </c>
    </row>
    <row r="1539" spans="1:8" x14ac:dyDescent="0.2">
      <c r="A1539">
        <f t="shared" si="144"/>
        <v>5</v>
      </c>
      <c r="B1539" t="b">
        <f t="shared" si="145"/>
        <v>0</v>
      </c>
      <c r="C1539" t="str">
        <f t="shared" si="146"/>
        <v>OFF</v>
      </c>
      <c r="D1539" s="4">
        <f t="shared" si="142"/>
        <v>42494.041666662939</v>
      </c>
      <c r="E1539" t="str">
        <f t="shared" si="143"/>
        <v>LRKPLGS</v>
      </c>
      <c r="F1539" s="39">
        <v>71.809417724609375</v>
      </c>
      <c r="G1539">
        <f t="shared" si="147"/>
        <v>1.110356680615487E-3</v>
      </c>
      <c r="H1539" s="38">
        <f>G1539*SUMIF('Manual Inputs'!$B$11:$B$22,'Expanded kW'!A1539,'Manual Inputs'!$C$11:$C$22)</f>
        <v>40566.731428134932</v>
      </c>
    </row>
    <row r="1540" spans="1:8" x14ac:dyDescent="0.2">
      <c r="A1540">
        <f t="shared" si="144"/>
        <v>5</v>
      </c>
      <c r="B1540" t="b">
        <f t="shared" si="145"/>
        <v>0</v>
      </c>
      <c r="C1540" t="str">
        <f t="shared" si="146"/>
        <v>OFF</v>
      </c>
      <c r="D1540" s="4">
        <f t="shared" ref="D1540:D1603" si="148">+D1539+1/24</f>
        <v>42494.083333329603</v>
      </c>
      <c r="E1540" t="str">
        <f t="shared" ref="E1540:E1603" si="149">+E1539</f>
        <v>LRKPLGS</v>
      </c>
      <c r="F1540" s="39">
        <v>68.691856384277344</v>
      </c>
      <c r="G1540">
        <f t="shared" si="147"/>
        <v>1.06215123387671E-3</v>
      </c>
      <c r="H1540" s="38">
        <f>G1540*SUMIF('Manual Inputs'!$B$11:$B$22,'Expanded kW'!A1540,'Manual Inputs'!$C$11:$C$22)</f>
        <v>38805.551939269026</v>
      </c>
    </row>
    <row r="1541" spans="1:8" x14ac:dyDescent="0.2">
      <c r="A1541">
        <f t="shared" si="144"/>
        <v>5</v>
      </c>
      <c r="B1541" t="b">
        <f t="shared" si="145"/>
        <v>0</v>
      </c>
      <c r="C1541" t="str">
        <f t="shared" si="146"/>
        <v>OFF</v>
      </c>
      <c r="D1541" s="4">
        <f t="shared" si="148"/>
        <v>42494.124999996267</v>
      </c>
      <c r="E1541" t="str">
        <f t="shared" si="149"/>
        <v>LRKPLGS</v>
      </c>
      <c r="F1541" s="39">
        <v>65.469902038574219</v>
      </c>
      <c r="G1541">
        <f t="shared" si="147"/>
        <v>1.0123316051184122E-3</v>
      </c>
      <c r="H1541" s="38">
        <f>G1541*SUMIF('Manual Inputs'!$B$11:$B$22,'Expanded kW'!A1541,'Manual Inputs'!$C$11:$C$22)</f>
        <v>36985.398528234495</v>
      </c>
    </row>
    <row r="1542" spans="1:8" x14ac:dyDescent="0.2">
      <c r="A1542">
        <f t="shared" si="144"/>
        <v>5</v>
      </c>
      <c r="B1542" t="b">
        <f t="shared" si="145"/>
        <v>0</v>
      </c>
      <c r="C1542" t="str">
        <f t="shared" si="146"/>
        <v>OFF</v>
      </c>
      <c r="D1542" s="4">
        <f t="shared" si="148"/>
        <v>42494.166666662932</v>
      </c>
      <c r="E1542" t="str">
        <f t="shared" si="149"/>
        <v>LRKPLGS</v>
      </c>
      <c r="F1542" s="39">
        <v>70.486885070800781</v>
      </c>
      <c r="G1542">
        <f t="shared" si="147"/>
        <v>1.0899069539080492E-3</v>
      </c>
      <c r="H1542" s="38">
        <f>G1542*SUMIF('Manual Inputs'!$B$11:$B$22,'Expanded kW'!A1542,'Manual Inputs'!$C$11:$C$22)</f>
        <v>39819.603423591798</v>
      </c>
    </row>
    <row r="1543" spans="1:8" x14ac:dyDescent="0.2">
      <c r="A1543">
        <f t="shared" si="144"/>
        <v>5</v>
      </c>
      <c r="B1543" t="b">
        <f t="shared" si="145"/>
        <v>0</v>
      </c>
      <c r="C1543" t="str">
        <f t="shared" si="146"/>
        <v>OFF</v>
      </c>
      <c r="D1543" s="4">
        <f t="shared" si="148"/>
        <v>42494.208333329596</v>
      </c>
      <c r="E1543" t="str">
        <f t="shared" si="149"/>
        <v>LRKPLGS</v>
      </c>
      <c r="F1543" s="39">
        <v>79.817924499511719</v>
      </c>
      <c r="G1543">
        <f t="shared" si="147"/>
        <v>1.2341886135434123E-3</v>
      </c>
      <c r="H1543" s="38">
        <f>G1543*SUMIF('Manual Inputs'!$B$11:$B$22,'Expanded kW'!A1543,'Manual Inputs'!$C$11:$C$22)</f>
        <v>45090.914380345741</v>
      </c>
    </row>
    <row r="1544" spans="1:8" x14ac:dyDescent="0.2">
      <c r="A1544">
        <f t="shared" si="144"/>
        <v>5</v>
      </c>
      <c r="B1544" t="b">
        <f t="shared" si="145"/>
        <v>0</v>
      </c>
      <c r="C1544" t="str">
        <f t="shared" si="146"/>
        <v>OFF</v>
      </c>
      <c r="D1544" s="4">
        <f t="shared" si="148"/>
        <v>42494.24999999626</v>
      </c>
      <c r="E1544" t="str">
        <f t="shared" si="149"/>
        <v>LRKPLGS</v>
      </c>
      <c r="F1544" s="39">
        <v>91.715843200683594</v>
      </c>
      <c r="G1544">
        <f t="shared" si="147"/>
        <v>1.4181607711499582E-3</v>
      </c>
      <c r="H1544" s="38">
        <f>G1544*SUMIF('Manual Inputs'!$B$11:$B$22,'Expanded kW'!A1544,'Manual Inputs'!$C$11:$C$22)</f>
        <v>51812.312322259619</v>
      </c>
    </row>
    <row r="1545" spans="1:8" x14ac:dyDescent="0.2">
      <c r="A1545">
        <f t="shared" si="144"/>
        <v>5</v>
      </c>
      <c r="B1545" t="b">
        <f t="shared" si="145"/>
        <v>0</v>
      </c>
      <c r="C1545" t="str">
        <f t="shared" si="146"/>
        <v>ON</v>
      </c>
      <c r="D1545" s="4">
        <f t="shared" si="148"/>
        <v>42494.291666662924</v>
      </c>
      <c r="E1545" t="str">
        <f t="shared" si="149"/>
        <v>LRKPLGS</v>
      </c>
      <c r="F1545" s="39">
        <v>86.784042358398438</v>
      </c>
      <c r="G1545">
        <f t="shared" si="147"/>
        <v>1.341902556194126E-3</v>
      </c>
      <c r="H1545" s="38">
        <f>G1545*SUMIF('Manual Inputs'!$B$11:$B$22,'Expanded kW'!A1545,'Manual Inputs'!$C$11:$C$22)</f>
        <v>49026.228733707307</v>
      </c>
    </row>
    <row r="1546" spans="1:8" x14ac:dyDescent="0.2">
      <c r="A1546">
        <f t="shared" si="144"/>
        <v>5</v>
      </c>
      <c r="B1546" t="b">
        <f t="shared" si="145"/>
        <v>0</v>
      </c>
      <c r="C1546" t="str">
        <f t="shared" si="146"/>
        <v>ON</v>
      </c>
      <c r="D1546" s="4">
        <f t="shared" si="148"/>
        <v>42494.333333329589</v>
      </c>
      <c r="E1546" t="str">
        <f t="shared" si="149"/>
        <v>LRKPLGS</v>
      </c>
      <c r="F1546" s="39">
        <v>97.724052429199219</v>
      </c>
      <c r="G1546">
        <f t="shared" si="147"/>
        <v>1.5110630041272866E-3</v>
      </c>
      <c r="H1546" s="38">
        <f>G1546*SUMIF('Manual Inputs'!$B$11:$B$22,'Expanded kW'!A1546,'Manual Inputs'!$C$11:$C$22)</f>
        <v>55206.482862284858</v>
      </c>
    </row>
    <row r="1547" spans="1:8" x14ac:dyDescent="0.2">
      <c r="A1547">
        <f t="shared" si="144"/>
        <v>5</v>
      </c>
      <c r="B1547" t="b">
        <f t="shared" si="145"/>
        <v>0</v>
      </c>
      <c r="C1547" t="str">
        <f t="shared" si="146"/>
        <v>ON</v>
      </c>
      <c r="D1547" s="4">
        <f t="shared" si="148"/>
        <v>42494.374999996253</v>
      </c>
      <c r="E1547" t="str">
        <f t="shared" si="149"/>
        <v>LRKPLGS</v>
      </c>
      <c r="F1547" s="39">
        <v>100.13203430175781</v>
      </c>
      <c r="G1547">
        <f t="shared" si="147"/>
        <v>1.5482965431771391E-3</v>
      </c>
      <c r="H1547" s="38">
        <f>G1547*SUMIF('Manual Inputs'!$B$11:$B$22,'Expanded kW'!A1547,'Manual Inputs'!$C$11:$C$22)</f>
        <v>56566.805184943449</v>
      </c>
    </row>
    <row r="1548" spans="1:8" x14ac:dyDescent="0.2">
      <c r="A1548">
        <f t="shared" si="144"/>
        <v>5</v>
      </c>
      <c r="B1548" t="b">
        <f t="shared" si="145"/>
        <v>0</v>
      </c>
      <c r="C1548" t="str">
        <f t="shared" si="146"/>
        <v>ON</v>
      </c>
      <c r="D1548" s="4">
        <f t="shared" si="148"/>
        <v>42494.416666662917</v>
      </c>
      <c r="E1548" t="str">
        <f t="shared" si="149"/>
        <v>LRKPLGS</v>
      </c>
      <c r="F1548" s="39">
        <v>108.68307495117187</v>
      </c>
      <c r="G1548">
        <f t="shared" si="147"/>
        <v>1.6805174330289953E-3</v>
      </c>
      <c r="H1548" s="38">
        <f>G1548*SUMIF('Manual Inputs'!$B$11:$B$22,'Expanded kW'!A1548,'Manual Inputs'!$C$11:$C$22)</f>
        <v>61397.477545860886</v>
      </c>
    </row>
    <row r="1549" spans="1:8" x14ac:dyDescent="0.2">
      <c r="A1549">
        <f t="shared" si="144"/>
        <v>5</v>
      </c>
      <c r="B1549" t="b">
        <f t="shared" si="145"/>
        <v>0</v>
      </c>
      <c r="C1549" t="str">
        <f t="shared" si="146"/>
        <v>ON</v>
      </c>
      <c r="D1549" s="4">
        <f t="shared" si="148"/>
        <v>42494.458333329581</v>
      </c>
      <c r="E1549" t="str">
        <f t="shared" si="149"/>
        <v>LRKPLGS</v>
      </c>
      <c r="F1549" s="39">
        <v>99.931144714355469</v>
      </c>
      <c r="G1549">
        <f t="shared" si="147"/>
        <v>1.5451902779753557E-3</v>
      </c>
      <c r="H1549" s="38">
        <f>G1549*SUMIF('Manual Inputs'!$B$11:$B$22,'Expanded kW'!A1549,'Manual Inputs'!$C$11:$C$22)</f>
        <v>56453.318205142095</v>
      </c>
    </row>
    <row r="1550" spans="1:8" x14ac:dyDescent="0.2">
      <c r="A1550">
        <f t="shared" si="144"/>
        <v>5</v>
      </c>
      <c r="B1550" t="b">
        <f t="shared" si="145"/>
        <v>0</v>
      </c>
      <c r="C1550" t="str">
        <f t="shared" si="146"/>
        <v>ON</v>
      </c>
      <c r="D1550" s="4">
        <f t="shared" si="148"/>
        <v>42494.499999996246</v>
      </c>
      <c r="E1550" t="str">
        <f t="shared" si="149"/>
        <v>LRKPLGS</v>
      </c>
      <c r="F1550" s="39">
        <v>111.96720886230469</v>
      </c>
      <c r="G1550">
        <f t="shared" si="147"/>
        <v>1.7312985163995195E-3</v>
      </c>
      <c r="H1550" s="38">
        <f>G1550*SUMIF('Manual Inputs'!$B$11:$B$22,'Expanded kW'!A1550,'Manual Inputs'!$C$11:$C$22)</f>
        <v>63252.757571356735</v>
      </c>
    </row>
    <row r="1551" spans="1:8" x14ac:dyDescent="0.2">
      <c r="A1551">
        <f t="shared" si="144"/>
        <v>5</v>
      </c>
      <c r="B1551" t="b">
        <f t="shared" si="145"/>
        <v>0</v>
      </c>
      <c r="C1551" t="str">
        <f t="shared" si="146"/>
        <v>ON</v>
      </c>
      <c r="D1551" s="4">
        <f t="shared" si="148"/>
        <v>42494.54166666291</v>
      </c>
      <c r="E1551" t="str">
        <f t="shared" si="149"/>
        <v>LRKPLGS</v>
      </c>
      <c r="F1551" s="39">
        <v>103.77469635009766</v>
      </c>
      <c r="G1551">
        <f t="shared" si="147"/>
        <v>1.6046213856387502E-3</v>
      </c>
      <c r="H1551" s="38">
        <f>G1551*SUMIF('Manual Inputs'!$B$11:$B$22,'Expanded kW'!A1551,'Manual Inputs'!$C$11:$C$22)</f>
        <v>58624.62570042468</v>
      </c>
    </row>
    <row r="1552" spans="1:8" x14ac:dyDescent="0.2">
      <c r="A1552">
        <f t="shared" si="144"/>
        <v>5</v>
      </c>
      <c r="B1552" t="b">
        <f t="shared" si="145"/>
        <v>0</v>
      </c>
      <c r="C1552" t="str">
        <f t="shared" si="146"/>
        <v>ON</v>
      </c>
      <c r="D1552" s="4">
        <f t="shared" si="148"/>
        <v>42494.583333329574</v>
      </c>
      <c r="E1552" t="str">
        <f t="shared" si="149"/>
        <v>LRKPLGS</v>
      </c>
      <c r="F1552" s="39">
        <v>109.05209350585937</v>
      </c>
      <c r="G1552">
        <f t="shared" si="147"/>
        <v>1.6862234007203043E-3</v>
      </c>
      <c r="H1552" s="38">
        <f>G1552*SUMIF('Manual Inputs'!$B$11:$B$22,'Expanded kW'!A1552,'Manual Inputs'!$C$11:$C$22)</f>
        <v>61605.944305157223</v>
      </c>
    </row>
    <row r="1553" spans="1:8" x14ac:dyDescent="0.2">
      <c r="A1553">
        <f t="shared" si="144"/>
        <v>5</v>
      </c>
      <c r="B1553" t="b">
        <f t="shared" si="145"/>
        <v>0</v>
      </c>
      <c r="C1553" t="str">
        <f t="shared" si="146"/>
        <v>ON</v>
      </c>
      <c r="D1553" s="4">
        <f t="shared" si="148"/>
        <v>42494.624999996238</v>
      </c>
      <c r="E1553" t="str">
        <f t="shared" si="149"/>
        <v>LRKPLGS</v>
      </c>
      <c r="F1553" s="39">
        <v>107.13195037841797</v>
      </c>
      <c r="G1553">
        <f t="shared" si="147"/>
        <v>1.6565330924452962E-3</v>
      </c>
      <c r="H1553" s="38">
        <f>G1553*SUMIF('Manual Inputs'!$B$11:$B$22,'Expanded kW'!A1553,'Manual Inputs'!$C$11:$C$22)</f>
        <v>60521.212900521416</v>
      </c>
    </row>
    <row r="1554" spans="1:8" x14ac:dyDescent="0.2">
      <c r="A1554">
        <f t="shared" si="144"/>
        <v>5</v>
      </c>
      <c r="B1554" t="b">
        <f t="shared" si="145"/>
        <v>0</v>
      </c>
      <c r="C1554" t="str">
        <f t="shared" si="146"/>
        <v>ON</v>
      </c>
      <c r="D1554" s="4">
        <f t="shared" si="148"/>
        <v>42494.666666662903</v>
      </c>
      <c r="E1554" t="str">
        <f t="shared" si="149"/>
        <v>LRKPLGS</v>
      </c>
      <c r="F1554" s="39">
        <v>92.608734130859375</v>
      </c>
      <c r="G1554">
        <f t="shared" si="147"/>
        <v>1.431967141411639E-3</v>
      </c>
      <c r="H1554" s="38">
        <f>G1554*SUMIF('Manual Inputs'!$B$11:$B$22,'Expanded kW'!A1554,'Manual Inputs'!$C$11:$C$22)</f>
        <v>52316.726195910145</v>
      </c>
    </row>
    <row r="1555" spans="1:8" x14ac:dyDescent="0.2">
      <c r="A1555">
        <f t="shared" si="144"/>
        <v>5</v>
      </c>
      <c r="B1555" t="b">
        <f t="shared" si="145"/>
        <v>0</v>
      </c>
      <c r="C1555" t="str">
        <f t="shared" si="146"/>
        <v>ON</v>
      </c>
      <c r="D1555" s="4">
        <f t="shared" si="148"/>
        <v>42494.708333329567</v>
      </c>
      <c r="E1555" t="str">
        <f t="shared" si="149"/>
        <v>LRKPLGS</v>
      </c>
      <c r="F1555" s="39">
        <v>93.836540222167969</v>
      </c>
      <c r="G1555">
        <f t="shared" si="147"/>
        <v>1.4509521539515426E-3</v>
      </c>
      <c r="H1555" s="38">
        <f>G1555*SUMIF('Manual Inputs'!$B$11:$B$22,'Expanded kW'!A1555,'Manual Inputs'!$C$11:$C$22)</f>
        <v>53010.341066078829</v>
      </c>
    </row>
    <row r="1556" spans="1:8" x14ac:dyDescent="0.2">
      <c r="A1556">
        <f t="shared" si="144"/>
        <v>5</v>
      </c>
      <c r="B1556" t="b">
        <f t="shared" si="145"/>
        <v>0</v>
      </c>
      <c r="C1556" t="str">
        <f t="shared" si="146"/>
        <v>ON</v>
      </c>
      <c r="D1556" s="4">
        <f t="shared" si="148"/>
        <v>42494.749999996231</v>
      </c>
      <c r="E1556" t="str">
        <f t="shared" si="149"/>
        <v>LRKPLGS</v>
      </c>
      <c r="F1556" s="39">
        <v>93.473770141601563</v>
      </c>
      <c r="G1556">
        <f t="shared" si="147"/>
        <v>1.4453428036010204E-3</v>
      </c>
      <c r="H1556" s="38">
        <f>G1556*SUMIF('Manual Inputs'!$B$11:$B$22,'Expanded kW'!A1556,'Manual Inputs'!$C$11:$C$22)</f>
        <v>52805.404208284795</v>
      </c>
    </row>
    <row r="1557" spans="1:8" x14ac:dyDescent="0.2">
      <c r="A1557">
        <f t="shared" si="144"/>
        <v>5</v>
      </c>
      <c r="B1557" t="b">
        <f t="shared" si="145"/>
        <v>0</v>
      </c>
      <c r="C1557" t="str">
        <f t="shared" si="146"/>
        <v>ON</v>
      </c>
      <c r="D1557" s="4">
        <f t="shared" si="148"/>
        <v>42494.791666662895</v>
      </c>
      <c r="E1557" t="str">
        <f t="shared" si="149"/>
        <v>LRKPLGS</v>
      </c>
      <c r="F1557" s="39">
        <v>86.639488220214844</v>
      </c>
      <c r="G1557">
        <f t="shared" si="147"/>
        <v>1.3396673806680089E-3</v>
      </c>
      <c r="H1557" s="38">
        <f>G1557*SUMIF('Manual Inputs'!$B$11:$B$22,'Expanded kW'!A1557,'Manual Inputs'!$C$11:$C$22)</f>
        <v>48944.566897609315</v>
      </c>
    </row>
    <row r="1558" spans="1:8" x14ac:dyDescent="0.2">
      <c r="A1558">
        <f t="shared" si="144"/>
        <v>5</v>
      </c>
      <c r="B1558" t="b">
        <f t="shared" si="145"/>
        <v>0</v>
      </c>
      <c r="C1558" t="str">
        <f t="shared" si="146"/>
        <v>ON</v>
      </c>
      <c r="D1558" s="4">
        <f t="shared" si="148"/>
        <v>42494.83333332956</v>
      </c>
      <c r="E1558" t="str">
        <f t="shared" si="149"/>
        <v>LRKPLGS</v>
      </c>
      <c r="F1558" s="39">
        <v>80.138763427734375</v>
      </c>
      <c r="G1558">
        <f t="shared" si="147"/>
        <v>1.2391496013726098E-3</v>
      </c>
      <c r="H1558" s="38">
        <f>G1558*SUMIF('Manual Inputs'!$B$11:$B$22,'Expanded kW'!A1558,'Manual Inputs'!$C$11:$C$22)</f>
        <v>45272.163400952115</v>
      </c>
    </row>
    <row r="1559" spans="1:8" x14ac:dyDescent="0.2">
      <c r="A1559">
        <f t="shared" si="144"/>
        <v>5</v>
      </c>
      <c r="B1559" t="b">
        <f t="shared" si="145"/>
        <v>0</v>
      </c>
      <c r="C1559" t="str">
        <f t="shared" si="146"/>
        <v>OFF</v>
      </c>
      <c r="D1559" s="4">
        <f t="shared" si="148"/>
        <v>42494.874999996224</v>
      </c>
      <c r="E1559" t="str">
        <f t="shared" si="149"/>
        <v>LRKPLGS</v>
      </c>
      <c r="F1559" s="39">
        <v>80.56817626953125</v>
      </c>
      <c r="G1559">
        <f t="shared" si="147"/>
        <v>1.2457894187216346E-3</v>
      </c>
      <c r="H1559" s="38">
        <f>G1559*SUMIF('Manual Inputs'!$B$11:$B$22,'Expanded kW'!A1559,'Manual Inputs'!$C$11:$C$22)</f>
        <v>45514.748231423393</v>
      </c>
    </row>
    <row r="1560" spans="1:8" x14ac:dyDescent="0.2">
      <c r="A1560">
        <f t="shared" si="144"/>
        <v>5</v>
      </c>
      <c r="B1560" t="b">
        <f t="shared" si="145"/>
        <v>0</v>
      </c>
      <c r="C1560" t="str">
        <f t="shared" si="146"/>
        <v>OFF</v>
      </c>
      <c r="D1560" s="4">
        <f t="shared" si="148"/>
        <v>42494.916666662888</v>
      </c>
      <c r="E1560" t="str">
        <f t="shared" si="149"/>
        <v>LRKPLGS</v>
      </c>
      <c r="F1560" s="39">
        <v>79.710372924804688</v>
      </c>
      <c r="G1560">
        <f t="shared" si="147"/>
        <v>1.2325255919889884E-3</v>
      </c>
      <c r="H1560" s="38">
        <f>G1560*SUMIF('Manual Inputs'!$B$11:$B$22,'Expanded kW'!A1560,'Manual Inputs'!$C$11:$C$22)</f>
        <v>45030.156112362769</v>
      </c>
    </row>
    <row r="1561" spans="1:8" x14ac:dyDescent="0.2">
      <c r="A1561">
        <f t="shared" si="144"/>
        <v>5</v>
      </c>
      <c r="B1561" t="b">
        <f t="shared" si="145"/>
        <v>0</v>
      </c>
      <c r="C1561" t="str">
        <f t="shared" si="146"/>
        <v>OFF</v>
      </c>
      <c r="D1561" s="4">
        <f t="shared" si="148"/>
        <v>42494.958333329552</v>
      </c>
      <c r="E1561" t="str">
        <f t="shared" si="149"/>
        <v>LRKPLGS</v>
      </c>
      <c r="F1561" s="39">
        <v>72.69927978515625</v>
      </c>
      <c r="G1561">
        <f t="shared" si="147"/>
        <v>1.1241162168304127E-3</v>
      </c>
      <c r="H1561" s="38">
        <f>G1561*SUMIF('Manual Inputs'!$B$11:$B$22,'Expanded kW'!A1561,'Manual Inputs'!$C$11:$C$22)</f>
        <v>41069.434226209851</v>
      </c>
    </row>
    <row r="1562" spans="1:8" x14ac:dyDescent="0.2">
      <c r="A1562">
        <f t="shared" si="144"/>
        <v>5</v>
      </c>
      <c r="B1562" t="b">
        <f t="shared" si="145"/>
        <v>0</v>
      </c>
      <c r="C1562" t="str">
        <f t="shared" si="146"/>
        <v>OFF</v>
      </c>
      <c r="D1562" s="4">
        <f t="shared" si="148"/>
        <v>42494.999999996217</v>
      </c>
      <c r="E1562" t="str">
        <f t="shared" si="149"/>
        <v>LRKPLGS</v>
      </c>
      <c r="F1562" s="39">
        <v>64.967536926269531</v>
      </c>
      <c r="G1562">
        <f t="shared" si="147"/>
        <v>1.0045637596709689E-3</v>
      </c>
      <c r="H1562" s="38">
        <f>G1562*SUMIF('Manual Inputs'!$B$11:$B$22,'Expanded kW'!A1562,'Manual Inputs'!$C$11:$C$22)</f>
        <v>36701.601343471295</v>
      </c>
    </row>
    <row r="1563" spans="1:8" x14ac:dyDescent="0.2">
      <c r="A1563">
        <f t="shared" si="144"/>
        <v>5</v>
      </c>
      <c r="B1563" t="b">
        <f t="shared" si="145"/>
        <v>0</v>
      </c>
      <c r="C1563" t="str">
        <f t="shared" si="146"/>
        <v>OFF</v>
      </c>
      <c r="D1563" s="4">
        <f t="shared" si="148"/>
        <v>42495.041666662881</v>
      </c>
      <c r="E1563" t="str">
        <f t="shared" si="149"/>
        <v>LRKPLGS</v>
      </c>
      <c r="F1563" s="39">
        <v>62.825656890869141</v>
      </c>
      <c r="G1563">
        <f t="shared" si="147"/>
        <v>9.7144483346682682E-4</v>
      </c>
      <c r="H1563" s="38">
        <f>G1563*SUMIF('Manual Inputs'!$B$11:$B$22,'Expanded kW'!A1563,'Manual Inputs'!$C$11:$C$22)</f>
        <v>35491.605845657999</v>
      </c>
    </row>
    <row r="1564" spans="1:8" x14ac:dyDescent="0.2">
      <c r="A1564">
        <f t="shared" si="144"/>
        <v>5</v>
      </c>
      <c r="B1564" t="b">
        <f t="shared" si="145"/>
        <v>0</v>
      </c>
      <c r="C1564" t="str">
        <f t="shared" si="146"/>
        <v>OFF</v>
      </c>
      <c r="D1564" s="4">
        <f t="shared" si="148"/>
        <v>42495.083333329545</v>
      </c>
      <c r="E1564" t="str">
        <f t="shared" si="149"/>
        <v>LRKPLGS</v>
      </c>
      <c r="F1564" s="39">
        <v>66.544654846191406</v>
      </c>
      <c r="G1564">
        <f t="shared" si="147"/>
        <v>1.028950023673546E-3</v>
      </c>
      <c r="H1564" s="38">
        <f>G1564*SUMIF('Manual Inputs'!$B$11:$B$22,'Expanded kW'!A1564,'Manual Inputs'!$C$11:$C$22)</f>
        <v>37592.550206659806</v>
      </c>
    </row>
    <row r="1565" spans="1:8" x14ac:dyDescent="0.2">
      <c r="A1565">
        <f t="shared" si="144"/>
        <v>5</v>
      </c>
      <c r="B1565" t="b">
        <f t="shared" si="145"/>
        <v>0</v>
      </c>
      <c r="C1565" t="str">
        <f t="shared" si="146"/>
        <v>OFF</v>
      </c>
      <c r="D1565" s="4">
        <f t="shared" si="148"/>
        <v>42495.124999996209</v>
      </c>
      <c r="E1565" t="str">
        <f t="shared" si="149"/>
        <v>LRKPLGS</v>
      </c>
      <c r="F1565" s="39">
        <v>70.599662780761719</v>
      </c>
      <c r="G1565">
        <f t="shared" si="147"/>
        <v>1.0916507848378566E-3</v>
      </c>
      <c r="H1565" s="38">
        <f>G1565*SUMIF('Manual Inputs'!$B$11:$B$22,'Expanded kW'!A1565,'Manual Inputs'!$C$11:$C$22)</f>
        <v>39883.314051195135</v>
      </c>
    </row>
    <row r="1566" spans="1:8" x14ac:dyDescent="0.2">
      <c r="A1566">
        <f t="shared" si="144"/>
        <v>5</v>
      </c>
      <c r="B1566" t="b">
        <f t="shared" si="145"/>
        <v>0</v>
      </c>
      <c r="C1566" t="str">
        <f t="shared" si="146"/>
        <v>OFF</v>
      </c>
      <c r="D1566" s="4">
        <f t="shared" si="148"/>
        <v>42495.166666662873</v>
      </c>
      <c r="E1566" t="str">
        <f t="shared" si="149"/>
        <v>LRKPLGS</v>
      </c>
      <c r="F1566" s="39">
        <v>70.1317138671875</v>
      </c>
      <c r="G1566">
        <f t="shared" si="147"/>
        <v>1.0844151015690334E-3</v>
      </c>
      <c r="H1566" s="38">
        <f>G1566*SUMIF('Manual Inputs'!$B$11:$B$22,'Expanded kW'!A1566,'Manual Inputs'!$C$11:$C$22)</f>
        <v>39618.959339785921</v>
      </c>
    </row>
    <row r="1567" spans="1:8" x14ac:dyDescent="0.2">
      <c r="A1567">
        <f t="shared" si="144"/>
        <v>5</v>
      </c>
      <c r="B1567" t="b">
        <f t="shared" si="145"/>
        <v>0</v>
      </c>
      <c r="C1567" t="str">
        <f t="shared" si="146"/>
        <v>OFF</v>
      </c>
      <c r="D1567" s="4">
        <f t="shared" si="148"/>
        <v>42495.208333329538</v>
      </c>
      <c r="E1567" t="str">
        <f t="shared" si="149"/>
        <v>LRKPLGS</v>
      </c>
      <c r="F1567" s="39">
        <v>84.954925537109375</v>
      </c>
      <c r="G1567">
        <f t="shared" si="147"/>
        <v>1.3136197466894828E-3</v>
      </c>
      <c r="H1567" s="38">
        <f>G1567*SUMIF('Manual Inputs'!$B$11:$B$22,'Expanded kW'!A1567,'Manual Inputs'!$C$11:$C$22)</f>
        <v>47992.920106634454</v>
      </c>
    </row>
    <row r="1568" spans="1:8" x14ac:dyDescent="0.2">
      <c r="A1568">
        <f t="shared" si="144"/>
        <v>5</v>
      </c>
      <c r="B1568" t="b">
        <f t="shared" si="145"/>
        <v>0</v>
      </c>
      <c r="C1568" t="str">
        <f t="shared" si="146"/>
        <v>OFF</v>
      </c>
      <c r="D1568" s="4">
        <f t="shared" si="148"/>
        <v>42495.249999996202</v>
      </c>
      <c r="E1568" t="str">
        <f t="shared" si="149"/>
        <v>LRKPLGS</v>
      </c>
      <c r="F1568" s="39">
        <v>98.936683654785156</v>
      </c>
      <c r="G1568">
        <f t="shared" si="147"/>
        <v>1.5298133745538505E-3</v>
      </c>
      <c r="H1568" s="38">
        <f>G1568*SUMIF('Manual Inputs'!$B$11:$B$22,'Expanded kW'!A1568,'Manual Inputs'!$C$11:$C$22)</f>
        <v>55891.525114519362</v>
      </c>
    </row>
    <row r="1569" spans="1:8" x14ac:dyDescent="0.2">
      <c r="A1569">
        <f t="shared" si="144"/>
        <v>5</v>
      </c>
      <c r="B1569" t="b">
        <f t="shared" si="145"/>
        <v>0</v>
      </c>
      <c r="C1569" t="str">
        <f t="shared" si="146"/>
        <v>ON</v>
      </c>
      <c r="D1569" s="4">
        <f t="shared" si="148"/>
        <v>42495.291666662866</v>
      </c>
      <c r="E1569" t="str">
        <f t="shared" si="149"/>
        <v>LRKPLGS</v>
      </c>
      <c r="F1569" s="39">
        <v>110.96443939208984</v>
      </c>
      <c r="G1569">
        <f t="shared" si="147"/>
        <v>1.7157931437666381E-3</v>
      </c>
      <c r="H1569" s="38">
        <f>G1569*SUMIF('Manual Inputs'!$B$11:$B$22,'Expanded kW'!A1569,'Manual Inputs'!$C$11:$C$22)</f>
        <v>62686.270875439717</v>
      </c>
    </row>
    <row r="1570" spans="1:8" x14ac:dyDescent="0.2">
      <c r="A1570">
        <f t="shared" si="144"/>
        <v>5</v>
      </c>
      <c r="B1570" t="b">
        <f t="shared" si="145"/>
        <v>0</v>
      </c>
      <c r="C1570" t="str">
        <f t="shared" si="146"/>
        <v>ON</v>
      </c>
      <c r="D1570" s="4">
        <f t="shared" si="148"/>
        <v>42495.33333332953</v>
      </c>
      <c r="E1570" t="str">
        <f t="shared" si="149"/>
        <v>LRKPLGS</v>
      </c>
      <c r="F1570" s="39">
        <v>103.80466461181641</v>
      </c>
      <c r="G1570">
        <f t="shared" si="147"/>
        <v>1.6050847713708759E-3</v>
      </c>
      <c r="H1570" s="38">
        <f>G1570*SUMIF('Manual Inputs'!$B$11:$B$22,'Expanded kW'!A1570,'Manual Inputs'!$C$11:$C$22)</f>
        <v>58641.555435590817</v>
      </c>
    </row>
    <row r="1571" spans="1:8" x14ac:dyDescent="0.2">
      <c r="A1571">
        <f t="shared" si="144"/>
        <v>5</v>
      </c>
      <c r="B1571" t="b">
        <f t="shared" si="145"/>
        <v>0</v>
      </c>
      <c r="C1571" t="str">
        <f t="shared" si="146"/>
        <v>ON</v>
      </c>
      <c r="D1571" s="4">
        <f t="shared" si="148"/>
        <v>42495.374999996195</v>
      </c>
      <c r="E1571" t="str">
        <f t="shared" si="149"/>
        <v>LRKPLGS</v>
      </c>
      <c r="F1571" s="39">
        <v>112.92742156982422</v>
      </c>
      <c r="G1571">
        <f t="shared" si="147"/>
        <v>1.7461458529800082E-3</v>
      </c>
      <c r="H1571" s="38">
        <f>G1571*SUMIF('Manual Inputs'!$B$11:$B$22,'Expanded kW'!A1571,'Manual Inputs'!$C$11:$C$22)</f>
        <v>63795.203008934448</v>
      </c>
    </row>
    <row r="1572" spans="1:8" x14ac:dyDescent="0.2">
      <c r="A1572">
        <f t="shared" si="144"/>
        <v>5</v>
      </c>
      <c r="B1572" t="b">
        <f t="shared" si="145"/>
        <v>0</v>
      </c>
      <c r="C1572" t="str">
        <f t="shared" si="146"/>
        <v>ON</v>
      </c>
      <c r="D1572" s="4">
        <f t="shared" si="148"/>
        <v>42495.416666662859</v>
      </c>
      <c r="E1572" t="str">
        <f t="shared" si="149"/>
        <v>LRKPLGS</v>
      </c>
      <c r="F1572" s="39">
        <v>113.13121032714844</v>
      </c>
      <c r="G1572">
        <f t="shared" si="147"/>
        <v>1.7492969467403985E-3</v>
      </c>
      <c r="H1572" s="38">
        <f>G1572*SUMIF('Manual Inputs'!$B$11:$B$22,'Expanded kW'!A1572,'Manual Inputs'!$C$11:$C$22)</f>
        <v>63910.327794072648</v>
      </c>
    </row>
    <row r="1573" spans="1:8" x14ac:dyDescent="0.2">
      <c r="A1573">
        <f t="shared" si="144"/>
        <v>5</v>
      </c>
      <c r="B1573" t="b">
        <f t="shared" si="145"/>
        <v>0</v>
      </c>
      <c r="C1573" t="str">
        <f t="shared" si="146"/>
        <v>ON</v>
      </c>
      <c r="D1573" s="4">
        <f t="shared" si="148"/>
        <v>42495.458333329523</v>
      </c>
      <c r="E1573" t="str">
        <f t="shared" si="149"/>
        <v>LRKPLGS</v>
      </c>
      <c r="F1573" s="39">
        <v>112.71011352539062</v>
      </c>
      <c r="G1573">
        <f t="shared" si="147"/>
        <v>1.7427857165726406E-3</v>
      </c>
      <c r="H1573" s="38">
        <f>G1573*SUMIF('Manual Inputs'!$B$11:$B$22,'Expanded kW'!A1573,'Manual Inputs'!$C$11:$C$22)</f>
        <v>63672.440878909685</v>
      </c>
    </row>
    <row r="1574" spans="1:8" x14ac:dyDescent="0.2">
      <c r="A1574">
        <f t="shared" si="144"/>
        <v>5</v>
      </c>
      <c r="B1574" t="b">
        <f t="shared" si="145"/>
        <v>0</v>
      </c>
      <c r="C1574" t="str">
        <f t="shared" si="146"/>
        <v>ON</v>
      </c>
      <c r="D1574" s="4">
        <f t="shared" si="148"/>
        <v>42495.499999996187</v>
      </c>
      <c r="E1574" t="str">
        <f t="shared" si="149"/>
        <v>LRKPLGS</v>
      </c>
      <c r="F1574" s="39">
        <v>109.45320129394531</v>
      </c>
      <c r="G1574">
        <f t="shared" si="147"/>
        <v>1.6924255497734568E-3</v>
      </c>
      <c r="H1574" s="38">
        <f>G1574*SUMIF('Manual Inputs'!$B$11:$B$22,'Expanded kW'!A1574,'Manual Inputs'!$C$11:$C$22)</f>
        <v>61832.538983524028</v>
      </c>
    </row>
    <row r="1575" spans="1:8" x14ac:dyDescent="0.2">
      <c r="A1575">
        <f t="shared" si="144"/>
        <v>5</v>
      </c>
      <c r="B1575" t="b">
        <f t="shared" si="145"/>
        <v>0</v>
      </c>
      <c r="C1575" t="str">
        <f t="shared" si="146"/>
        <v>ON</v>
      </c>
      <c r="D1575" s="4">
        <f t="shared" si="148"/>
        <v>42495.541666662852</v>
      </c>
      <c r="E1575" t="str">
        <f t="shared" si="149"/>
        <v>LRKPLGS</v>
      </c>
      <c r="F1575" s="39">
        <v>116.85820007324219</v>
      </c>
      <c r="G1575">
        <f t="shared" si="147"/>
        <v>1.8069257104080143E-3</v>
      </c>
      <c r="H1575" s="38">
        <f>G1575*SUMIF('Manual Inputs'!$B$11:$B$22,'Expanded kW'!A1575,'Manual Inputs'!$C$11:$C$22)</f>
        <v>66015.786894785895</v>
      </c>
    </row>
    <row r="1576" spans="1:8" x14ac:dyDescent="0.2">
      <c r="A1576">
        <f t="shared" si="144"/>
        <v>5</v>
      </c>
      <c r="B1576" t="b">
        <f t="shared" si="145"/>
        <v>0</v>
      </c>
      <c r="C1576" t="str">
        <f t="shared" si="146"/>
        <v>ON</v>
      </c>
      <c r="D1576" s="4">
        <f t="shared" si="148"/>
        <v>42495.583333329516</v>
      </c>
      <c r="E1576" t="str">
        <f t="shared" si="149"/>
        <v>LRKPLGS</v>
      </c>
      <c r="F1576" s="39">
        <v>108.66678619384766</v>
      </c>
      <c r="G1576">
        <f t="shared" si="147"/>
        <v>1.6802655673115593E-3</v>
      </c>
      <c r="H1576" s="38">
        <f>G1576*SUMIF('Manual Inputs'!$B$11:$B$22,'Expanded kW'!A1576,'Manual Inputs'!$C$11:$C$22)</f>
        <v>61388.27566587623</v>
      </c>
    </row>
    <row r="1577" spans="1:8" x14ac:dyDescent="0.2">
      <c r="A1577">
        <f t="shared" si="144"/>
        <v>5</v>
      </c>
      <c r="B1577" t="b">
        <f t="shared" si="145"/>
        <v>0</v>
      </c>
      <c r="C1577" t="str">
        <f t="shared" si="146"/>
        <v>ON</v>
      </c>
      <c r="D1577" s="4">
        <f t="shared" si="148"/>
        <v>42495.62499999618</v>
      </c>
      <c r="E1577" t="str">
        <f t="shared" si="149"/>
        <v>LRKPLGS</v>
      </c>
      <c r="F1577" s="39">
        <v>101.15825653076172</v>
      </c>
      <c r="G1577">
        <f t="shared" si="147"/>
        <v>1.564164555255172E-3</v>
      </c>
      <c r="H1577" s="38">
        <f>G1577*SUMIF('Manual Inputs'!$B$11:$B$22,'Expanded kW'!A1577,'Manual Inputs'!$C$11:$C$22)</f>
        <v>57146.540864032751</v>
      </c>
    </row>
    <row r="1578" spans="1:8" x14ac:dyDescent="0.2">
      <c r="A1578">
        <f t="shared" si="144"/>
        <v>5</v>
      </c>
      <c r="B1578" t="b">
        <f t="shared" si="145"/>
        <v>0</v>
      </c>
      <c r="C1578" t="str">
        <f t="shared" si="146"/>
        <v>ON</v>
      </c>
      <c r="D1578" s="4">
        <f t="shared" si="148"/>
        <v>42495.666666662844</v>
      </c>
      <c r="E1578" t="str">
        <f t="shared" si="149"/>
        <v>LRKPLGS</v>
      </c>
      <c r="F1578" s="39">
        <v>87.304580688476563</v>
      </c>
      <c r="G1578">
        <f t="shared" si="147"/>
        <v>1.3499514059220998E-3</v>
      </c>
      <c r="H1578" s="38">
        <f>G1578*SUMIF('Manual Inputs'!$B$11:$B$22,'Expanded kW'!A1578,'Manual Inputs'!$C$11:$C$22)</f>
        <v>49320.292371924115</v>
      </c>
    </row>
    <row r="1579" spans="1:8" x14ac:dyDescent="0.2">
      <c r="A1579">
        <f t="shared" si="144"/>
        <v>5</v>
      </c>
      <c r="B1579" t="b">
        <f t="shared" si="145"/>
        <v>0</v>
      </c>
      <c r="C1579" t="str">
        <f t="shared" si="146"/>
        <v>ON</v>
      </c>
      <c r="D1579" s="4">
        <f t="shared" si="148"/>
        <v>42495.708333329509</v>
      </c>
      <c r="E1579" t="str">
        <f t="shared" si="149"/>
        <v>LRKPLGS</v>
      </c>
      <c r="F1579" s="39">
        <v>88.026153564453125</v>
      </c>
      <c r="G1579">
        <f t="shared" si="147"/>
        <v>1.3611087622797872E-3</v>
      </c>
      <c r="H1579" s="38">
        <f>G1579*SUMIF('Manual Inputs'!$B$11:$B$22,'Expanded kW'!A1579,'Manual Inputs'!$C$11:$C$22)</f>
        <v>49727.924880209117</v>
      </c>
    </row>
    <row r="1580" spans="1:8" x14ac:dyDescent="0.2">
      <c r="A1580">
        <f t="shared" si="144"/>
        <v>5</v>
      </c>
      <c r="B1580" t="b">
        <f t="shared" si="145"/>
        <v>0</v>
      </c>
      <c r="C1580" t="str">
        <f t="shared" si="146"/>
        <v>ON</v>
      </c>
      <c r="D1580" s="4">
        <f t="shared" si="148"/>
        <v>42495.749999996173</v>
      </c>
      <c r="E1580" t="str">
        <f t="shared" si="149"/>
        <v>LRKPLGS</v>
      </c>
      <c r="F1580" s="39">
        <v>82.273818969726563</v>
      </c>
      <c r="G1580">
        <f t="shared" si="147"/>
        <v>1.2721630035091892E-3</v>
      </c>
      <c r="H1580" s="38">
        <f>G1580*SUMIF('Manual Inputs'!$B$11:$B$22,'Expanded kW'!A1580,'Manual Inputs'!$C$11:$C$22)</f>
        <v>46478.303591202755</v>
      </c>
    </row>
    <row r="1581" spans="1:8" x14ac:dyDescent="0.2">
      <c r="A1581">
        <f t="shared" si="144"/>
        <v>5</v>
      </c>
      <c r="B1581" t="b">
        <f t="shared" si="145"/>
        <v>0</v>
      </c>
      <c r="C1581" t="str">
        <f t="shared" si="146"/>
        <v>ON</v>
      </c>
      <c r="D1581" s="4">
        <f t="shared" si="148"/>
        <v>42495.791666662837</v>
      </c>
      <c r="E1581" t="str">
        <f t="shared" si="149"/>
        <v>LRKPLGS</v>
      </c>
      <c r="F1581" s="39">
        <v>83.118659973144531</v>
      </c>
      <c r="G1581">
        <f t="shared" si="147"/>
        <v>1.2852263993969064E-3</v>
      </c>
      <c r="H1581" s="38">
        <f>G1581*SUMIF('Manual Inputs'!$B$11:$B$22,'Expanded kW'!A1581,'Manual Inputs'!$C$11:$C$22)</f>
        <v>46955.572996402057</v>
      </c>
    </row>
    <row r="1582" spans="1:8" x14ac:dyDescent="0.2">
      <c r="A1582">
        <f t="shared" si="144"/>
        <v>5</v>
      </c>
      <c r="B1582" t="b">
        <f t="shared" si="145"/>
        <v>0</v>
      </c>
      <c r="C1582" t="str">
        <f t="shared" si="146"/>
        <v>ON</v>
      </c>
      <c r="D1582" s="4">
        <f t="shared" si="148"/>
        <v>42495.833333329501</v>
      </c>
      <c r="E1582" t="str">
        <f t="shared" si="149"/>
        <v>LRKPLGS</v>
      </c>
      <c r="F1582" s="39">
        <v>82.16717529296875</v>
      </c>
      <c r="G1582">
        <f t="shared" si="147"/>
        <v>1.2705140203718025E-3</v>
      </c>
      <c r="H1582" s="38">
        <f>G1582*SUMIF('Manual Inputs'!$B$11:$B$22,'Expanded kW'!A1582,'Manual Inputs'!$C$11:$C$22)</f>
        <v>46418.058214891054</v>
      </c>
    </row>
    <row r="1583" spans="1:8" x14ac:dyDescent="0.2">
      <c r="A1583">
        <f t="shared" si="144"/>
        <v>5</v>
      </c>
      <c r="B1583" t="b">
        <f t="shared" si="145"/>
        <v>0</v>
      </c>
      <c r="C1583" t="str">
        <f t="shared" si="146"/>
        <v>OFF</v>
      </c>
      <c r="D1583" s="4">
        <f t="shared" si="148"/>
        <v>42495.874999996166</v>
      </c>
      <c r="E1583" t="str">
        <f t="shared" si="149"/>
        <v>LRKPLGS</v>
      </c>
      <c r="F1583" s="39">
        <v>77.744514465332031</v>
      </c>
      <c r="G1583">
        <f t="shared" si="147"/>
        <v>1.2021284081266844E-3</v>
      </c>
      <c r="H1583" s="38">
        <f>G1583*SUMIF('Manual Inputs'!$B$11:$B$22,'Expanded kW'!A1583,'Manual Inputs'!$C$11:$C$22)</f>
        <v>43919.599103573317</v>
      </c>
    </row>
    <row r="1584" spans="1:8" x14ac:dyDescent="0.2">
      <c r="A1584">
        <f t="shared" si="144"/>
        <v>5</v>
      </c>
      <c r="B1584" t="b">
        <f t="shared" si="145"/>
        <v>0</v>
      </c>
      <c r="C1584" t="str">
        <f t="shared" si="146"/>
        <v>OFF</v>
      </c>
      <c r="D1584" s="4">
        <f t="shared" si="148"/>
        <v>42495.91666666283</v>
      </c>
      <c r="E1584" t="str">
        <f t="shared" si="149"/>
        <v>LRKPLGS</v>
      </c>
      <c r="F1584" s="39">
        <v>74.836616516113281</v>
      </c>
      <c r="G1584">
        <f t="shared" si="147"/>
        <v>1.1571648919644223E-3</v>
      </c>
      <c r="H1584" s="38">
        <f>G1584*SUMIF('Manual Inputs'!$B$11:$B$22,'Expanded kW'!A1584,'Manual Inputs'!$C$11:$C$22)</f>
        <v>42276.863110659753</v>
      </c>
    </row>
    <row r="1585" spans="1:8" x14ac:dyDescent="0.2">
      <c r="A1585">
        <f t="shared" si="144"/>
        <v>5</v>
      </c>
      <c r="B1585" t="b">
        <f t="shared" si="145"/>
        <v>0</v>
      </c>
      <c r="C1585" t="str">
        <f t="shared" si="146"/>
        <v>OFF</v>
      </c>
      <c r="D1585" s="4">
        <f t="shared" si="148"/>
        <v>42495.958333329494</v>
      </c>
      <c r="E1585" t="str">
        <f t="shared" si="149"/>
        <v>LRKPLGS</v>
      </c>
      <c r="F1585" s="39">
        <v>71.301971435546875</v>
      </c>
      <c r="G1585">
        <f t="shared" si="147"/>
        <v>1.1025102672205906E-3</v>
      </c>
      <c r="H1585" s="38">
        <f>G1585*SUMIF('Manual Inputs'!$B$11:$B$22,'Expanded kW'!A1585,'Manual Inputs'!$C$11:$C$22)</f>
        <v>40280.063774018206</v>
      </c>
    </row>
    <row r="1586" spans="1:8" x14ac:dyDescent="0.2">
      <c r="A1586">
        <f t="shared" si="144"/>
        <v>5</v>
      </c>
      <c r="B1586" t="b">
        <f t="shared" si="145"/>
        <v>0</v>
      </c>
      <c r="C1586" t="str">
        <f t="shared" si="146"/>
        <v>OFF</v>
      </c>
      <c r="D1586" s="4">
        <f t="shared" si="148"/>
        <v>42495.999999996158</v>
      </c>
      <c r="E1586" t="str">
        <f t="shared" si="149"/>
        <v>LRKPLGS</v>
      </c>
      <c r="F1586" s="39">
        <v>69.87677001953125</v>
      </c>
      <c r="G1586">
        <f t="shared" si="147"/>
        <v>1.0804730196890141E-3</v>
      </c>
      <c r="H1586" s="38">
        <f>G1586*SUMIF('Manual Inputs'!$B$11:$B$22,'Expanded kW'!A1586,'Manual Inputs'!$C$11:$C$22)</f>
        <v>39474.935910480468</v>
      </c>
    </row>
    <row r="1587" spans="1:8" x14ac:dyDescent="0.2">
      <c r="A1587">
        <f t="shared" si="144"/>
        <v>5</v>
      </c>
      <c r="B1587" t="b">
        <f t="shared" si="145"/>
        <v>0</v>
      </c>
      <c r="C1587" t="str">
        <f t="shared" si="146"/>
        <v>OFF</v>
      </c>
      <c r="D1587" s="4">
        <f t="shared" si="148"/>
        <v>42496.041666662823</v>
      </c>
      <c r="E1587" t="str">
        <f t="shared" si="149"/>
        <v>LRKPLGS</v>
      </c>
      <c r="F1587" s="39">
        <v>67.035179138183594</v>
      </c>
      <c r="G1587">
        <f t="shared" si="147"/>
        <v>1.0365347798500474E-3</v>
      </c>
      <c r="H1587" s="38">
        <f>G1587*SUMIF('Manual Inputs'!$B$11:$B$22,'Expanded kW'!A1587,'Manual Inputs'!$C$11:$C$22)</f>
        <v>37869.658249626198</v>
      </c>
    </row>
    <row r="1588" spans="1:8" x14ac:dyDescent="0.2">
      <c r="A1588">
        <f t="shared" si="144"/>
        <v>5</v>
      </c>
      <c r="B1588" t="b">
        <f t="shared" si="145"/>
        <v>0</v>
      </c>
      <c r="C1588" t="str">
        <f t="shared" si="146"/>
        <v>OFF</v>
      </c>
      <c r="D1588" s="4">
        <f t="shared" si="148"/>
        <v>42496.083333329487</v>
      </c>
      <c r="E1588" t="str">
        <f t="shared" si="149"/>
        <v>LRKPLGS</v>
      </c>
      <c r="F1588" s="39">
        <v>70.367012023925781</v>
      </c>
      <c r="G1588">
        <f t="shared" si="147"/>
        <v>1.0880534109795458E-3</v>
      </c>
      <c r="H1588" s="38">
        <f>G1588*SUMIF('Manual Inputs'!$B$11:$B$22,'Expanded kW'!A1588,'Manual Inputs'!$C$11:$C$22)</f>
        <v>39751.884482927228</v>
      </c>
    </row>
    <row r="1589" spans="1:8" x14ac:dyDescent="0.2">
      <c r="A1589">
        <f t="shared" si="144"/>
        <v>5</v>
      </c>
      <c r="B1589" t="b">
        <f t="shared" si="145"/>
        <v>0</v>
      </c>
      <c r="C1589" t="str">
        <f t="shared" si="146"/>
        <v>OFF</v>
      </c>
      <c r="D1589" s="4">
        <f t="shared" si="148"/>
        <v>42496.124999996151</v>
      </c>
      <c r="E1589" t="str">
        <f t="shared" si="149"/>
        <v>LRKPLGS</v>
      </c>
      <c r="F1589" s="39">
        <v>67.424079895019531</v>
      </c>
      <c r="G1589">
        <f t="shared" si="147"/>
        <v>1.0425481770774869E-3</v>
      </c>
      <c r="H1589" s="38">
        <f>G1589*SUMIF('Manual Inputs'!$B$11:$B$22,'Expanded kW'!A1589,'Manual Inputs'!$C$11:$C$22)</f>
        <v>38089.35690552208</v>
      </c>
    </row>
    <row r="1590" spans="1:8" x14ac:dyDescent="0.2">
      <c r="A1590">
        <f t="shared" si="144"/>
        <v>5</v>
      </c>
      <c r="B1590" t="b">
        <f t="shared" si="145"/>
        <v>0</v>
      </c>
      <c r="C1590" t="str">
        <f t="shared" si="146"/>
        <v>OFF</v>
      </c>
      <c r="D1590" s="4">
        <f t="shared" si="148"/>
        <v>42496.166666662815</v>
      </c>
      <c r="E1590" t="str">
        <f t="shared" si="149"/>
        <v>LRKPLGS</v>
      </c>
      <c r="F1590" s="39">
        <v>70.438850402832031</v>
      </c>
      <c r="G1590">
        <f t="shared" si="147"/>
        <v>1.0891642154738678E-3</v>
      </c>
      <c r="H1590" s="38">
        <f>G1590*SUMIF('Manual Inputs'!$B$11:$B$22,'Expanded kW'!A1590,'Manual Inputs'!$C$11:$C$22)</f>
        <v>39792.467575168674</v>
      </c>
    </row>
    <row r="1591" spans="1:8" x14ac:dyDescent="0.2">
      <c r="A1591">
        <f t="shared" si="144"/>
        <v>5</v>
      </c>
      <c r="B1591" t="b">
        <f t="shared" si="145"/>
        <v>0</v>
      </c>
      <c r="C1591" t="str">
        <f t="shared" si="146"/>
        <v>OFF</v>
      </c>
      <c r="D1591" s="4">
        <f t="shared" si="148"/>
        <v>42496.20833332948</v>
      </c>
      <c r="E1591" t="str">
        <f t="shared" si="149"/>
        <v>LRKPLGS</v>
      </c>
      <c r="F1591" s="39">
        <v>76.193626403808594</v>
      </c>
      <c r="G1591">
        <f t="shared" si="147"/>
        <v>1.1781477246096087E-3</v>
      </c>
      <c r="H1591" s="38">
        <f>G1591*SUMIF('Manual Inputs'!$B$11:$B$22,'Expanded kW'!A1591,'Manual Inputs'!$C$11:$C$22)</f>
        <v>43043.46806866923</v>
      </c>
    </row>
    <row r="1592" spans="1:8" x14ac:dyDescent="0.2">
      <c r="A1592">
        <f t="shared" si="144"/>
        <v>5</v>
      </c>
      <c r="B1592" t="b">
        <f t="shared" si="145"/>
        <v>0</v>
      </c>
      <c r="C1592" t="str">
        <f t="shared" si="146"/>
        <v>OFF</v>
      </c>
      <c r="D1592" s="4">
        <f t="shared" si="148"/>
        <v>42496.249999996144</v>
      </c>
      <c r="E1592" t="str">
        <f t="shared" si="149"/>
        <v>LRKPLGS</v>
      </c>
      <c r="F1592" s="39">
        <v>78.854469299316406</v>
      </c>
      <c r="G1592">
        <f t="shared" si="147"/>
        <v>1.2192911397592185E-3</v>
      </c>
      <c r="H1592" s="38">
        <f>G1592*SUMIF('Manual Inputs'!$B$11:$B$22,'Expanded kW'!A1592,'Manual Inputs'!$C$11:$C$22)</f>
        <v>44546.637186799177</v>
      </c>
    </row>
    <row r="1593" spans="1:8" x14ac:dyDescent="0.2">
      <c r="A1593">
        <f t="shared" si="144"/>
        <v>5</v>
      </c>
      <c r="B1593" t="b">
        <f t="shared" si="145"/>
        <v>0</v>
      </c>
      <c r="C1593" t="str">
        <f t="shared" si="146"/>
        <v>ON</v>
      </c>
      <c r="D1593" s="4">
        <f t="shared" si="148"/>
        <v>42496.291666662808</v>
      </c>
      <c r="E1593" t="str">
        <f t="shared" si="149"/>
        <v>LRKPLGS</v>
      </c>
      <c r="F1593" s="39">
        <v>87.259750366210938</v>
      </c>
      <c r="G1593">
        <f t="shared" si="147"/>
        <v>1.3492582148421682E-3</v>
      </c>
      <c r="H1593" s="38">
        <f>G1593*SUMIF('Manual Inputs'!$B$11:$B$22,'Expanded kW'!A1593,'Manual Inputs'!$C$11:$C$22)</f>
        <v>49294.96672939961</v>
      </c>
    </row>
    <row r="1594" spans="1:8" x14ac:dyDescent="0.2">
      <c r="A1594">
        <f t="shared" si="144"/>
        <v>5</v>
      </c>
      <c r="B1594" t="b">
        <f t="shared" si="145"/>
        <v>0</v>
      </c>
      <c r="C1594" t="str">
        <f t="shared" si="146"/>
        <v>ON</v>
      </c>
      <c r="D1594" s="4">
        <f t="shared" si="148"/>
        <v>42496.333333329472</v>
      </c>
      <c r="E1594" t="str">
        <f t="shared" si="149"/>
        <v>LRKPLGS</v>
      </c>
      <c r="F1594" s="39">
        <v>84.118537902832031</v>
      </c>
      <c r="G1594">
        <f t="shared" si="147"/>
        <v>1.3006870614410721E-3</v>
      </c>
      <c r="H1594" s="38">
        <f>G1594*SUMIF('Manual Inputs'!$B$11:$B$22,'Expanded kW'!A1594,'Manual Inputs'!$C$11:$C$22)</f>
        <v>47520.426196996275</v>
      </c>
    </row>
    <row r="1595" spans="1:8" x14ac:dyDescent="0.2">
      <c r="A1595">
        <f t="shared" si="144"/>
        <v>5</v>
      </c>
      <c r="B1595" t="b">
        <f t="shared" si="145"/>
        <v>0</v>
      </c>
      <c r="C1595" t="str">
        <f t="shared" si="146"/>
        <v>ON</v>
      </c>
      <c r="D1595" s="4">
        <f t="shared" si="148"/>
        <v>42496.374999996136</v>
      </c>
      <c r="E1595" t="str">
        <f t="shared" si="149"/>
        <v>LRKPLGS</v>
      </c>
      <c r="F1595" s="39">
        <v>87.064056396484375</v>
      </c>
      <c r="G1595">
        <f t="shared" si="147"/>
        <v>1.3462322871362041E-3</v>
      </c>
      <c r="H1595" s="38">
        <f>G1595*SUMIF('Manual Inputs'!$B$11:$B$22,'Expanded kW'!A1595,'Manual Inputs'!$C$11:$C$22)</f>
        <v>49184.41486916245</v>
      </c>
    </row>
    <row r="1596" spans="1:8" x14ac:dyDescent="0.2">
      <c r="A1596">
        <f t="shared" si="144"/>
        <v>5</v>
      </c>
      <c r="B1596" t="b">
        <f t="shared" si="145"/>
        <v>0</v>
      </c>
      <c r="C1596" t="str">
        <f t="shared" si="146"/>
        <v>ON</v>
      </c>
      <c r="D1596" s="4">
        <f t="shared" si="148"/>
        <v>42496.416666662801</v>
      </c>
      <c r="E1596" t="str">
        <f t="shared" si="149"/>
        <v>LRKPLGS</v>
      </c>
      <c r="F1596" s="39">
        <v>89.466606140136719</v>
      </c>
      <c r="G1596">
        <f t="shared" si="147"/>
        <v>1.3833818316236143E-3</v>
      </c>
      <c r="H1596" s="38">
        <f>G1596*SUMIF('Manual Inputs'!$B$11:$B$22,'Expanded kW'!A1596,'Manual Inputs'!$C$11:$C$22)</f>
        <v>50541.668461821479</v>
      </c>
    </row>
    <row r="1597" spans="1:8" x14ac:dyDescent="0.2">
      <c r="A1597">
        <f t="shared" si="144"/>
        <v>5</v>
      </c>
      <c r="B1597" t="b">
        <f t="shared" si="145"/>
        <v>0</v>
      </c>
      <c r="C1597" t="str">
        <f t="shared" si="146"/>
        <v>ON</v>
      </c>
      <c r="D1597" s="4">
        <f t="shared" si="148"/>
        <v>42496.458333329465</v>
      </c>
      <c r="E1597" t="str">
        <f t="shared" si="149"/>
        <v>LRKPLGS</v>
      </c>
      <c r="F1597" s="39">
        <v>89.6712646484375</v>
      </c>
      <c r="G1597">
        <f t="shared" si="147"/>
        <v>1.3865463739515867E-3</v>
      </c>
      <c r="H1597" s="38">
        <f>G1597*SUMIF('Manual Inputs'!$B$11:$B$22,'Expanded kW'!A1597,'Manual Inputs'!$C$11:$C$22)</f>
        <v>50657.284588560738</v>
      </c>
    </row>
    <row r="1598" spans="1:8" x14ac:dyDescent="0.2">
      <c r="A1598">
        <f t="shared" si="144"/>
        <v>5</v>
      </c>
      <c r="B1598" t="b">
        <f t="shared" si="145"/>
        <v>0</v>
      </c>
      <c r="C1598" t="str">
        <f t="shared" si="146"/>
        <v>ON</v>
      </c>
      <c r="D1598" s="4">
        <f t="shared" si="148"/>
        <v>42496.499999996129</v>
      </c>
      <c r="E1598" t="str">
        <f t="shared" si="149"/>
        <v>LRKPLGS</v>
      </c>
      <c r="F1598" s="39">
        <v>95.431816101074219</v>
      </c>
      <c r="G1598">
        <f t="shared" si="147"/>
        <v>1.4756191862948678E-3</v>
      </c>
      <c r="H1598" s="38">
        <f>G1598*SUMIF('Manual Inputs'!$B$11:$B$22,'Expanded kW'!A1598,'Manual Inputs'!$C$11:$C$22)</f>
        <v>53911.547762692848</v>
      </c>
    </row>
    <row r="1599" spans="1:8" x14ac:dyDescent="0.2">
      <c r="A1599">
        <f t="shared" si="144"/>
        <v>5</v>
      </c>
      <c r="B1599" t="b">
        <f t="shared" si="145"/>
        <v>0</v>
      </c>
      <c r="C1599" t="str">
        <f t="shared" si="146"/>
        <v>ON</v>
      </c>
      <c r="D1599" s="4">
        <f t="shared" si="148"/>
        <v>42496.541666662793</v>
      </c>
      <c r="E1599" t="str">
        <f t="shared" si="149"/>
        <v>LRKPLGS</v>
      </c>
      <c r="F1599" s="39">
        <v>91.808029174804688</v>
      </c>
      <c r="G1599">
        <f t="shared" si="147"/>
        <v>1.4195862013437659E-3</v>
      </c>
      <c r="H1599" s="38">
        <f>G1599*SUMIF('Manual Inputs'!$B$11:$B$22,'Expanded kW'!A1599,'Manual Inputs'!$C$11:$C$22)</f>
        <v>51864.390221957306</v>
      </c>
    </row>
    <row r="1600" spans="1:8" x14ac:dyDescent="0.2">
      <c r="A1600">
        <f t="shared" si="144"/>
        <v>5</v>
      </c>
      <c r="B1600" t="b">
        <f t="shared" si="145"/>
        <v>0</v>
      </c>
      <c r="C1600" t="str">
        <f t="shared" si="146"/>
        <v>ON</v>
      </c>
      <c r="D1600" s="4">
        <f t="shared" si="148"/>
        <v>42496.583333329458</v>
      </c>
      <c r="E1600" t="str">
        <f t="shared" si="149"/>
        <v>LRKPLGS</v>
      </c>
      <c r="F1600" s="39">
        <v>96.877098083496094</v>
      </c>
      <c r="G1600">
        <f t="shared" si="147"/>
        <v>1.4979669305797427E-3</v>
      </c>
      <c r="H1600" s="38">
        <f>G1600*SUMIF('Manual Inputs'!$B$11:$B$22,'Expanded kW'!A1600,'Manual Inputs'!$C$11:$C$22)</f>
        <v>54728.019583195273</v>
      </c>
    </row>
    <row r="1601" spans="1:8" x14ac:dyDescent="0.2">
      <c r="A1601">
        <f t="shared" si="144"/>
        <v>5</v>
      </c>
      <c r="B1601" t="b">
        <f t="shared" si="145"/>
        <v>0</v>
      </c>
      <c r="C1601" t="str">
        <f t="shared" si="146"/>
        <v>ON</v>
      </c>
      <c r="D1601" s="4">
        <f t="shared" si="148"/>
        <v>42496.624999996122</v>
      </c>
      <c r="E1601" t="str">
        <f t="shared" si="149"/>
        <v>LRKPLGS</v>
      </c>
      <c r="F1601" s="39">
        <v>91.911911010742187</v>
      </c>
      <c r="G1601">
        <f t="shared" si="147"/>
        <v>1.4211924793805849E-3</v>
      </c>
      <c r="H1601" s="38">
        <f>G1601*SUMIF('Manual Inputs'!$B$11:$B$22,'Expanded kW'!A1601,'Manual Inputs'!$C$11:$C$22)</f>
        <v>51923.075373184955</v>
      </c>
    </row>
    <row r="1602" spans="1:8" x14ac:dyDescent="0.2">
      <c r="A1602">
        <f t="shared" ref="A1602:A1665" si="150">MONTH(D1602)</f>
        <v>5</v>
      </c>
      <c r="B1602" t="b">
        <f t="shared" ref="B1602:B1665" si="151">IF(ISNA(VLOOKUP(DATE(YEAR(D1602),MONTH(D1602),DAY(D1602)),Holidays,1,FALSE)),FALSE,TRUE)</f>
        <v>0</v>
      </c>
      <c r="C1602" t="str">
        <f t="shared" ref="C1602:C1665" si="152">IF(OR(HOUR(D1602)&lt;PkStart,HOUR(D1602)&gt;OPkStart-1,WEEKDAY(D1602,2)&gt;5,B1602)=TRUE,"OFF","ON")</f>
        <v>ON</v>
      </c>
      <c r="D1602" s="4">
        <f t="shared" si="148"/>
        <v>42496.666666662786</v>
      </c>
      <c r="E1602" t="str">
        <f t="shared" si="149"/>
        <v>LRKPLGS</v>
      </c>
      <c r="F1602" s="39">
        <v>91.278793334960938</v>
      </c>
      <c r="G1602">
        <f t="shared" ref="G1602:G1665" si="153">IF(SUMIF($A$2:$A$8761,A1602,$F$2:$F$8761)=0,0,F1602/SUMIF($A$2:$A$8761,A1602,$F$2:$F$8761))</f>
        <v>1.4114028659399716E-3</v>
      </c>
      <c r="H1602" s="38">
        <f>G1602*SUMIF('Manual Inputs'!$B$11:$B$22,'Expanded kW'!A1602,'Manual Inputs'!$C$11:$C$22)</f>
        <v>51565.413167729959</v>
      </c>
    </row>
    <row r="1603" spans="1:8" x14ac:dyDescent="0.2">
      <c r="A1603">
        <f t="shared" si="150"/>
        <v>5</v>
      </c>
      <c r="B1603" t="b">
        <f t="shared" si="151"/>
        <v>0</v>
      </c>
      <c r="C1603" t="str">
        <f t="shared" si="152"/>
        <v>ON</v>
      </c>
      <c r="D1603" s="4">
        <f t="shared" si="148"/>
        <v>42496.70833332945</v>
      </c>
      <c r="E1603" t="str">
        <f t="shared" si="149"/>
        <v>LRKPLGS</v>
      </c>
      <c r="F1603" s="39">
        <v>86.343833923339844</v>
      </c>
      <c r="G1603">
        <f t="shared" si="153"/>
        <v>1.335095811449236E-3</v>
      </c>
      <c r="H1603" s="38">
        <f>G1603*SUMIF('Manual Inputs'!$B$11:$B$22,'Expanded kW'!A1603,'Manual Inputs'!$C$11:$C$22)</f>
        <v>48777.545233363293</v>
      </c>
    </row>
    <row r="1604" spans="1:8" x14ac:dyDescent="0.2">
      <c r="A1604">
        <f t="shared" si="150"/>
        <v>5</v>
      </c>
      <c r="B1604" t="b">
        <f t="shared" si="151"/>
        <v>0</v>
      </c>
      <c r="C1604" t="str">
        <f t="shared" si="152"/>
        <v>ON</v>
      </c>
      <c r="D1604" s="4">
        <f t="shared" ref="D1604:D1667" si="154">+D1603+1/24</f>
        <v>42496.749999996115</v>
      </c>
      <c r="E1604" t="str">
        <f t="shared" ref="E1604:E1667" si="155">+E1603</f>
        <v>LRKPLGS</v>
      </c>
      <c r="F1604" s="39">
        <v>78.745811462402344</v>
      </c>
      <c r="G1604">
        <f t="shared" si="153"/>
        <v>1.2176110125705891E-3</v>
      </c>
      <c r="H1604" s="38">
        <f>G1604*SUMIF('Manual Inputs'!$B$11:$B$22,'Expanded kW'!A1604,'Manual Inputs'!$C$11:$C$22)</f>
        <v>44485.253966779776</v>
      </c>
    </row>
    <row r="1605" spans="1:8" x14ac:dyDescent="0.2">
      <c r="A1605">
        <f t="shared" si="150"/>
        <v>5</v>
      </c>
      <c r="B1605" t="b">
        <f t="shared" si="151"/>
        <v>0</v>
      </c>
      <c r="C1605" t="str">
        <f t="shared" si="152"/>
        <v>ON</v>
      </c>
      <c r="D1605" s="4">
        <f t="shared" si="154"/>
        <v>42496.791666662779</v>
      </c>
      <c r="E1605" t="str">
        <f t="shared" si="155"/>
        <v>LRKPLGS</v>
      </c>
      <c r="F1605" s="39">
        <v>73.825874328613281</v>
      </c>
      <c r="G1605">
        <f t="shared" si="153"/>
        <v>1.141536240795372E-3</v>
      </c>
      <c r="H1605" s="38">
        <f>G1605*SUMIF('Manual Inputs'!$B$11:$B$22,'Expanded kW'!A1605,'Manual Inputs'!$C$11:$C$22)</f>
        <v>41705.87245006641</v>
      </c>
    </row>
    <row r="1606" spans="1:8" x14ac:dyDescent="0.2">
      <c r="A1606">
        <f t="shared" si="150"/>
        <v>5</v>
      </c>
      <c r="B1606" t="b">
        <f t="shared" si="151"/>
        <v>0</v>
      </c>
      <c r="C1606" t="str">
        <f t="shared" si="152"/>
        <v>ON</v>
      </c>
      <c r="D1606" s="4">
        <f t="shared" si="154"/>
        <v>42496.833333329443</v>
      </c>
      <c r="E1606" t="str">
        <f t="shared" si="155"/>
        <v>LRKPLGS</v>
      </c>
      <c r="F1606" s="39">
        <v>75.73309326171875</v>
      </c>
      <c r="G1606">
        <f t="shared" si="153"/>
        <v>1.1710267080749061E-3</v>
      </c>
      <c r="H1606" s="38">
        <f>G1606*SUMIF('Manual Inputs'!$B$11:$B$22,'Expanded kW'!A1606,'Manual Inputs'!$C$11:$C$22)</f>
        <v>42783.302690911107</v>
      </c>
    </row>
    <row r="1607" spans="1:8" x14ac:dyDescent="0.2">
      <c r="A1607">
        <f t="shared" si="150"/>
        <v>5</v>
      </c>
      <c r="B1607" t="b">
        <f t="shared" si="151"/>
        <v>0</v>
      </c>
      <c r="C1607" t="str">
        <f t="shared" si="152"/>
        <v>OFF</v>
      </c>
      <c r="D1607" s="4">
        <f t="shared" si="154"/>
        <v>42496.874999996107</v>
      </c>
      <c r="E1607" t="str">
        <f t="shared" si="155"/>
        <v>LRKPLGS</v>
      </c>
      <c r="F1607" s="39">
        <v>68.901580810546875</v>
      </c>
      <c r="G1607">
        <f t="shared" si="153"/>
        <v>1.0653941082123532E-3</v>
      </c>
      <c r="H1607" s="38">
        <f>G1607*SUMIF('Manual Inputs'!$B$11:$B$22,'Expanded kW'!A1607,'Manual Inputs'!$C$11:$C$22)</f>
        <v>38924.029915333718</v>
      </c>
    </row>
    <row r="1608" spans="1:8" x14ac:dyDescent="0.2">
      <c r="A1608">
        <f t="shared" si="150"/>
        <v>5</v>
      </c>
      <c r="B1608" t="b">
        <f t="shared" si="151"/>
        <v>0</v>
      </c>
      <c r="C1608" t="str">
        <f t="shared" si="152"/>
        <v>OFF</v>
      </c>
      <c r="D1608" s="4">
        <f t="shared" si="154"/>
        <v>42496.916666662772</v>
      </c>
      <c r="E1608" t="str">
        <f t="shared" si="155"/>
        <v>LRKPLGS</v>
      </c>
      <c r="F1608" s="39">
        <v>62.079792022705078</v>
      </c>
      <c r="G1608">
        <f t="shared" si="153"/>
        <v>9.5991186097597013E-4</v>
      </c>
      <c r="H1608" s="38">
        <f>G1608*SUMIF('Manual Inputs'!$B$11:$B$22,'Expanded kW'!A1608,'Manual Inputs'!$C$11:$C$22)</f>
        <v>35070.250252655838</v>
      </c>
    </row>
    <row r="1609" spans="1:8" x14ac:dyDescent="0.2">
      <c r="A1609">
        <f t="shared" si="150"/>
        <v>5</v>
      </c>
      <c r="B1609" t="b">
        <f t="shared" si="151"/>
        <v>0</v>
      </c>
      <c r="C1609" t="str">
        <f t="shared" si="152"/>
        <v>OFF</v>
      </c>
      <c r="D1609" s="4">
        <f t="shared" si="154"/>
        <v>42496.958333329436</v>
      </c>
      <c r="E1609" t="str">
        <f t="shared" si="155"/>
        <v>LRKPLGS</v>
      </c>
      <c r="F1609" s="39">
        <v>60.208110809326172</v>
      </c>
      <c r="G1609">
        <f t="shared" si="153"/>
        <v>9.3097089744904329E-4</v>
      </c>
      <c r="H1609" s="38">
        <f>G1609*SUMIF('Manual Inputs'!$B$11:$B$22,'Expanded kW'!A1609,'Manual Inputs'!$C$11:$C$22)</f>
        <v>34012.896057229642</v>
      </c>
    </row>
    <row r="1610" spans="1:8" x14ac:dyDescent="0.2">
      <c r="A1610">
        <f t="shared" si="150"/>
        <v>5</v>
      </c>
      <c r="B1610" t="b">
        <f t="shared" si="151"/>
        <v>0</v>
      </c>
      <c r="C1610" t="str">
        <f t="shared" si="152"/>
        <v>OFF</v>
      </c>
      <c r="D1610" s="4">
        <f t="shared" si="154"/>
        <v>42496.9999999961</v>
      </c>
      <c r="E1610" t="str">
        <f t="shared" si="155"/>
        <v>LRKPLGS</v>
      </c>
      <c r="F1610" s="39">
        <v>59.002498626708984</v>
      </c>
      <c r="G1610">
        <f t="shared" si="153"/>
        <v>9.1232905932226447E-4</v>
      </c>
      <c r="H1610" s="38">
        <f>G1610*SUMIF('Manual Inputs'!$B$11:$B$22,'Expanded kW'!A1610,'Manual Inputs'!$C$11:$C$22)</f>
        <v>33331.819017915921</v>
      </c>
    </row>
    <row r="1611" spans="1:8" x14ac:dyDescent="0.2">
      <c r="A1611">
        <f t="shared" si="150"/>
        <v>5</v>
      </c>
      <c r="B1611" t="b">
        <f t="shared" si="151"/>
        <v>0</v>
      </c>
      <c r="C1611" t="str">
        <f t="shared" si="152"/>
        <v>OFF</v>
      </c>
      <c r="D1611" s="4">
        <f t="shared" si="154"/>
        <v>42497.041666662764</v>
      </c>
      <c r="E1611" t="str">
        <f t="shared" si="155"/>
        <v>LRKPLGS</v>
      </c>
      <c r="F1611" s="39">
        <v>60.178623199462891</v>
      </c>
      <c r="G1611">
        <f t="shared" si="153"/>
        <v>9.305149438200549E-4</v>
      </c>
      <c r="H1611" s="38">
        <f>G1611*SUMIF('Manual Inputs'!$B$11:$B$22,'Expanded kW'!A1611,'Manual Inputs'!$C$11:$C$22)</f>
        <v>33996.237852948288</v>
      </c>
    </row>
    <row r="1612" spans="1:8" x14ac:dyDescent="0.2">
      <c r="A1612">
        <f t="shared" si="150"/>
        <v>5</v>
      </c>
      <c r="B1612" t="b">
        <f t="shared" si="151"/>
        <v>0</v>
      </c>
      <c r="C1612" t="str">
        <f t="shared" si="152"/>
        <v>OFF</v>
      </c>
      <c r="D1612" s="4">
        <f t="shared" si="154"/>
        <v>42497.083333329429</v>
      </c>
      <c r="E1612" t="str">
        <f t="shared" si="155"/>
        <v>LRKPLGS</v>
      </c>
      <c r="F1612" s="39">
        <v>57.421413421630859</v>
      </c>
      <c r="G1612">
        <f t="shared" si="153"/>
        <v>8.8788145097633069E-4</v>
      </c>
      <c r="H1612" s="38">
        <f>G1612*SUMIF('Manual Inputs'!$B$11:$B$22,'Expanded kW'!A1612,'Manual Inputs'!$C$11:$C$22)</f>
        <v>32438.62894742436</v>
      </c>
    </row>
    <row r="1613" spans="1:8" x14ac:dyDescent="0.2">
      <c r="A1613">
        <f t="shared" si="150"/>
        <v>5</v>
      </c>
      <c r="B1613" t="b">
        <f t="shared" si="151"/>
        <v>0</v>
      </c>
      <c r="C1613" t="str">
        <f t="shared" si="152"/>
        <v>OFF</v>
      </c>
      <c r="D1613" s="4">
        <f t="shared" si="154"/>
        <v>42497.124999996093</v>
      </c>
      <c r="E1613" t="str">
        <f t="shared" si="155"/>
        <v>LRKPLGS</v>
      </c>
      <c r="F1613" s="39">
        <v>63.443759918212891</v>
      </c>
      <c r="G1613">
        <f t="shared" si="153"/>
        <v>9.8100228216181293E-4</v>
      </c>
      <c r="H1613" s="38">
        <f>G1613*SUMIF('Manual Inputs'!$B$11:$B$22,'Expanded kW'!A1613,'Manual Inputs'!$C$11:$C$22)</f>
        <v>35840.78594347374</v>
      </c>
    </row>
    <row r="1614" spans="1:8" x14ac:dyDescent="0.2">
      <c r="A1614">
        <f t="shared" si="150"/>
        <v>5</v>
      </c>
      <c r="B1614" t="b">
        <f t="shared" si="151"/>
        <v>0</v>
      </c>
      <c r="C1614" t="str">
        <f t="shared" si="152"/>
        <v>OFF</v>
      </c>
      <c r="D1614" s="4">
        <f t="shared" si="154"/>
        <v>42497.166666662757</v>
      </c>
      <c r="E1614" t="str">
        <f t="shared" si="155"/>
        <v>LRKPLGS</v>
      </c>
      <c r="F1614" s="39">
        <v>65.691482543945312</v>
      </c>
      <c r="G1614">
        <f t="shared" si="153"/>
        <v>1.0157578046647794E-3</v>
      </c>
      <c r="H1614" s="38">
        <f>G1614*SUMIF('Manual Inputs'!$B$11:$B$22,'Expanded kW'!A1614,'Manual Inputs'!$C$11:$C$22)</f>
        <v>37110.574266124087</v>
      </c>
    </row>
    <row r="1615" spans="1:8" x14ac:dyDescent="0.2">
      <c r="A1615">
        <f t="shared" si="150"/>
        <v>5</v>
      </c>
      <c r="B1615" t="b">
        <f t="shared" si="151"/>
        <v>0</v>
      </c>
      <c r="C1615" t="str">
        <f t="shared" si="152"/>
        <v>OFF</v>
      </c>
      <c r="D1615" s="4">
        <f t="shared" si="154"/>
        <v>42497.208333329421</v>
      </c>
      <c r="E1615" t="str">
        <f t="shared" si="155"/>
        <v>LRKPLGS</v>
      </c>
      <c r="F1615" s="39">
        <v>67.776641845703125</v>
      </c>
      <c r="G1615">
        <f t="shared" si="153"/>
        <v>1.0479996837137564E-3</v>
      </c>
      <c r="H1615" s="38">
        <f>G1615*SUMIF('Manual Inputs'!$B$11:$B$22,'Expanded kW'!A1615,'Manual Inputs'!$C$11:$C$22)</f>
        <v>38288.52696452479</v>
      </c>
    </row>
    <row r="1616" spans="1:8" x14ac:dyDescent="0.2">
      <c r="A1616">
        <f t="shared" si="150"/>
        <v>5</v>
      </c>
      <c r="B1616" t="b">
        <f t="shared" si="151"/>
        <v>0</v>
      </c>
      <c r="C1616" t="str">
        <f t="shared" si="152"/>
        <v>OFF</v>
      </c>
      <c r="D1616" s="4">
        <f t="shared" si="154"/>
        <v>42497.249999996086</v>
      </c>
      <c r="E1616" t="str">
        <f t="shared" si="155"/>
        <v>LRKPLGS</v>
      </c>
      <c r="F1616" s="39">
        <v>69.227294921875</v>
      </c>
      <c r="G1616">
        <f t="shared" si="153"/>
        <v>1.070430478801945E-3</v>
      </c>
      <c r="H1616" s="38">
        <f>G1616*SUMIF('Manual Inputs'!$B$11:$B$22,'Expanded kW'!A1616,'Manual Inputs'!$C$11:$C$22)</f>
        <v>39108.033034914421</v>
      </c>
    </row>
    <row r="1617" spans="1:8" x14ac:dyDescent="0.2">
      <c r="A1617">
        <f t="shared" si="150"/>
        <v>5</v>
      </c>
      <c r="B1617" t="b">
        <f t="shared" si="151"/>
        <v>0</v>
      </c>
      <c r="C1617" t="str">
        <f t="shared" si="152"/>
        <v>OFF</v>
      </c>
      <c r="D1617" s="4">
        <f t="shared" si="154"/>
        <v>42497.29166666275</v>
      </c>
      <c r="E1617" t="str">
        <f t="shared" si="155"/>
        <v>LRKPLGS</v>
      </c>
      <c r="F1617" s="39">
        <v>67.138099670410156</v>
      </c>
      <c r="G1617">
        <f t="shared" si="153"/>
        <v>1.0381261936805916E-3</v>
      </c>
      <c r="H1617" s="38">
        <f>G1617*SUMIF('Manual Inputs'!$B$11:$B$22,'Expanded kW'!A1617,'Manual Inputs'!$C$11:$C$22)</f>
        <v>37927.800339084271</v>
      </c>
    </row>
    <row r="1618" spans="1:8" x14ac:dyDescent="0.2">
      <c r="A1618">
        <f t="shared" si="150"/>
        <v>5</v>
      </c>
      <c r="B1618" t="b">
        <f t="shared" si="151"/>
        <v>0</v>
      </c>
      <c r="C1618" t="str">
        <f t="shared" si="152"/>
        <v>OFF</v>
      </c>
      <c r="D1618" s="4">
        <f t="shared" si="154"/>
        <v>42497.333333329414</v>
      </c>
      <c r="E1618" t="str">
        <f t="shared" si="155"/>
        <v>LRKPLGS</v>
      </c>
      <c r="F1618" s="39">
        <v>78.515304565429688</v>
      </c>
      <c r="G1618">
        <f t="shared" si="153"/>
        <v>1.2140467882516691E-3</v>
      </c>
      <c r="H1618" s="38">
        <f>G1618*SUMIF('Manual Inputs'!$B$11:$B$22,'Expanded kW'!A1618,'Manual Inputs'!$C$11:$C$22)</f>
        <v>44355.035512458315</v>
      </c>
    </row>
    <row r="1619" spans="1:8" x14ac:dyDescent="0.2">
      <c r="A1619">
        <f t="shared" si="150"/>
        <v>5</v>
      </c>
      <c r="B1619" t="b">
        <f t="shared" si="151"/>
        <v>0</v>
      </c>
      <c r="C1619" t="str">
        <f t="shared" si="152"/>
        <v>OFF</v>
      </c>
      <c r="D1619" s="4">
        <f t="shared" si="154"/>
        <v>42497.374999996078</v>
      </c>
      <c r="E1619" t="str">
        <f t="shared" si="155"/>
        <v>LRKPLGS</v>
      </c>
      <c r="F1619" s="39">
        <v>86.603569030761719</v>
      </c>
      <c r="G1619">
        <f t="shared" si="153"/>
        <v>1.3391119784208481E-3</v>
      </c>
      <c r="H1619" s="38">
        <f>G1619*SUMIF('Manual Inputs'!$B$11:$B$22,'Expanded kW'!A1619,'Manual Inputs'!$C$11:$C$22)</f>
        <v>48924.275351488599</v>
      </c>
    </row>
    <row r="1620" spans="1:8" x14ac:dyDescent="0.2">
      <c r="A1620">
        <f t="shared" si="150"/>
        <v>5</v>
      </c>
      <c r="B1620" t="b">
        <f t="shared" si="151"/>
        <v>0</v>
      </c>
      <c r="C1620" t="str">
        <f t="shared" si="152"/>
        <v>OFF</v>
      </c>
      <c r="D1620" s="4">
        <f t="shared" si="154"/>
        <v>42497.416666662743</v>
      </c>
      <c r="E1620" t="str">
        <f t="shared" si="155"/>
        <v>LRKPLGS</v>
      </c>
      <c r="F1620" s="39">
        <v>94.796356201171875</v>
      </c>
      <c r="G1620">
        <f t="shared" si="153"/>
        <v>1.4657933560976958E-3</v>
      </c>
      <c r="H1620" s="38">
        <f>G1620*SUMIF('Manual Inputs'!$B$11:$B$22,'Expanded kW'!A1620,'Manual Inputs'!$C$11:$C$22)</f>
        <v>53552.56238292624</v>
      </c>
    </row>
    <row r="1621" spans="1:8" x14ac:dyDescent="0.2">
      <c r="A1621">
        <f t="shared" si="150"/>
        <v>5</v>
      </c>
      <c r="B1621" t="b">
        <f t="shared" si="151"/>
        <v>0</v>
      </c>
      <c r="C1621" t="str">
        <f t="shared" si="152"/>
        <v>OFF</v>
      </c>
      <c r="D1621" s="4">
        <f t="shared" si="154"/>
        <v>42497.458333329407</v>
      </c>
      <c r="E1621" t="str">
        <f t="shared" si="155"/>
        <v>LRKPLGS</v>
      </c>
      <c r="F1621" s="39">
        <v>94.874610900878906</v>
      </c>
      <c r="G1621">
        <f t="shared" si="153"/>
        <v>1.4670033732704082E-3</v>
      </c>
      <c r="H1621" s="38">
        <f>G1621*SUMIF('Manual Inputs'!$B$11:$B$22,'Expanded kW'!A1621,'Manual Inputs'!$C$11:$C$22)</f>
        <v>53596.77019697897</v>
      </c>
    </row>
    <row r="1622" spans="1:8" x14ac:dyDescent="0.2">
      <c r="A1622">
        <f t="shared" si="150"/>
        <v>5</v>
      </c>
      <c r="B1622" t="b">
        <f t="shared" si="151"/>
        <v>0</v>
      </c>
      <c r="C1622" t="str">
        <f t="shared" si="152"/>
        <v>OFF</v>
      </c>
      <c r="D1622" s="4">
        <f t="shared" si="154"/>
        <v>42497.499999996071</v>
      </c>
      <c r="E1622" t="str">
        <f t="shared" si="155"/>
        <v>LRKPLGS</v>
      </c>
      <c r="F1622" s="39">
        <v>90.960441589355469</v>
      </c>
      <c r="G1622">
        <f t="shared" si="153"/>
        <v>1.4064803362952632E-3</v>
      </c>
      <c r="H1622" s="38">
        <f>G1622*SUMIF('Manual Inputs'!$B$11:$B$22,'Expanded kW'!A1622,'Manual Inputs'!$C$11:$C$22)</f>
        <v>51385.569211702044</v>
      </c>
    </row>
    <row r="1623" spans="1:8" x14ac:dyDescent="0.2">
      <c r="A1623">
        <f t="shared" si="150"/>
        <v>5</v>
      </c>
      <c r="B1623" t="b">
        <f t="shared" si="151"/>
        <v>0</v>
      </c>
      <c r="C1623" t="str">
        <f t="shared" si="152"/>
        <v>OFF</v>
      </c>
      <c r="D1623" s="4">
        <f t="shared" si="154"/>
        <v>42497.541666662735</v>
      </c>
      <c r="E1623" t="str">
        <f t="shared" si="155"/>
        <v>LRKPLGS</v>
      </c>
      <c r="F1623" s="39">
        <v>94.276931762695312</v>
      </c>
      <c r="G1623">
        <f t="shared" si="153"/>
        <v>1.4577617299738183E-3</v>
      </c>
      <c r="H1623" s="38">
        <f>G1623*SUMIF('Manual Inputs'!$B$11:$B$22,'Expanded kW'!A1623,'Manual Inputs'!$C$11:$C$22)</f>
        <v>53259.128006759907</v>
      </c>
    </row>
    <row r="1624" spans="1:8" x14ac:dyDescent="0.2">
      <c r="A1624">
        <f t="shared" si="150"/>
        <v>5</v>
      </c>
      <c r="B1624" t="b">
        <f t="shared" si="151"/>
        <v>0</v>
      </c>
      <c r="C1624" t="str">
        <f t="shared" si="152"/>
        <v>OFF</v>
      </c>
      <c r="D1624" s="4">
        <f t="shared" si="154"/>
        <v>42497.583333329399</v>
      </c>
      <c r="E1624" t="str">
        <f t="shared" si="155"/>
        <v>LRKPLGS</v>
      </c>
      <c r="F1624" s="39">
        <v>87.800849914550781</v>
      </c>
      <c r="G1624">
        <f t="shared" si="153"/>
        <v>1.3576249934265775E-3</v>
      </c>
      <c r="H1624" s="38">
        <f>G1624*SUMIF('Manual Inputs'!$B$11:$B$22,'Expanded kW'!A1624,'Manual Inputs'!$C$11:$C$22)</f>
        <v>49600.645855465897</v>
      </c>
    </row>
    <row r="1625" spans="1:8" x14ac:dyDescent="0.2">
      <c r="A1625">
        <f t="shared" si="150"/>
        <v>5</v>
      </c>
      <c r="B1625" t="b">
        <f t="shared" si="151"/>
        <v>0</v>
      </c>
      <c r="C1625" t="str">
        <f t="shared" si="152"/>
        <v>OFF</v>
      </c>
      <c r="D1625" s="4">
        <f t="shared" si="154"/>
        <v>42497.624999996064</v>
      </c>
      <c r="E1625" t="str">
        <f t="shared" si="155"/>
        <v>LRKPLGS</v>
      </c>
      <c r="F1625" s="39">
        <v>88.600379943847656</v>
      </c>
      <c r="G1625">
        <f t="shared" si="153"/>
        <v>1.3699877661312258E-3</v>
      </c>
      <c r="H1625" s="38">
        <f>G1625*SUMIF('Manual Inputs'!$B$11:$B$22,'Expanded kW'!A1625,'Manual Inputs'!$C$11:$C$22)</f>
        <v>50052.318087255902</v>
      </c>
    </row>
    <row r="1626" spans="1:8" x14ac:dyDescent="0.2">
      <c r="A1626">
        <f t="shared" si="150"/>
        <v>5</v>
      </c>
      <c r="B1626" t="b">
        <f t="shared" si="151"/>
        <v>0</v>
      </c>
      <c r="C1626" t="str">
        <f t="shared" si="152"/>
        <v>OFF</v>
      </c>
      <c r="D1626" s="4">
        <f t="shared" si="154"/>
        <v>42497.666666662728</v>
      </c>
      <c r="E1626" t="str">
        <f t="shared" si="155"/>
        <v>LRKPLGS</v>
      </c>
      <c r="F1626" s="39">
        <v>90.613273620605469</v>
      </c>
      <c r="G1626">
        <f t="shared" si="153"/>
        <v>1.4011122343719807E-3</v>
      </c>
      <c r="H1626" s="38">
        <f>G1626*SUMIF('Manual Inputs'!$B$11:$B$22,'Expanded kW'!A1626,'Manual Inputs'!$C$11:$C$22)</f>
        <v>51189.446332628679</v>
      </c>
    </row>
    <row r="1627" spans="1:8" x14ac:dyDescent="0.2">
      <c r="A1627">
        <f t="shared" si="150"/>
        <v>5</v>
      </c>
      <c r="B1627" t="b">
        <f t="shared" si="151"/>
        <v>0</v>
      </c>
      <c r="C1627" t="str">
        <f t="shared" si="152"/>
        <v>OFF</v>
      </c>
      <c r="D1627" s="4">
        <f t="shared" si="154"/>
        <v>42497.708333329392</v>
      </c>
      <c r="E1627" t="str">
        <f t="shared" si="155"/>
        <v>LRKPLGS</v>
      </c>
      <c r="F1627" s="39">
        <v>85.534042358398438</v>
      </c>
      <c r="G1627">
        <f t="shared" si="153"/>
        <v>1.3225743692410977E-3</v>
      </c>
      <c r="H1627" s="38">
        <f>G1627*SUMIF('Manual Inputs'!$B$11:$B$22,'Expanded kW'!A1627,'Manual Inputs'!$C$11:$C$22)</f>
        <v>48320.076032683661</v>
      </c>
    </row>
    <row r="1628" spans="1:8" x14ac:dyDescent="0.2">
      <c r="A1628">
        <f t="shared" si="150"/>
        <v>5</v>
      </c>
      <c r="B1628" t="b">
        <f t="shared" si="151"/>
        <v>0</v>
      </c>
      <c r="C1628" t="str">
        <f t="shared" si="152"/>
        <v>OFF</v>
      </c>
      <c r="D1628" s="4">
        <f t="shared" si="154"/>
        <v>42497.749999996056</v>
      </c>
      <c r="E1628" t="str">
        <f t="shared" si="155"/>
        <v>LRKPLGS</v>
      </c>
      <c r="F1628" s="39">
        <v>78.009506225585938</v>
      </c>
      <c r="G1628">
        <f t="shared" si="153"/>
        <v>1.206225856353244E-3</v>
      </c>
      <c r="H1628" s="38">
        <f>G1628*SUMIF('Manual Inputs'!$B$11:$B$22,'Expanded kW'!A1628,'Manual Inputs'!$C$11:$C$22)</f>
        <v>44069.29882137516</v>
      </c>
    </row>
    <row r="1629" spans="1:8" x14ac:dyDescent="0.2">
      <c r="A1629">
        <f t="shared" si="150"/>
        <v>5</v>
      </c>
      <c r="B1629" t="b">
        <f t="shared" si="151"/>
        <v>0</v>
      </c>
      <c r="C1629" t="str">
        <f t="shared" si="152"/>
        <v>OFF</v>
      </c>
      <c r="D1629" s="4">
        <f t="shared" si="154"/>
        <v>42497.791666662721</v>
      </c>
      <c r="E1629" t="str">
        <f t="shared" si="155"/>
        <v>LRKPLGS</v>
      </c>
      <c r="F1629" s="39">
        <v>76.603263854980469</v>
      </c>
      <c r="G1629">
        <f t="shared" si="153"/>
        <v>1.1844817640009782E-3</v>
      </c>
      <c r="H1629" s="38">
        <f>G1629*SUMIF('Manual Inputs'!$B$11:$B$22,'Expanded kW'!A1629,'Manual Inputs'!$C$11:$C$22)</f>
        <v>43274.881342737601</v>
      </c>
    </row>
    <row r="1630" spans="1:8" x14ac:dyDescent="0.2">
      <c r="A1630">
        <f t="shared" si="150"/>
        <v>5</v>
      </c>
      <c r="B1630" t="b">
        <f t="shared" si="151"/>
        <v>0</v>
      </c>
      <c r="C1630" t="str">
        <f t="shared" si="152"/>
        <v>OFF</v>
      </c>
      <c r="D1630" s="4">
        <f t="shared" si="154"/>
        <v>42497.833333329385</v>
      </c>
      <c r="E1630" t="str">
        <f t="shared" si="155"/>
        <v>LRKPLGS</v>
      </c>
      <c r="F1630" s="39">
        <v>78.326377868652344</v>
      </c>
      <c r="G1630">
        <f t="shared" si="153"/>
        <v>1.2111254998390846E-3</v>
      </c>
      <c r="H1630" s="38">
        <f>G1630*SUMIF('Manual Inputs'!$B$11:$B$22,'Expanded kW'!A1630,'Manual Inputs'!$C$11:$C$22)</f>
        <v>44248.306634678476</v>
      </c>
    </row>
    <row r="1631" spans="1:8" x14ac:dyDescent="0.2">
      <c r="A1631">
        <f t="shared" si="150"/>
        <v>5</v>
      </c>
      <c r="B1631" t="b">
        <f t="shared" si="151"/>
        <v>0</v>
      </c>
      <c r="C1631" t="str">
        <f t="shared" si="152"/>
        <v>OFF</v>
      </c>
      <c r="D1631" s="4">
        <f t="shared" si="154"/>
        <v>42497.874999996049</v>
      </c>
      <c r="E1631" t="str">
        <f t="shared" si="155"/>
        <v>LRKPLGS</v>
      </c>
      <c r="F1631" s="39">
        <v>73.513511657714844</v>
      </c>
      <c r="G1631">
        <f t="shared" si="153"/>
        <v>1.1367063175151541E-3</v>
      </c>
      <c r="H1631" s="38">
        <f>G1631*SUMIF('Manual Inputs'!$B$11:$B$22,'Expanded kW'!A1631,'Manual Inputs'!$C$11:$C$22)</f>
        <v>41529.411855063292</v>
      </c>
    </row>
    <row r="1632" spans="1:8" x14ac:dyDescent="0.2">
      <c r="A1632">
        <f t="shared" si="150"/>
        <v>5</v>
      </c>
      <c r="B1632" t="b">
        <f t="shared" si="151"/>
        <v>0</v>
      </c>
      <c r="C1632" t="str">
        <f t="shared" si="152"/>
        <v>OFF</v>
      </c>
      <c r="D1632" s="4">
        <f t="shared" si="154"/>
        <v>42497.916666662713</v>
      </c>
      <c r="E1632" t="str">
        <f t="shared" si="155"/>
        <v>LRKPLGS</v>
      </c>
      <c r="F1632" s="39">
        <v>70.460929870605469</v>
      </c>
      <c r="G1632">
        <f t="shared" si="153"/>
        <v>1.0895056203386265E-3</v>
      </c>
      <c r="H1632" s="38">
        <f>G1632*SUMIF('Manual Inputs'!$B$11:$B$22,'Expanded kW'!A1632,'Manual Inputs'!$C$11:$C$22)</f>
        <v>39804.940755812975</v>
      </c>
    </row>
    <row r="1633" spans="1:8" x14ac:dyDescent="0.2">
      <c r="A1633">
        <f t="shared" si="150"/>
        <v>5</v>
      </c>
      <c r="B1633" t="b">
        <f t="shared" si="151"/>
        <v>0</v>
      </c>
      <c r="C1633" t="str">
        <f t="shared" si="152"/>
        <v>OFF</v>
      </c>
      <c r="D1633" s="4">
        <f t="shared" si="154"/>
        <v>42497.958333329378</v>
      </c>
      <c r="E1633" t="str">
        <f t="shared" si="155"/>
        <v>LRKPLGS</v>
      </c>
      <c r="F1633" s="39">
        <v>66.622047424316406</v>
      </c>
      <c r="G1633">
        <f t="shared" si="153"/>
        <v>1.0301467102485674E-3</v>
      </c>
      <c r="H1633" s="38">
        <f>G1633*SUMIF('Manual Inputs'!$B$11:$B$22,'Expanded kW'!A1633,'Manual Inputs'!$C$11:$C$22)</f>
        <v>37636.270989125529</v>
      </c>
    </row>
    <row r="1634" spans="1:8" x14ac:dyDescent="0.2">
      <c r="A1634">
        <f t="shared" si="150"/>
        <v>5</v>
      </c>
      <c r="B1634" t="b">
        <f t="shared" si="151"/>
        <v>0</v>
      </c>
      <c r="C1634" t="str">
        <f t="shared" si="152"/>
        <v>OFF</v>
      </c>
      <c r="D1634" s="4">
        <f t="shared" si="154"/>
        <v>42497.999999996042</v>
      </c>
      <c r="E1634" t="str">
        <f t="shared" si="155"/>
        <v>LRKPLGS</v>
      </c>
      <c r="F1634" s="39">
        <v>62.513301849365234</v>
      </c>
      <c r="G1634">
        <f t="shared" si="153"/>
        <v>9.6661502815650001E-4</v>
      </c>
      <c r="H1634" s="38">
        <f>G1634*SUMIF('Manual Inputs'!$B$11:$B$22,'Expanded kW'!A1634,'Manual Inputs'!$C$11:$C$22)</f>
        <v>35315.149560668928</v>
      </c>
    </row>
    <row r="1635" spans="1:8" x14ac:dyDescent="0.2">
      <c r="A1635">
        <f t="shared" si="150"/>
        <v>5</v>
      </c>
      <c r="B1635" t="b">
        <f t="shared" si="151"/>
        <v>0</v>
      </c>
      <c r="C1635" t="str">
        <f t="shared" si="152"/>
        <v>OFF</v>
      </c>
      <c r="D1635" s="4">
        <f t="shared" si="154"/>
        <v>42498.041666662706</v>
      </c>
      <c r="E1635" t="str">
        <f t="shared" si="155"/>
        <v>LRKPLGS</v>
      </c>
      <c r="F1635" s="39">
        <v>62.806632995605469</v>
      </c>
      <c r="G1635">
        <f t="shared" si="153"/>
        <v>9.7115067554344188E-4</v>
      </c>
      <c r="H1635" s="38">
        <f>G1635*SUMIF('Manual Inputs'!$B$11:$B$22,'Expanded kW'!A1635,'Manual Inputs'!$C$11:$C$22)</f>
        <v>35480.858825638454</v>
      </c>
    </row>
    <row r="1636" spans="1:8" x14ac:dyDescent="0.2">
      <c r="A1636">
        <f t="shared" si="150"/>
        <v>5</v>
      </c>
      <c r="B1636" t="b">
        <f t="shared" si="151"/>
        <v>0</v>
      </c>
      <c r="C1636" t="str">
        <f t="shared" si="152"/>
        <v>OFF</v>
      </c>
      <c r="D1636" s="4">
        <f t="shared" si="154"/>
        <v>42498.08333332937</v>
      </c>
      <c r="E1636" t="str">
        <f t="shared" si="155"/>
        <v>LRKPLGS</v>
      </c>
      <c r="F1636" s="39">
        <v>61.859554290771484</v>
      </c>
      <c r="G1636">
        <f t="shared" si="153"/>
        <v>9.5650642413043138E-4</v>
      </c>
      <c r="H1636" s="38">
        <f>G1636*SUMIF('Manual Inputs'!$B$11:$B$22,'Expanded kW'!A1636,'Manual Inputs'!$C$11:$C$22)</f>
        <v>34945.83307723805</v>
      </c>
    </row>
    <row r="1637" spans="1:8" x14ac:dyDescent="0.2">
      <c r="A1637">
        <f t="shared" si="150"/>
        <v>5</v>
      </c>
      <c r="B1637" t="b">
        <f t="shared" si="151"/>
        <v>0</v>
      </c>
      <c r="C1637" t="str">
        <f t="shared" si="152"/>
        <v>OFF</v>
      </c>
      <c r="D1637" s="4">
        <f t="shared" si="154"/>
        <v>42498.124999996035</v>
      </c>
      <c r="E1637" t="str">
        <f t="shared" si="155"/>
        <v>LRKPLGS</v>
      </c>
      <c r="F1637" s="39">
        <v>62.671215057373047</v>
      </c>
      <c r="G1637">
        <f t="shared" si="153"/>
        <v>9.6905676896188195E-4</v>
      </c>
      <c r="H1637" s="38">
        <f>G1637*SUMIF('Manual Inputs'!$B$11:$B$22,'Expanded kW'!A1637,'Manual Inputs'!$C$11:$C$22)</f>
        <v>35404.35823135855</v>
      </c>
    </row>
    <row r="1638" spans="1:8" x14ac:dyDescent="0.2">
      <c r="A1638">
        <f t="shared" si="150"/>
        <v>5</v>
      </c>
      <c r="B1638" t="b">
        <f t="shared" si="151"/>
        <v>0</v>
      </c>
      <c r="C1638" t="str">
        <f t="shared" si="152"/>
        <v>OFF</v>
      </c>
      <c r="D1638" s="4">
        <f t="shared" si="154"/>
        <v>42498.166666662699</v>
      </c>
      <c r="E1638" t="str">
        <f t="shared" si="155"/>
        <v>LRKPLGS</v>
      </c>
      <c r="F1638" s="39">
        <v>61.842117309570313</v>
      </c>
      <c r="G1638">
        <f t="shared" si="153"/>
        <v>9.5623680394438921E-4</v>
      </c>
      <c r="H1638" s="38">
        <f>G1638*SUMIF('Manual Inputs'!$B$11:$B$22,'Expanded kW'!A1638,'Manual Inputs'!$C$11:$C$22)</f>
        <v>34935.982540139725</v>
      </c>
    </row>
    <row r="1639" spans="1:8" x14ac:dyDescent="0.2">
      <c r="A1639">
        <f t="shared" si="150"/>
        <v>5</v>
      </c>
      <c r="B1639" t="b">
        <f t="shared" si="151"/>
        <v>0</v>
      </c>
      <c r="C1639" t="str">
        <f t="shared" si="152"/>
        <v>OFF</v>
      </c>
      <c r="D1639" s="4">
        <f t="shared" si="154"/>
        <v>42498.208333329363</v>
      </c>
      <c r="E1639" t="str">
        <f t="shared" si="155"/>
        <v>LRKPLGS</v>
      </c>
      <c r="F1639" s="39">
        <v>73.79718017578125</v>
      </c>
      <c r="G1639">
        <f t="shared" si="153"/>
        <v>1.1410925560350548E-3</v>
      </c>
      <c r="H1639" s="38">
        <f>G1639*SUMIF('Manual Inputs'!$B$11:$B$22,'Expanded kW'!A1639,'Manual Inputs'!$C$11:$C$22)</f>
        <v>41689.662487245667</v>
      </c>
    </row>
    <row r="1640" spans="1:8" x14ac:dyDescent="0.2">
      <c r="A1640">
        <f t="shared" si="150"/>
        <v>5</v>
      </c>
      <c r="B1640" t="b">
        <f t="shared" si="151"/>
        <v>0</v>
      </c>
      <c r="C1640" t="str">
        <f t="shared" si="152"/>
        <v>OFF</v>
      </c>
      <c r="D1640" s="4">
        <f t="shared" si="154"/>
        <v>42498.249999996027</v>
      </c>
      <c r="E1640" t="str">
        <f t="shared" si="155"/>
        <v>LRKPLGS</v>
      </c>
      <c r="F1640" s="39">
        <v>75.289772033691406</v>
      </c>
      <c r="G1640">
        <f t="shared" si="153"/>
        <v>1.1641718316144592E-3</v>
      </c>
      <c r="H1640" s="38">
        <f>G1640*SUMIF('Manual Inputs'!$B$11:$B$22,'Expanded kW'!A1640,'Manual Inputs'!$C$11:$C$22)</f>
        <v>42532.860704837003</v>
      </c>
    </row>
    <row r="1641" spans="1:8" x14ac:dyDescent="0.2">
      <c r="A1641">
        <f t="shared" si="150"/>
        <v>5</v>
      </c>
      <c r="B1641" t="b">
        <f t="shared" si="151"/>
        <v>0</v>
      </c>
      <c r="C1641" t="str">
        <f t="shared" si="152"/>
        <v>OFF</v>
      </c>
      <c r="D1641" s="4">
        <f t="shared" si="154"/>
        <v>42498.291666662692</v>
      </c>
      <c r="E1641" t="str">
        <f t="shared" si="155"/>
        <v>LRKPLGS</v>
      </c>
      <c r="F1641" s="39">
        <v>68.89447021484375</v>
      </c>
      <c r="G1641">
        <f t="shared" si="153"/>
        <v>1.0652841602738754E-3</v>
      </c>
      <c r="H1641" s="38">
        <f>G1641*SUMIF('Manual Inputs'!$B$11:$B$22,'Expanded kW'!A1641,'Manual Inputs'!$C$11:$C$22)</f>
        <v>38920.0129822444</v>
      </c>
    </row>
    <row r="1642" spans="1:8" x14ac:dyDescent="0.2">
      <c r="A1642">
        <f t="shared" si="150"/>
        <v>5</v>
      </c>
      <c r="B1642" t="b">
        <f t="shared" si="151"/>
        <v>0</v>
      </c>
      <c r="C1642" t="str">
        <f t="shared" si="152"/>
        <v>OFF</v>
      </c>
      <c r="D1642" s="4">
        <f t="shared" si="154"/>
        <v>42498.333333329356</v>
      </c>
      <c r="E1642" t="str">
        <f t="shared" si="155"/>
        <v>LRKPLGS</v>
      </c>
      <c r="F1642" s="39">
        <v>72.989227294921875</v>
      </c>
      <c r="G1642">
        <f t="shared" si="153"/>
        <v>1.1285995445706647E-3</v>
      </c>
      <c r="H1642" s="38">
        <f>G1642*SUMIF('Manual Inputs'!$B$11:$B$22,'Expanded kW'!A1642,'Manual Inputs'!$C$11:$C$22)</f>
        <v>41233.231999950716</v>
      </c>
    </row>
    <row r="1643" spans="1:8" x14ac:dyDescent="0.2">
      <c r="A1643">
        <f t="shared" si="150"/>
        <v>5</v>
      </c>
      <c r="B1643" t="b">
        <f t="shared" si="151"/>
        <v>0</v>
      </c>
      <c r="C1643" t="str">
        <f t="shared" si="152"/>
        <v>OFF</v>
      </c>
      <c r="D1643" s="4">
        <f t="shared" si="154"/>
        <v>42498.37499999602</v>
      </c>
      <c r="E1643" t="str">
        <f t="shared" si="155"/>
        <v>LRKPLGS</v>
      </c>
      <c r="F1643" s="39">
        <v>73.551246643066406</v>
      </c>
      <c r="G1643">
        <f t="shared" si="153"/>
        <v>1.1372897965963899E-3</v>
      </c>
      <c r="H1643" s="38">
        <f>G1643*SUMIF('Manual Inputs'!$B$11:$B$22,'Expanded kW'!A1643,'Manual Inputs'!$C$11:$C$22)</f>
        <v>41550.729184526564</v>
      </c>
    </row>
    <row r="1644" spans="1:8" x14ac:dyDescent="0.2">
      <c r="A1644">
        <f t="shared" si="150"/>
        <v>5</v>
      </c>
      <c r="B1644" t="b">
        <f t="shared" si="151"/>
        <v>0</v>
      </c>
      <c r="C1644" t="str">
        <f t="shared" si="152"/>
        <v>OFF</v>
      </c>
      <c r="D1644" s="4">
        <f t="shared" si="154"/>
        <v>42498.416666662684</v>
      </c>
      <c r="E1644" t="str">
        <f t="shared" si="155"/>
        <v>LRKPLGS</v>
      </c>
      <c r="F1644" s="39">
        <v>74.380958557128906</v>
      </c>
      <c r="G1644">
        <f t="shared" si="153"/>
        <v>1.1501192581901138E-3</v>
      </c>
      <c r="H1644" s="38">
        <f>G1644*SUMIF('Manual Inputs'!$B$11:$B$22,'Expanded kW'!A1644,'Manual Inputs'!$C$11:$C$22)</f>
        <v>42019.451831875951</v>
      </c>
    </row>
    <row r="1645" spans="1:8" x14ac:dyDescent="0.2">
      <c r="A1645">
        <f t="shared" si="150"/>
        <v>5</v>
      </c>
      <c r="B1645" t="b">
        <f t="shared" si="151"/>
        <v>0</v>
      </c>
      <c r="C1645" t="str">
        <f t="shared" si="152"/>
        <v>OFF</v>
      </c>
      <c r="D1645" s="4">
        <f t="shared" si="154"/>
        <v>42498.458333329349</v>
      </c>
      <c r="E1645" t="str">
        <f t="shared" si="155"/>
        <v>LRKPLGS</v>
      </c>
      <c r="F1645" s="39">
        <v>81.298439025878906</v>
      </c>
      <c r="G1645">
        <f t="shared" si="153"/>
        <v>1.2570811427852517E-3</v>
      </c>
      <c r="H1645" s="38">
        <f>G1645*SUMIF('Manual Inputs'!$B$11:$B$22,'Expanded kW'!A1645,'Manual Inputs'!$C$11:$C$22)</f>
        <v>45927.289845704894</v>
      </c>
    </row>
    <row r="1646" spans="1:8" x14ac:dyDescent="0.2">
      <c r="A1646">
        <f t="shared" si="150"/>
        <v>5</v>
      </c>
      <c r="B1646" t="b">
        <f t="shared" si="151"/>
        <v>0</v>
      </c>
      <c r="C1646" t="str">
        <f t="shared" si="152"/>
        <v>OFF</v>
      </c>
      <c r="D1646" s="4">
        <f t="shared" si="154"/>
        <v>42498.499999996013</v>
      </c>
      <c r="E1646" t="str">
        <f t="shared" si="155"/>
        <v>LRKPLGS</v>
      </c>
      <c r="F1646" s="39">
        <v>78.759811401367188</v>
      </c>
      <c r="G1646">
        <f t="shared" si="153"/>
        <v>1.2178274873207039E-3</v>
      </c>
      <c r="H1646" s="38">
        <f>G1646*SUMIF('Manual Inputs'!$B$11:$B$22,'Expanded kW'!A1646,'Manual Inputs'!$C$11:$C$22)</f>
        <v>44493.16284255113</v>
      </c>
    </row>
    <row r="1647" spans="1:8" x14ac:dyDescent="0.2">
      <c r="A1647">
        <f t="shared" si="150"/>
        <v>5</v>
      </c>
      <c r="B1647" t="b">
        <f t="shared" si="151"/>
        <v>0</v>
      </c>
      <c r="C1647" t="str">
        <f t="shared" si="152"/>
        <v>OFF</v>
      </c>
      <c r="D1647" s="4">
        <f t="shared" si="154"/>
        <v>42498.541666662677</v>
      </c>
      <c r="E1647" t="str">
        <f t="shared" si="155"/>
        <v>LRKPLGS</v>
      </c>
      <c r="F1647" s="39">
        <v>79.689254760742187</v>
      </c>
      <c r="G1647">
        <f t="shared" si="153"/>
        <v>1.2321990513305045E-3</v>
      </c>
      <c r="H1647" s="38">
        <f>G1647*SUMIF('Manual Inputs'!$B$11:$B$22,'Expanded kW'!A1647,'Manual Inputs'!$C$11:$C$22)</f>
        <v>45018.225993488057</v>
      </c>
    </row>
    <row r="1648" spans="1:8" x14ac:dyDescent="0.2">
      <c r="A1648">
        <f t="shared" si="150"/>
        <v>5</v>
      </c>
      <c r="B1648" t="b">
        <f t="shared" si="151"/>
        <v>0</v>
      </c>
      <c r="C1648" t="str">
        <f t="shared" si="152"/>
        <v>OFF</v>
      </c>
      <c r="D1648" s="4">
        <f t="shared" si="154"/>
        <v>42498.583333329341</v>
      </c>
      <c r="E1648" t="str">
        <f t="shared" si="155"/>
        <v>LRKPLGS</v>
      </c>
      <c r="F1648" s="39">
        <v>79.041824340820313</v>
      </c>
      <c r="G1648">
        <f t="shared" si="153"/>
        <v>1.2221881263742424E-3</v>
      </c>
      <c r="H1648" s="38">
        <f>G1648*SUMIF('Manual Inputs'!$B$11:$B$22,'Expanded kW'!A1648,'Manual Inputs'!$C$11:$C$22)</f>
        <v>44652.478201685888</v>
      </c>
    </row>
    <row r="1649" spans="1:8" x14ac:dyDescent="0.2">
      <c r="A1649">
        <f t="shared" si="150"/>
        <v>5</v>
      </c>
      <c r="B1649" t="b">
        <f t="shared" si="151"/>
        <v>0</v>
      </c>
      <c r="C1649" t="str">
        <f t="shared" si="152"/>
        <v>OFF</v>
      </c>
      <c r="D1649" s="4">
        <f t="shared" si="154"/>
        <v>42498.624999996005</v>
      </c>
      <c r="E1649" t="str">
        <f t="shared" si="155"/>
        <v>LRKPLGS</v>
      </c>
      <c r="F1649" s="39">
        <v>74.359428405761719</v>
      </c>
      <c r="G1649">
        <f t="shared" si="153"/>
        <v>1.1497863471575122E-3</v>
      </c>
      <c r="H1649" s="38">
        <f>G1649*SUMIF('Manual Inputs'!$B$11:$B$22,'Expanded kW'!A1649,'Manual Inputs'!$C$11:$C$22)</f>
        <v>42007.288972242844</v>
      </c>
    </row>
    <row r="1650" spans="1:8" x14ac:dyDescent="0.2">
      <c r="A1650">
        <f t="shared" si="150"/>
        <v>5</v>
      </c>
      <c r="B1650" t="b">
        <f t="shared" si="151"/>
        <v>0</v>
      </c>
      <c r="C1650" t="str">
        <f t="shared" si="152"/>
        <v>OFF</v>
      </c>
      <c r="D1650" s="4">
        <f t="shared" si="154"/>
        <v>42498.66666666267</v>
      </c>
      <c r="E1650" t="str">
        <f t="shared" si="155"/>
        <v>LRKPLGS</v>
      </c>
      <c r="F1650" s="39">
        <v>69.512832641601563</v>
      </c>
      <c r="G1650">
        <f t="shared" si="153"/>
        <v>1.074845619945158E-3</v>
      </c>
      <c r="H1650" s="38">
        <f>G1650*SUMIF('Manual Inputs'!$B$11:$B$22,'Expanded kW'!A1650,'Manual Inputs'!$C$11:$C$22)</f>
        <v>39269.339620537656</v>
      </c>
    </row>
    <row r="1651" spans="1:8" x14ac:dyDescent="0.2">
      <c r="A1651">
        <f t="shared" si="150"/>
        <v>5</v>
      </c>
      <c r="B1651" t="b">
        <f t="shared" si="151"/>
        <v>0</v>
      </c>
      <c r="C1651" t="str">
        <f t="shared" si="152"/>
        <v>OFF</v>
      </c>
      <c r="D1651" s="4">
        <f t="shared" si="154"/>
        <v>42498.708333329334</v>
      </c>
      <c r="E1651" t="str">
        <f t="shared" si="155"/>
        <v>LRKPLGS</v>
      </c>
      <c r="F1651" s="39">
        <v>70.177902221679688</v>
      </c>
      <c r="G1651">
        <f t="shared" si="153"/>
        <v>1.0851292912895756E-3</v>
      </c>
      <c r="H1651" s="38">
        <f>G1651*SUMIF('Manual Inputs'!$B$11:$B$22,'Expanded kW'!A1651,'Manual Inputs'!$C$11:$C$22)</f>
        <v>39645.052164810317</v>
      </c>
    </row>
    <row r="1652" spans="1:8" x14ac:dyDescent="0.2">
      <c r="A1652">
        <f t="shared" si="150"/>
        <v>5</v>
      </c>
      <c r="B1652" t="b">
        <f t="shared" si="151"/>
        <v>0</v>
      </c>
      <c r="C1652" t="str">
        <f t="shared" si="152"/>
        <v>OFF</v>
      </c>
      <c r="D1652" s="4">
        <f t="shared" si="154"/>
        <v>42498.749999995998</v>
      </c>
      <c r="E1652" t="str">
        <f t="shared" si="155"/>
        <v>LRKPLGS</v>
      </c>
      <c r="F1652" s="39">
        <v>66.227104187011719</v>
      </c>
      <c r="G1652">
        <f t="shared" si="153"/>
        <v>1.0240398808674001E-3</v>
      </c>
      <c r="H1652" s="38">
        <f>G1652*SUMIF('Manual Inputs'!$B$11:$B$22,'Expanded kW'!A1652,'Manual Inputs'!$C$11:$C$22)</f>
        <v>37413.158802106547</v>
      </c>
    </row>
    <row r="1653" spans="1:8" x14ac:dyDescent="0.2">
      <c r="A1653">
        <f t="shared" si="150"/>
        <v>5</v>
      </c>
      <c r="B1653" t="b">
        <f t="shared" si="151"/>
        <v>0</v>
      </c>
      <c r="C1653" t="str">
        <f t="shared" si="152"/>
        <v>OFF</v>
      </c>
      <c r="D1653" s="4">
        <f t="shared" si="154"/>
        <v>42498.791666662662</v>
      </c>
      <c r="E1653" t="str">
        <f t="shared" si="155"/>
        <v>LRKPLGS</v>
      </c>
      <c r="F1653" s="39">
        <v>62.920654296875</v>
      </c>
      <c r="G1653">
        <f t="shared" si="153"/>
        <v>9.7291373556549399E-4</v>
      </c>
      <c r="H1653" s="38">
        <f>G1653*SUMIF('Manual Inputs'!$B$11:$B$22,'Expanded kW'!A1653,'Manual Inputs'!$C$11:$C$22)</f>
        <v>35545.271985531021</v>
      </c>
    </row>
    <row r="1654" spans="1:8" x14ac:dyDescent="0.2">
      <c r="A1654">
        <f t="shared" si="150"/>
        <v>5</v>
      </c>
      <c r="B1654" t="b">
        <f t="shared" si="151"/>
        <v>0</v>
      </c>
      <c r="C1654" t="str">
        <f t="shared" si="152"/>
        <v>OFF</v>
      </c>
      <c r="D1654" s="4">
        <f t="shared" si="154"/>
        <v>42498.833333329327</v>
      </c>
      <c r="E1654" t="str">
        <f t="shared" si="155"/>
        <v>LRKPLGS</v>
      </c>
      <c r="F1654" s="39">
        <v>63.5938720703125</v>
      </c>
      <c r="G1654">
        <f t="shared" si="153"/>
        <v>9.8332339875357522E-4</v>
      </c>
      <c r="H1654" s="38">
        <f>G1654*SUMIF('Manual Inputs'!$B$11:$B$22,'Expanded kW'!A1654,'Manual Inputs'!$C$11:$C$22)</f>
        <v>35925.58762480304</v>
      </c>
    </row>
    <row r="1655" spans="1:8" x14ac:dyDescent="0.2">
      <c r="A1655">
        <f t="shared" si="150"/>
        <v>5</v>
      </c>
      <c r="B1655" t="b">
        <f t="shared" si="151"/>
        <v>0</v>
      </c>
      <c r="C1655" t="str">
        <f t="shared" si="152"/>
        <v>OFF</v>
      </c>
      <c r="D1655" s="4">
        <f t="shared" si="154"/>
        <v>42498.874999995991</v>
      </c>
      <c r="E1655" t="str">
        <f t="shared" si="155"/>
        <v>LRKPLGS</v>
      </c>
      <c r="F1655" s="39">
        <v>66.047317504882813</v>
      </c>
      <c r="G1655">
        <f t="shared" si="153"/>
        <v>1.0212599203843183E-3</v>
      </c>
      <c r="H1655" s="38">
        <f>G1655*SUMIF('Manual Inputs'!$B$11:$B$22,'Expanded kW'!A1655,'Manual Inputs'!$C$11:$C$22)</f>
        <v>37311.59332115182</v>
      </c>
    </row>
    <row r="1656" spans="1:8" x14ac:dyDescent="0.2">
      <c r="A1656">
        <f t="shared" si="150"/>
        <v>5</v>
      </c>
      <c r="B1656" t="b">
        <f t="shared" si="151"/>
        <v>0</v>
      </c>
      <c r="C1656" t="str">
        <f t="shared" si="152"/>
        <v>OFF</v>
      </c>
      <c r="D1656" s="4">
        <f t="shared" si="154"/>
        <v>42498.916666662655</v>
      </c>
      <c r="E1656" t="str">
        <f t="shared" si="155"/>
        <v>LRKPLGS</v>
      </c>
      <c r="F1656" s="39">
        <v>68.142486572265625</v>
      </c>
      <c r="G1656">
        <f t="shared" si="153"/>
        <v>1.05365657593038E-3</v>
      </c>
      <c r="H1656" s="38">
        <f>G1656*SUMIF('Manual Inputs'!$B$11:$B$22,'Expanded kW'!A1656,'Manual Inputs'!$C$11:$C$22)</f>
        <v>38495.20075797868</v>
      </c>
    </row>
    <row r="1657" spans="1:8" x14ac:dyDescent="0.2">
      <c r="A1657">
        <f t="shared" si="150"/>
        <v>5</v>
      </c>
      <c r="B1657" t="b">
        <f t="shared" si="151"/>
        <v>0</v>
      </c>
      <c r="C1657" t="str">
        <f t="shared" si="152"/>
        <v>OFF</v>
      </c>
      <c r="D1657" s="4">
        <f t="shared" si="154"/>
        <v>42498.958333329319</v>
      </c>
      <c r="E1657" t="str">
        <f t="shared" si="155"/>
        <v>LRKPLGS</v>
      </c>
      <c r="F1657" s="39">
        <v>64.279083251953125</v>
      </c>
      <c r="G1657">
        <f t="shared" si="153"/>
        <v>9.939185106104195E-4</v>
      </c>
      <c r="H1657" s="38">
        <f>G1657*SUMIF('Manual Inputs'!$B$11:$B$22,'Expanded kW'!A1657,'Manual Inputs'!$C$11:$C$22)</f>
        <v>36312.678606152745</v>
      </c>
    </row>
    <row r="1658" spans="1:8" x14ac:dyDescent="0.2">
      <c r="A1658">
        <f t="shared" si="150"/>
        <v>5</v>
      </c>
      <c r="B1658" t="b">
        <f t="shared" si="151"/>
        <v>0</v>
      </c>
      <c r="C1658" t="str">
        <f t="shared" si="152"/>
        <v>OFF</v>
      </c>
      <c r="D1658" s="4">
        <f t="shared" si="154"/>
        <v>42498.999999995984</v>
      </c>
      <c r="E1658" t="str">
        <f t="shared" si="155"/>
        <v>LRKPLGS</v>
      </c>
      <c r="F1658" s="39">
        <v>61.845256805419922</v>
      </c>
      <c r="G1658">
        <f t="shared" si="153"/>
        <v>9.5628534855456474E-4</v>
      </c>
      <c r="H1658" s="38">
        <f>G1658*SUMIF('Manual Inputs'!$B$11:$B$22,'Expanded kW'!A1658,'Manual Inputs'!$C$11:$C$22)</f>
        <v>34937.75611091897</v>
      </c>
    </row>
    <row r="1659" spans="1:8" x14ac:dyDescent="0.2">
      <c r="A1659">
        <f t="shared" si="150"/>
        <v>5</v>
      </c>
      <c r="B1659" t="b">
        <f t="shared" si="151"/>
        <v>0</v>
      </c>
      <c r="C1659" t="str">
        <f t="shared" si="152"/>
        <v>OFF</v>
      </c>
      <c r="D1659" s="4">
        <f t="shared" si="154"/>
        <v>42499.041666662648</v>
      </c>
      <c r="E1659" t="str">
        <f t="shared" si="155"/>
        <v>LRKPLGS</v>
      </c>
      <c r="F1659" s="39">
        <v>61.519058227539062</v>
      </c>
      <c r="G1659">
        <f t="shared" si="153"/>
        <v>9.5124148687689017E-4</v>
      </c>
      <c r="H1659" s="38">
        <f>G1659*SUMIF('Manual Inputs'!$B$11:$B$22,'Expanded kW'!A1659,'Manual Inputs'!$C$11:$C$22)</f>
        <v>34753.479305446454</v>
      </c>
    </row>
    <row r="1660" spans="1:8" x14ac:dyDescent="0.2">
      <c r="A1660">
        <f t="shared" si="150"/>
        <v>5</v>
      </c>
      <c r="B1660" t="b">
        <f t="shared" si="151"/>
        <v>0</v>
      </c>
      <c r="C1660" t="str">
        <f t="shared" si="152"/>
        <v>OFF</v>
      </c>
      <c r="D1660" s="4">
        <f t="shared" si="154"/>
        <v>42499.083333329312</v>
      </c>
      <c r="E1660" t="str">
        <f t="shared" si="155"/>
        <v>LRKPLGS</v>
      </c>
      <c r="F1660" s="39">
        <v>60.582462310791016</v>
      </c>
      <c r="G1660">
        <f t="shared" si="153"/>
        <v>9.3675932609421078E-4</v>
      </c>
      <c r="H1660" s="38">
        <f>G1660*SUMIF('Manual Inputs'!$B$11:$B$22,'Expanded kW'!A1660,'Manual Inputs'!$C$11:$C$22)</f>
        <v>34224.375516342967</v>
      </c>
    </row>
    <row r="1661" spans="1:8" x14ac:dyDescent="0.2">
      <c r="A1661">
        <f t="shared" si="150"/>
        <v>5</v>
      </c>
      <c r="B1661" t="b">
        <f t="shared" si="151"/>
        <v>0</v>
      </c>
      <c r="C1661" t="str">
        <f t="shared" si="152"/>
        <v>OFF</v>
      </c>
      <c r="D1661" s="4">
        <f t="shared" si="154"/>
        <v>42499.124999995976</v>
      </c>
      <c r="E1661" t="str">
        <f t="shared" si="155"/>
        <v>LRKPLGS</v>
      </c>
      <c r="F1661" s="39">
        <v>63.350051879882813</v>
      </c>
      <c r="G1661">
        <f t="shared" si="153"/>
        <v>9.795533169747368E-4</v>
      </c>
      <c r="H1661" s="38">
        <f>G1661*SUMIF('Manual Inputs'!$B$11:$B$22,'Expanded kW'!A1661,'Manual Inputs'!$C$11:$C$22)</f>
        <v>35787.84819597422</v>
      </c>
    </row>
    <row r="1662" spans="1:8" x14ac:dyDescent="0.2">
      <c r="A1662">
        <f t="shared" si="150"/>
        <v>5</v>
      </c>
      <c r="B1662" t="b">
        <f t="shared" si="151"/>
        <v>0</v>
      </c>
      <c r="C1662" t="str">
        <f t="shared" si="152"/>
        <v>OFF</v>
      </c>
      <c r="D1662" s="4">
        <f t="shared" si="154"/>
        <v>42499.166666662641</v>
      </c>
      <c r="E1662" t="str">
        <f t="shared" si="155"/>
        <v>LRKPLGS</v>
      </c>
      <c r="F1662" s="39">
        <v>74.07666015625</v>
      </c>
      <c r="G1662">
        <f t="shared" si="153"/>
        <v>1.1454140290847578E-3</v>
      </c>
      <c r="H1662" s="38">
        <f>G1662*SUMIF('Manual Inputs'!$B$11:$B$22,'Expanded kW'!A1662,'Manual Inputs'!$C$11:$C$22)</f>
        <v>41847.546921717701</v>
      </c>
    </row>
    <row r="1663" spans="1:8" x14ac:dyDescent="0.2">
      <c r="A1663">
        <f t="shared" si="150"/>
        <v>5</v>
      </c>
      <c r="B1663" t="b">
        <f t="shared" si="151"/>
        <v>0</v>
      </c>
      <c r="C1663" t="str">
        <f t="shared" si="152"/>
        <v>OFF</v>
      </c>
      <c r="D1663" s="4">
        <f t="shared" si="154"/>
        <v>42499.208333329305</v>
      </c>
      <c r="E1663" t="str">
        <f t="shared" si="155"/>
        <v>LRKPLGS</v>
      </c>
      <c r="F1663" s="39">
        <v>78.722732543945313</v>
      </c>
      <c r="G1663">
        <f t="shared" si="153"/>
        <v>1.2172541536501001E-3</v>
      </c>
      <c r="H1663" s="38">
        <f>G1663*SUMIF('Manual Inputs'!$B$11:$B$22,'Expanded kW'!A1663,'Manual Inputs'!$C$11:$C$22)</f>
        <v>44472.216174295667</v>
      </c>
    </row>
    <row r="1664" spans="1:8" x14ac:dyDescent="0.2">
      <c r="A1664">
        <f t="shared" si="150"/>
        <v>5</v>
      </c>
      <c r="B1664" t="b">
        <f t="shared" si="151"/>
        <v>0</v>
      </c>
      <c r="C1664" t="str">
        <f t="shared" si="152"/>
        <v>OFF</v>
      </c>
      <c r="D1664" s="4">
        <f t="shared" si="154"/>
        <v>42499.249999995969</v>
      </c>
      <c r="E1664" t="str">
        <f t="shared" si="155"/>
        <v>LRKPLGS</v>
      </c>
      <c r="F1664" s="39">
        <v>106.69121551513672</v>
      </c>
      <c r="G1664">
        <f t="shared" si="153"/>
        <v>1.6497182077779224E-3</v>
      </c>
      <c r="H1664" s="38">
        <f>G1664*SUMIF('Manual Inputs'!$B$11:$B$22,'Expanded kW'!A1664,'Manual Inputs'!$C$11:$C$22)</f>
        <v>60272.232009208346</v>
      </c>
    </row>
    <row r="1665" spans="1:8" x14ac:dyDescent="0.2">
      <c r="A1665">
        <f t="shared" si="150"/>
        <v>5</v>
      </c>
      <c r="B1665" t="b">
        <f t="shared" si="151"/>
        <v>0</v>
      </c>
      <c r="C1665" t="str">
        <f t="shared" si="152"/>
        <v>ON</v>
      </c>
      <c r="D1665" s="4">
        <f t="shared" si="154"/>
        <v>42499.291666662633</v>
      </c>
      <c r="E1665" t="str">
        <f t="shared" si="155"/>
        <v>LRKPLGS</v>
      </c>
      <c r="F1665" s="39">
        <v>107.69635009765625</v>
      </c>
      <c r="G1665">
        <f t="shared" si="153"/>
        <v>1.6652601510770357E-3</v>
      </c>
      <c r="H1665" s="38">
        <f>G1665*SUMIF('Manual Inputs'!$B$11:$B$22,'Expanded kW'!A1665,'Manual Inputs'!$C$11:$C$22)</f>
        <v>60840.054809479101</v>
      </c>
    </row>
    <row r="1666" spans="1:8" x14ac:dyDescent="0.2">
      <c r="A1666">
        <f t="shared" ref="A1666:A1729" si="156">MONTH(D1666)</f>
        <v>5</v>
      </c>
      <c r="B1666" t="b">
        <f t="shared" ref="B1666:B1729" si="157">IF(ISNA(VLOOKUP(DATE(YEAR(D1666),MONTH(D1666),DAY(D1666)),Holidays,1,FALSE)),FALSE,TRUE)</f>
        <v>0</v>
      </c>
      <c r="C1666" t="str">
        <f t="shared" ref="C1666:C1729" si="158">IF(OR(HOUR(D1666)&lt;PkStart,HOUR(D1666)&gt;OPkStart-1,WEEKDAY(D1666,2)&gt;5,B1666)=TRUE,"OFF","ON")</f>
        <v>ON</v>
      </c>
      <c r="D1666" s="4">
        <f t="shared" si="154"/>
        <v>42499.333333329298</v>
      </c>
      <c r="E1666" t="str">
        <f t="shared" si="155"/>
        <v>LRKPLGS</v>
      </c>
      <c r="F1666" s="39">
        <v>112.94530487060547</v>
      </c>
      <c r="G1666">
        <f t="shared" ref="G1666:G1729" si="159">IF(SUMIF($A$2:$A$8761,A1666,$F$2:$F$8761)=0,0,F1666/SUMIF($A$2:$A$8761,A1666,$F$2:$F$8761))</f>
        <v>1.7464223744046781E-3</v>
      </c>
      <c r="H1666" s="38">
        <f>G1666*SUMIF('Manual Inputs'!$B$11:$B$22,'Expanded kW'!A1666,'Manual Inputs'!$C$11:$C$22)</f>
        <v>63805.30568185437</v>
      </c>
    </row>
    <row r="1667" spans="1:8" x14ac:dyDescent="0.2">
      <c r="A1667">
        <f t="shared" si="156"/>
        <v>5</v>
      </c>
      <c r="B1667" t="b">
        <f t="shared" si="157"/>
        <v>0</v>
      </c>
      <c r="C1667" t="str">
        <f t="shared" si="158"/>
        <v>ON</v>
      </c>
      <c r="D1667" s="4">
        <f t="shared" si="154"/>
        <v>42499.374999995962</v>
      </c>
      <c r="E1667" t="str">
        <f t="shared" si="155"/>
        <v>LRKPLGS</v>
      </c>
      <c r="F1667" s="39">
        <v>113.31531524658203</v>
      </c>
      <c r="G1667">
        <f t="shared" si="159"/>
        <v>1.7521436781818263E-3</v>
      </c>
      <c r="H1667" s="38">
        <f>G1667*SUMIF('Manual Inputs'!$B$11:$B$22,'Expanded kW'!A1667,'Manual Inputs'!$C$11:$C$22)</f>
        <v>64014.332742976469</v>
      </c>
    </row>
    <row r="1668" spans="1:8" x14ac:dyDescent="0.2">
      <c r="A1668">
        <f t="shared" si="156"/>
        <v>5</v>
      </c>
      <c r="B1668" t="b">
        <f t="shared" si="157"/>
        <v>0</v>
      </c>
      <c r="C1668" t="str">
        <f t="shared" si="158"/>
        <v>ON</v>
      </c>
      <c r="D1668" s="4">
        <f t="shared" ref="D1668:D1731" si="160">+D1667+1/24</f>
        <v>42499.416666662626</v>
      </c>
      <c r="E1668" t="str">
        <f t="shared" ref="E1668:E1731" si="161">+E1667</f>
        <v>LRKPLGS</v>
      </c>
      <c r="F1668" s="39">
        <v>110.50638580322266</v>
      </c>
      <c r="G1668">
        <f t="shared" si="159"/>
        <v>1.7087104674465335E-3</v>
      </c>
      <c r="H1668" s="38">
        <f>G1668*SUMIF('Manual Inputs'!$B$11:$B$22,'Expanded kW'!A1668,'Manual Inputs'!$C$11:$C$22)</f>
        <v>62427.506252245999</v>
      </c>
    </row>
    <row r="1669" spans="1:8" x14ac:dyDescent="0.2">
      <c r="A1669">
        <f t="shared" si="156"/>
        <v>5</v>
      </c>
      <c r="B1669" t="b">
        <f t="shared" si="157"/>
        <v>0</v>
      </c>
      <c r="C1669" t="str">
        <f t="shared" si="158"/>
        <v>ON</v>
      </c>
      <c r="D1669" s="4">
        <f t="shared" si="160"/>
        <v>42499.45833332929</v>
      </c>
      <c r="E1669" t="str">
        <f t="shared" si="161"/>
        <v>LRKPLGS</v>
      </c>
      <c r="F1669" s="39">
        <v>110.33145904541016</v>
      </c>
      <c r="G1669">
        <f t="shared" si="159"/>
        <v>1.7060056537840638E-3</v>
      </c>
      <c r="H1669" s="38">
        <f>G1669*SUMIF('Manual Inputs'!$B$11:$B$22,'Expanded kW'!A1669,'Manual Inputs'!$C$11:$C$22)</f>
        <v>62328.686250237508</v>
      </c>
    </row>
    <row r="1670" spans="1:8" x14ac:dyDescent="0.2">
      <c r="A1670">
        <f t="shared" si="156"/>
        <v>5</v>
      </c>
      <c r="B1670" t="b">
        <f t="shared" si="157"/>
        <v>0</v>
      </c>
      <c r="C1670" t="str">
        <f t="shared" si="158"/>
        <v>ON</v>
      </c>
      <c r="D1670" s="4">
        <f t="shared" si="160"/>
        <v>42499.499999995955</v>
      </c>
      <c r="E1670" t="str">
        <f t="shared" si="161"/>
        <v>LRKPLGS</v>
      </c>
      <c r="F1670" s="39">
        <v>111.39269256591797</v>
      </c>
      <c r="G1670">
        <f t="shared" si="159"/>
        <v>1.7224150296922202E-3</v>
      </c>
      <c r="H1670" s="38">
        <f>G1670*SUMIF('Manual Inputs'!$B$11:$B$22,'Expanded kW'!A1670,'Manual Inputs'!$C$11:$C$22)</f>
        <v>62928.200583776255</v>
      </c>
    </row>
    <row r="1671" spans="1:8" x14ac:dyDescent="0.2">
      <c r="A1671">
        <f t="shared" si="156"/>
        <v>5</v>
      </c>
      <c r="B1671" t="b">
        <f t="shared" si="157"/>
        <v>0</v>
      </c>
      <c r="C1671" t="str">
        <f t="shared" si="158"/>
        <v>ON</v>
      </c>
      <c r="D1671" s="4">
        <f t="shared" si="160"/>
        <v>42499.541666662619</v>
      </c>
      <c r="E1671" t="str">
        <f t="shared" si="161"/>
        <v>LRKPLGS</v>
      </c>
      <c r="F1671" s="39">
        <v>114.01998138427734</v>
      </c>
      <c r="G1671">
        <f t="shared" si="159"/>
        <v>1.7630396132609011E-3</v>
      </c>
      <c r="H1671" s="38">
        <f>G1671*SUMIF('Manual Inputs'!$B$11:$B$22,'Expanded kW'!A1671,'Manual Inputs'!$C$11:$C$22)</f>
        <v>64412.41426013923</v>
      </c>
    </row>
    <row r="1672" spans="1:8" x14ac:dyDescent="0.2">
      <c r="A1672">
        <f t="shared" si="156"/>
        <v>5</v>
      </c>
      <c r="B1672" t="b">
        <f t="shared" si="157"/>
        <v>0</v>
      </c>
      <c r="C1672" t="str">
        <f t="shared" si="158"/>
        <v>ON</v>
      </c>
      <c r="D1672" s="4">
        <f t="shared" si="160"/>
        <v>42499.583333329283</v>
      </c>
      <c r="E1672" t="str">
        <f t="shared" si="161"/>
        <v>LRKPLGS</v>
      </c>
      <c r="F1672" s="39">
        <v>115.10070037841797</v>
      </c>
      <c r="G1672">
        <f t="shared" si="159"/>
        <v>1.7797502842708522E-3</v>
      </c>
      <c r="H1672" s="38">
        <f>G1672*SUMIF('Manual Inputs'!$B$11:$B$22,'Expanded kW'!A1672,'Manual Inputs'!$C$11:$C$22)</f>
        <v>65022.936369547206</v>
      </c>
    </row>
    <row r="1673" spans="1:8" x14ac:dyDescent="0.2">
      <c r="A1673">
        <f t="shared" si="156"/>
        <v>5</v>
      </c>
      <c r="B1673" t="b">
        <f t="shared" si="157"/>
        <v>0</v>
      </c>
      <c r="C1673" t="str">
        <f t="shared" si="158"/>
        <v>ON</v>
      </c>
      <c r="D1673" s="4">
        <f t="shared" si="160"/>
        <v>42499.624999995947</v>
      </c>
      <c r="E1673" t="str">
        <f t="shared" si="161"/>
        <v>LRKPLGS</v>
      </c>
      <c r="F1673" s="39">
        <v>113.61194610595703</v>
      </c>
      <c r="G1673">
        <f t="shared" si="159"/>
        <v>1.7567303475466564E-3</v>
      </c>
      <c r="H1673" s="38">
        <f>G1673*SUMIF('Manual Inputs'!$B$11:$B$22,'Expanded kW'!A1673,'Manual Inputs'!$C$11:$C$22)</f>
        <v>64181.906089020173</v>
      </c>
    </row>
    <row r="1674" spans="1:8" x14ac:dyDescent="0.2">
      <c r="A1674">
        <f t="shared" si="156"/>
        <v>5</v>
      </c>
      <c r="B1674" t="b">
        <f t="shared" si="157"/>
        <v>0</v>
      </c>
      <c r="C1674" t="str">
        <f t="shared" si="158"/>
        <v>ON</v>
      </c>
      <c r="D1674" s="4">
        <f t="shared" si="160"/>
        <v>42499.666666662612</v>
      </c>
      <c r="E1674" t="str">
        <f t="shared" si="161"/>
        <v>LRKPLGS</v>
      </c>
      <c r="F1674" s="39">
        <v>105.97709655761719</v>
      </c>
      <c r="G1674">
        <f t="shared" si="159"/>
        <v>1.6386761080038109E-3</v>
      </c>
      <c r="H1674" s="38">
        <f>G1674*SUMIF('Manual Inputs'!$B$11:$B$22,'Expanded kW'!A1674,'Manual Inputs'!$C$11:$C$22)</f>
        <v>59868.810384644654</v>
      </c>
    </row>
    <row r="1675" spans="1:8" x14ac:dyDescent="0.2">
      <c r="A1675">
        <f t="shared" si="156"/>
        <v>5</v>
      </c>
      <c r="B1675" t="b">
        <f t="shared" si="157"/>
        <v>0</v>
      </c>
      <c r="C1675" t="str">
        <f t="shared" si="158"/>
        <v>ON</v>
      </c>
      <c r="D1675" s="4">
        <f t="shared" si="160"/>
        <v>42499.708333329276</v>
      </c>
      <c r="E1675" t="str">
        <f t="shared" si="161"/>
        <v>LRKPLGS</v>
      </c>
      <c r="F1675" s="39">
        <v>91.705223083496094</v>
      </c>
      <c r="G1675">
        <f t="shared" si="159"/>
        <v>1.4179965570615878E-3</v>
      </c>
      <c r="H1675" s="38">
        <f>G1675*SUMIF('Manual Inputs'!$B$11:$B$22,'Expanded kW'!A1675,'Manual Inputs'!$C$11:$C$22)</f>
        <v>51806.312782709909</v>
      </c>
    </row>
    <row r="1676" spans="1:8" x14ac:dyDescent="0.2">
      <c r="A1676">
        <f t="shared" si="156"/>
        <v>5</v>
      </c>
      <c r="B1676" t="b">
        <f t="shared" si="157"/>
        <v>0</v>
      </c>
      <c r="C1676" t="str">
        <f t="shared" si="158"/>
        <v>ON</v>
      </c>
      <c r="D1676" s="4">
        <f t="shared" si="160"/>
        <v>42499.74999999594</v>
      </c>
      <c r="E1676" t="str">
        <f t="shared" si="161"/>
        <v>LRKPLGS</v>
      </c>
      <c r="F1676" s="39">
        <v>88.560714721679688</v>
      </c>
      <c r="G1676">
        <f t="shared" si="159"/>
        <v>1.3693744406675491E-3</v>
      </c>
      <c r="H1676" s="38">
        <f>G1676*SUMIF('Manual Inputs'!$B$11:$B$22,'Expanded kW'!A1676,'Manual Inputs'!$C$11:$C$22)</f>
        <v>50029.910324239419</v>
      </c>
    </row>
    <row r="1677" spans="1:8" x14ac:dyDescent="0.2">
      <c r="A1677">
        <f t="shared" si="156"/>
        <v>5</v>
      </c>
      <c r="B1677" t="b">
        <f t="shared" si="157"/>
        <v>0</v>
      </c>
      <c r="C1677" t="str">
        <f t="shared" si="158"/>
        <v>ON</v>
      </c>
      <c r="D1677" s="4">
        <f t="shared" si="160"/>
        <v>42499.791666662604</v>
      </c>
      <c r="E1677" t="str">
        <f t="shared" si="161"/>
        <v>LRKPLGS</v>
      </c>
      <c r="F1677" s="39">
        <v>88.372062683105469</v>
      </c>
      <c r="G1677">
        <f t="shared" si="159"/>
        <v>1.3664573991710432E-3</v>
      </c>
      <c r="H1677" s="38">
        <f>G1677*SUMIF('Manual Inputs'!$B$11:$B$22,'Expanded kW'!A1677,'Manual Inputs'!$C$11:$C$22)</f>
        <v>49923.336606965175</v>
      </c>
    </row>
    <row r="1678" spans="1:8" x14ac:dyDescent="0.2">
      <c r="A1678">
        <f t="shared" si="156"/>
        <v>5</v>
      </c>
      <c r="B1678" t="b">
        <f t="shared" si="157"/>
        <v>0</v>
      </c>
      <c r="C1678" t="str">
        <f t="shared" si="158"/>
        <v>ON</v>
      </c>
      <c r="D1678" s="4">
        <f t="shared" si="160"/>
        <v>42499.833333329268</v>
      </c>
      <c r="E1678" t="str">
        <f t="shared" si="161"/>
        <v>LRKPLGS</v>
      </c>
      <c r="F1678" s="39">
        <v>85.375823974609375</v>
      </c>
      <c r="G1678">
        <f t="shared" si="159"/>
        <v>1.3201279096400728E-3</v>
      </c>
      <c r="H1678" s="38">
        <f>G1678*SUMIF('Manual Inputs'!$B$11:$B$22,'Expanded kW'!A1678,'Manual Inputs'!$C$11:$C$22)</f>
        <v>48230.694961432258</v>
      </c>
    </row>
    <row r="1679" spans="1:8" x14ac:dyDescent="0.2">
      <c r="A1679">
        <f t="shared" si="156"/>
        <v>5</v>
      </c>
      <c r="B1679" t="b">
        <f t="shared" si="157"/>
        <v>0</v>
      </c>
      <c r="C1679" t="str">
        <f t="shared" si="158"/>
        <v>OFF</v>
      </c>
      <c r="D1679" s="4">
        <f t="shared" si="160"/>
        <v>42499.874999995933</v>
      </c>
      <c r="E1679" t="str">
        <f t="shared" si="161"/>
        <v>LRKPLGS</v>
      </c>
      <c r="F1679" s="39">
        <v>77.326042175292969</v>
      </c>
      <c r="G1679">
        <f t="shared" si="159"/>
        <v>1.1956577596014548E-3</v>
      </c>
      <c r="H1679" s="38">
        <f>G1679*SUMIF('Manual Inputs'!$B$11:$B$22,'Expanded kW'!A1679,'Manual Inputs'!$C$11:$C$22)</f>
        <v>43683.194833241607</v>
      </c>
    </row>
    <row r="1680" spans="1:8" x14ac:dyDescent="0.2">
      <c r="A1680">
        <f t="shared" si="156"/>
        <v>5</v>
      </c>
      <c r="B1680" t="b">
        <f t="shared" si="157"/>
        <v>0</v>
      </c>
      <c r="C1680" t="str">
        <f t="shared" si="158"/>
        <v>OFF</v>
      </c>
      <c r="D1680" s="4">
        <f t="shared" si="160"/>
        <v>42499.916666662597</v>
      </c>
      <c r="E1680" t="str">
        <f t="shared" si="161"/>
        <v>LRKPLGS</v>
      </c>
      <c r="F1680" s="39">
        <v>71.844696044921875</v>
      </c>
      <c r="G1680">
        <f t="shared" si="159"/>
        <v>1.1109021733917981E-3</v>
      </c>
      <c r="H1680" s="38">
        <f>G1680*SUMIF('Manual Inputs'!$B$11:$B$22,'Expanded kW'!A1680,'Manual Inputs'!$C$11:$C$22)</f>
        <v>40586.660933075938</v>
      </c>
    </row>
    <row r="1681" spans="1:8" x14ac:dyDescent="0.2">
      <c r="A1681">
        <f t="shared" si="156"/>
        <v>5</v>
      </c>
      <c r="B1681" t="b">
        <f t="shared" si="157"/>
        <v>0</v>
      </c>
      <c r="C1681" t="str">
        <f t="shared" si="158"/>
        <v>OFF</v>
      </c>
      <c r="D1681" s="4">
        <f t="shared" si="160"/>
        <v>42499.958333329261</v>
      </c>
      <c r="E1681" t="str">
        <f t="shared" si="161"/>
        <v>LRKPLGS</v>
      </c>
      <c r="F1681" s="39">
        <v>65.810951232910156</v>
      </c>
      <c r="G1681">
        <f t="shared" si="159"/>
        <v>1.0176050951890561E-3</v>
      </c>
      <c r="H1681" s="38">
        <f>G1681*SUMIF('Manual Inputs'!$B$11:$B$22,'Expanded kW'!A1681,'Manual Inputs'!$C$11:$C$22)</f>
        <v>37178.06477604431</v>
      </c>
    </row>
    <row r="1682" spans="1:8" x14ac:dyDescent="0.2">
      <c r="A1682">
        <f t="shared" si="156"/>
        <v>5</v>
      </c>
      <c r="B1682" t="b">
        <f t="shared" si="157"/>
        <v>0</v>
      </c>
      <c r="C1682" t="str">
        <f t="shared" si="158"/>
        <v>OFF</v>
      </c>
      <c r="D1682" s="4">
        <f t="shared" si="160"/>
        <v>42499.999999995925</v>
      </c>
      <c r="E1682" t="str">
        <f t="shared" si="161"/>
        <v>LRKPLGS</v>
      </c>
      <c r="F1682" s="39">
        <v>63.045101165771484</v>
      </c>
      <c r="G1682">
        <f t="shared" si="159"/>
        <v>9.7483800144369413E-4</v>
      </c>
      <c r="H1682" s="38">
        <f>G1682*SUMIF('Manual Inputs'!$B$11:$B$22,'Expanded kW'!A1682,'Manual Inputs'!$C$11:$C$22)</f>
        <v>35615.57477961517</v>
      </c>
    </row>
    <row r="1683" spans="1:8" x14ac:dyDescent="0.2">
      <c r="A1683">
        <f t="shared" si="156"/>
        <v>5</v>
      </c>
      <c r="B1683" t="b">
        <f t="shared" si="157"/>
        <v>0</v>
      </c>
      <c r="C1683" t="str">
        <f t="shared" si="158"/>
        <v>OFF</v>
      </c>
      <c r="D1683" s="4">
        <f t="shared" si="160"/>
        <v>42500.04166666259</v>
      </c>
      <c r="E1683" t="str">
        <f t="shared" si="161"/>
        <v>LRKPLGS</v>
      </c>
      <c r="F1683" s="39">
        <v>61.854164123535156</v>
      </c>
      <c r="G1683">
        <f t="shared" si="159"/>
        <v>9.5642307840238991E-4</v>
      </c>
      <c r="H1683" s="38">
        <f>G1683*SUMIF('Manual Inputs'!$B$11:$B$22,'Expanded kW'!A1683,'Manual Inputs'!$C$11:$C$22)</f>
        <v>34942.788052315729</v>
      </c>
    </row>
    <row r="1684" spans="1:8" x14ac:dyDescent="0.2">
      <c r="A1684">
        <f t="shared" si="156"/>
        <v>5</v>
      </c>
      <c r="B1684" t="b">
        <f t="shared" si="157"/>
        <v>0</v>
      </c>
      <c r="C1684" t="str">
        <f t="shared" si="158"/>
        <v>OFF</v>
      </c>
      <c r="D1684" s="4">
        <f t="shared" si="160"/>
        <v>42500.083333329254</v>
      </c>
      <c r="E1684" t="str">
        <f t="shared" si="161"/>
        <v>LRKPLGS</v>
      </c>
      <c r="F1684" s="39">
        <v>61.043743133544922</v>
      </c>
      <c r="G1684">
        <f t="shared" si="159"/>
        <v>9.4389190367823823E-4</v>
      </c>
      <c r="H1684" s="38">
        <f>G1684*SUMIF('Manual Inputs'!$B$11:$B$22,'Expanded kW'!A1684,'Manual Inputs'!$C$11:$C$22)</f>
        <v>34484.963275477436</v>
      </c>
    </row>
    <row r="1685" spans="1:8" x14ac:dyDescent="0.2">
      <c r="A1685">
        <f t="shared" si="156"/>
        <v>5</v>
      </c>
      <c r="B1685" t="b">
        <f t="shared" si="157"/>
        <v>0</v>
      </c>
      <c r="C1685" t="str">
        <f t="shared" si="158"/>
        <v>OFF</v>
      </c>
      <c r="D1685" s="4">
        <f t="shared" si="160"/>
        <v>42500.124999995918</v>
      </c>
      <c r="E1685" t="str">
        <f t="shared" si="161"/>
        <v>LRKPLGS</v>
      </c>
      <c r="F1685" s="39">
        <v>62.377246856689453</v>
      </c>
      <c r="G1685">
        <f t="shared" si="159"/>
        <v>9.645112710890357E-4</v>
      </c>
      <c r="H1685" s="38">
        <f>G1685*SUMIF('Manual Inputs'!$B$11:$B$22,'Expanded kW'!A1685,'Manual Inputs'!$C$11:$C$22)</f>
        <v>35238.289080216324</v>
      </c>
    </row>
    <row r="1686" spans="1:8" x14ac:dyDescent="0.2">
      <c r="A1686">
        <f t="shared" si="156"/>
        <v>5</v>
      </c>
      <c r="B1686" t="b">
        <f t="shared" si="157"/>
        <v>0</v>
      </c>
      <c r="C1686" t="str">
        <f t="shared" si="158"/>
        <v>OFF</v>
      </c>
      <c r="D1686" s="4">
        <f t="shared" si="160"/>
        <v>42500.166666662582</v>
      </c>
      <c r="E1686" t="str">
        <f t="shared" si="161"/>
        <v>LRKPLGS</v>
      </c>
      <c r="F1686" s="39">
        <v>65.473396301269531</v>
      </c>
      <c r="G1686">
        <f t="shared" si="159"/>
        <v>1.0123856353285226E-3</v>
      </c>
      <c r="H1686" s="38">
        <f>G1686*SUMIF('Manual Inputs'!$B$11:$B$22,'Expanded kW'!A1686,'Manual Inputs'!$C$11:$C$22)</f>
        <v>36987.372514666808</v>
      </c>
    </row>
    <row r="1687" spans="1:8" x14ac:dyDescent="0.2">
      <c r="A1687">
        <f t="shared" si="156"/>
        <v>5</v>
      </c>
      <c r="B1687" t="b">
        <f t="shared" si="157"/>
        <v>0</v>
      </c>
      <c r="C1687" t="str">
        <f t="shared" si="158"/>
        <v>OFF</v>
      </c>
      <c r="D1687" s="4">
        <f t="shared" si="160"/>
        <v>42500.208333329247</v>
      </c>
      <c r="E1687" t="str">
        <f t="shared" si="161"/>
        <v>LRKPLGS</v>
      </c>
      <c r="F1687" s="39">
        <v>79.470878601074219</v>
      </c>
      <c r="G1687">
        <f t="shared" si="159"/>
        <v>1.2288223991383869E-3</v>
      </c>
      <c r="H1687" s="38">
        <f>G1687*SUMIF('Manual Inputs'!$B$11:$B$22,'Expanded kW'!A1687,'Manual Inputs'!$C$11:$C$22)</f>
        <v>44894.860461497083</v>
      </c>
    </row>
    <row r="1688" spans="1:8" x14ac:dyDescent="0.2">
      <c r="A1688">
        <f t="shared" si="156"/>
        <v>5</v>
      </c>
      <c r="B1688" t="b">
        <f t="shared" si="157"/>
        <v>0</v>
      </c>
      <c r="C1688" t="str">
        <f t="shared" si="158"/>
        <v>OFF</v>
      </c>
      <c r="D1688" s="4">
        <f t="shared" si="160"/>
        <v>42500.249999995911</v>
      </c>
      <c r="E1688" t="str">
        <f t="shared" si="161"/>
        <v>LRKPLGS</v>
      </c>
      <c r="F1688" s="39">
        <v>99.727294921875</v>
      </c>
      <c r="G1688">
        <f t="shared" si="159"/>
        <v>1.542038240455837E-3</v>
      </c>
      <c r="H1688" s="38">
        <f>G1688*SUMIF('Manual Inputs'!$B$11:$B$22,'Expanded kW'!A1688,'Manual Inputs'!$C$11:$C$22)</f>
        <v>56338.158939891546</v>
      </c>
    </row>
    <row r="1689" spans="1:8" x14ac:dyDescent="0.2">
      <c r="A1689">
        <f t="shared" si="156"/>
        <v>5</v>
      </c>
      <c r="B1689" t="b">
        <f t="shared" si="157"/>
        <v>0</v>
      </c>
      <c r="C1689" t="str">
        <f t="shared" si="158"/>
        <v>ON</v>
      </c>
      <c r="D1689" s="4">
        <f t="shared" si="160"/>
        <v>42500.291666662575</v>
      </c>
      <c r="E1689" t="str">
        <f t="shared" si="161"/>
        <v>LRKPLGS</v>
      </c>
      <c r="F1689" s="39">
        <v>105.85514068603516</v>
      </c>
      <c r="G1689">
        <f t="shared" si="159"/>
        <v>1.6367903592950453E-3</v>
      </c>
      <c r="H1689" s="38">
        <f>G1689*SUMIF('Manual Inputs'!$B$11:$B$22,'Expanded kW'!A1689,'Manual Inputs'!$C$11:$C$22)</f>
        <v>59799.914810145972</v>
      </c>
    </row>
    <row r="1690" spans="1:8" x14ac:dyDescent="0.2">
      <c r="A1690">
        <f t="shared" si="156"/>
        <v>5</v>
      </c>
      <c r="B1690" t="b">
        <f t="shared" si="157"/>
        <v>0</v>
      </c>
      <c r="C1690" t="str">
        <f t="shared" si="158"/>
        <v>ON</v>
      </c>
      <c r="D1690" s="4">
        <f t="shared" si="160"/>
        <v>42500.333333329239</v>
      </c>
      <c r="E1690" t="str">
        <f t="shared" si="161"/>
        <v>LRKPLGS</v>
      </c>
      <c r="F1690" s="39">
        <v>107.79033660888672</v>
      </c>
      <c r="G1690">
        <f t="shared" si="159"/>
        <v>1.666713422165136E-3</v>
      </c>
      <c r="H1690" s="38">
        <f>G1690*SUMIF('Manual Inputs'!$B$11:$B$22,'Expanded kW'!A1690,'Manual Inputs'!$C$11:$C$22)</f>
        <v>60893.149872491253</v>
      </c>
    </row>
    <row r="1691" spans="1:8" x14ac:dyDescent="0.2">
      <c r="A1691">
        <f t="shared" si="156"/>
        <v>5</v>
      </c>
      <c r="B1691" t="b">
        <f t="shared" si="157"/>
        <v>0</v>
      </c>
      <c r="C1691" t="str">
        <f t="shared" si="158"/>
        <v>ON</v>
      </c>
      <c r="D1691" s="4">
        <f t="shared" si="160"/>
        <v>42500.374999995904</v>
      </c>
      <c r="E1691" t="str">
        <f t="shared" si="161"/>
        <v>LRKPLGS</v>
      </c>
      <c r="F1691" s="39">
        <v>110.06023406982422</v>
      </c>
      <c r="G1691">
        <f t="shared" si="159"/>
        <v>1.7018118241564995E-3</v>
      </c>
      <c r="H1691" s="38">
        <f>G1691*SUMIF('Manual Inputs'!$B$11:$B$22,'Expanded kW'!A1691,'Manual Inputs'!$C$11:$C$22)</f>
        <v>62175.465250961446</v>
      </c>
    </row>
    <row r="1692" spans="1:8" x14ac:dyDescent="0.2">
      <c r="A1692">
        <f t="shared" si="156"/>
        <v>5</v>
      </c>
      <c r="B1692" t="b">
        <f t="shared" si="157"/>
        <v>0</v>
      </c>
      <c r="C1692" t="str">
        <f t="shared" si="158"/>
        <v>ON</v>
      </c>
      <c r="D1692" s="4">
        <f t="shared" si="160"/>
        <v>42500.416666662568</v>
      </c>
      <c r="E1692" t="str">
        <f t="shared" si="161"/>
        <v>LRKPLGS</v>
      </c>
      <c r="F1692" s="39">
        <v>121.03107452392578</v>
      </c>
      <c r="G1692">
        <f t="shared" si="159"/>
        <v>1.8714489884194766E-3</v>
      </c>
      <c r="H1692" s="38">
        <f>G1692*SUMIF('Manual Inputs'!$B$11:$B$22,'Expanded kW'!A1692,'Manual Inputs'!$C$11:$C$22)</f>
        <v>68373.136146292149</v>
      </c>
    </row>
    <row r="1693" spans="1:8" x14ac:dyDescent="0.2">
      <c r="A1693">
        <f t="shared" si="156"/>
        <v>5</v>
      </c>
      <c r="B1693" t="b">
        <f t="shared" si="157"/>
        <v>0</v>
      </c>
      <c r="C1693" t="str">
        <f t="shared" si="158"/>
        <v>ON</v>
      </c>
      <c r="D1693" s="4">
        <f t="shared" si="160"/>
        <v>42500.458333329232</v>
      </c>
      <c r="E1693" t="str">
        <f t="shared" si="161"/>
        <v>LRKPLGS</v>
      </c>
      <c r="F1693" s="39">
        <v>108.34077453613281</v>
      </c>
      <c r="G1693">
        <f t="shared" si="159"/>
        <v>1.6752245958962159E-3</v>
      </c>
      <c r="H1693" s="38">
        <f>G1693*SUMIF('Manual Inputs'!$B$11:$B$22,'Expanded kW'!A1693,'Manual Inputs'!$C$11:$C$22)</f>
        <v>61204.104455747802</v>
      </c>
    </row>
    <row r="1694" spans="1:8" x14ac:dyDescent="0.2">
      <c r="A1694">
        <f t="shared" si="156"/>
        <v>5</v>
      </c>
      <c r="B1694" t="b">
        <f t="shared" si="157"/>
        <v>0</v>
      </c>
      <c r="C1694" t="str">
        <f t="shared" si="158"/>
        <v>ON</v>
      </c>
      <c r="D1694" s="4">
        <f t="shared" si="160"/>
        <v>42500.499999995896</v>
      </c>
      <c r="E1694" t="str">
        <f t="shared" si="161"/>
        <v>LRKPLGS</v>
      </c>
      <c r="F1694" s="39">
        <v>125.56386566162109</v>
      </c>
      <c r="G1694">
        <f t="shared" si="159"/>
        <v>1.9415374960422009E-3</v>
      </c>
      <c r="H1694" s="38">
        <f>G1694*SUMIF('Manual Inputs'!$B$11:$B$22,'Expanded kW'!A1694,'Manual Inputs'!$C$11:$C$22)</f>
        <v>70933.810310339846</v>
      </c>
    </row>
    <row r="1695" spans="1:8" x14ac:dyDescent="0.2">
      <c r="A1695">
        <f t="shared" si="156"/>
        <v>5</v>
      </c>
      <c r="B1695" t="b">
        <f t="shared" si="157"/>
        <v>0</v>
      </c>
      <c r="C1695" t="str">
        <f t="shared" si="158"/>
        <v>ON</v>
      </c>
      <c r="D1695" s="4">
        <f t="shared" si="160"/>
        <v>42500.541666662561</v>
      </c>
      <c r="E1695" t="str">
        <f t="shared" si="161"/>
        <v>LRKPLGS</v>
      </c>
      <c r="F1695" s="39">
        <v>119.48770904541016</v>
      </c>
      <c r="G1695">
        <f t="shared" si="159"/>
        <v>1.8475846232149967E-3</v>
      </c>
      <c r="H1695" s="38">
        <f>G1695*SUMIF('Manual Inputs'!$B$11:$B$22,'Expanded kW'!A1695,'Manual Inputs'!$C$11:$C$22)</f>
        <v>67501.254785235767</v>
      </c>
    </row>
    <row r="1696" spans="1:8" x14ac:dyDescent="0.2">
      <c r="A1696">
        <f t="shared" si="156"/>
        <v>5</v>
      </c>
      <c r="B1696" t="b">
        <f t="shared" si="157"/>
        <v>0</v>
      </c>
      <c r="C1696" t="str">
        <f t="shared" si="158"/>
        <v>ON</v>
      </c>
      <c r="D1696" s="4">
        <f t="shared" si="160"/>
        <v>42500.583333329225</v>
      </c>
      <c r="E1696" t="str">
        <f t="shared" si="161"/>
        <v>LRKPLGS</v>
      </c>
      <c r="F1696" s="39">
        <v>118.05267333984375</v>
      </c>
      <c r="G1696">
        <f t="shared" si="159"/>
        <v>1.8253953124938299E-3</v>
      </c>
      <c r="H1696" s="38">
        <f>G1696*SUMIF('Manual Inputs'!$B$11:$B$22,'Expanded kW'!A1696,'Manual Inputs'!$C$11:$C$22)</f>
        <v>66690.57131359489</v>
      </c>
    </row>
    <row r="1697" spans="1:8" x14ac:dyDescent="0.2">
      <c r="A1697">
        <f t="shared" si="156"/>
        <v>5</v>
      </c>
      <c r="B1697" t="b">
        <f t="shared" si="157"/>
        <v>0</v>
      </c>
      <c r="C1697" t="str">
        <f t="shared" si="158"/>
        <v>ON</v>
      </c>
      <c r="D1697" s="4">
        <f t="shared" si="160"/>
        <v>42500.624999995889</v>
      </c>
      <c r="E1697" t="str">
        <f t="shared" si="161"/>
        <v>LRKPLGS</v>
      </c>
      <c r="F1697" s="39">
        <v>119.80543518066406</v>
      </c>
      <c r="G1697">
        <f t="shared" si="159"/>
        <v>1.8524974793286372E-3</v>
      </c>
      <c r="H1697" s="38">
        <f>G1697*SUMIF('Manual Inputs'!$B$11:$B$22,'Expanded kW'!A1697,'Manual Inputs'!$C$11:$C$22)</f>
        <v>67680.745320112052</v>
      </c>
    </row>
    <row r="1698" spans="1:8" x14ac:dyDescent="0.2">
      <c r="A1698">
        <f t="shared" si="156"/>
        <v>5</v>
      </c>
      <c r="B1698" t="b">
        <f t="shared" si="157"/>
        <v>0</v>
      </c>
      <c r="C1698" t="str">
        <f t="shared" si="158"/>
        <v>ON</v>
      </c>
      <c r="D1698" s="4">
        <f t="shared" si="160"/>
        <v>42500.666666662553</v>
      </c>
      <c r="E1698" t="str">
        <f t="shared" si="161"/>
        <v>LRKPLGS</v>
      </c>
      <c r="F1698" s="39">
        <v>103.94436645507812</v>
      </c>
      <c r="G1698">
        <f t="shared" si="159"/>
        <v>1.6072449180462721E-3</v>
      </c>
      <c r="H1698" s="38">
        <f>G1698*SUMIF('Manual Inputs'!$B$11:$B$22,'Expanded kW'!A1698,'Manual Inputs'!$C$11:$C$22)</f>
        <v>58720.476102756613</v>
      </c>
    </row>
    <row r="1699" spans="1:8" x14ac:dyDescent="0.2">
      <c r="A1699">
        <f t="shared" si="156"/>
        <v>5</v>
      </c>
      <c r="B1699" t="b">
        <f t="shared" si="157"/>
        <v>0</v>
      </c>
      <c r="C1699" t="str">
        <f t="shared" si="158"/>
        <v>ON</v>
      </c>
      <c r="D1699" s="4">
        <f t="shared" si="160"/>
        <v>42500.708333329218</v>
      </c>
      <c r="E1699" t="str">
        <f t="shared" si="161"/>
        <v>LRKPLGS</v>
      </c>
      <c r="F1699" s="39">
        <v>97.050300598144531</v>
      </c>
      <c r="G1699">
        <f t="shared" si="159"/>
        <v>1.5006450830468304E-3</v>
      </c>
      <c r="H1699" s="38">
        <f>G1699*SUMIF('Manual Inputs'!$B$11:$B$22,'Expanded kW'!A1699,'Manual Inputs'!$C$11:$C$22)</f>
        <v>54825.865522029737</v>
      </c>
    </row>
    <row r="1700" spans="1:8" x14ac:dyDescent="0.2">
      <c r="A1700">
        <f t="shared" si="156"/>
        <v>5</v>
      </c>
      <c r="B1700" t="b">
        <f t="shared" si="157"/>
        <v>0</v>
      </c>
      <c r="C1700" t="str">
        <f t="shared" si="158"/>
        <v>ON</v>
      </c>
      <c r="D1700" s="4">
        <f t="shared" si="160"/>
        <v>42500.749999995882</v>
      </c>
      <c r="E1700" t="str">
        <f t="shared" si="161"/>
        <v>LRKPLGS</v>
      </c>
      <c r="F1700" s="39">
        <v>90.794906616210938</v>
      </c>
      <c r="G1700">
        <f t="shared" si="159"/>
        <v>1.4039207435687015E-3</v>
      </c>
      <c r="H1700" s="38">
        <f>G1700*SUMIF('Manual Inputs'!$B$11:$B$22,'Expanded kW'!A1700,'Manual Inputs'!$C$11:$C$22)</f>
        <v>51292.054836982126</v>
      </c>
    </row>
    <row r="1701" spans="1:8" x14ac:dyDescent="0.2">
      <c r="A1701">
        <f t="shared" si="156"/>
        <v>5</v>
      </c>
      <c r="B1701" t="b">
        <f t="shared" si="157"/>
        <v>0</v>
      </c>
      <c r="C1701" t="str">
        <f t="shared" si="158"/>
        <v>ON</v>
      </c>
      <c r="D1701" s="4">
        <f t="shared" si="160"/>
        <v>42500.791666662546</v>
      </c>
      <c r="E1701" t="str">
        <f t="shared" si="161"/>
        <v>LRKPLGS</v>
      </c>
      <c r="F1701" s="39">
        <v>86.674179077148438</v>
      </c>
      <c r="G1701">
        <f t="shared" si="159"/>
        <v>1.3402037897627076E-3</v>
      </c>
      <c r="H1701" s="38">
        <f>G1701*SUMIF('Manual Inputs'!$B$11:$B$22,'Expanded kW'!A1701,'Manual Inputs'!$C$11:$C$22)</f>
        <v>48964.164531468901</v>
      </c>
    </row>
    <row r="1702" spans="1:8" x14ac:dyDescent="0.2">
      <c r="A1702">
        <f t="shared" si="156"/>
        <v>5</v>
      </c>
      <c r="B1702" t="b">
        <f t="shared" si="157"/>
        <v>0</v>
      </c>
      <c r="C1702" t="str">
        <f t="shared" si="158"/>
        <v>ON</v>
      </c>
      <c r="D1702" s="4">
        <f t="shared" si="160"/>
        <v>42500.83333332921</v>
      </c>
      <c r="E1702" t="str">
        <f t="shared" si="161"/>
        <v>LRKPLGS</v>
      </c>
      <c r="F1702" s="39">
        <v>86.716293334960937</v>
      </c>
      <c r="G1702">
        <f t="shared" si="159"/>
        <v>1.3408549835614179E-3</v>
      </c>
      <c r="H1702" s="38">
        <f>G1702*SUMIF('Manual Inputs'!$B$11:$B$22,'Expanded kW'!A1702,'Manual Inputs'!$C$11:$C$22)</f>
        <v>48987.955808993625</v>
      </c>
    </row>
    <row r="1703" spans="1:8" x14ac:dyDescent="0.2">
      <c r="A1703">
        <f t="shared" si="156"/>
        <v>5</v>
      </c>
      <c r="B1703" t="b">
        <f t="shared" si="157"/>
        <v>0</v>
      </c>
      <c r="C1703" t="str">
        <f t="shared" si="158"/>
        <v>OFF</v>
      </c>
      <c r="D1703" s="4">
        <f t="shared" si="160"/>
        <v>42500.874999995875</v>
      </c>
      <c r="E1703" t="str">
        <f t="shared" si="161"/>
        <v>LRKPLGS</v>
      </c>
      <c r="F1703" s="39">
        <v>77.892257690429688</v>
      </c>
      <c r="G1703">
        <f t="shared" si="159"/>
        <v>1.204412895067269E-3</v>
      </c>
      <c r="H1703" s="38">
        <f>G1703*SUMIF('Manual Inputs'!$B$11:$B$22,'Expanded kW'!A1703,'Manual Inputs'!$C$11:$C$22)</f>
        <v>44003.062525541834</v>
      </c>
    </row>
    <row r="1704" spans="1:8" x14ac:dyDescent="0.2">
      <c r="A1704">
        <f t="shared" si="156"/>
        <v>5</v>
      </c>
      <c r="B1704" t="b">
        <f t="shared" si="157"/>
        <v>0</v>
      </c>
      <c r="C1704" t="str">
        <f t="shared" si="158"/>
        <v>OFF</v>
      </c>
      <c r="D1704" s="4">
        <f t="shared" si="160"/>
        <v>42500.916666662539</v>
      </c>
      <c r="E1704" t="str">
        <f t="shared" si="161"/>
        <v>LRKPLGS</v>
      </c>
      <c r="F1704" s="39">
        <v>74.818473815917969</v>
      </c>
      <c r="G1704">
        <f t="shared" si="159"/>
        <v>1.156884359563456E-3</v>
      </c>
      <c r="H1704" s="38">
        <f>G1704*SUMIF('Manual Inputs'!$B$11:$B$22,'Expanded kW'!A1704,'Manual Inputs'!$C$11:$C$22)</f>
        <v>42266.613897262323</v>
      </c>
    </row>
    <row r="1705" spans="1:8" x14ac:dyDescent="0.2">
      <c r="A1705">
        <f t="shared" si="156"/>
        <v>5</v>
      </c>
      <c r="B1705" t="b">
        <f t="shared" si="157"/>
        <v>0</v>
      </c>
      <c r="C1705" t="str">
        <f t="shared" si="158"/>
        <v>OFF</v>
      </c>
      <c r="D1705" s="4">
        <f t="shared" si="160"/>
        <v>42500.958333329203</v>
      </c>
      <c r="E1705" t="str">
        <f t="shared" si="161"/>
        <v>LRKPLGS</v>
      </c>
      <c r="F1705" s="39">
        <v>70.912490844726563</v>
      </c>
      <c r="G1705">
        <f t="shared" si="159"/>
        <v>1.0964879042814298E-3</v>
      </c>
      <c r="H1705" s="38">
        <f>G1705*SUMIF('Manual Inputs'!$B$11:$B$22,'Expanded kW'!A1705,'Manual Inputs'!$C$11:$C$22)</f>
        <v>40060.037557054959</v>
      </c>
    </row>
    <row r="1706" spans="1:8" x14ac:dyDescent="0.2">
      <c r="A1706">
        <f t="shared" si="156"/>
        <v>5</v>
      </c>
      <c r="B1706" t="b">
        <f t="shared" si="157"/>
        <v>0</v>
      </c>
      <c r="C1706" t="str">
        <f t="shared" si="158"/>
        <v>OFF</v>
      </c>
      <c r="D1706" s="4">
        <f t="shared" si="160"/>
        <v>42500.999999995867</v>
      </c>
      <c r="E1706" t="str">
        <f t="shared" si="161"/>
        <v>LRKPLGS</v>
      </c>
      <c r="F1706" s="39">
        <v>66.097602844238281</v>
      </c>
      <c r="G1706">
        <f t="shared" si="159"/>
        <v>1.0220374599363654E-3</v>
      </c>
      <c r="H1706" s="38">
        <f>G1706*SUMIF('Manual Inputs'!$B$11:$B$22,'Expanded kW'!A1706,'Manual Inputs'!$C$11:$C$22)</f>
        <v>37340.000623718021</v>
      </c>
    </row>
    <row r="1707" spans="1:8" x14ac:dyDescent="0.2">
      <c r="A1707">
        <f t="shared" si="156"/>
        <v>5</v>
      </c>
      <c r="B1707" t="b">
        <f t="shared" si="157"/>
        <v>0</v>
      </c>
      <c r="C1707" t="str">
        <f t="shared" si="158"/>
        <v>OFF</v>
      </c>
      <c r="D1707" s="4">
        <f t="shared" si="160"/>
        <v>42501.041666662531</v>
      </c>
      <c r="E1707" t="str">
        <f t="shared" si="161"/>
        <v>LRKPLGS</v>
      </c>
      <c r="F1707" s="39">
        <v>60.193244934082031</v>
      </c>
      <c r="G1707">
        <f t="shared" si="159"/>
        <v>9.3074103311629195E-4</v>
      </c>
      <c r="H1707" s="38">
        <f>G1707*SUMIF('Manual Inputs'!$B$11:$B$22,'Expanded kW'!A1707,'Manual Inputs'!$C$11:$C$22)</f>
        <v>34004.497994864258</v>
      </c>
    </row>
    <row r="1708" spans="1:8" x14ac:dyDescent="0.2">
      <c r="A1708">
        <f t="shared" si="156"/>
        <v>5</v>
      </c>
      <c r="B1708" t="b">
        <f t="shared" si="157"/>
        <v>0</v>
      </c>
      <c r="C1708" t="str">
        <f t="shared" si="158"/>
        <v>OFF</v>
      </c>
      <c r="D1708" s="4">
        <f t="shared" si="160"/>
        <v>42501.083333329196</v>
      </c>
      <c r="E1708" t="str">
        <f t="shared" si="161"/>
        <v>LRKPLGS</v>
      </c>
      <c r="F1708" s="39">
        <v>65.993782043457031</v>
      </c>
      <c r="G1708">
        <f t="shared" si="159"/>
        <v>1.020432125658675E-3</v>
      </c>
      <c r="H1708" s="38">
        <f>G1708*SUMIF('Manual Inputs'!$B$11:$B$22,'Expanded kW'!A1708,'Manual Inputs'!$C$11:$C$22)</f>
        <v>37281.34995260273</v>
      </c>
    </row>
    <row r="1709" spans="1:8" x14ac:dyDescent="0.2">
      <c r="A1709">
        <f t="shared" si="156"/>
        <v>5</v>
      </c>
      <c r="B1709" t="b">
        <f t="shared" si="157"/>
        <v>0</v>
      </c>
      <c r="C1709" t="str">
        <f t="shared" si="158"/>
        <v>OFF</v>
      </c>
      <c r="D1709" s="4">
        <f t="shared" si="160"/>
        <v>42501.12499999586</v>
      </c>
      <c r="E1709" t="str">
        <f t="shared" si="161"/>
        <v>LRKPLGS</v>
      </c>
      <c r="F1709" s="39">
        <v>67.5589599609375</v>
      </c>
      <c r="G1709">
        <f t="shared" si="159"/>
        <v>1.0446337667817263E-3</v>
      </c>
      <c r="H1709" s="38">
        <f>G1709*SUMIF('Manual Inputs'!$B$11:$B$22,'Expanded kW'!A1709,'Manual Inputs'!$C$11:$C$22)</f>
        <v>38165.553643811858</v>
      </c>
    </row>
    <row r="1710" spans="1:8" x14ac:dyDescent="0.2">
      <c r="A1710">
        <f t="shared" si="156"/>
        <v>5</v>
      </c>
      <c r="B1710" t="b">
        <f t="shared" si="157"/>
        <v>0</v>
      </c>
      <c r="C1710" t="str">
        <f t="shared" si="158"/>
        <v>OFF</v>
      </c>
      <c r="D1710" s="4">
        <f t="shared" si="160"/>
        <v>42501.166666662524</v>
      </c>
      <c r="E1710" t="str">
        <f t="shared" si="161"/>
        <v>LRKPLGS</v>
      </c>
      <c r="F1710" s="39">
        <v>68.158607482910156</v>
      </c>
      <c r="G1710">
        <f t="shared" si="159"/>
        <v>1.0539058463102124E-3</v>
      </c>
      <c r="H1710" s="38">
        <f>G1710*SUMIF('Manual Inputs'!$B$11:$B$22,'Expanded kW'!A1710,'Manual Inputs'!$C$11:$C$22)</f>
        <v>38504.307817654357</v>
      </c>
    </row>
    <row r="1711" spans="1:8" x14ac:dyDescent="0.2">
      <c r="A1711">
        <f t="shared" si="156"/>
        <v>5</v>
      </c>
      <c r="B1711" t="b">
        <f t="shared" si="157"/>
        <v>0</v>
      </c>
      <c r="C1711" t="str">
        <f t="shared" si="158"/>
        <v>OFF</v>
      </c>
      <c r="D1711" s="4">
        <f t="shared" si="160"/>
        <v>42501.208333329188</v>
      </c>
      <c r="E1711" t="str">
        <f t="shared" si="161"/>
        <v>LRKPLGS</v>
      </c>
      <c r="F1711" s="39">
        <v>81.934967041015625</v>
      </c>
      <c r="G1711">
        <f t="shared" si="159"/>
        <v>1.2669234887671737E-3</v>
      </c>
      <c r="H1711" s="38">
        <f>G1711*SUMIF('Manual Inputs'!$B$11:$B$22,'Expanded kW'!A1711,'Manual Inputs'!$C$11:$C$22)</f>
        <v>46286.878627437713</v>
      </c>
    </row>
    <row r="1712" spans="1:8" x14ac:dyDescent="0.2">
      <c r="A1712">
        <f t="shared" si="156"/>
        <v>5</v>
      </c>
      <c r="B1712" t="b">
        <f t="shared" si="157"/>
        <v>0</v>
      </c>
      <c r="C1712" t="str">
        <f t="shared" si="158"/>
        <v>OFF</v>
      </c>
      <c r="D1712" s="4">
        <f t="shared" si="160"/>
        <v>42501.249999995853</v>
      </c>
      <c r="E1712" t="str">
        <f t="shared" si="161"/>
        <v>LRKPLGS</v>
      </c>
      <c r="F1712" s="39">
        <v>102.37807464599609</v>
      </c>
      <c r="G1712">
        <f t="shared" si="159"/>
        <v>1.5830260533191245E-3</v>
      </c>
      <c r="H1712" s="38">
        <f>G1712*SUMIF('Manual Inputs'!$B$11:$B$22,'Expanded kW'!A1712,'Manual Inputs'!$C$11:$C$22)</f>
        <v>57835.643149497017</v>
      </c>
    </row>
    <row r="1713" spans="1:8" x14ac:dyDescent="0.2">
      <c r="A1713">
        <f t="shared" si="156"/>
        <v>5</v>
      </c>
      <c r="B1713" t="b">
        <f t="shared" si="157"/>
        <v>0</v>
      </c>
      <c r="C1713" t="str">
        <f t="shared" si="158"/>
        <v>ON</v>
      </c>
      <c r="D1713" s="4">
        <f t="shared" si="160"/>
        <v>42501.291666662517</v>
      </c>
      <c r="E1713" t="str">
        <f t="shared" si="161"/>
        <v>LRKPLGS</v>
      </c>
      <c r="F1713" s="39">
        <v>103.69333648681641</v>
      </c>
      <c r="G1713">
        <f t="shared" si="159"/>
        <v>1.603363354720372E-3</v>
      </c>
      <c r="H1713" s="38">
        <f>G1713*SUMIF('Manual Inputs'!$B$11:$B$22,'Expanded kW'!A1713,'Manual Inputs'!$C$11:$C$22)</f>
        <v>58578.663710655906</v>
      </c>
    </row>
    <row r="1714" spans="1:8" x14ac:dyDescent="0.2">
      <c r="A1714">
        <f t="shared" si="156"/>
        <v>5</v>
      </c>
      <c r="B1714" t="b">
        <f t="shared" si="157"/>
        <v>0</v>
      </c>
      <c r="C1714" t="str">
        <f t="shared" si="158"/>
        <v>ON</v>
      </c>
      <c r="D1714" s="4">
        <f t="shared" si="160"/>
        <v>42501.333333329181</v>
      </c>
      <c r="E1714" t="str">
        <f t="shared" si="161"/>
        <v>LRKPLGS</v>
      </c>
      <c r="F1714" s="39">
        <v>110.10003662109375</v>
      </c>
      <c r="G1714">
        <f t="shared" si="159"/>
        <v>1.7024272730782155E-3</v>
      </c>
      <c r="H1714" s="38">
        <f>G1714*SUMIF('Manual Inputs'!$B$11:$B$22,'Expanded kW'!A1714,'Manual Inputs'!$C$11:$C$22)</f>
        <v>62197.950594230737</v>
      </c>
    </row>
    <row r="1715" spans="1:8" x14ac:dyDescent="0.2">
      <c r="A1715">
        <f t="shared" si="156"/>
        <v>5</v>
      </c>
      <c r="B1715" t="b">
        <f t="shared" si="157"/>
        <v>0</v>
      </c>
      <c r="C1715" t="str">
        <f t="shared" si="158"/>
        <v>ON</v>
      </c>
      <c r="D1715" s="4">
        <f t="shared" si="160"/>
        <v>42501.374999995845</v>
      </c>
      <c r="E1715" t="str">
        <f t="shared" si="161"/>
        <v>LRKPLGS</v>
      </c>
      <c r="F1715" s="39">
        <v>110.81572723388672</v>
      </c>
      <c r="G1715">
        <f t="shared" si="159"/>
        <v>1.7134936746498873E-3</v>
      </c>
      <c r="H1715" s="38">
        <f>G1715*SUMIF('Manual Inputs'!$B$11:$B$22,'Expanded kW'!A1715,'Manual Inputs'!$C$11:$C$22)</f>
        <v>62602.260081687557</v>
      </c>
    </row>
    <row r="1716" spans="1:8" x14ac:dyDescent="0.2">
      <c r="A1716">
        <f t="shared" si="156"/>
        <v>5</v>
      </c>
      <c r="B1716" t="b">
        <f t="shared" si="157"/>
        <v>0</v>
      </c>
      <c r="C1716" t="str">
        <f t="shared" si="158"/>
        <v>ON</v>
      </c>
      <c r="D1716" s="4">
        <f t="shared" si="160"/>
        <v>42501.41666666251</v>
      </c>
      <c r="E1716" t="str">
        <f t="shared" si="161"/>
        <v>LRKPLGS</v>
      </c>
      <c r="F1716" s="39">
        <v>110.20538330078125</v>
      </c>
      <c r="G1716">
        <f t="shared" si="159"/>
        <v>1.7040562013341202E-3</v>
      </c>
      <c r="H1716" s="38">
        <f>G1716*SUMIF('Manual Inputs'!$B$11:$B$22,'Expanded kW'!A1716,'Manual Inputs'!$C$11:$C$22)</f>
        <v>62257.463268154897</v>
      </c>
    </row>
    <row r="1717" spans="1:8" x14ac:dyDescent="0.2">
      <c r="A1717">
        <f t="shared" si="156"/>
        <v>5</v>
      </c>
      <c r="B1717" t="b">
        <f t="shared" si="157"/>
        <v>0</v>
      </c>
      <c r="C1717" t="str">
        <f t="shared" si="158"/>
        <v>ON</v>
      </c>
      <c r="D1717" s="4">
        <f t="shared" si="160"/>
        <v>42501.458333329174</v>
      </c>
      <c r="E1717" t="str">
        <f t="shared" si="161"/>
        <v>LRKPLGS</v>
      </c>
      <c r="F1717" s="39">
        <v>110.63467407226562</v>
      </c>
      <c r="G1717">
        <f t="shared" si="159"/>
        <v>1.710694131164888E-3</v>
      </c>
      <c r="H1717" s="38">
        <f>G1717*SUMIF('Manual Inputs'!$B$11:$B$22,'Expanded kW'!A1717,'Manual Inputs'!$C$11:$C$22)</f>
        <v>62499.979138401475</v>
      </c>
    </row>
    <row r="1718" spans="1:8" x14ac:dyDescent="0.2">
      <c r="A1718">
        <f t="shared" si="156"/>
        <v>5</v>
      </c>
      <c r="B1718" t="b">
        <f t="shared" si="157"/>
        <v>0</v>
      </c>
      <c r="C1718" t="str">
        <f t="shared" si="158"/>
        <v>ON</v>
      </c>
      <c r="D1718" s="4">
        <f t="shared" si="160"/>
        <v>42501.499999995838</v>
      </c>
      <c r="E1718" t="str">
        <f t="shared" si="161"/>
        <v>LRKPLGS</v>
      </c>
      <c r="F1718" s="39">
        <v>124.61499786376953</v>
      </c>
      <c r="G1718">
        <f t="shared" si="159"/>
        <v>1.9268655806897342E-3</v>
      </c>
      <c r="H1718" s="38">
        <f>G1718*SUMIF('Manual Inputs'!$B$11:$B$22,'Expanded kW'!A1718,'Manual Inputs'!$C$11:$C$22)</f>
        <v>70397.773863646042</v>
      </c>
    </row>
    <row r="1719" spans="1:8" x14ac:dyDescent="0.2">
      <c r="A1719">
        <f t="shared" si="156"/>
        <v>5</v>
      </c>
      <c r="B1719" t="b">
        <f t="shared" si="157"/>
        <v>0</v>
      </c>
      <c r="C1719" t="str">
        <f t="shared" si="158"/>
        <v>ON</v>
      </c>
      <c r="D1719" s="4">
        <f t="shared" si="160"/>
        <v>42501.541666662502</v>
      </c>
      <c r="E1719" t="str">
        <f t="shared" si="161"/>
        <v>LRKPLGS</v>
      </c>
      <c r="F1719" s="39">
        <v>119.71181488037109</v>
      </c>
      <c r="G1719">
        <f t="shared" si="159"/>
        <v>1.8510498707953083E-3</v>
      </c>
      <c r="H1719" s="38">
        <f>G1719*SUMIF('Manual Inputs'!$B$11:$B$22,'Expanded kW'!A1719,'Manual Inputs'!$C$11:$C$22)</f>
        <v>67627.85713777403</v>
      </c>
    </row>
    <row r="1720" spans="1:8" x14ac:dyDescent="0.2">
      <c r="A1720">
        <f t="shared" si="156"/>
        <v>5</v>
      </c>
      <c r="B1720" t="b">
        <f t="shared" si="157"/>
        <v>0</v>
      </c>
      <c r="C1720" t="str">
        <f t="shared" si="158"/>
        <v>ON</v>
      </c>
      <c r="D1720" s="4">
        <f t="shared" si="160"/>
        <v>42501.583333329167</v>
      </c>
      <c r="E1720" t="str">
        <f t="shared" si="161"/>
        <v>LRKPLGS</v>
      </c>
      <c r="F1720" s="39">
        <v>117.19619750976562</v>
      </c>
      <c r="G1720">
        <f t="shared" si="159"/>
        <v>1.8121520125222298E-3</v>
      </c>
      <c r="H1720" s="38">
        <f>G1720*SUMIF('Manual Inputs'!$B$11:$B$22,'Expanded kW'!A1720,'Manual Inputs'!$C$11:$C$22)</f>
        <v>66206.72913697797</v>
      </c>
    </row>
    <row r="1721" spans="1:8" x14ac:dyDescent="0.2">
      <c r="A1721">
        <f t="shared" si="156"/>
        <v>5</v>
      </c>
      <c r="B1721" t="b">
        <f t="shared" si="157"/>
        <v>0</v>
      </c>
      <c r="C1721" t="str">
        <f t="shared" si="158"/>
        <v>ON</v>
      </c>
      <c r="D1721" s="4">
        <f t="shared" si="160"/>
        <v>42501.624999995831</v>
      </c>
      <c r="E1721" t="str">
        <f t="shared" si="161"/>
        <v>LRKPLGS</v>
      </c>
      <c r="F1721" s="39">
        <v>123.54092407226562</v>
      </c>
      <c r="G1721">
        <f t="shared" si="159"/>
        <v>1.9102576614549059E-3</v>
      </c>
      <c r="H1721" s="38">
        <f>G1721*SUMIF('Manual Inputs'!$B$11:$B$22,'Expanded kW'!A1721,'Manual Inputs'!$C$11:$C$22)</f>
        <v>69791.005776470687</v>
      </c>
    </row>
    <row r="1722" spans="1:8" x14ac:dyDescent="0.2">
      <c r="A1722">
        <f t="shared" si="156"/>
        <v>5</v>
      </c>
      <c r="B1722" t="b">
        <f t="shared" si="157"/>
        <v>0</v>
      </c>
      <c r="C1722" t="str">
        <f t="shared" si="158"/>
        <v>ON</v>
      </c>
      <c r="D1722" s="4">
        <f t="shared" si="160"/>
        <v>42501.666666662495</v>
      </c>
      <c r="E1722" t="str">
        <f t="shared" si="161"/>
        <v>LRKPLGS</v>
      </c>
      <c r="F1722" s="39">
        <v>110.69724273681641</v>
      </c>
      <c r="G1722">
        <f t="shared" si="159"/>
        <v>1.7116616022415589E-3</v>
      </c>
      <c r="H1722" s="38">
        <f>G1722*SUMIF('Manual Inputs'!$B$11:$B$22,'Expanded kW'!A1722,'Manual Inputs'!$C$11:$C$22)</f>
        <v>62535.325563579048</v>
      </c>
    </row>
    <row r="1723" spans="1:8" x14ac:dyDescent="0.2">
      <c r="A1723">
        <f t="shared" si="156"/>
        <v>5</v>
      </c>
      <c r="B1723" t="b">
        <f t="shared" si="157"/>
        <v>0</v>
      </c>
      <c r="C1723" t="str">
        <f t="shared" si="158"/>
        <v>ON</v>
      </c>
      <c r="D1723" s="4">
        <f t="shared" si="160"/>
        <v>42501.708333329159</v>
      </c>
      <c r="E1723" t="str">
        <f t="shared" si="161"/>
        <v>LRKPLGS</v>
      </c>
      <c r="F1723" s="39">
        <v>102.11351013183594</v>
      </c>
      <c r="G1723">
        <f t="shared" si="159"/>
        <v>1.5789352114064649E-3</v>
      </c>
      <c r="H1723" s="38">
        <f>G1723*SUMIF('Manual Inputs'!$B$11:$B$22,'Expanded kW'!A1723,'Manual Inputs'!$C$11:$C$22)</f>
        <v>57686.184792481654</v>
      </c>
    </row>
    <row r="1724" spans="1:8" x14ac:dyDescent="0.2">
      <c r="A1724">
        <f t="shared" si="156"/>
        <v>5</v>
      </c>
      <c r="B1724" t="b">
        <f t="shared" si="157"/>
        <v>0</v>
      </c>
      <c r="C1724" t="str">
        <f t="shared" si="158"/>
        <v>ON</v>
      </c>
      <c r="D1724" s="4">
        <f t="shared" si="160"/>
        <v>42501.749999995824</v>
      </c>
      <c r="E1724" t="str">
        <f t="shared" si="161"/>
        <v>LRKPLGS</v>
      </c>
      <c r="F1724" s="39">
        <v>97.542510986328125</v>
      </c>
      <c r="G1724">
        <f t="shared" si="159"/>
        <v>1.5082559105692585E-3</v>
      </c>
      <c r="H1724" s="38">
        <f>G1724*SUMIF('Manual Inputs'!$B$11:$B$22,'Expanded kW'!A1724,'Manual Inputs'!$C$11:$C$22)</f>
        <v>55103.926078099932</v>
      </c>
    </row>
    <row r="1725" spans="1:8" x14ac:dyDescent="0.2">
      <c r="A1725">
        <f t="shared" si="156"/>
        <v>5</v>
      </c>
      <c r="B1725" t="b">
        <f t="shared" si="157"/>
        <v>0</v>
      </c>
      <c r="C1725" t="str">
        <f t="shared" si="158"/>
        <v>ON</v>
      </c>
      <c r="D1725" s="4">
        <f t="shared" si="160"/>
        <v>42501.791666662488</v>
      </c>
      <c r="E1725" t="str">
        <f t="shared" si="161"/>
        <v>LRKPLGS</v>
      </c>
      <c r="F1725" s="39">
        <v>95.604904174804687</v>
      </c>
      <c r="G1725">
        <f t="shared" si="159"/>
        <v>1.4782955692135896E-3</v>
      </c>
      <c r="H1725" s="38">
        <f>G1725*SUMIF('Manual Inputs'!$B$11:$B$22,'Expanded kW'!A1725,'Manual Inputs'!$C$11:$C$22)</f>
        <v>54009.32905131665</v>
      </c>
    </row>
    <row r="1726" spans="1:8" x14ac:dyDescent="0.2">
      <c r="A1726">
        <f t="shared" si="156"/>
        <v>5</v>
      </c>
      <c r="B1726" t="b">
        <f t="shared" si="157"/>
        <v>0</v>
      </c>
      <c r="C1726" t="str">
        <f t="shared" si="158"/>
        <v>ON</v>
      </c>
      <c r="D1726" s="4">
        <f t="shared" si="160"/>
        <v>42501.833333329152</v>
      </c>
      <c r="E1726" t="str">
        <f t="shared" si="161"/>
        <v>LRKPLGS</v>
      </c>
      <c r="F1726" s="39">
        <v>92.218582153320313</v>
      </c>
      <c r="G1726">
        <f t="shared" si="159"/>
        <v>1.425934397122064E-3</v>
      </c>
      <c r="H1726" s="38">
        <f>G1726*SUMIF('Manual Inputs'!$B$11:$B$22,'Expanded kW'!A1726,'Manual Inputs'!$C$11:$C$22)</f>
        <v>52096.320697710995</v>
      </c>
    </row>
    <row r="1727" spans="1:8" x14ac:dyDescent="0.2">
      <c r="A1727">
        <f t="shared" si="156"/>
        <v>5</v>
      </c>
      <c r="B1727" t="b">
        <f t="shared" si="157"/>
        <v>0</v>
      </c>
      <c r="C1727" t="str">
        <f t="shared" si="158"/>
        <v>OFF</v>
      </c>
      <c r="D1727" s="4">
        <f t="shared" si="160"/>
        <v>42501.874999995816</v>
      </c>
      <c r="E1727" t="str">
        <f t="shared" si="161"/>
        <v>LRKPLGS</v>
      </c>
      <c r="F1727" s="39">
        <v>82.682518005371094</v>
      </c>
      <c r="G1727">
        <f t="shared" si="159"/>
        <v>1.2784825326039571E-3</v>
      </c>
      <c r="H1727" s="38">
        <f>G1727*SUMIF('Manual Inputs'!$B$11:$B$22,'Expanded kW'!A1727,'Manual Inputs'!$C$11:$C$22)</f>
        <v>46709.186733543669</v>
      </c>
    </row>
    <row r="1728" spans="1:8" x14ac:dyDescent="0.2">
      <c r="A1728">
        <f t="shared" si="156"/>
        <v>5</v>
      </c>
      <c r="B1728" t="b">
        <f t="shared" si="157"/>
        <v>0</v>
      </c>
      <c r="C1728" t="str">
        <f t="shared" si="158"/>
        <v>OFF</v>
      </c>
      <c r="D1728" s="4">
        <f t="shared" si="160"/>
        <v>42501.916666662481</v>
      </c>
      <c r="E1728" t="str">
        <f t="shared" si="161"/>
        <v>LRKPLGS</v>
      </c>
      <c r="F1728" s="39">
        <v>82.246788024902344</v>
      </c>
      <c r="G1728">
        <f t="shared" si="159"/>
        <v>1.2717450361851255E-3</v>
      </c>
      <c r="H1728" s="38">
        <f>G1728*SUMIF('Manual Inputs'!$B$11:$B$22,'Expanded kW'!A1728,'Manual Inputs'!$C$11:$C$22)</f>
        <v>46463.033211443675</v>
      </c>
    </row>
    <row r="1729" spans="1:8" x14ac:dyDescent="0.2">
      <c r="A1729">
        <f t="shared" si="156"/>
        <v>5</v>
      </c>
      <c r="B1729" t="b">
        <f t="shared" si="157"/>
        <v>0</v>
      </c>
      <c r="C1729" t="str">
        <f t="shared" si="158"/>
        <v>OFF</v>
      </c>
      <c r="D1729" s="4">
        <f t="shared" si="160"/>
        <v>42501.958333329145</v>
      </c>
      <c r="E1729" t="str">
        <f t="shared" si="161"/>
        <v>LRKPLGS</v>
      </c>
      <c r="F1729" s="39">
        <v>75.431167602539062</v>
      </c>
      <c r="G1729">
        <f t="shared" si="159"/>
        <v>1.166358167605673E-3</v>
      </c>
      <c r="H1729" s="38">
        <f>G1729*SUMIF('Manual Inputs'!$B$11:$B$22,'Expanded kW'!A1729,'Manual Inputs'!$C$11:$C$22)</f>
        <v>42612.738195120633</v>
      </c>
    </row>
    <row r="1730" spans="1:8" x14ac:dyDescent="0.2">
      <c r="A1730">
        <f t="shared" ref="A1730:A1793" si="162">MONTH(D1730)</f>
        <v>5</v>
      </c>
      <c r="B1730" t="b">
        <f t="shared" ref="B1730:B1793" si="163">IF(ISNA(VLOOKUP(DATE(YEAR(D1730),MONTH(D1730),DAY(D1730)),Holidays,1,FALSE)),FALSE,TRUE)</f>
        <v>0</v>
      </c>
      <c r="C1730" t="str">
        <f t="shared" ref="C1730:C1793" si="164">IF(OR(HOUR(D1730)&lt;PkStart,HOUR(D1730)&gt;OPkStart-1,WEEKDAY(D1730,2)&gt;5,B1730)=TRUE,"OFF","ON")</f>
        <v>OFF</v>
      </c>
      <c r="D1730" s="4">
        <f t="shared" si="160"/>
        <v>42501.999999995809</v>
      </c>
      <c r="E1730" t="str">
        <f t="shared" si="161"/>
        <v>LRKPLGS</v>
      </c>
      <c r="F1730" s="39">
        <v>71.257522583007812</v>
      </c>
      <c r="G1730">
        <f t="shared" ref="G1730:G1793" si="165">IF(SUMIF($A$2:$A$8761,A1730,$F$2:$F$8761)=0,0,F1730/SUMIF($A$2:$A$8761,A1730,$F$2:$F$8761))</f>
        <v>1.1018229746352125E-3</v>
      </c>
      <c r="H1730" s="38">
        <f>G1730*SUMIF('Manual Inputs'!$B$11:$B$22,'Expanded kW'!A1730,'Manual Inputs'!$C$11:$C$22)</f>
        <v>40254.953632195917</v>
      </c>
    </row>
    <row r="1731" spans="1:8" x14ac:dyDescent="0.2">
      <c r="A1731">
        <f t="shared" si="162"/>
        <v>5</v>
      </c>
      <c r="B1731" t="b">
        <f t="shared" si="163"/>
        <v>0</v>
      </c>
      <c r="C1731" t="str">
        <f t="shared" si="164"/>
        <v>OFF</v>
      </c>
      <c r="D1731" s="4">
        <f t="shared" si="160"/>
        <v>42502.041666662473</v>
      </c>
      <c r="E1731" t="str">
        <f t="shared" si="161"/>
        <v>LRKPLGS</v>
      </c>
      <c r="F1731" s="39">
        <v>69.962425231933594</v>
      </c>
      <c r="G1731">
        <f t="shared" si="165"/>
        <v>1.0817974676560651E-3</v>
      </c>
      <c r="H1731" s="38">
        <f>G1731*SUMIF('Manual Inputs'!$B$11:$B$22,'Expanded kW'!A1731,'Manual Inputs'!$C$11:$C$22)</f>
        <v>39523.324438156204</v>
      </c>
    </row>
    <row r="1732" spans="1:8" x14ac:dyDescent="0.2">
      <c r="A1732">
        <f t="shared" si="162"/>
        <v>5</v>
      </c>
      <c r="B1732" t="b">
        <f t="shared" si="163"/>
        <v>0</v>
      </c>
      <c r="C1732" t="str">
        <f t="shared" si="164"/>
        <v>OFF</v>
      </c>
      <c r="D1732" s="4">
        <f t="shared" ref="D1732:D1795" si="166">+D1731+1/24</f>
        <v>42502.083333329138</v>
      </c>
      <c r="E1732" t="str">
        <f t="shared" ref="E1732:E1795" si="167">+E1731</f>
        <v>LRKPLGS</v>
      </c>
      <c r="F1732" s="39">
        <v>69.930198669433594</v>
      </c>
      <c r="G1732">
        <f t="shared" si="165"/>
        <v>1.0812991628361822E-3</v>
      </c>
      <c r="H1732" s="38">
        <f>G1732*SUMIF('Manual Inputs'!$B$11:$B$22,'Expanded kW'!A1732,'Manual Inputs'!$C$11:$C$22)</f>
        <v>39505.118938832937</v>
      </c>
    </row>
    <row r="1733" spans="1:8" x14ac:dyDescent="0.2">
      <c r="A1733">
        <f t="shared" si="162"/>
        <v>5</v>
      </c>
      <c r="B1733" t="b">
        <f t="shared" si="163"/>
        <v>0</v>
      </c>
      <c r="C1733" t="str">
        <f t="shared" si="164"/>
        <v>OFF</v>
      </c>
      <c r="D1733" s="4">
        <f t="shared" si="166"/>
        <v>42502.124999995802</v>
      </c>
      <c r="E1733" t="str">
        <f t="shared" si="167"/>
        <v>LRKPLGS</v>
      </c>
      <c r="F1733" s="39">
        <v>65.339736938476563</v>
      </c>
      <c r="G1733">
        <f t="shared" si="165"/>
        <v>1.0103189208068544E-3</v>
      </c>
      <c r="H1733" s="38">
        <f>G1733*SUMIF('Manual Inputs'!$B$11:$B$22,'Expanded kW'!A1733,'Manual Inputs'!$C$11:$C$22)</f>
        <v>36911.865378624119</v>
      </c>
    </row>
    <row r="1734" spans="1:8" x14ac:dyDescent="0.2">
      <c r="A1734">
        <f t="shared" si="162"/>
        <v>5</v>
      </c>
      <c r="B1734" t="b">
        <f t="shared" si="163"/>
        <v>0</v>
      </c>
      <c r="C1734" t="str">
        <f t="shared" si="164"/>
        <v>OFF</v>
      </c>
      <c r="D1734" s="4">
        <f t="shared" si="166"/>
        <v>42502.166666662466</v>
      </c>
      <c r="E1734" t="str">
        <f t="shared" si="167"/>
        <v>LRKPLGS</v>
      </c>
      <c r="F1734" s="39">
        <v>66.910110473632812</v>
      </c>
      <c r="G1734">
        <f t="shared" si="165"/>
        <v>1.034600899425725E-3</v>
      </c>
      <c r="H1734" s="38">
        <f>G1734*SUMIF('Manual Inputs'!$B$11:$B$22,'Expanded kW'!A1734,'Manual Inputs'!$C$11:$C$22)</f>
        <v>37799.004189397441</v>
      </c>
    </row>
    <row r="1735" spans="1:8" x14ac:dyDescent="0.2">
      <c r="A1735">
        <f t="shared" si="162"/>
        <v>5</v>
      </c>
      <c r="B1735" t="b">
        <f t="shared" si="163"/>
        <v>0</v>
      </c>
      <c r="C1735" t="str">
        <f t="shared" si="164"/>
        <v>OFF</v>
      </c>
      <c r="D1735" s="4">
        <f t="shared" si="166"/>
        <v>42502.20833332913</v>
      </c>
      <c r="E1735" t="str">
        <f t="shared" si="167"/>
        <v>LRKPLGS</v>
      </c>
      <c r="F1735" s="39">
        <v>74.178504943847656</v>
      </c>
      <c r="G1735">
        <f t="shared" si="165"/>
        <v>1.146988809160661E-3</v>
      </c>
      <c r="H1735" s="38">
        <f>G1735*SUMIF('Manual Inputs'!$B$11:$B$22,'Expanded kW'!A1735,'Manual Inputs'!$C$11:$C$22)</f>
        <v>41905.081299195517</v>
      </c>
    </row>
    <row r="1736" spans="1:8" x14ac:dyDescent="0.2">
      <c r="A1736">
        <f t="shared" si="162"/>
        <v>5</v>
      </c>
      <c r="B1736" t="b">
        <f t="shared" si="163"/>
        <v>0</v>
      </c>
      <c r="C1736" t="str">
        <f t="shared" si="164"/>
        <v>OFF</v>
      </c>
      <c r="D1736" s="4">
        <f t="shared" si="166"/>
        <v>42502.249999995794</v>
      </c>
      <c r="E1736" t="str">
        <f t="shared" si="167"/>
        <v>LRKPLGS</v>
      </c>
      <c r="F1736" s="39">
        <v>99.486076354980469</v>
      </c>
      <c r="G1736">
        <f t="shared" si="165"/>
        <v>1.5383083864098537E-3</v>
      </c>
      <c r="H1736" s="38">
        <f>G1736*SUMIF('Manual Inputs'!$B$11:$B$22,'Expanded kW'!A1736,'Manual Inputs'!$C$11:$C$22)</f>
        <v>56201.889225851839</v>
      </c>
    </row>
    <row r="1737" spans="1:8" x14ac:dyDescent="0.2">
      <c r="A1737">
        <f t="shared" si="162"/>
        <v>5</v>
      </c>
      <c r="B1737" t="b">
        <f t="shared" si="163"/>
        <v>0</v>
      </c>
      <c r="C1737" t="str">
        <f t="shared" si="164"/>
        <v>ON</v>
      </c>
      <c r="D1737" s="4">
        <f t="shared" si="166"/>
        <v>42502.291666662459</v>
      </c>
      <c r="E1737" t="str">
        <f t="shared" si="167"/>
        <v>LRKPLGS</v>
      </c>
      <c r="F1737" s="39">
        <v>93.801567077636719</v>
      </c>
      <c r="G1737">
        <f t="shared" si="165"/>
        <v>1.4504113799708744E-3</v>
      </c>
      <c r="H1737" s="38">
        <f>G1737*SUMIF('Manual Inputs'!$B$11:$B$22,'Expanded kW'!A1737,'Manual Inputs'!$C$11:$C$22)</f>
        <v>52990.583961699602</v>
      </c>
    </row>
    <row r="1738" spans="1:8" x14ac:dyDescent="0.2">
      <c r="A1738">
        <f t="shared" si="162"/>
        <v>5</v>
      </c>
      <c r="B1738" t="b">
        <f t="shared" si="163"/>
        <v>0</v>
      </c>
      <c r="C1738" t="str">
        <f t="shared" si="164"/>
        <v>ON</v>
      </c>
      <c r="D1738" s="4">
        <f t="shared" si="166"/>
        <v>42502.333333329123</v>
      </c>
      <c r="E1738" t="str">
        <f t="shared" si="167"/>
        <v>LRKPLGS</v>
      </c>
      <c r="F1738" s="39">
        <v>107.80087280273437</v>
      </c>
      <c r="G1738">
        <f t="shared" si="165"/>
        <v>1.6668763385847046E-3</v>
      </c>
      <c r="H1738" s="38">
        <f>G1738*SUMIF('Manual Inputs'!$B$11:$B$22,'Expanded kW'!A1738,'Manual Inputs'!$C$11:$C$22)</f>
        <v>60899.102001886473</v>
      </c>
    </row>
    <row r="1739" spans="1:8" x14ac:dyDescent="0.2">
      <c r="A1739">
        <f t="shared" si="162"/>
        <v>5</v>
      </c>
      <c r="B1739" t="b">
        <f t="shared" si="163"/>
        <v>0</v>
      </c>
      <c r="C1739" t="str">
        <f t="shared" si="164"/>
        <v>ON</v>
      </c>
      <c r="D1739" s="4">
        <f t="shared" si="166"/>
        <v>42502.374999995787</v>
      </c>
      <c r="E1739" t="str">
        <f t="shared" si="167"/>
        <v>LRKPLGS</v>
      </c>
      <c r="F1739" s="39">
        <v>105.82649230957031</v>
      </c>
      <c r="G1739">
        <f t="shared" si="165"/>
        <v>1.6363473823540749E-3</v>
      </c>
      <c r="H1739" s="38">
        <f>G1739*SUMIF('Manual Inputs'!$B$11:$B$22,'Expanded kW'!A1739,'Manual Inputs'!$C$11:$C$22)</f>
        <v>59783.730707409508</v>
      </c>
    </row>
    <row r="1740" spans="1:8" x14ac:dyDescent="0.2">
      <c r="A1740">
        <f t="shared" si="162"/>
        <v>5</v>
      </c>
      <c r="B1740" t="b">
        <f t="shared" si="163"/>
        <v>0</v>
      </c>
      <c r="C1740" t="str">
        <f t="shared" si="164"/>
        <v>ON</v>
      </c>
      <c r="D1740" s="4">
        <f t="shared" si="166"/>
        <v>42502.416666662451</v>
      </c>
      <c r="E1740" t="str">
        <f t="shared" si="167"/>
        <v>LRKPLGS</v>
      </c>
      <c r="F1740" s="39">
        <v>114.21128845214844</v>
      </c>
      <c r="G1740">
        <f t="shared" si="165"/>
        <v>1.7659977082794996E-3</v>
      </c>
      <c r="H1740" s="38">
        <f>G1740*SUMIF('Manual Inputs'!$B$11:$B$22,'Expanded kW'!A1740,'Manual Inputs'!$C$11:$C$22)</f>
        <v>64520.487862300899</v>
      </c>
    </row>
    <row r="1741" spans="1:8" x14ac:dyDescent="0.2">
      <c r="A1741">
        <f t="shared" si="162"/>
        <v>5</v>
      </c>
      <c r="B1741" t="b">
        <f t="shared" si="163"/>
        <v>0</v>
      </c>
      <c r="C1741" t="str">
        <f t="shared" si="164"/>
        <v>ON</v>
      </c>
      <c r="D1741" s="4">
        <f t="shared" si="166"/>
        <v>42502.458333329116</v>
      </c>
      <c r="E1741" t="str">
        <f t="shared" si="167"/>
        <v>LRKPLGS</v>
      </c>
      <c r="F1741" s="39">
        <v>117.95494079589844</v>
      </c>
      <c r="G1741">
        <f t="shared" si="165"/>
        <v>1.8238841181892138E-3</v>
      </c>
      <c r="H1741" s="38">
        <f>G1741*SUMIF('Manual Inputs'!$B$11:$B$22,'Expanded kW'!A1741,'Manual Inputs'!$C$11:$C$22)</f>
        <v>66635.360033686971</v>
      </c>
    </row>
    <row r="1742" spans="1:8" x14ac:dyDescent="0.2">
      <c r="A1742">
        <f t="shared" si="162"/>
        <v>5</v>
      </c>
      <c r="B1742" t="b">
        <f t="shared" si="163"/>
        <v>0</v>
      </c>
      <c r="C1742" t="str">
        <f t="shared" si="164"/>
        <v>ON</v>
      </c>
      <c r="D1742" s="4">
        <f t="shared" si="166"/>
        <v>42502.49999999578</v>
      </c>
      <c r="E1742" t="str">
        <f t="shared" si="167"/>
        <v>LRKPLGS</v>
      </c>
      <c r="F1742" s="39">
        <v>118.62871551513672</v>
      </c>
      <c r="G1742">
        <f t="shared" si="165"/>
        <v>1.8343023931793431E-3</v>
      </c>
      <c r="H1742" s="38">
        <f>G1742*SUMIF('Manual Inputs'!$B$11:$B$22,'Expanded kW'!A1742,'Manual Inputs'!$C$11:$C$22)</f>
        <v>67015.990303984217</v>
      </c>
    </row>
    <row r="1743" spans="1:8" x14ac:dyDescent="0.2">
      <c r="A1743">
        <f t="shared" si="162"/>
        <v>5</v>
      </c>
      <c r="B1743" t="b">
        <f t="shared" si="163"/>
        <v>0</v>
      </c>
      <c r="C1743" t="str">
        <f t="shared" si="164"/>
        <v>ON</v>
      </c>
      <c r="D1743" s="4">
        <f t="shared" si="166"/>
        <v>42502.541666662444</v>
      </c>
      <c r="E1743" t="str">
        <f t="shared" si="167"/>
        <v>LRKPLGS</v>
      </c>
      <c r="F1743" s="39">
        <v>120.69264221191406</v>
      </c>
      <c r="G1743">
        <f t="shared" si="165"/>
        <v>1.8662159620214701E-3</v>
      </c>
      <c r="H1743" s="38">
        <f>G1743*SUMIF('Manual Inputs'!$B$11:$B$22,'Expanded kW'!A1743,'Manual Inputs'!$C$11:$C$22)</f>
        <v>68181.948233299539</v>
      </c>
    </row>
    <row r="1744" spans="1:8" x14ac:dyDescent="0.2">
      <c r="A1744">
        <f t="shared" si="162"/>
        <v>5</v>
      </c>
      <c r="B1744" t="b">
        <f t="shared" si="163"/>
        <v>0</v>
      </c>
      <c r="C1744" t="str">
        <f t="shared" si="164"/>
        <v>ON</v>
      </c>
      <c r="D1744" s="4">
        <f t="shared" si="166"/>
        <v>42502.583333329108</v>
      </c>
      <c r="E1744" t="str">
        <f t="shared" si="167"/>
        <v>LRKPLGS</v>
      </c>
      <c r="F1744" s="39">
        <v>126.42524719238281</v>
      </c>
      <c r="G1744">
        <f t="shared" si="165"/>
        <v>1.9548566506537596E-3</v>
      </c>
      <c r="H1744" s="38">
        <f>G1744*SUMIF('Manual Inputs'!$B$11:$B$22,'Expanded kW'!A1744,'Manual Inputs'!$C$11:$C$22)</f>
        <v>71420.423825987265</v>
      </c>
    </row>
    <row r="1745" spans="1:8" x14ac:dyDescent="0.2">
      <c r="A1745">
        <f t="shared" si="162"/>
        <v>5</v>
      </c>
      <c r="B1745" t="b">
        <f t="shared" si="163"/>
        <v>0</v>
      </c>
      <c r="C1745" t="str">
        <f t="shared" si="164"/>
        <v>ON</v>
      </c>
      <c r="D1745" s="4">
        <f t="shared" si="166"/>
        <v>42502.624999995773</v>
      </c>
      <c r="E1745" t="str">
        <f t="shared" si="167"/>
        <v>LRKPLGS</v>
      </c>
      <c r="F1745" s="39">
        <v>122.70929718017578</v>
      </c>
      <c r="G1745">
        <f t="shared" si="165"/>
        <v>1.8973985894185231E-3</v>
      </c>
      <c r="H1745" s="38">
        <f>G1745*SUMIF('Manual Inputs'!$B$11:$B$22,'Expanded kW'!A1745,'Manual Inputs'!$C$11:$C$22)</f>
        <v>69321.201315596176</v>
      </c>
    </row>
    <row r="1746" spans="1:8" x14ac:dyDescent="0.2">
      <c r="A1746">
        <f t="shared" si="162"/>
        <v>5</v>
      </c>
      <c r="B1746" t="b">
        <f t="shared" si="163"/>
        <v>0</v>
      </c>
      <c r="C1746" t="str">
        <f t="shared" si="164"/>
        <v>ON</v>
      </c>
      <c r="D1746" s="4">
        <f t="shared" si="166"/>
        <v>42502.666666662437</v>
      </c>
      <c r="E1746" t="str">
        <f t="shared" si="167"/>
        <v>LRKPLGS</v>
      </c>
      <c r="F1746" s="39">
        <v>114.42729949951172</v>
      </c>
      <c r="G1746">
        <f t="shared" si="165"/>
        <v>1.7693377898053851E-3</v>
      </c>
      <c r="H1746" s="38">
        <f>G1746*SUMIF('Manual Inputs'!$B$11:$B$22,'Expanded kW'!A1746,'Manual Inputs'!$C$11:$C$22)</f>
        <v>64642.517289938121</v>
      </c>
    </row>
    <row r="1747" spans="1:8" x14ac:dyDescent="0.2">
      <c r="A1747">
        <f t="shared" si="162"/>
        <v>5</v>
      </c>
      <c r="B1747" t="b">
        <f t="shared" si="163"/>
        <v>0</v>
      </c>
      <c r="C1747" t="str">
        <f t="shared" si="164"/>
        <v>ON</v>
      </c>
      <c r="D1747" s="4">
        <f t="shared" si="166"/>
        <v>42502.708333329101</v>
      </c>
      <c r="E1747" t="str">
        <f t="shared" si="167"/>
        <v>LRKPLGS</v>
      </c>
      <c r="F1747" s="39">
        <v>100.98665618896484</v>
      </c>
      <c r="G1747">
        <f t="shared" si="165"/>
        <v>1.5615111764652092E-3</v>
      </c>
      <c r="H1747" s="38">
        <f>G1747*SUMIF('Manual Inputs'!$B$11:$B$22,'Expanded kW'!A1747,'Manual Inputs'!$C$11:$C$22)</f>
        <v>57049.600028147594</v>
      </c>
    </row>
    <row r="1748" spans="1:8" x14ac:dyDescent="0.2">
      <c r="A1748">
        <f t="shared" si="162"/>
        <v>5</v>
      </c>
      <c r="B1748" t="b">
        <f t="shared" si="163"/>
        <v>0</v>
      </c>
      <c r="C1748" t="str">
        <f t="shared" si="164"/>
        <v>ON</v>
      </c>
      <c r="D1748" s="4">
        <f t="shared" si="166"/>
        <v>42502.749999995765</v>
      </c>
      <c r="E1748" t="str">
        <f t="shared" si="167"/>
        <v>LRKPLGS</v>
      </c>
      <c r="F1748" s="39">
        <v>94.629203796386719</v>
      </c>
      <c r="G1748">
        <f t="shared" si="165"/>
        <v>1.4632087537542271E-3</v>
      </c>
      <c r="H1748" s="38">
        <f>G1748*SUMIF('Manual Inputs'!$B$11:$B$22,'Expanded kW'!A1748,'Manual Inputs'!$C$11:$C$22)</f>
        <v>53458.134285228931</v>
      </c>
    </row>
    <row r="1749" spans="1:8" x14ac:dyDescent="0.2">
      <c r="A1749">
        <f t="shared" si="162"/>
        <v>5</v>
      </c>
      <c r="B1749" t="b">
        <f t="shared" si="163"/>
        <v>0</v>
      </c>
      <c r="C1749" t="str">
        <f t="shared" si="164"/>
        <v>ON</v>
      </c>
      <c r="D1749" s="4">
        <f t="shared" si="166"/>
        <v>42502.79166666243</v>
      </c>
      <c r="E1749" t="str">
        <f t="shared" si="167"/>
        <v>LRKPLGS</v>
      </c>
      <c r="F1749" s="39">
        <v>94.449859619140625</v>
      </c>
      <c r="G1749">
        <f t="shared" si="165"/>
        <v>1.4604356355248276E-3</v>
      </c>
      <c r="H1749" s="38">
        <f>G1749*SUMIF('Manual Inputs'!$B$11:$B$22,'Expanded kW'!A1749,'Manual Inputs'!$C$11:$C$22)</f>
        <v>53356.818785088777</v>
      </c>
    </row>
    <row r="1750" spans="1:8" x14ac:dyDescent="0.2">
      <c r="A1750">
        <f t="shared" si="162"/>
        <v>5</v>
      </c>
      <c r="B1750" t="b">
        <f t="shared" si="163"/>
        <v>0</v>
      </c>
      <c r="C1750" t="str">
        <f t="shared" si="164"/>
        <v>ON</v>
      </c>
      <c r="D1750" s="4">
        <f t="shared" si="166"/>
        <v>42502.833333329094</v>
      </c>
      <c r="E1750" t="str">
        <f t="shared" si="167"/>
        <v>LRKPLGS</v>
      </c>
      <c r="F1750" s="39">
        <v>90.439529418945313</v>
      </c>
      <c r="G1750">
        <f t="shared" si="165"/>
        <v>1.3984257060426269E-3</v>
      </c>
      <c r="H1750" s="38">
        <f>G1750*SUMIF('Manual Inputs'!$B$11:$B$22,'Expanded kW'!A1750,'Manual Inputs'!$C$11:$C$22)</f>
        <v>51091.294382797059</v>
      </c>
    </row>
    <row r="1751" spans="1:8" x14ac:dyDescent="0.2">
      <c r="A1751">
        <f t="shared" si="162"/>
        <v>5</v>
      </c>
      <c r="B1751" t="b">
        <f t="shared" si="163"/>
        <v>0</v>
      </c>
      <c r="C1751" t="str">
        <f t="shared" si="164"/>
        <v>OFF</v>
      </c>
      <c r="D1751" s="4">
        <f t="shared" si="166"/>
        <v>42502.874999995758</v>
      </c>
      <c r="E1751" t="str">
        <f t="shared" si="167"/>
        <v>LRKPLGS</v>
      </c>
      <c r="F1751" s="39">
        <v>82.559242248535156</v>
      </c>
      <c r="G1751">
        <f t="shared" si="165"/>
        <v>1.2765763751040363E-3</v>
      </c>
      <c r="H1751" s="38">
        <f>G1751*SUMIF('Manual Inputs'!$B$11:$B$22,'Expanded kW'!A1751,'Manual Inputs'!$C$11:$C$22)</f>
        <v>46639.545526615329</v>
      </c>
    </row>
    <row r="1752" spans="1:8" x14ac:dyDescent="0.2">
      <c r="A1752">
        <f t="shared" si="162"/>
        <v>5</v>
      </c>
      <c r="B1752" t="b">
        <f t="shared" si="163"/>
        <v>0</v>
      </c>
      <c r="C1752" t="str">
        <f t="shared" si="164"/>
        <v>OFF</v>
      </c>
      <c r="D1752" s="4">
        <f t="shared" si="166"/>
        <v>42502.916666662422</v>
      </c>
      <c r="E1752" t="str">
        <f t="shared" si="167"/>
        <v>LRKPLGS</v>
      </c>
      <c r="F1752" s="39">
        <v>77.766357421875</v>
      </c>
      <c r="G1752">
        <f t="shared" si="165"/>
        <v>1.2024661559248198E-3</v>
      </c>
      <c r="H1752" s="38">
        <f>G1752*SUMIF('Manual Inputs'!$B$11:$B$22,'Expanded kW'!A1752,'Manual Inputs'!$C$11:$C$22)</f>
        <v>43931.938673782242</v>
      </c>
    </row>
    <row r="1753" spans="1:8" x14ac:dyDescent="0.2">
      <c r="A1753">
        <f t="shared" si="162"/>
        <v>5</v>
      </c>
      <c r="B1753" t="b">
        <f t="shared" si="163"/>
        <v>0</v>
      </c>
      <c r="C1753" t="str">
        <f t="shared" si="164"/>
        <v>OFF</v>
      </c>
      <c r="D1753" s="4">
        <f t="shared" si="166"/>
        <v>42502.958333329087</v>
      </c>
      <c r="E1753" t="str">
        <f t="shared" si="167"/>
        <v>LRKPLGS</v>
      </c>
      <c r="F1753" s="39">
        <v>73.764755249023438</v>
      </c>
      <c r="G1753">
        <f t="shared" si="165"/>
        <v>1.1405911839980044E-3</v>
      </c>
      <c r="H1753" s="38">
        <f>G1753*SUMIF('Manual Inputs'!$B$11:$B$22,'Expanded kW'!A1753,'Manual Inputs'!$C$11:$C$22)</f>
        <v>41671.344927557249</v>
      </c>
    </row>
    <row r="1754" spans="1:8" x14ac:dyDescent="0.2">
      <c r="A1754">
        <f t="shared" si="162"/>
        <v>5</v>
      </c>
      <c r="B1754" t="b">
        <f t="shared" si="163"/>
        <v>0</v>
      </c>
      <c r="C1754" t="str">
        <f t="shared" si="164"/>
        <v>OFF</v>
      </c>
      <c r="D1754" s="4">
        <f t="shared" si="166"/>
        <v>42502.999999995751</v>
      </c>
      <c r="E1754" t="str">
        <f t="shared" si="167"/>
        <v>LRKPLGS</v>
      </c>
      <c r="F1754" s="39">
        <v>72.796371459960937</v>
      </c>
      <c r="G1754">
        <f t="shared" si="165"/>
        <v>1.1256175016641787E-3</v>
      </c>
      <c r="H1754" s="38">
        <f>G1754*SUMIF('Manual Inputs'!$B$11:$B$22,'Expanded kW'!A1754,'Manual Inputs'!$C$11:$C$22)</f>
        <v>41124.283464938046</v>
      </c>
    </row>
    <row r="1755" spans="1:8" x14ac:dyDescent="0.2">
      <c r="A1755">
        <f t="shared" si="162"/>
        <v>5</v>
      </c>
      <c r="B1755" t="b">
        <f t="shared" si="163"/>
        <v>0</v>
      </c>
      <c r="C1755" t="str">
        <f t="shared" si="164"/>
        <v>OFF</v>
      </c>
      <c r="D1755" s="4">
        <f t="shared" si="166"/>
        <v>42503.041666662415</v>
      </c>
      <c r="E1755" t="str">
        <f t="shared" si="167"/>
        <v>LRKPLGS</v>
      </c>
      <c r="F1755" s="39">
        <v>63.951892852783203</v>
      </c>
      <c r="G1755">
        <f t="shared" si="165"/>
        <v>9.8885931284690585E-4</v>
      </c>
      <c r="H1755" s="38">
        <f>G1755*SUMIF('Manual Inputs'!$B$11:$B$22,'Expanded kW'!A1755,'Manual Inputs'!$C$11:$C$22)</f>
        <v>36127.841498854468</v>
      </c>
    </row>
    <row r="1756" spans="1:8" x14ac:dyDescent="0.2">
      <c r="A1756">
        <f t="shared" si="162"/>
        <v>5</v>
      </c>
      <c r="B1756" t="b">
        <f t="shared" si="163"/>
        <v>0</v>
      </c>
      <c r="C1756" t="str">
        <f t="shared" si="164"/>
        <v>OFF</v>
      </c>
      <c r="D1756" s="4">
        <f t="shared" si="166"/>
        <v>42503.083333329079</v>
      </c>
      <c r="E1756" t="str">
        <f t="shared" si="167"/>
        <v>LRKPLGS</v>
      </c>
      <c r="F1756" s="39">
        <v>67.295028686523438</v>
      </c>
      <c r="G1756">
        <f t="shared" si="165"/>
        <v>1.0405527163700255E-3</v>
      </c>
      <c r="H1756" s="38">
        <f>G1756*SUMIF('Manual Inputs'!$B$11:$B$22,'Expanded kW'!A1756,'Manual Inputs'!$C$11:$C$22)</f>
        <v>38016.453017962172</v>
      </c>
    </row>
    <row r="1757" spans="1:8" x14ac:dyDescent="0.2">
      <c r="A1757">
        <f t="shared" si="162"/>
        <v>5</v>
      </c>
      <c r="B1757" t="b">
        <f t="shared" si="163"/>
        <v>0</v>
      </c>
      <c r="C1757" t="str">
        <f t="shared" si="164"/>
        <v>OFF</v>
      </c>
      <c r="D1757" s="4">
        <f t="shared" si="166"/>
        <v>42503.124999995744</v>
      </c>
      <c r="E1757" t="str">
        <f t="shared" si="167"/>
        <v>LRKPLGS</v>
      </c>
      <c r="F1757" s="39">
        <v>67.420570373535156</v>
      </c>
      <c r="G1757">
        <f t="shared" si="165"/>
        <v>1.0424939109275942E-3</v>
      </c>
      <c r="H1757" s="38">
        <f>G1757*SUMIF('Manual Inputs'!$B$11:$B$22,'Expanded kW'!A1757,'Manual Inputs'!$C$11:$C$22)</f>
        <v>38087.374299061681</v>
      </c>
    </row>
    <row r="1758" spans="1:8" x14ac:dyDescent="0.2">
      <c r="A1758">
        <f t="shared" si="162"/>
        <v>5</v>
      </c>
      <c r="B1758" t="b">
        <f t="shared" si="163"/>
        <v>0</v>
      </c>
      <c r="C1758" t="str">
        <f t="shared" si="164"/>
        <v>OFF</v>
      </c>
      <c r="D1758" s="4">
        <f t="shared" si="166"/>
        <v>42503.166666662408</v>
      </c>
      <c r="E1758" t="str">
        <f t="shared" si="167"/>
        <v>LRKPLGS</v>
      </c>
      <c r="F1758" s="39">
        <v>73.961700439453125</v>
      </c>
      <c r="G1758">
        <f t="shared" si="165"/>
        <v>1.1436364587661041E-3</v>
      </c>
      <c r="H1758" s="38">
        <f>G1758*SUMIF('Manual Inputs'!$B$11:$B$22,'Expanded kW'!A1758,'Manual Inputs'!$C$11:$C$22)</f>
        <v>41782.603630097678</v>
      </c>
    </row>
    <row r="1759" spans="1:8" x14ac:dyDescent="0.2">
      <c r="A1759">
        <f t="shared" si="162"/>
        <v>5</v>
      </c>
      <c r="B1759" t="b">
        <f t="shared" si="163"/>
        <v>0</v>
      </c>
      <c r="C1759" t="str">
        <f t="shared" si="164"/>
        <v>OFF</v>
      </c>
      <c r="D1759" s="4">
        <f t="shared" si="166"/>
        <v>42503.208333329072</v>
      </c>
      <c r="E1759" t="str">
        <f t="shared" si="167"/>
        <v>LRKPLGS</v>
      </c>
      <c r="F1759" s="39">
        <v>77.56072998046875</v>
      </c>
      <c r="G1759">
        <f t="shared" si="165"/>
        <v>1.1992866314206815E-3</v>
      </c>
      <c r="H1759" s="38">
        <f>G1759*SUMIF('Manual Inputs'!$B$11:$B$22,'Expanded kW'!A1759,'Manual Inputs'!$C$11:$C$22)</f>
        <v>43815.775175259354</v>
      </c>
    </row>
    <row r="1760" spans="1:8" x14ac:dyDescent="0.2">
      <c r="A1760">
        <f t="shared" si="162"/>
        <v>5</v>
      </c>
      <c r="B1760" t="b">
        <f t="shared" si="163"/>
        <v>0</v>
      </c>
      <c r="C1760" t="str">
        <f t="shared" si="164"/>
        <v>OFF</v>
      </c>
      <c r="D1760" s="4">
        <f t="shared" si="166"/>
        <v>42503.249999995736</v>
      </c>
      <c r="E1760" t="str">
        <f t="shared" si="167"/>
        <v>LRKPLGS</v>
      </c>
      <c r="F1760" s="39">
        <v>81.770790100097656</v>
      </c>
      <c r="G1760">
        <f t="shared" si="165"/>
        <v>1.2643848946812227E-3</v>
      </c>
      <c r="H1760" s="38">
        <f>G1760*SUMIF('Manual Inputs'!$B$11:$B$22,'Expanded kW'!A1760,'Manual Inputs'!$C$11:$C$22)</f>
        <v>46194.131435217685</v>
      </c>
    </row>
    <row r="1761" spans="1:8" x14ac:dyDescent="0.2">
      <c r="A1761">
        <f t="shared" si="162"/>
        <v>5</v>
      </c>
      <c r="B1761" t="b">
        <f t="shared" si="163"/>
        <v>0</v>
      </c>
      <c r="C1761" t="str">
        <f t="shared" si="164"/>
        <v>ON</v>
      </c>
      <c r="D1761" s="4">
        <f t="shared" si="166"/>
        <v>42503.291666662401</v>
      </c>
      <c r="E1761" t="str">
        <f t="shared" si="167"/>
        <v>LRKPLGS</v>
      </c>
      <c r="F1761" s="39">
        <v>87.651100158691406</v>
      </c>
      <c r="G1761">
        <f t="shared" si="165"/>
        <v>1.3553094804046413E-3</v>
      </c>
      <c r="H1761" s="38">
        <f>G1761*SUMIF('Manual Inputs'!$B$11:$B$22,'Expanded kW'!A1761,'Manual Inputs'!$C$11:$C$22)</f>
        <v>49516.048899803711</v>
      </c>
    </row>
    <row r="1762" spans="1:8" x14ac:dyDescent="0.2">
      <c r="A1762">
        <f t="shared" si="162"/>
        <v>5</v>
      </c>
      <c r="B1762" t="b">
        <f t="shared" si="163"/>
        <v>0</v>
      </c>
      <c r="C1762" t="str">
        <f t="shared" si="164"/>
        <v>ON</v>
      </c>
      <c r="D1762" s="4">
        <f t="shared" si="166"/>
        <v>42503.333333329065</v>
      </c>
      <c r="E1762" t="str">
        <f t="shared" si="167"/>
        <v>LRKPLGS</v>
      </c>
      <c r="F1762" s="39">
        <v>97.835792541503906</v>
      </c>
      <c r="G1762">
        <f t="shared" si="165"/>
        <v>1.5127907911519085E-3</v>
      </c>
      <c r="H1762" s="38">
        <f>G1762*SUMIF('Manual Inputs'!$B$11:$B$22,'Expanded kW'!A1762,'Manual Inputs'!$C$11:$C$22)</f>
        <v>55269.60732797817</v>
      </c>
    </row>
    <row r="1763" spans="1:8" x14ac:dyDescent="0.2">
      <c r="A1763">
        <f t="shared" si="162"/>
        <v>5</v>
      </c>
      <c r="B1763" t="b">
        <f t="shared" si="163"/>
        <v>0</v>
      </c>
      <c r="C1763" t="str">
        <f t="shared" si="164"/>
        <v>ON</v>
      </c>
      <c r="D1763" s="4">
        <f t="shared" si="166"/>
        <v>42503.374999995729</v>
      </c>
      <c r="E1763" t="str">
        <f t="shared" si="167"/>
        <v>LRKPLGS</v>
      </c>
      <c r="F1763" s="39">
        <v>99.564865112304688</v>
      </c>
      <c r="G1763">
        <f t="shared" si="165"/>
        <v>1.5395266614749411E-3</v>
      </c>
      <c r="H1763" s="38">
        <f>G1763*SUMIF('Manual Inputs'!$B$11:$B$22,'Expanded kW'!A1763,'Manual Inputs'!$C$11:$C$22)</f>
        <v>56246.398740887671</v>
      </c>
    </row>
    <row r="1764" spans="1:8" x14ac:dyDescent="0.2">
      <c r="A1764">
        <f t="shared" si="162"/>
        <v>5</v>
      </c>
      <c r="B1764" t="b">
        <f t="shared" si="163"/>
        <v>0</v>
      </c>
      <c r="C1764" t="str">
        <f t="shared" si="164"/>
        <v>ON</v>
      </c>
      <c r="D1764" s="4">
        <f t="shared" si="166"/>
        <v>42503.416666662393</v>
      </c>
      <c r="E1764" t="str">
        <f t="shared" si="167"/>
        <v>LRKPLGS</v>
      </c>
      <c r="F1764" s="39">
        <v>106.50248718261719</v>
      </c>
      <c r="G1764">
        <f t="shared" si="165"/>
        <v>1.6467999865825056E-3</v>
      </c>
      <c r="H1764" s="38">
        <f>G1764*SUMIF('Manual Inputs'!$B$11:$B$22,'Expanded kW'!A1764,'Manual Inputs'!$C$11:$C$22)</f>
        <v>60165.615191793651</v>
      </c>
    </row>
    <row r="1765" spans="1:8" x14ac:dyDescent="0.2">
      <c r="A1765">
        <f t="shared" si="162"/>
        <v>5</v>
      </c>
      <c r="B1765" t="b">
        <f t="shared" si="163"/>
        <v>0</v>
      </c>
      <c r="C1765" t="str">
        <f t="shared" si="164"/>
        <v>ON</v>
      </c>
      <c r="D1765" s="4">
        <f t="shared" si="166"/>
        <v>42503.458333329057</v>
      </c>
      <c r="E1765" t="str">
        <f t="shared" si="167"/>
        <v>LRKPLGS</v>
      </c>
      <c r="F1765" s="39">
        <v>105.35650634765625</v>
      </c>
      <c r="G1765">
        <f t="shared" si="165"/>
        <v>1.6290802011243357E-3</v>
      </c>
      <c r="H1765" s="38">
        <f>G1765*SUMIF('Manual Inputs'!$B$11:$B$22,'Expanded kW'!A1765,'Manual Inputs'!$C$11:$C$22)</f>
        <v>59518.225222250454</v>
      </c>
    </row>
    <row r="1766" spans="1:8" x14ac:dyDescent="0.2">
      <c r="A1766">
        <f t="shared" si="162"/>
        <v>5</v>
      </c>
      <c r="B1766" t="b">
        <f t="shared" si="163"/>
        <v>0</v>
      </c>
      <c r="C1766" t="str">
        <f t="shared" si="164"/>
        <v>ON</v>
      </c>
      <c r="D1766" s="4">
        <f t="shared" si="166"/>
        <v>42503.499999995722</v>
      </c>
      <c r="E1766" t="str">
        <f t="shared" si="167"/>
        <v>LRKPLGS</v>
      </c>
      <c r="F1766" s="39">
        <v>108.88731384277344</v>
      </c>
      <c r="G1766">
        <f t="shared" si="165"/>
        <v>1.6836754870129588E-3</v>
      </c>
      <c r="H1766" s="38">
        <f>G1766*SUMIF('Manual Inputs'!$B$11:$B$22,'Expanded kW'!A1766,'Manual Inputs'!$C$11:$C$22)</f>
        <v>61512.856621827705</v>
      </c>
    </row>
    <row r="1767" spans="1:8" x14ac:dyDescent="0.2">
      <c r="A1767">
        <f t="shared" si="162"/>
        <v>5</v>
      </c>
      <c r="B1767" t="b">
        <f t="shared" si="163"/>
        <v>0</v>
      </c>
      <c r="C1767" t="str">
        <f t="shared" si="164"/>
        <v>ON</v>
      </c>
      <c r="D1767" s="4">
        <f t="shared" si="166"/>
        <v>42503.541666662386</v>
      </c>
      <c r="E1767" t="str">
        <f t="shared" si="167"/>
        <v>LRKPLGS</v>
      </c>
      <c r="F1767" s="39">
        <v>105.41996002197266</v>
      </c>
      <c r="G1767">
        <f t="shared" si="165"/>
        <v>1.6300613567083709E-3</v>
      </c>
      <c r="H1767" s="38">
        <f>G1767*SUMIF('Manual Inputs'!$B$11:$B$22,'Expanded kW'!A1767,'Manual Inputs'!$C$11:$C$22)</f>
        <v>59554.071609057173</v>
      </c>
    </row>
    <row r="1768" spans="1:8" x14ac:dyDescent="0.2">
      <c r="A1768">
        <f t="shared" si="162"/>
        <v>5</v>
      </c>
      <c r="B1768" t="b">
        <f t="shared" si="163"/>
        <v>0</v>
      </c>
      <c r="C1768" t="str">
        <f t="shared" si="164"/>
        <v>ON</v>
      </c>
      <c r="D1768" s="4">
        <f t="shared" si="166"/>
        <v>42503.58333332905</v>
      </c>
      <c r="E1768" t="str">
        <f t="shared" si="167"/>
        <v>LRKPLGS</v>
      </c>
      <c r="F1768" s="39">
        <v>105.53303527832031</v>
      </c>
      <c r="G1768">
        <f t="shared" si="165"/>
        <v>1.6318097884639301E-3</v>
      </c>
      <c r="H1768" s="38">
        <f>G1768*SUMIF('Manual Inputs'!$B$11:$B$22,'Expanded kW'!A1768,'Manual Inputs'!$C$11:$C$22)</f>
        <v>59617.950327208244</v>
      </c>
    </row>
    <row r="1769" spans="1:8" x14ac:dyDescent="0.2">
      <c r="A1769">
        <f t="shared" si="162"/>
        <v>5</v>
      </c>
      <c r="B1769" t="b">
        <f t="shared" si="163"/>
        <v>0</v>
      </c>
      <c r="C1769" t="str">
        <f t="shared" si="164"/>
        <v>ON</v>
      </c>
      <c r="D1769" s="4">
        <f t="shared" si="166"/>
        <v>42503.624999995714</v>
      </c>
      <c r="E1769" t="str">
        <f t="shared" si="167"/>
        <v>LRKPLGS</v>
      </c>
      <c r="F1769" s="39">
        <v>101.07971954345703</v>
      </c>
      <c r="G1769">
        <f t="shared" si="165"/>
        <v>1.5629501731964899E-3</v>
      </c>
      <c r="H1769" s="38">
        <f>G1769*SUMIF('Manual Inputs'!$B$11:$B$22,'Expanded kW'!A1769,'Manual Inputs'!$C$11:$C$22)</f>
        <v>57102.173579460381</v>
      </c>
    </row>
    <row r="1770" spans="1:8" x14ac:dyDescent="0.2">
      <c r="A1770">
        <f t="shared" si="162"/>
        <v>5</v>
      </c>
      <c r="B1770" t="b">
        <f t="shared" si="163"/>
        <v>0</v>
      </c>
      <c r="C1770" t="str">
        <f t="shared" si="164"/>
        <v>ON</v>
      </c>
      <c r="D1770" s="4">
        <f t="shared" si="166"/>
        <v>42503.666666662379</v>
      </c>
      <c r="E1770" t="str">
        <f t="shared" si="167"/>
        <v>LRKPLGS</v>
      </c>
      <c r="F1770" s="39">
        <v>99.469650268554688</v>
      </c>
      <c r="G1770">
        <f t="shared" si="165"/>
        <v>1.5380543972343785E-3</v>
      </c>
      <c r="H1770" s="38">
        <f>G1770*SUMIF('Manual Inputs'!$B$11:$B$22,'Expanded kW'!A1770,'Manual Inputs'!$C$11:$C$22)</f>
        <v>56192.60976561439</v>
      </c>
    </row>
    <row r="1771" spans="1:8" x14ac:dyDescent="0.2">
      <c r="A1771">
        <f t="shared" si="162"/>
        <v>5</v>
      </c>
      <c r="B1771" t="b">
        <f t="shared" si="163"/>
        <v>0</v>
      </c>
      <c r="C1771" t="str">
        <f t="shared" si="164"/>
        <v>ON</v>
      </c>
      <c r="D1771" s="4">
        <f t="shared" si="166"/>
        <v>42503.708333329043</v>
      </c>
      <c r="E1771" t="str">
        <f t="shared" si="167"/>
        <v>LRKPLGS</v>
      </c>
      <c r="F1771" s="39">
        <v>92.439384460449219</v>
      </c>
      <c r="G1771">
        <f t="shared" si="165"/>
        <v>1.429348563739542E-3</v>
      </c>
      <c r="H1771" s="38">
        <f>G1771*SUMIF('Manual Inputs'!$B$11:$B$22,'Expanded kW'!A1771,'Manual Inputs'!$C$11:$C$22)</f>
        <v>52221.056814168063</v>
      </c>
    </row>
    <row r="1772" spans="1:8" x14ac:dyDescent="0.2">
      <c r="A1772">
        <f t="shared" si="162"/>
        <v>5</v>
      </c>
      <c r="B1772" t="b">
        <f t="shared" si="163"/>
        <v>0</v>
      </c>
      <c r="C1772" t="str">
        <f t="shared" si="164"/>
        <v>ON</v>
      </c>
      <c r="D1772" s="4">
        <f t="shared" si="166"/>
        <v>42503.749999995707</v>
      </c>
      <c r="E1772" t="str">
        <f t="shared" si="167"/>
        <v>LRKPLGS</v>
      </c>
      <c r="F1772" s="39">
        <v>93.498504638671875</v>
      </c>
      <c r="G1772">
        <f t="shared" si="165"/>
        <v>1.4457252619878719E-3</v>
      </c>
      <c r="H1772" s="38">
        <f>G1772*SUMIF('Manual Inputs'!$B$11:$B$22,'Expanded kW'!A1772,'Manual Inputs'!$C$11:$C$22)</f>
        <v>52819.377273816528</v>
      </c>
    </row>
    <row r="1773" spans="1:8" x14ac:dyDescent="0.2">
      <c r="A1773">
        <f t="shared" si="162"/>
        <v>5</v>
      </c>
      <c r="B1773" t="b">
        <f t="shared" si="163"/>
        <v>0</v>
      </c>
      <c r="C1773" t="str">
        <f t="shared" si="164"/>
        <v>ON</v>
      </c>
      <c r="D1773" s="4">
        <f t="shared" si="166"/>
        <v>42503.791666662371</v>
      </c>
      <c r="E1773" t="str">
        <f t="shared" si="167"/>
        <v>LRKPLGS</v>
      </c>
      <c r="F1773" s="39">
        <v>82.920143127441406</v>
      </c>
      <c r="G1773">
        <f t="shared" si="165"/>
        <v>1.2821568228312461E-3</v>
      </c>
      <c r="H1773" s="38">
        <f>G1773*SUMIF('Manual Inputs'!$B$11:$B$22,'Expanded kW'!A1773,'Manual Inputs'!$C$11:$C$22)</f>
        <v>46843.426430968495</v>
      </c>
    </row>
    <row r="1774" spans="1:8" x14ac:dyDescent="0.2">
      <c r="A1774">
        <f t="shared" si="162"/>
        <v>5</v>
      </c>
      <c r="B1774" t="b">
        <f t="shared" si="163"/>
        <v>0</v>
      </c>
      <c r="C1774" t="str">
        <f t="shared" si="164"/>
        <v>ON</v>
      </c>
      <c r="D1774" s="4">
        <f t="shared" si="166"/>
        <v>42503.833333329036</v>
      </c>
      <c r="E1774" t="str">
        <f t="shared" si="167"/>
        <v>LRKPLGS</v>
      </c>
      <c r="F1774" s="39">
        <v>85.515327453613281</v>
      </c>
      <c r="G1774">
        <f t="shared" si="165"/>
        <v>1.3222849890983013E-3</v>
      </c>
      <c r="H1774" s="38">
        <f>G1774*SUMIF('Manual Inputs'!$B$11:$B$22,'Expanded kW'!A1774,'Manual Inputs'!$C$11:$C$22)</f>
        <v>48309.503568232911</v>
      </c>
    </row>
    <row r="1775" spans="1:8" x14ac:dyDescent="0.2">
      <c r="A1775">
        <f t="shared" si="162"/>
        <v>5</v>
      </c>
      <c r="B1775" t="b">
        <f t="shared" si="163"/>
        <v>0</v>
      </c>
      <c r="C1775" t="str">
        <f t="shared" si="164"/>
        <v>OFF</v>
      </c>
      <c r="D1775" s="4">
        <f t="shared" si="166"/>
        <v>42503.8749999957</v>
      </c>
      <c r="E1775" t="str">
        <f t="shared" si="167"/>
        <v>LRKPLGS</v>
      </c>
      <c r="F1775" s="39">
        <v>82.384330749511719</v>
      </c>
      <c r="G1775">
        <f t="shared" si="165"/>
        <v>1.2738717973813487E-3</v>
      </c>
      <c r="H1775" s="38">
        <f>G1775*SUMIF('Manual Inputs'!$B$11:$B$22,'Expanded kW'!A1775,'Manual Inputs'!$C$11:$C$22)</f>
        <v>46540.734144634924</v>
      </c>
    </row>
    <row r="1776" spans="1:8" x14ac:dyDescent="0.2">
      <c r="A1776">
        <f t="shared" si="162"/>
        <v>5</v>
      </c>
      <c r="B1776" t="b">
        <f t="shared" si="163"/>
        <v>0</v>
      </c>
      <c r="C1776" t="str">
        <f t="shared" si="164"/>
        <v>OFF</v>
      </c>
      <c r="D1776" s="4">
        <f t="shared" si="166"/>
        <v>42503.916666662364</v>
      </c>
      <c r="E1776" t="str">
        <f t="shared" si="167"/>
        <v>LRKPLGS</v>
      </c>
      <c r="F1776" s="39">
        <v>75.241867065429687</v>
      </c>
      <c r="G1776">
        <f t="shared" si="165"/>
        <v>1.1634310986684262E-3</v>
      </c>
      <c r="H1776" s="38">
        <f>G1776*SUMIF('Manual Inputs'!$B$11:$B$22,'Expanded kW'!A1776,'Manual Inputs'!$C$11:$C$22)</f>
        <v>42505.798126652633</v>
      </c>
    </row>
    <row r="1777" spans="1:8" x14ac:dyDescent="0.2">
      <c r="A1777">
        <f t="shared" si="162"/>
        <v>5</v>
      </c>
      <c r="B1777" t="b">
        <f t="shared" si="163"/>
        <v>0</v>
      </c>
      <c r="C1777" t="str">
        <f t="shared" si="164"/>
        <v>OFF</v>
      </c>
      <c r="D1777" s="4">
        <f t="shared" si="166"/>
        <v>42503.958333329028</v>
      </c>
      <c r="E1777" t="str">
        <f t="shared" si="167"/>
        <v>LRKPLGS</v>
      </c>
      <c r="F1777" s="39">
        <v>71.859039306640625</v>
      </c>
      <c r="G1777">
        <f t="shared" si="165"/>
        <v>1.111123956787011E-3</v>
      </c>
      <c r="H1777" s="38">
        <f>G1777*SUMIF('Manual Inputs'!$B$11:$B$22,'Expanded kW'!A1777,'Manual Inputs'!$C$11:$C$22)</f>
        <v>40594.763759479283</v>
      </c>
    </row>
    <row r="1778" spans="1:8" x14ac:dyDescent="0.2">
      <c r="A1778">
        <f t="shared" si="162"/>
        <v>5</v>
      </c>
      <c r="B1778" t="b">
        <f t="shared" si="163"/>
        <v>0</v>
      </c>
      <c r="C1778" t="str">
        <f t="shared" si="164"/>
        <v>OFF</v>
      </c>
      <c r="D1778" s="4">
        <f t="shared" si="166"/>
        <v>42503.999999995693</v>
      </c>
      <c r="E1778" t="str">
        <f t="shared" si="167"/>
        <v>LRKPLGS</v>
      </c>
      <c r="F1778" s="39">
        <v>71.754150390625</v>
      </c>
      <c r="G1778">
        <f t="shared" si="165"/>
        <v>1.1095021067245706E-3</v>
      </c>
      <c r="H1778" s="38">
        <f>G1778*SUMIF('Manual Inputs'!$B$11:$B$22,'Expanded kW'!A1778,'Manual Inputs'!$C$11:$C$22)</f>
        <v>40535.509686397781</v>
      </c>
    </row>
    <row r="1779" spans="1:8" x14ac:dyDescent="0.2">
      <c r="A1779">
        <f t="shared" si="162"/>
        <v>5</v>
      </c>
      <c r="B1779" t="b">
        <f t="shared" si="163"/>
        <v>0</v>
      </c>
      <c r="C1779" t="str">
        <f t="shared" si="164"/>
        <v>OFF</v>
      </c>
      <c r="D1779" s="4">
        <f t="shared" si="166"/>
        <v>42504.041666662357</v>
      </c>
      <c r="E1779" t="str">
        <f t="shared" si="167"/>
        <v>LRKPLGS</v>
      </c>
      <c r="F1779" s="39">
        <v>70.92510986328125</v>
      </c>
      <c r="G1779">
        <f t="shared" si="165"/>
        <v>1.0966830264812608E-3</v>
      </c>
      <c r="H1779" s="38">
        <f>G1779*SUMIF('Manual Inputs'!$B$11:$B$22,'Expanded kW'!A1779,'Manual Inputs'!$C$11:$C$22)</f>
        <v>40067.16632028429</v>
      </c>
    </row>
    <row r="1780" spans="1:8" x14ac:dyDescent="0.2">
      <c r="A1780">
        <f t="shared" si="162"/>
        <v>5</v>
      </c>
      <c r="B1780" t="b">
        <f t="shared" si="163"/>
        <v>0</v>
      </c>
      <c r="C1780" t="str">
        <f t="shared" si="164"/>
        <v>OFF</v>
      </c>
      <c r="D1780" s="4">
        <f t="shared" si="166"/>
        <v>42504.083333329021</v>
      </c>
      <c r="E1780" t="str">
        <f t="shared" si="167"/>
        <v>LRKPLGS</v>
      </c>
      <c r="F1780" s="39">
        <v>68.056953430175781</v>
      </c>
      <c r="G1780">
        <f t="shared" si="165"/>
        <v>1.0523340154815861E-3</v>
      </c>
      <c r="H1780" s="38">
        <f>G1780*SUMIF('Manual Inputs'!$B$11:$B$22,'Expanded kW'!A1780,'Manual Inputs'!$C$11:$C$22)</f>
        <v>38446.88119052766</v>
      </c>
    </row>
    <row r="1781" spans="1:8" x14ac:dyDescent="0.2">
      <c r="A1781">
        <f t="shared" si="162"/>
        <v>5</v>
      </c>
      <c r="B1781" t="b">
        <f t="shared" si="163"/>
        <v>0</v>
      </c>
      <c r="C1781" t="str">
        <f t="shared" si="164"/>
        <v>OFF</v>
      </c>
      <c r="D1781" s="4">
        <f t="shared" si="166"/>
        <v>42504.124999995685</v>
      </c>
      <c r="E1781" t="str">
        <f t="shared" si="167"/>
        <v>LRKPLGS</v>
      </c>
      <c r="F1781" s="39">
        <v>63.738262176513672</v>
      </c>
      <c r="G1781">
        <f t="shared" si="165"/>
        <v>9.8555603792703419E-4</v>
      </c>
      <c r="H1781" s="38">
        <f>G1781*SUMIF('Manual Inputs'!$B$11:$B$22,'Expanded kW'!A1781,'Manual Inputs'!$C$11:$C$22)</f>
        <v>36007.156795599076</v>
      </c>
    </row>
    <row r="1782" spans="1:8" x14ac:dyDescent="0.2">
      <c r="A1782">
        <f t="shared" si="162"/>
        <v>5</v>
      </c>
      <c r="B1782" t="b">
        <f t="shared" si="163"/>
        <v>0</v>
      </c>
      <c r="C1782" t="str">
        <f t="shared" si="164"/>
        <v>OFF</v>
      </c>
      <c r="D1782" s="4">
        <f t="shared" si="166"/>
        <v>42504.16666666235</v>
      </c>
      <c r="E1782" t="str">
        <f t="shared" si="167"/>
        <v>LRKPLGS</v>
      </c>
      <c r="F1782" s="39">
        <v>61.909458160400391</v>
      </c>
      <c r="G1782">
        <f t="shared" si="165"/>
        <v>9.5727806518792493E-4</v>
      </c>
      <c r="H1782" s="38">
        <f>G1782*SUMIF('Manual Inputs'!$B$11:$B$22,'Expanded kW'!A1782,'Manual Inputs'!$C$11:$C$22)</f>
        <v>34974.024879102035</v>
      </c>
    </row>
    <row r="1783" spans="1:8" x14ac:dyDescent="0.2">
      <c r="A1783">
        <f t="shared" si="162"/>
        <v>5</v>
      </c>
      <c r="B1783" t="b">
        <f t="shared" si="163"/>
        <v>0</v>
      </c>
      <c r="C1783" t="str">
        <f t="shared" si="164"/>
        <v>OFF</v>
      </c>
      <c r="D1783" s="4">
        <f t="shared" si="166"/>
        <v>42504.208333329014</v>
      </c>
      <c r="E1783" t="str">
        <f t="shared" si="167"/>
        <v>LRKPLGS</v>
      </c>
      <c r="F1783" s="39">
        <v>62.19915771484375</v>
      </c>
      <c r="G1783">
        <f t="shared" si="165"/>
        <v>9.6175755890671717E-4</v>
      </c>
      <c r="H1783" s="38">
        <f>G1783*SUMIF('Manual Inputs'!$B$11:$B$22,'Expanded kW'!A1783,'Manual Inputs'!$C$11:$C$22)</f>
        <v>35137.682577386462</v>
      </c>
    </row>
    <row r="1784" spans="1:8" x14ac:dyDescent="0.2">
      <c r="A1784">
        <f t="shared" si="162"/>
        <v>5</v>
      </c>
      <c r="B1784" t="b">
        <f t="shared" si="163"/>
        <v>0</v>
      </c>
      <c r="C1784" t="str">
        <f t="shared" si="164"/>
        <v>OFF</v>
      </c>
      <c r="D1784" s="4">
        <f t="shared" si="166"/>
        <v>42504.249999995678</v>
      </c>
      <c r="E1784" t="str">
        <f t="shared" si="167"/>
        <v>LRKPLGS</v>
      </c>
      <c r="F1784" s="39">
        <v>64.028396606445313</v>
      </c>
      <c r="G1784">
        <f t="shared" si="165"/>
        <v>9.9004225592961756E-4</v>
      </c>
      <c r="H1784" s="38">
        <f>G1784*SUMIF('Manual Inputs'!$B$11:$B$22,'Expanded kW'!A1784,'Manual Inputs'!$C$11:$C$22)</f>
        <v>36171.06016468403</v>
      </c>
    </row>
    <row r="1785" spans="1:8" x14ac:dyDescent="0.2">
      <c r="A1785">
        <f t="shared" si="162"/>
        <v>5</v>
      </c>
      <c r="B1785" t="b">
        <f t="shared" si="163"/>
        <v>0</v>
      </c>
      <c r="C1785" t="str">
        <f t="shared" si="164"/>
        <v>OFF</v>
      </c>
      <c r="D1785" s="4">
        <f t="shared" si="166"/>
        <v>42504.291666662342</v>
      </c>
      <c r="E1785" t="str">
        <f t="shared" si="167"/>
        <v>LRKPLGS</v>
      </c>
      <c r="F1785" s="39">
        <v>68.631149291992188</v>
      </c>
      <c r="G1785">
        <f t="shared" si="165"/>
        <v>1.0612125474534601E-3</v>
      </c>
      <c r="H1785" s="38">
        <f>G1785*SUMIF('Manual Inputs'!$B$11:$B$22,'Expanded kW'!A1785,'Manual Inputs'!$C$11:$C$22)</f>
        <v>38771.257157518259</v>
      </c>
    </row>
    <row r="1786" spans="1:8" x14ac:dyDescent="0.2">
      <c r="A1786">
        <f t="shared" si="162"/>
        <v>5</v>
      </c>
      <c r="B1786" t="b">
        <f t="shared" si="163"/>
        <v>0</v>
      </c>
      <c r="C1786" t="str">
        <f t="shared" si="164"/>
        <v>OFF</v>
      </c>
      <c r="D1786" s="4">
        <f t="shared" si="166"/>
        <v>42504.333333329007</v>
      </c>
      <c r="E1786" t="str">
        <f t="shared" si="167"/>
        <v>LRKPLGS</v>
      </c>
      <c r="F1786" s="39">
        <v>70.625518798828125</v>
      </c>
      <c r="G1786">
        <f t="shared" si="165"/>
        <v>1.0920505847986954E-3</v>
      </c>
      <c r="H1786" s="38">
        <f>G1786*SUMIF('Manual Inputs'!$B$11:$B$22,'Expanded kW'!A1786,'Manual Inputs'!$C$11:$C$22)</f>
        <v>39897.92068879139</v>
      </c>
    </row>
    <row r="1787" spans="1:8" x14ac:dyDescent="0.2">
      <c r="A1787">
        <f t="shared" si="162"/>
        <v>5</v>
      </c>
      <c r="B1787" t="b">
        <f t="shared" si="163"/>
        <v>0</v>
      </c>
      <c r="C1787" t="str">
        <f t="shared" si="164"/>
        <v>OFF</v>
      </c>
      <c r="D1787" s="4">
        <f t="shared" si="166"/>
        <v>42504.374999995671</v>
      </c>
      <c r="E1787" t="str">
        <f t="shared" si="167"/>
        <v>LRKPLGS</v>
      </c>
      <c r="F1787" s="39">
        <v>72.527542114257813</v>
      </c>
      <c r="G1787">
        <f t="shared" si="165"/>
        <v>1.1214607145824105E-3</v>
      </c>
      <c r="H1787" s="38">
        <f>G1787*SUMIF('Manual Inputs'!$B$11:$B$22,'Expanded kW'!A1787,'Manual Inputs'!$C$11:$C$22)</f>
        <v>40972.4158100719</v>
      </c>
    </row>
    <row r="1788" spans="1:8" x14ac:dyDescent="0.2">
      <c r="A1788">
        <f t="shared" si="162"/>
        <v>5</v>
      </c>
      <c r="B1788" t="b">
        <f t="shared" si="163"/>
        <v>0</v>
      </c>
      <c r="C1788" t="str">
        <f t="shared" si="164"/>
        <v>OFF</v>
      </c>
      <c r="D1788" s="4">
        <f t="shared" si="166"/>
        <v>42504.416666662335</v>
      </c>
      <c r="E1788" t="str">
        <f t="shared" si="167"/>
        <v>LRKPLGS</v>
      </c>
      <c r="F1788" s="39">
        <v>79.22210693359375</v>
      </c>
      <c r="G1788">
        <f t="shared" si="165"/>
        <v>1.2249757549002438E-3</v>
      </c>
      <c r="H1788" s="38">
        <f>G1788*SUMIF('Manual Inputs'!$B$11:$B$22,'Expanded kW'!A1788,'Manual Inputs'!$C$11:$C$22)</f>
        <v>44754.323833553492</v>
      </c>
    </row>
    <row r="1789" spans="1:8" x14ac:dyDescent="0.2">
      <c r="A1789">
        <f t="shared" si="162"/>
        <v>5</v>
      </c>
      <c r="B1789" t="b">
        <f t="shared" si="163"/>
        <v>0</v>
      </c>
      <c r="C1789" t="str">
        <f t="shared" si="164"/>
        <v>OFF</v>
      </c>
      <c r="D1789" s="4">
        <f t="shared" si="166"/>
        <v>42504.458333328999</v>
      </c>
      <c r="E1789" t="str">
        <f t="shared" si="167"/>
        <v>LRKPLGS</v>
      </c>
      <c r="F1789" s="39">
        <v>75.252281188964844</v>
      </c>
      <c r="G1789">
        <f t="shared" si="165"/>
        <v>1.1635921275697377E-3</v>
      </c>
      <c r="H1789" s="38">
        <f>G1789*SUMIF('Manual Inputs'!$B$11:$B$22,'Expanded kW'!A1789,'Manual Inputs'!$C$11:$C$22)</f>
        <v>42511.681295823146</v>
      </c>
    </row>
    <row r="1790" spans="1:8" x14ac:dyDescent="0.2">
      <c r="A1790">
        <f t="shared" si="162"/>
        <v>5</v>
      </c>
      <c r="B1790" t="b">
        <f t="shared" si="163"/>
        <v>0</v>
      </c>
      <c r="C1790" t="str">
        <f t="shared" si="164"/>
        <v>OFF</v>
      </c>
      <c r="D1790" s="4">
        <f t="shared" si="166"/>
        <v>42504.499999995664</v>
      </c>
      <c r="E1790" t="str">
        <f t="shared" si="167"/>
        <v>LRKPLGS</v>
      </c>
      <c r="F1790" s="39">
        <v>80.799140930175781</v>
      </c>
      <c r="G1790">
        <f t="shared" si="165"/>
        <v>1.2493607212340188E-3</v>
      </c>
      <c r="H1790" s="38">
        <f>G1790*SUMIF('Manual Inputs'!$B$11:$B$22,'Expanded kW'!A1790,'Manual Inputs'!$C$11:$C$22)</f>
        <v>45645.225286587513</v>
      </c>
    </row>
    <row r="1791" spans="1:8" x14ac:dyDescent="0.2">
      <c r="A1791">
        <f t="shared" si="162"/>
        <v>5</v>
      </c>
      <c r="B1791" t="b">
        <f t="shared" si="163"/>
        <v>0</v>
      </c>
      <c r="C1791" t="str">
        <f t="shared" si="164"/>
        <v>OFF</v>
      </c>
      <c r="D1791" s="4">
        <f t="shared" si="166"/>
        <v>42504.541666662328</v>
      </c>
      <c r="E1791" t="str">
        <f t="shared" si="167"/>
        <v>LRKPLGS</v>
      </c>
      <c r="F1791" s="39">
        <v>77.775337219238281</v>
      </c>
      <c r="G1791">
        <f t="shared" si="165"/>
        <v>1.2026050064866101E-3</v>
      </c>
      <c r="H1791" s="38">
        <f>G1791*SUMIF('Manual Inputs'!$B$11:$B$22,'Expanded kW'!A1791,'Manual Inputs'!$C$11:$C$22)</f>
        <v>43937.011560312421</v>
      </c>
    </row>
    <row r="1792" spans="1:8" x14ac:dyDescent="0.2">
      <c r="A1792">
        <f t="shared" si="162"/>
        <v>5</v>
      </c>
      <c r="B1792" t="b">
        <f t="shared" si="163"/>
        <v>0</v>
      </c>
      <c r="C1792" t="str">
        <f t="shared" si="164"/>
        <v>OFF</v>
      </c>
      <c r="D1792" s="4">
        <f t="shared" si="166"/>
        <v>42504.583333328992</v>
      </c>
      <c r="E1792" t="str">
        <f t="shared" si="167"/>
        <v>LRKPLGS</v>
      </c>
      <c r="F1792" s="39">
        <v>82.497528076171875</v>
      </c>
      <c r="G1792">
        <f t="shared" si="165"/>
        <v>1.275622116655165E-3</v>
      </c>
      <c r="H1792" s="38">
        <f>G1792*SUMIF('Manual Inputs'!$B$11:$B$22,'Expanded kW'!A1792,'Manual Inputs'!$C$11:$C$22)</f>
        <v>46604.681823010709</v>
      </c>
    </row>
    <row r="1793" spans="1:8" x14ac:dyDescent="0.2">
      <c r="A1793">
        <f t="shared" si="162"/>
        <v>5</v>
      </c>
      <c r="B1793" t="b">
        <f t="shared" si="163"/>
        <v>0</v>
      </c>
      <c r="C1793" t="str">
        <f t="shared" si="164"/>
        <v>OFF</v>
      </c>
      <c r="D1793" s="4">
        <f t="shared" si="166"/>
        <v>42504.624999995656</v>
      </c>
      <c r="E1793" t="str">
        <f t="shared" si="167"/>
        <v>LRKPLGS</v>
      </c>
      <c r="F1793" s="39">
        <v>82.80535888671875</v>
      </c>
      <c r="G1793">
        <f t="shared" si="165"/>
        <v>1.280381965820087E-3</v>
      </c>
      <c r="H1793" s="38">
        <f>G1793*SUMIF('Manual Inputs'!$B$11:$B$22,'Expanded kW'!A1793,'Manual Inputs'!$C$11:$C$22)</f>
        <v>46778.582269671497</v>
      </c>
    </row>
    <row r="1794" spans="1:8" x14ac:dyDescent="0.2">
      <c r="A1794">
        <f t="shared" ref="A1794:A1857" si="168">MONTH(D1794)</f>
        <v>5</v>
      </c>
      <c r="B1794" t="b">
        <f t="shared" ref="B1794:B1857" si="169">IF(ISNA(VLOOKUP(DATE(YEAR(D1794),MONTH(D1794),DAY(D1794)),Holidays,1,FALSE)),FALSE,TRUE)</f>
        <v>0</v>
      </c>
      <c r="C1794" t="str">
        <f t="shared" ref="C1794:C1857" si="170">IF(OR(HOUR(D1794)&lt;PkStart,HOUR(D1794)&gt;OPkStart-1,WEEKDAY(D1794,2)&gt;5,B1794)=TRUE,"OFF","ON")</f>
        <v>OFF</v>
      </c>
      <c r="D1794" s="4">
        <f t="shared" si="166"/>
        <v>42504.66666666232</v>
      </c>
      <c r="E1794" t="str">
        <f t="shared" si="167"/>
        <v>LRKPLGS</v>
      </c>
      <c r="F1794" s="39">
        <v>84.030296325683594</v>
      </c>
      <c r="G1794">
        <f t="shared" ref="G1794:G1857" si="171">IF(SUMIF($A$2:$A$8761,A1794,$F$2:$F$8761)=0,0,F1794/SUMIF($A$2:$A$8761,A1794,$F$2:$F$8761))</f>
        <v>1.2993226216809479E-3</v>
      </c>
      <c r="H1794" s="38">
        <f>G1794*SUMIF('Manual Inputs'!$B$11:$B$22,'Expanded kW'!A1794,'Manual Inputs'!$C$11:$C$22)</f>
        <v>47470.576574559505</v>
      </c>
    </row>
    <row r="1795" spans="1:8" x14ac:dyDescent="0.2">
      <c r="A1795">
        <f t="shared" si="168"/>
        <v>5</v>
      </c>
      <c r="B1795" t="b">
        <f t="shared" si="169"/>
        <v>0</v>
      </c>
      <c r="C1795" t="str">
        <f t="shared" si="170"/>
        <v>OFF</v>
      </c>
      <c r="D1795" s="4">
        <f t="shared" si="166"/>
        <v>42504.708333328985</v>
      </c>
      <c r="E1795" t="str">
        <f t="shared" si="167"/>
        <v>LRKPLGS</v>
      </c>
      <c r="F1795" s="39">
        <v>81.999221801757812</v>
      </c>
      <c r="G1795">
        <f t="shared" si="171"/>
        <v>1.2679170311897714E-3</v>
      </c>
      <c r="H1795" s="38">
        <f>G1795*SUMIF('Manual Inputs'!$B$11:$B$22,'Expanded kW'!A1795,'Manual Inputs'!$C$11:$C$22)</f>
        <v>46323.177565719088</v>
      </c>
    </row>
    <row r="1796" spans="1:8" x14ac:dyDescent="0.2">
      <c r="A1796">
        <f t="shared" si="168"/>
        <v>5</v>
      </c>
      <c r="B1796" t="b">
        <f t="shared" si="169"/>
        <v>0</v>
      </c>
      <c r="C1796" t="str">
        <f t="shared" si="170"/>
        <v>OFF</v>
      </c>
      <c r="D1796" s="4">
        <f t="shared" ref="D1796:D1859" si="172">+D1795+1/24</f>
        <v>42504.749999995649</v>
      </c>
      <c r="E1796" t="str">
        <f t="shared" ref="E1796:E1859" si="173">+E1795</f>
        <v>LRKPLGS</v>
      </c>
      <c r="F1796" s="39">
        <v>81.494712829589844</v>
      </c>
      <c r="G1796">
        <f t="shared" si="171"/>
        <v>1.2601160362029373E-3</v>
      </c>
      <c r="H1796" s="38">
        <f>G1796*SUMIF('Manual Inputs'!$B$11:$B$22,'Expanded kW'!A1796,'Manual Inputs'!$C$11:$C$22)</f>
        <v>46038.169267009427</v>
      </c>
    </row>
    <row r="1797" spans="1:8" x14ac:dyDescent="0.2">
      <c r="A1797">
        <f t="shared" si="168"/>
        <v>5</v>
      </c>
      <c r="B1797" t="b">
        <f t="shared" si="169"/>
        <v>0</v>
      </c>
      <c r="C1797" t="str">
        <f t="shared" si="170"/>
        <v>OFF</v>
      </c>
      <c r="D1797" s="4">
        <f t="shared" si="172"/>
        <v>42504.791666662313</v>
      </c>
      <c r="E1797" t="str">
        <f t="shared" si="173"/>
        <v>LRKPLGS</v>
      </c>
      <c r="F1797" s="39">
        <v>77.020484924316406</v>
      </c>
      <c r="G1797">
        <f t="shared" si="171"/>
        <v>1.1909330654640722E-3</v>
      </c>
      <c r="H1797" s="38">
        <f>G1797*SUMIF('Manual Inputs'!$B$11:$B$22,'Expanded kW'!A1797,'Manual Inputs'!$C$11:$C$22)</f>
        <v>43510.578770766042</v>
      </c>
    </row>
    <row r="1798" spans="1:8" x14ac:dyDescent="0.2">
      <c r="A1798">
        <f t="shared" si="168"/>
        <v>5</v>
      </c>
      <c r="B1798" t="b">
        <f t="shared" si="169"/>
        <v>0</v>
      </c>
      <c r="C1798" t="str">
        <f t="shared" si="170"/>
        <v>OFF</v>
      </c>
      <c r="D1798" s="4">
        <f t="shared" si="172"/>
        <v>42504.833333328977</v>
      </c>
      <c r="E1798" t="str">
        <f t="shared" si="173"/>
        <v>LRKPLGS</v>
      </c>
      <c r="F1798" s="39">
        <v>74.795761108398438</v>
      </c>
      <c r="G1798">
        <f t="shared" si="171"/>
        <v>1.1565331631977385E-3</v>
      </c>
      <c r="H1798" s="38">
        <f>G1798*SUMIF('Manual Inputs'!$B$11:$B$22,'Expanded kW'!A1798,'Manual Inputs'!$C$11:$C$22)</f>
        <v>42253.782985452344</v>
      </c>
    </row>
    <row r="1799" spans="1:8" x14ac:dyDescent="0.2">
      <c r="A1799">
        <f t="shared" si="168"/>
        <v>5</v>
      </c>
      <c r="B1799" t="b">
        <f t="shared" si="169"/>
        <v>0</v>
      </c>
      <c r="C1799" t="str">
        <f t="shared" si="170"/>
        <v>OFF</v>
      </c>
      <c r="D1799" s="4">
        <f t="shared" si="172"/>
        <v>42504.874999995642</v>
      </c>
      <c r="E1799" t="str">
        <f t="shared" si="173"/>
        <v>LRKPLGS</v>
      </c>
      <c r="F1799" s="39">
        <v>72.105110168457031</v>
      </c>
      <c r="G1799">
        <f t="shared" si="171"/>
        <v>1.1149288396837152E-3</v>
      </c>
      <c r="H1799" s="38">
        <f>G1799*SUMIF('Manual Inputs'!$B$11:$B$22,'Expanded kW'!A1799,'Manual Inputs'!$C$11:$C$22)</f>
        <v>40733.774642451179</v>
      </c>
    </row>
    <row r="1800" spans="1:8" x14ac:dyDescent="0.2">
      <c r="A1800">
        <f t="shared" si="168"/>
        <v>5</v>
      </c>
      <c r="B1800" t="b">
        <f t="shared" si="169"/>
        <v>0</v>
      </c>
      <c r="C1800" t="str">
        <f t="shared" si="170"/>
        <v>OFF</v>
      </c>
      <c r="D1800" s="4">
        <f t="shared" si="172"/>
        <v>42504.916666662306</v>
      </c>
      <c r="E1800" t="str">
        <f t="shared" si="173"/>
        <v>LRKPLGS</v>
      </c>
      <c r="F1800" s="39">
        <v>68.998451232910156</v>
      </c>
      <c r="G1800">
        <f t="shared" si="171"/>
        <v>1.0668919719192783E-3</v>
      </c>
      <c r="H1800" s="38">
        <f>G1800*SUMIF('Manual Inputs'!$B$11:$B$22,'Expanded kW'!A1800,'Manual Inputs'!$C$11:$C$22)</f>
        <v>38978.754163654623</v>
      </c>
    </row>
    <row r="1801" spans="1:8" x14ac:dyDescent="0.2">
      <c r="A1801">
        <f t="shared" si="168"/>
        <v>5</v>
      </c>
      <c r="B1801" t="b">
        <f t="shared" si="169"/>
        <v>0</v>
      </c>
      <c r="C1801" t="str">
        <f t="shared" si="170"/>
        <v>OFF</v>
      </c>
      <c r="D1801" s="4">
        <f t="shared" si="172"/>
        <v>42504.95833332897</v>
      </c>
      <c r="E1801" t="str">
        <f t="shared" si="173"/>
        <v>LRKPLGS</v>
      </c>
      <c r="F1801" s="39">
        <v>66.184440612792969</v>
      </c>
      <c r="G1801">
        <f t="shared" si="171"/>
        <v>1.0233801932365326E-3</v>
      </c>
      <c r="H1801" s="38">
        <f>G1801*SUMIF('Manual Inputs'!$B$11:$B$22,'Expanded kW'!A1801,'Manual Inputs'!$C$11:$C$22)</f>
        <v>37389.057203570635</v>
      </c>
    </row>
    <row r="1802" spans="1:8" x14ac:dyDescent="0.2">
      <c r="A1802">
        <f t="shared" si="168"/>
        <v>5</v>
      </c>
      <c r="B1802" t="b">
        <f t="shared" si="169"/>
        <v>0</v>
      </c>
      <c r="C1802" t="str">
        <f t="shared" si="170"/>
        <v>OFF</v>
      </c>
      <c r="D1802" s="4">
        <f t="shared" si="172"/>
        <v>42504.999999995634</v>
      </c>
      <c r="E1802" t="str">
        <f t="shared" si="173"/>
        <v>LRKPLGS</v>
      </c>
      <c r="F1802" s="39">
        <v>64.209312438964844</v>
      </c>
      <c r="G1802">
        <f t="shared" si="171"/>
        <v>9.9283967595657774E-4</v>
      </c>
      <c r="H1802" s="38">
        <f>G1802*SUMIF('Manual Inputs'!$B$11:$B$22,'Expanded kW'!A1802,'Manual Inputs'!$C$11:$C$22)</f>
        <v>36273.26352771731</v>
      </c>
    </row>
    <row r="1803" spans="1:8" x14ac:dyDescent="0.2">
      <c r="A1803">
        <f t="shared" si="168"/>
        <v>5</v>
      </c>
      <c r="B1803" t="b">
        <f t="shared" si="169"/>
        <v>0</v>
      </c>
      <c r="C1803" t="str">
        <f t="shared" si="170"/>
        <v>OFF</v>
      </c>
      <c r="D1803" s="4">
        <f t="shared" si="172"/>
        <v>42505.041666662299</v>
      </c>
      <c r="E1803" t="str">
        <f t="shared" si="173"/>
        <v>LRKPLGS</v>
      </c>
      <c r="F1803" s="39">
        <v>65.503280639648438</v>
      </c>
      <c r="G1803">
        <f t="shared" si="171"/>
        <v>1.0128477233918467E-3</v>
      </c>
      <c r="H1803" s="38">
        <f>G1803*SUMIF('Manual Inputs'!$B$11:$B$22,'Expanded kW'!A1803,'Manual Inputs'!$C$11:$C$22)</f>
        <v>37004.254839678462</v>
      </c>
    </row>
    <row r="1804" spans="1:8" x14ac:dyDescent="0.2">
      <c r="A1804">
        <f t="shared" si="168"/>
        <v>5</v>
      </c>
      <c r="B1804" t="b">
        <f t="shared" si="169"/>
        <v>0</v>
      </c>
      <c r="C1804" t="str">
        <f t="shared" si="170"/>
        <v>OFF</v>
      </c>
      <c r="D1804" s="4">
        <f t="shared" si="172"/>
        <v>42505.083333328963</v>
      </c>
      <c r="E1804" t="str">
        <f t="shared" si="173"/>
        <v>LRKPLGS</v>
      </c>
      <c r="F1804" s="39">
        <v>64.761985778808594</v>
      </c>
      <c r="G1804">
        <f t="shared" si="171"/>
        <v>1.0013854148657414E-3</v>
      </c>
      <c r="H1804" s="38">
        <f>G1804*SUMIF('Manual Inputs'!$B$11:$B$22,'Expanded kW'!A1804,'Manual Inputs'!$C$11:$C$22)</f>
        <v>36585.480945088857</v>
      </c>
    </row>
    <row r="1805" spans="1:8" x14ac:dyDescent="0.2">
      <c r="A1805">
        <f t="shared" si="168"/>
        <v>5</v>
      </c>
      <c r="B1805" t="b">
        <f t="shared" si="169"/>
        <v>0</v>
      </c>
      <c r="C1805" t="str">
        <f t="shared" si="170"/>
        <v>OFF</v>
      </c>
      <c r="D1805" s="4">
        <f t="shared" si="172"/>
        <v>42505.124999995627</v>
      </c>
      <c r="E1805" t="str">
        <f t="shared" si="173"/>
        <v>LRKPLGS</v>
      </c>
      <c r="F1805" s="39">
        <v>65.534210205078125</v>
      </c>
      <c r="G1805">
        <f t="shared" si="171"/>
        <v>1.0133259733302474E-3</v>
      </c>
      <c r="H1805" s="38">
        <f>G1805*SUMIF('Manual Inputs'!$B$11:$B$22,'Expanded kW'!A1805,'Manual Inputs'!$C$11:$C$22)</f>
        <v>37021.727636614189</v>
      </c>
    </row>
    <row r="1806" spans="1:8" x14ac:dyDescent="0.2">
      <c r="A1806">
        <f t="shared" si="168"/>
        <v>5</v>
      </c>
      <c r="B1806" t="b">
        <f t="shared" si="169"/>
        <v>0</v>
      </c>
      <c r="C1806" t="str">
        <f t="shared" si="170"/>
        <v>OFF</v>
      </c>
      <c r="D1806" s="4">
        <f t="shared" si="172"/>
        <v>42505.166666662291</v>
      </c>
      <c r="E1806" t="str">
        <f t="shared" si="173"/>
        <v>LRKPLGS</v>
      </c>
      <c r="F1806" s="39">
        <v>70.94610595703125</v>
      </c>
      <c r="G1806">
        <f t="shared" si="171"/>
        <v>1.0970076796214874E-3</v>
      </c>
      <c r="H1806" s="38">
        <f>G1806*SUMIF('Manual Inputs'!$B$11:$B$22,'Expanded kW'!A1806,'Manual Inputs'!$C$11:$C$22)</f>
        <v>40079.027478934295</v>
      </c>
    </row>
    <row r="1807" spans="1:8" x14ac:dyDescent="0.2">
      <c r="A1807">
        <f t="shared" si="168"/>
        <v>5</v>
      </c>
      <c r="B1807" t="b">
        <f t="shared" si="169"/>
        <v>0</v>
      </c>
      <c r="C1807" t="str">
        <f t="shared" si="170"/>
        <v>OFF</v>
      </c>
      <c r="D1807" s="4">
        <f t="shared" si="172"/>
        <v>42505.208333328956</v>
      </c>
      <c r="E1807" t="str">
        <f t="shared" si="173"/>
        <v>LRKPLGS</v>
      </c>
      <c r="F1807" s="39">
        <v>73.433540344238281</v>
      </c>
      <c r="G1807">
        <f t="shared" si="171"/>
        <v>1.1354697571169508E-3</v>
      </c>
      <c r="H1807" s="38">
        <f>G1807*SUMIF('Manual Inputs'!$B$11:$B$22,'Expanded kW'!A1807,'Manual Inputs'!$C$11:$C$22)</f>
        <v>41484.234287850588</v>
      </c>
    </row>
    <row r="1808" spans="1:8" x14ac:dyDescent="0.2">
      <c r="A1808">
        <f t="shared" si="168"/>
        <v>5</v>
      </c>
      <c r="B1808" t="b">
        <f t="shared" si="169"/>
        <v>0</v>
      </c>
      <c r="C1808" t="str">
        <f t="shared" si="170"/>
        <v>OFF</v>
      </c>
      <c r="D1808" s="4">
        <f t="shared" si="172"/>
        <v>42505.24999999562</v>
      </c>
      <c r="E1808" t="str">
        <f t="shared" si="173"/>
        <v>LRKPLGS</v>
      </c>
      <c r="F1808" s="39">
        <v>77.604301452636719</v>
      </c>
      <c r="G1808">
        <f t="shared" si="171"/>
        <v>1.1999603574685865E-3</v>
      </c>
      <c r="H1808" s="38">
        <f>G1808*SUMIF('Manual Inputs'!$B$11:$B$22,'Expanded kW'!A1808,'Manual Inputs'!$C$11:$C$22)</f>
        <v>43840.389665466551</v>
      </c>
    </row>
    <row r="1809" spans="1:8" x14ac:dyDescent="0.2">
      <c r="A1809">
        <f t="shared" si="168"/>
        <v>5</v>
      </c>
      <c r="B1809" t="b">
        <f t="shared" si="169"/>
        <v>0</v>
      </c>
      <c r="C1809" t="str">
        <f t="shared" si="170"/>
        <v>OFF</v>
      </c>
      <c r="D1809" s="4">
        <f t="shared" si="172"/>
        <v>42505.291666662284</v>
      </c>
      <c r="E1809" t="str">
        <f t="shared" si="173"/>
        <v>LRKPLGS</v>
      </c>
      <c r="F1809" s="39">
        <v>67.980308532714844</v>
      </c>
      <c r="G1809">
        <f t="shared" si="171"/>
        <v>1.0511488899558894E-3</v>
      </c>
      <c r="H1809" s="38">
        <f>G1809*SUMIF('Manual Inputs'!$B$11:$B$22,'Expanded kW'!A1809,'Manual Inputs'!$C$11:$C$22)</f>
        <v>38403.582789438275</v>
      </c>
    </row>
    <row r="1810" spans="1:8" x14ac:dyDescent="0.2">
      <c r="A1810">
        <f t="shared" si="168"/>
        <v>5</v>
      </c>
      <c r="B1810" t="b">
        <f t="shared" si="169"/>
        <v>0</v>
      </c>
      <c r="C1810" t="str">
        <f t="shared" si="170"/>
        <v>OFF</v>
      </c>
      <c r="D1810" s="4">
        <f t="shared" si="172"/>
        <v>42505.333333328948</v>
      </c>
      <c r="E1810" t="str">
        <f t="shared" si="173"/>
        <v>LRKPLGS</v>
      </c>
      <c r="F1810" s="39">
        <v>72.488433837890625</v>
      </c>
      <c r="G1810">
        <f t="shared" si="171"/>
        <v>1.1208560009207818E-3</v>
      </c>
      <c r="H1810" s="38">
        <f>G1810*SUMIF('Manual Inputs'!$B$11:$B$22,'Expanded kW'!A1810,'Manual Inputs'!$C$11:$C$22)</f>
        <v>40950.322678080644</v>
      </c>
    </row>
    <row r="1811" spans="1:8" x14ac:dyDescent="0.2">
      <c r="A1811">
        <f t="shared" si="168"/>
        <v>5</v>
      </c>
      <c r="B1811" t="b">
        <f t="shared" si="169"/>
        <v>0</v>
      </c>
      <c r="C1811" t="str">
        <f t="shared" si="170"/>
        <v>OFF</v>
      </c>
      <c r="D1811" s="4">
        <f t="shared" si="172"/>
        <v>42505.374999995613</v>
      </c>
      <c r="E1811" t="str">
        <f t="shared" si="173"/>
        <v>LRKPLGS</v>
      </c>
      <c r="F1811" s="39">
        <v>73.651557922363281</v>
      </c>
      <c r="G1811">
        <f t="shared" si="171"/>
        <v>1.1388408647241878E-3</v>
      </c>
      <c r="H1811" s="38">
        <f>G1811*SUMIF('Manual Inputs'!$B$11:$B$22,'Expanded kW'!A1811,'Manual Inputs'!$C$11:$C$22)</f>
        <v>41607.397249181464</v>
      </c>
    </row>
    <row r="1812" spans="1:8" x14ac:dyDescent="0.2">
      <c r="A1812">
        <f t="shared" si="168"/>
        <v>5</v>
      </c>
      <c r="B1812" t="b">
        <f t="shared" si="169"/>
        <v>0</v>
      </c>
      <c r="C1812" t="str">
        <f t="shared" si="170"/>
        <v>OFF</v>
      </c>
      <c r="D1812" s="4">
        <f t="shared" si="172"/>
        <v>42505.416666662277</v>
      </c>
      <c r="E1812" t="str">
        <f t="shared" si="173"/>
        <v>LRKPLGS</v>
      </c>
      <c r="F1812" s="39">
        <v>75.858192443847656</v>
      </c>
      <c r="G1812">
        <f t="shared" si="171"/>
        <v>1.1729610603787928E-3</v>
      </c>
      <c r="H1812" s="38">
        <f>G1812*SUMIF('Manual Inputs'!$B$11:$B$22,'Expanded kW'!A1812,'Manual Inputs'!$C$11:$C$22)</f>
        <v>42853.973991196042</v>
      </c>
    </row>
    <row r="1813" spans="1:8" x14ac:dyDescent="0.2">
      <c r="A1813">
        <f t="shared" si="168"/>
        <v>5</v>
      </c>
      <c r="B1813" t="b">
        <f t="shared" si="169"/>
        <v>0</v>
      </c>
      <c r="C1813" t="str">
        <f t="shared" si="170"/>
        <v>OFF</v>
      </c>
      <c r="D1813" s="4">
        <f t="shared" si="172"/>
        <v>42505.458333328941</v>
      </c>
      <c r="E1813" t="str">
        <f t="shared" si="173"/>
        <v>LRKPLGS</v>
      </c>
      <c r="F1813" s="39">
        <v>82.199836730957031</v>
      </c>
      <c r="G1813">
        <f t="shared" si="171"/>
        <v>1.2710190494754764E-3</v>
      </c>
      <c r="H1813" s="38">
        <f>G1813*SUMIF('Manual Inputs'!$B$11:$B$22,'Expanded kW'!A1813,'Manual Inputs'!$C$11:$C$22)</f>
        <v>46436.509385014855</v>
      </c>
    </row>
    <row r="1814" spans="1:8" x14ac:dyDescent="0.2">
      <c r="A1814">
        <f t="shared" si="168"/>
        <v>5</v>
      </c>
      <c r="B1814" t="b">
        <f t="shared" si="169"/>
        <v>0</v>
      </c>
      <c r="C1814" t="str">
        <f t="shared" si="170"/>
        <v>OFF</v>
      </c>
      <c r="D1814" s="4">
        <f t="shared" si="172"/>
        <v>42505.499999995605</v>
      </c>
      <c r="E1814" t="str">
        <f t="shared" si="173"/>
        <v>LRKPLGS</v>
      </c>
      <c r="F1814" s="39">
        <v>81.914863586425781</v>
      </c>
      <c r="G1814">
        <f t="shared" si="171"/>
        <v>1.2666126381042024E-3</v>
      </c>
      <c r="H1814" s="38">
        <f>G1814*SUMIF('Manual Inputs'!$B$11:$B$22,'Expanded kW'!A1814,'Manual Inputs'!$C$11:$C$22)</f>
        <v>46275.521740430886</v>
      </c>
    </row>
    <row r="1815" spans="1:8" x14ac:dyDescent="0.2">
      <c r="A1815">
        <f t="shared" si="168"/>
        <v>5</v>
      </c>
      <c r="B1815" t="b">
        <f t="shared" si="169"/>
        <v>0</v>
      </c>
      <c r="C1815" t="str">
        <f t="shared" si="170"/>
        <v>OFF</v>
      </c>
      <c r="D1815" s="4">
        <f t="shared" si="172"/>
        <v>42505.54166666227</v>
      </c>
      <c r="E1815" t="str">
        <f t="shared" si="173"/>
        <v>LRKPLGS</v>
      </c>
      <c r="F1815" s="39">
        <v>78.673881530761719</v>
      </c>
      <c r="G1815">
        <f t="shared" si="171"/>
        <v>1.2164987924375742E-3</v>
      </c>
      <c r="H1815" s="38">
        <f>G1815*SUMIF('Manual Inputs'!$B$11:$B$22,'Expanded kW'!A1815,'Manual Inputs'!$C$11:$C$22)</f>
        <v>44444.619154369793</v>
      </c>
    </row>
    <row r="1816" spans="1:8" x14ac:dyDescent="0.2">
      <c r="A1816">
        <f t="shared" si="168"/>
        <v>5</v>
      </c>
      <c r="B1816" t="b">
        <f t="shared" si="169"/>
        <v>0</v>
      </c>
      <c r="C1816" t="str">
        <f t="shared" si="170"/>
        <v>OFF</v>
      </c>
      <c r="D1816" s="4">
        <f t="shared" si="172"/>
        <v>42505.583333328934</v>
      </c>
      <c r="E1816" t="str">
        <f t="shared" si="173"/>
        <v>LRKPLGS</v>
      </c>
      <c r="F1816" s="39">
        <v>84.73834228515625</v>
      </c>
      <c r="G1816">
        <f t="shared" si="171"/>
        <v>1.3102708174217671E-3</v>
      </c>
      <c r="H1816" s="38">
        <f>G1816*SUMIF('Manual Inputs'!$B$11:$B$22,'Expanded kW'!A1816,'Manual Inputs'!$C$11:$C$22)</f>
        <v>47870.567427943912</v>
      </c>
    </row>
    <row r="1817" spans="1:8" x14ac:dyDescent="0.2">
      <c r="A1817">
        <f t="shared" si="168"/>
        <v>5</v>
      </c>
      <c r="B1817" t="b">
        <f t="shared" si="169"/>
        <v>0</v>
      </c>
      <c r="C1817" t="str">
        <f t="shared" si="170"/>
        <v>OFF</v>
      </c>
      <c r="D1817" s="4">
        <f t="shared" si="172"/>
        <v>42505.624999995598</v>
      </c>
      <c r="E1817" t="str">
        <f t="shared" si="173"/>
        <v>LRKPLGS</v>
      </c>
      <c r="F1817" s="39">
        <v>80.632987976074219</v>
      </c>
      <c r="G1817">
        <f t="shared" si="171"/>
        <v>1.2467915729462806E-3</v>
      </c>
      <c r="H1817" s="38">
        <f>G1817*SUMIF('Manual Inputs'!$B$11:$B$22,'Expanded kW'!A1817,'Manual Inputs'!$C$11:$C$22)</f>
        <v>45551.361800730017</v>
      </c>
    </row>
    <row r="1818" spans="1:8" x14ac:dyDescent="0.2">
      <c r="A1818">
        <f t="shared" si="168"/>
        <v>5</v>
      </c>
      <c r="B1818" t="b">
        <f t="shared" si="169"/>
        <v>0</v>
      </c>
      <c r="C1818" t="str">
        <f t="shared" si="170"/>
        <v>OFF</v>
      </c>
      <c r="D1818" s="4">
        <f t="shared" si="172"/>
        <v>42505.666666662262</v>
      </c>
      <c r="E1818" t="str">
        <f t="shared" si="173"/>
        <v>LRKPLGS</v>
      </c>
      <c r="F1818" s="39">
        <v>74.5679931640625</v>
      </c>
      <c r="G1818">
        <f t="shared" si="171"/>
        <v>1.1530112900697128E-3</v>
      </c>
      <c r="H1818" s="38">
        <f>G1818*SUMIF('Manual Inputs'!$B$11:$B$22,'Expanded kW'!A1818,'Manual Inputs'!$C$11:$C$22)</f>
        <v>42125.111826172797</v>
      </c>
    </row>
    <row r="1819" spans="1:8" x14ac:dyDescent="0.2">
      <c r="A1819">
        <f t="shared" si="168"/>
        <v>5</v>
      </c>
      <c r="B1819" t="b">
        <f t="shared" si="169"/>
        <v>0</v>
      </c>
      <c r="C1819" t="str">
        <f t="shared" si="170"/>
        <v>OFF</v>
      </c>
      <c r="D1819" s="4">
        <f t="shared" si="172"/>
        <v>42505.708333328927</v>
      </c>
      <c r="E1819" t="str">
        <f t="shared" si="173"/>
        <v>LRKPLGS</v>
      </c>
      <c r="F1819" s="39">
        <v>79.777976989746094</v>
      </c>
      <c r="G1819">
        <f t="shared" si="171"/>
        <v>1.233570923193766E-3</v>
      </c>
      <c r="H1819" s="38">
        <f>G1819*SUMIF('Manual Inputs'!$B$11:$B$22,'Expanded kW'!A1819,'Manual Inputs'!$C$11:$C$22)</f>
        <v>45068.34714680961</v>
      </c>
    </row>
    <row r="1820" spans="1:8" x14ac:dyDescent="0.2">
      <c r="A1820">
        <f t="shared" si="168"/>
        <v>5</v>
      </c>
      <c r="B1820" t="b">
        <f t="shared" si="169"/>
        <v>0</v>
      </c>
      <c r="C1820" t="str">
        <f t="shared" si="170"/>
        <v>OFF</v>
      </c>
      <c r="D1820" s="4">
        <f t="shared" si="172"/>
        <v>42505.749999995591</v>
      </c>
      <c r="E1820" t="str">
        <f t="shared" si="173"/>
        <v>LRKPLGS</v>
      </c>
      <c r="F1820" s="39">
        <v>75.964164733886719</v>
      </c>
      <c r="G1820">
        <f t="shared" si="171"/>
        <v>1.1745996621657653E-3</v>
      </c>
      <c r="H1820" s="38">
        <f>G1820*SUMIF('Manual Inputs'!$B$11:$B$22,'Expanded kW'!A1820,'Manual Inputs'!$C$11:$C$22)</f>
        <v>42913.840086271841</v>
      </c>
    </row>
    <row r="1821" spans="1:8" x14ac:dyDescent="0.2">
      <c r="A1821">
        <f t="shared" si="168"/>
        <v>5</v>
      </c>
      <c r="B1821" t="b">
        <f t="shared" si="169"/>
        <v>0</v>
      </c>
      <c r="C1821" t="str">
        <f t="shared" si="170"/>
        <v>OFF</v>
      </c>
      <c r="D1821" s="4">
        <f t="shared" si="172"/>
        <v>42505.791666662255</v>
      </c>
      <c r="E1821" t="str">
        <f t="shared" si="173"/>
        <v>LRKPLGS</v>
      </c>
      <c r="F1821" s="39">
        <v>68.843482971191406</v>
      </c>
      <c r="G1821">
        <f t="shared" si="171"/>
        <v>1.0644957674918497E-3</v>
      </c>
      <c r="H1821" s="38">
        <f>G1821*SUMIF('Manual Inputs'!$B$11:$B$22,'Expanded kW'!A1821,'Manual Inputs'!$C$11:$C$22)</f>
        <v>38891.209158386118</v>
      </c>
    </row>
    <row r="1822" spans="1:8" x14ac:dyDescent="0.2">
      <c r="A1822">
        <f t="shared" si="168"/>
        <v>5</v>
      </c>
      <c r="B1822" t="b">
        <f t="shared" si="169"/>
        <v>0</v>
      </c>
      <c r="C1822" t="str">
        <f t="shared" si="170"/>
        <v>OFF</v>
      </c>
      <c r="D1822" s="4">
        <f t="shared" si="172"/>
        <v>42505.833333328919</v>
      </c>
      <c r="E1822" t="str">
        <f t="shared" si="173"/>
        <v>LRKPLGS</v>
      </c>
      <c r="F1822" s="39">
        <v>64.014129638671875</v>
      </c>
      <c r="G1822">
        <f t="shared" si="171"/>
        <v>9.898216522333152E-4</v>
      </c>
      <c r="H1822" s="38">
        <f>G1822*SUMIF('Manual Inputs'!$B$11:$B$22,'Expanded kW'!A1822,'Manual Inputs'!$C$11:$C$22)</f>
        <v>36163.000438421121</v>
      </c>
    </row>
    <row r="1823" spans="1:8" x14ac:dyDescent="0.2">
      <c r="A1823">
        <f t="shared" si="168"/>
        <v>5</v>
      </c>
      <c r="B1823" t="b">
        <f t="shared" si="169"/>
        <v>0</v>
      </c>
      <c r="C1823" t="str">
        <f t="shared" si="170"/>
        <v>OFF</v>
      </c>
      <c r="D1823" s="4">
        <f t="shared" si="172"/>
        <v>42505.874999995583</v>
      </c>
      <c r="E1823" t="str">
        <f t="shared" si="173"/>
        <v>LRKPLGS</v>
      </c>
      <c r="F1823" s="39">
        <v>63.551383972167969</v>
      </c>
      <c r="G1823">
        <f t="shared" si="171"/>
        <v>9.8266642443020223E-4</v>
      </c>
      <c r="H1823" s="38">
        <f>G1823*SUMIF('Manual Inputs'!$B$11:$B$22,'Expanded kW'!A1823,'Manual Inputs'!$C$11:$C$22)</f>
        <v>35901.585156590139</v>
      </c>
    </row>
    <row r="1824" spans="1:8" x14ac:dyDescent="0.2">
      <c r="A1824">
        <f t="shared" si="168"/>
        <v>5</v>
      </c>
      <c r="B1824" t="b">
        <f t="shared" si="169"/>
        <v>0</v>
      </c>
      <c r="C1824" t="str">
        <f t="shared" si="170"/>
        <v>OFF</v>
      </c>
      <c r="D1824" s="4">
        <f t="shared" si="172"/>
        <v>42505.916666662248</v>
      </c>
      <c r="E1824" t="str">
        <f t="shared" si="173"/>
        <v>LRKPLGS</v>
      </c>
      <c r="F1824" s="39">
        <v>64.286331176757812</v>
      </c>
      <c r="G1824">
        <f t="shared" si="171"/>
        <v>9.940305820069367E-4</v>
      </c>
      <c r="H1824" s="38">
        <f>G1824*SUMIF('Manual Inputs'!$B$11:$B$22,'Expanded kW'!A1824,'Manual Inputs'!$C$11:$C$22)</f>
        <v>36316.773119494865</v>
      </c>
    </row>
    <row r="1825" spans="1:8" x14ac:dyDescent="0.2">
      <c r="A1825">
        <f t="shared" si="168"/>
        <v>5</v>
      </c>
      <c r="B1825" t="b">
        <f t="shared" si="169"/>
        <v>0</v>
      </c>
      <c r="C1825" t="str">
        <f t="shared" si="170"/>
        <v>OFF</v>
      </c>
      <c r="D1825" s="4">
        <f t="shared" si="172"/>
        <v>42505.958333328912</v>
      </c>
      <c r="E1825" t="str">
        <f t="shared" si="173"/>
        <v>LRKPLGS</v>
      </c>
      <c r="F1825" s="39">
        <v>62.055484771728516</v>
      </c>
      <c r="G1825">
        <f t="shared" si="171"/>
        <v>9.5953600890301871E-4</v>
      </c>
      <c r="H1825" s="38">
        <f>G1825*SUMIF('Manual Inputs'!$B$11:$B$22,'Expanded kW'!A1825,'Manual Inputs'!$C$11:$C$22)</f>
        <v>35056.518547910586</v>
      </c>
    </row>
    <row r="1826" spans="1:8" x14ac:dyDescent="0.2">
      <c r="A1826">
        <f t="shared" si="168"/>
        <v>5</v>
      </c>
      <c r="B1826" t="b">
        <f t="shared" si="169"/>
        <v>0</v>
      </c>
      <c r="C1826" t="str">
        <f t="shared" si="170"/>
        <v>OFF</v>
      </c>
      <c r="D1826" s="4">
        <f t="shared" si="172"/>
        <v>42505.999999995576</v>
      </c>
      <c r="E1826" t="str">
        <f t="shared" si="173"/>
        <v>LRKPLGS</v>
      </c>
      <c r="F1826" s="39">
        <v>62.334930419921875</v>
      </c>
      <c r="G1826">
        <f t="shared" si="171"/>
        <v>9.638569510882119E-4</v>
      </c>
      <c r="H1826" s="38">
        <f>G1826*SUMIF('Manual Inputs'!$B$11:$B$22,'Expanded kW'!A1826,'Manual Inputs'!$C$11:$C$22)</f>
        <v>35214.383587319426</v>
      </c>
    </row>
    <row r="1827" spans="1:8" x14ac:dyDescent="0.2">
      <c r="A1827">
        <f t="shared" si="168"/>
        <v>5</v>
      </c>
      <c r="B1827" t="b">
        <f t="shared" si="169"/>
        <v>0</v>
      </c>
      <c r="C1827" t="str">
        <f t="shared" si="170"/>
        <v>OFF</v>
      </c>
      <c r="D1827" s="4">
        <f t="shared" si="172"/>
        <v>42506.04166666224</v>
      </c>
      <c r="E1827" t="str">
        <f t="shared" si="173"/>
        <v>LRKPLGS</v>
      </c>
      <c r="F1827" s="39">
        <v>65.490989685058594</v>
      </c>
      <c r="G1827">
        <f t="shared" si="171"/>
        <v>1.0126576738973317E-3</v>
      </c>
      <c r="H1827" s="38">
        <f>G1827*SUMIF('Manual Inputs'!$B$11:$B$22,'Expanded kW'!A1827,'Manual Inputs'!$C$11:$C$22)</f>
        <v>36997.311407053036</v>
      </c>
    </row>
    <row r="1828" spans="1:8" x14ac:dyDescent="0.2">
      <c r="A1828">
        <f t="shared" si="168"/>
        <v>5</v>
      </c>
      <c r="B1828" t="b">
        <f t="shared" si="169"/>
        <v>0</v>
      </c>
      <c r="C1828" t="str">
        <f t="shared" si="170"/>
        <v>OFF</v>
      </c>
      <c r="D1828" s="4">
        <f t="shared" si="172"/>
        <v>42506.083333328905</v>
      </c>
      <c r="E1828" t="str">
        <f t="shared" si="173"/>
        <v>LRKPLGS</v>
      </c>
      <c r="F1828" s="39">
        <v>64.035476684570313</v>
      </c>
      <c r="G1828">
        <f t="shared" si="171"/>
        <v>9.9015173198853108E-4</v>
      </c>
      <c r="H1828" s="38">
        <f>G1828*SUMIF('Manual Inputs'!$B$11:$B$22,'Expanded kW'!A1828,'Manual Inputs'!$C$11:$C$22)</f>
        <v>36175.059857717162</v>
      </c>
    </row>
    <row r="1829" spans="1:8" x14ac:dyDescent="0.2">
      <c r="A1829">
        <f t="shared" si="168"/>
        <v>5</v>
      </c>
      <c r="B1829" t="b">
        <f t="shared" si="169"/>
        <v>0</v>
      </c>
      <c r="C1829" t="str">
        <f t="shared" si="170"/>
        <v>OFF</v>
      </c>
      <c r="D1829" s="4">
        <f t="shared" si="172"/>
        <v>42506.124999995569</v>
      </c>
      <c r="E1829" t="str">
        <f t="shared" si="173"/>
        <v>LRKPLGS</v>
      </c>
      <c r="F1829" s="39">
        <v>67.594886779785156</v>
      </c>
      <c r="G1829">
        <f t="shared" si="171"/>
        <v>1.0451892869987782E-3</v>
      </c>
      <c r="H1829" s="38">
        <f>G1829*SUMIF('Manual Inputs'!$B$11:$B$22,'Expanded kW'!A1829,'Manual Inputs'!$C$11:$C$22)</f>
        <v>38185.84949994662</v>
      </c>
    </row>
    <row r="1830" spans="1:8" x14ac:dyDescent="0.2">
      <c r="A1830">
        <f t="shared" si="168"/>
        <v>5</v>
      </c>
      <c r="B1830" t="b">
        <f t="shared" si="169"/>
        <v>0</v>
      </c>
      <c r="C1830" t="str">
        <f t="shared" si="170"/>
        <v>OFF</v>
      </c>
      <c r="D1830" s="4">
        <f t="shared" si="172"/>
        <v>42506.166666662233</v>
      </c>
      <c r="E1830" t="str">
        <f t="shared" si="173"/>
        <v>LRKPLGS</v>
      </c>
      <c r="F1830" s="39">
        <v>73.321479797363281</v>
      </c>
      <c r="G1830">
        <f t="shared" si="171"/>
        <v>1.1337370153569038E-3</v>
      </c>
      <c r="H1830" s="38">
        <f>G1830*SUMIF('Manual Inputs'!$B$11:$B$22,'Expanded kW'!A1830,'Manual Inputs'!$C$11:$C$22)</f>
        <v>41420.92880156741</v>
      </c>
    </row>
    <row r="1831" spans="1:8" x14ac:dyDescent="0.2">
      <c r="A1831">
        <f t="shared" si="168"/>
        <v>5</v>
      </c>
      <c r="B1831" t="b">
        <f t="shared" si="169"/>
        <v>0</v>
      </c>
      <c r="C1831" t="str">
        <f t="shared" si="170"/>
        <v>OFF</v>
      </c>
      <c r="D1831" s="4">
        <f t="shared" si="172"/>
        <v>42506.208333328897</v>
      </c>
      <c r="E1831" t="str">
        <f t="shared" si="173"/>
        <v>LRKPLGS</v>
      </c>
      <c r="F1831" s="39">
        <v>85.673233032226563</v>
      </c>
      <c r="G1831">
        <f t="shared" si="171"/>
        <v>1.3247266119337921E-3</v>
      </c>
      <c r="H1831" s="38">
        <f>G1831*SUMIF('Manual Inputs'!$B$11:$B$22,'Expanded kW'!A1831,'Manual Inputs'!$C$11:$C$22)</f>
        <v>48398.70792890848</v>
      </c>
    </row>
    <row r="1832" spans="1:8" x14ac:dyDescent="0.2">
      <c r="A1832">
        <f t="shared" si="168"/>
        <v>5</v>
      </c>
      <c r="B1832" t="b">
        <f t="shared" si="169"/>
        <v>0</v>
      </c>
      <c r="C1832" t="str">
        <f t="shared" si="170"/>
        <v>OFF</v>
      </c>
      <c r="D1832" s="4">
        <f t="shared" si="172"/>
        <v>42506.249999995562</v>
      </c>
      <c r="E1832" t="str">
        <f t="shared" si="173"/>
        <v>LRKPLGS</v>
      </c>
      <c r="F1832" s="39">
        <v>105.31966400146484</v>
      </c>
      <c r="G1832">
        <f t="shared" si="171"/>
        <v>1.628510524520355E-3</v>
      </c>
      <c r="H1832" s="38">
        <f>G1832*SUMIF('Manual Inputs'!$B$11:$B$22,'Expanded kW'!A1832,'Manual Inputs'!$C$11:$C$22)</f>
        <v>59497.41216443036</v>
      </c>
    </row>
    <row r="1833" spans="1:8" x14ac:dyDescent="0.2">
      <c r="A1833">
        <f t="shared" si="168"/>
        <v>5</v>
      </c>
      <c r="B1833" t="b">
        <f t="shared" si="169"/>
        <v>0</v>
      </c>
      <c r="C1833" t="str">
        <f t="shared" si="170"/>
        <v>ON</v>
      </c>
      <c r="D1833" s="4">
        <f t="shared" si="172"/>
        <v>42506.291666662226</v>
      </c>
      <c r="E1833" t="str">
        <f t="shared" si="173"/>
        <v>LRKPLGS</v>
      </c>
      <c r="F1833" s="39">
        <v>112.09808349609375</v>
      </c>
      <c r="G1833">
        <f t="shared" si="171"/>
        <v>1.7333221719109467E-3</v>
      </c>
      <c r="H1833" s="38">
        <f>G1833*SUMIF('Manual Inputs'!$B$11:$B$22,'Expanded kW'!A1833,'Manual Inputs'!$C$11:$C$22)</f>
        <v>63326.691552273231</v>
      </c>
    </row>
    <row r="1834" spans="1:8" x14ac:dyDescent="0.2">
      <c r="A1834">
        <f t="shared" si="168"/>
        <v>5</v>
      </c>
      <c r="B1834" t="b">
        <f t="shared" si="169"/>
        <v>0</v>
      </c>
      <c r="C1834" t="str">
        <f t="shared" si="170"/>
        <v>ON</v>
      </c>
      <c r="D1834" s="4">
        <f t="shared" si="172"/>
        <v>42506.33333332889</v>
      </c>
      <c r="E1834" t="str">
        <f t="shared" si="173"/>
        <v>LRKPLGS</v>
      </c>
      <c r="F1834" s="39">
        <v>117.09198760986328</v>
      </c>
      <c r="G1834">
        <f t="shared" si="171"/>
        <v>1.8105406617800947E-3</v>
      </c>
      <c r="H1834" s="38">
        <f>G1834*SUMIF('Manual Inputs'!$B$11:$B$22,'Expanded kW'!A1834,'Manual Inputs'!$C$11:$C$22)</f>
        <v>66147.858655146425</v>
      </c>
    </row>
    <row r="1835" spans="1:8" x14ac:dyDescent="0.2">
      <c r="A1835">
        <f t="shared" si="168"/>
        <v>5</v>
      </c>
      <c r="B1835" t="b">
        <f t="shared" si="169"/>
        <v>0</v>
      </c>
      <c r="C1835" t="str">
        <f t="shared" si="170"/>
        <v>ON</v>
      </c>
      <c r="D1835" s="4">
        <f t="shared" si="172"/>
        <v>42506.374999995554</v>
      </c>
      <c r="E1835" t="str">
        <f t="shared" si="173"/>
        <v>LRKPLGS</v>
      </c>
      <c r="F1835" s="39">
        <v>116.65177917480469</v>
      </c>
      <c r="G1835">
        <f t="shared" si="171"/>
        <v>1.8037339170352046E-3</v>
      </c>
      <c r="H1835" s="38">
        <f>G1835*SUMIF('Manual Inputs'!$B$11:$B$22,'Expanded kW'!A1835,'Manual Inputs'!$C$11:$C$22)</f>
        <v>65899.175154802404</v>
      </c>
    </row>
    <row r="1836" spans="1:8" x14ac:dyDescent="0.2">
      <c r="A1836">
        <f t="shared" si="168"/>
        <v>5</v>
      </c>
      <c r="B1836" t="b">
        <f t="shared" si="169"/>
        <v>0</v>
      </c>
      <c r="C1836" t="str">
        <f t="shared" si="170"/>
        <v>ON</v>
      </c>
      <c r="D1836" s="4">
        <f t="shared" si="172"/>
        <v>42506.416666662219</v>
      </c>
      <c r="E1836" t="str">
        <f t="shared" si="173"/>
        <v>LRKPLGS</v>
      </c>
      <c r="F1836" s="39">
        <v>109.44205474853516</v>
      </c>
      <c r="G1836">
        <f t="shared" si="171"/>
        <v>1.6922531957626024E-3</v>
      </c>
      <c r="H1836" s="38">
        <f>G1836*SUMIF('Manual Inputs'!$B$11:$B$22,'Expanded kW'!A1836,'Manual Inputs'!$C$11:$C$22)</f>
        <v>61826.242053005255</v>
      </c>
    </row>
    <row r="1837" spans="1:8" x14ac:dyDescent="0.2">
      <c r="A1837">
        <f t="shared" si="168"/>
        <v>5</v>
      </c>
      <c r="B1837" t="b">
        <f t="shared" si="169"/>
        <v>0</v>
      </c>
      <c r="C1837" t="str">
        <f t="shared" si="170"/>
        <v>ON</v>
      </c>
      <c r="D1837" s="4">
        <f t="shared" si="172"/>
        <v>42506.458333328883</v>
      </c>
      <c r="E1837" t="str">
        <f t="shared" si="173"/>
        <v>LRKPLGS</v>
      </c>
      <c r="F1837" s="39">
        <v>108.08477783203125</v>
      </c>
      <c r="G1837">
        <f t="shared" si="171"/>
        <v>1.6712662341712287E-3</v>
      </c>
      <c r="H1837" s="38">
        <f>G1837*SUMIF('Manual Inputs'!$B$11:$B$22,'Expanded kW'!A1837,'Manual Inputs'!$C$11:$C$22)</f>
        <v>61059.486244504224</v>
      </c>
    </row>
    <row r="1838" spans="1:8" x14ac:dyDescent="0.2">
      <c r="A1838">
        <f t="shared" si="168"/>
        <v>5</v>
      </c>
      <c r="B1838" t="b">
        <f t="shared" si="169"/>
        <v>0</v>
      </c>
      <c r="C1838" t="str">
        <f t="shared" si="170"/>
        <v>ON</v>
      </c>
      <c r="D1838" s="4">
        <f t="shared" si="172"/>
        <v>42506.499999995547</v>
      </c>
      <c r="E1838" t="str">
        <f t="shared" si="173"/>
        <v>LRKPLGS</v>
      </c>
      <c r="F1838" s="39">
        <v>114.28195190429687</v>
      </c>
      <c r="G1838">
        <f t="shared" si="171"/>
        <v>1.7670903454105966E-3</v>
      </c>
      <c r="H1838" s="38">
        <f>G1838*SUMIF('Manual Inputs'!$B$11:$B$22,'Expanded kW'!A1838,'Manual Inputs'!$C$11:$C$22)</f>
        <v>64560.407212379519</v>
      </c>
    </row>
    <row r="1839" spans="1:8" x14ac:dyDescent="0.2">
      <c r="A1839">
        <f t="shared" si="168"/>
        <v>5</v>
      </c>
      <c r="B1839" t="b">
        <f t="shared" si="169"/>
        <v>0</v>
      </c>
      <c r="C1839" t="str">
        <f t="shared" si="170"/>
        <v>ON</v>
      </c>
      <c r="D1839" s="4">
        <f t="shared" si="172"/>
        <v>42506.541666662211</v>
      </c>
      <c r="E1839" t="str">
        <f t="shared" si="173"/>
        <v>LRKPLGS</v>
      </c>
      <c r="F1839" s="39">
        <v>113.08778381347656</v>
      </c>
      <c r="G1839">
        <f t="shared" si="171"/>
        <v>1.7486254621204239E-3</v>
      </c>
      <c r="H1839" s="38">
        <f>G1839*SUMIF('Manual Inputs'!$B$11:$B$22,'Expanded kW'!A1839,'Manual Inputs'!$C$11:$C$22)</f>
        <v>63885.795194132304</v>
      </c>
    </row>
    <row r="1840" spans="1:8" x14ac:dyDescent="0.2">
      <c r="A1840">
        <f t="shared" si="168"/>
        <v>5</v>
      </c>
      <c r="B1840" t="b">
        <f t="shared" si="169"/>
        <v>0</v>
      </c>
      <c r="C1840" t="str">
        <f t="shared" si="170"/>
        <v>ON</v>
      </c>
      <c r="D1840" s="4">
        <f t="shared" si="172"/>
        <v>42506.583333328876</v>
      </c>
      <c r="E1840" t="str">
        <f t="shared" si="173"/>
        <v>LRKPLGS</v>
      </c>
      <c r="F1840" s="39">
        <v>113.89037322998047</v>
      </c>
      <c r="G1840">
        <f t="shared" si="171"/>
        <v>1.7610355407513916E-3</v>
      </c>
      <c r="H1840" s="38">
        <f>G1840*SUMIF('Manual Inputs'!$B$11:$B$22,'Expanded kW'!A1840,'Manual Inputs'!$C$11:$C$22)</f>
        <v>64339.195741554089</v>
      </c>
    </row>
    <row r="1841" spans="1:8" x14ac:dyDescent="0.2">
      <c r="A1841">
        <f t="shared" si="168"/>
        <v>5</v>
      </c>
      <c r="B1841" t="b">
        <f t="shared" si="169"/>
        <v>0</v>
      </c>
      <c r="C1841" t="str">
        <f t="shared" si="170"/>
        <v>ON</v>
      </c>
      <c r="D1841" s="4">
        <f t="shared" si="172"/>
        <v>42506.62499999554</v>
      </c>
      <c r="E1841" t="str">
        <f t="shared" si="173"/>
        <v>LRKPLGS</v>
      </c>
      <c r="F1841" s="39">
        <v>113.21661376953125</v>
      </c>
      <c r="G1841">
        <f t="shared" si="171"/>
        <v>1.7506175017010443E-3</v>
      </c>
      <c r="H1841" s="38">
        <f>G1841*SUMIF('Manual Inputs'!$B$11:$B$22,'Expanded kW'!A1841,'Manual Inputs'!$C$11:$C$22)</f>
        <v>63958.574091284921</v>
      </c>
    </row>
    <row r="1842" spans="1:8" x14ac:dyDescent="0.2">
      <c r="A1842">
        <f t="shared" si="168"/>
        <v>5</v>
      </c>
      <c r="B1842" t="b">
        <f t="shared" si="169"/>
        <v>0</v>
      </c>
      <c r="C1842" t="str">
        <f t="shared" si="170"/>
        <v>ON</v>
      </c>
      <c r="D1842" s="4">
        <f t="shared" si="172"/>
        <v>42506.666666662204</v>
      </c>
      <c r="E1842" t="str">
        <f t="shared" si="173"/>
        <v>LRKPLGS</v>
      </c>
      <c r="F1842" s="39">
        <v>99.00054931640625</v>
      </c>
      <c r="G1842">
        <f t="shared" si="171"/>
        <v>1.5308009005120036E-3</v>
      </c>
      <c r="H1842" s="38">
        <f>G1842*SUMIF('Manual Inputs'!$B$11:$B$22,'Expanded kW'!A1842,'Manual Inputs'!$C$11:$C$22)</f>
        <v>55927.604242084482</v>
      </c>
    </row>
    <row r="1843" spans="1:8" x14ac:dyDescent="0.2">
      <c r="A1843">
        <f t="shared" si="168"/>
        <v>5</v>
      </c>
      <c r="B1843" t="b">
        <f t="shared" si="169"/>
        <v>0</v>
      </c>
      <c r="C1843" t="str">
        <f t="shared" si="170"/>
        <v>ON</v>
      </c>
      <c r="D1843" s="4">
        <f t="shared" si="172"/>
        <v>42506.708333328868</v>
      </c>
      <c r="E1843" t="str">
        <f t="shared" si="173"/>
        <v>LRKPLGS</v>
      </c>
      <c r="F1843" s="39">
        <v>99.380783081054687</v>
      </c>
      <c r="G1843">
        <f t="shared" si="171"/>
        <v>1.5366802839431866E-3</v>
      </c>
      <c r="H1843" s="38">
        <f>G1843*SUMIF('Manual Inputs'!$B$11:$B$22,'Expanded kW'!A1843,'Manual Inputs'!$C$11:$C$22)</f>
        <v>56142.406722025989</v>
      </c>
    </row>
    <row r="1844" spans="1:8" x14ac:dyDescent="0.2">
      <c r="A1844">
        <f t="shared" si="168"/>
        <v>5</v>
      </c>
      <c r="B1844" t="b">
        <f t="shared" si="169"/>
        <v>0</v>
      </c>
      <c r="C1844" t="str">
        <f t="shared" si="170"/>
        <v>ON</v>
      </c>
      <c r="D1844" s="4">
        <f t="shared" si="172"/>
        <v>42506.749999995533</v>
      </c>
      <c r="E1844" t="str">
        <f t="shared" si="173"/>
        <v>LRKPLGS</v>
      </c>
      <c r="F1844" s="39">
        <v>84.155479431152344</v>
      </c>
      <c r="G1844">
        <f t="shared" si="171"/>
        <v>1.3012582716536364E-3</v>
      </c>
      <c r="H1844" s="38">
        <f>G1844*SUMIF('Manual Inputs'!$B$11:$B$22,'Expanded kW'!A1844,'Manual Inputs'!$C$11:$C$22)</f>
        <v>47541.295284998938</v>
      </c>
    </row>
    <row r="1845" spans="1:8" x14ac:dyDescent="0.2">
      <c r="A1845">
        <f t="shared" si="168"/>
        <v>5</v>
      </c>
      <c r="B1845" t="b">
        <f t="shared" si="169"/>
        <v>0</v>
      </c>
      <c r="C1845" t="str">
        <f t="shared" si="170"/>
        <v>ON</v>
      </c>
      <c r="D1845" s="4">
        <f t="shared" si="172"/>
        <v>42506.791666662197</v>
      </c>
      <c r="E1845" t="str">
        <f t="shared" si="173"/>
        <v>LRKPLGS</v>
      </c>
      <c r="F1845" s="39">
        <v>85.047660827636719</v>
      </c>
      <c r="G1845">
        <f t="shared" si="171"/>
        <v>1.3150536707154476E-3</v>
      </c>
      <c r="H1845" s="38">
        <f>G1845*SUMIF('Manual Inputs'!$B$11:$B$22,'Expanded kW'!A1845,'Manual Inputs'!$C$11:$C$22)</f>
        <v>48045.308327343337</v>
      </c>
    </row>
    <row r="1846" spans="1:8" x14ac:dyDescent="0.2">
      <c r="A1846">
        <f t="shared" si="168"/>
        <v>5</v>
      </c>
      <c r="B1846" t="b">
        <f t="shared" si="169"/>
        <v>0</v>
      </c>
      <c r="C1846" t="str">
        <f t="shared" si="170"/>
        <v>ON</v>
      </c>
      <c r="D1846" s="4">
        <f t="shared" si="172"/>
        <v>42506.833333328861</v>
      </c>
      <c r="E1846" t="str">
        <f t="shared" si="173"/>
        <v>LRKPLGS</v>
      </c>
      <c r="F1846" s="39">
        <v>80.772735595703125</v>
      </c>
      <c r="G1846">
        <f t="shared" si="171"/>
        <v>1.2489524274410231E-3</v>
      </c>
      <c r="H1846" s="38">
        <f>G1846*SUMIF('Manual Inputs'!$B$11:$B$22,'Expanded kW'!A1846,'Manual Inputs'!$C$11:$C$22)</f>
        <v>45630.308327980078</v>
      </c>
    </row>
    <row r="1847" spans="1:8" x14ac:dyDescent="0.2">
      <c r="A1847">
        <f t="shared" si="168"/>
        <v>5</v>
      </c>
      <c r="B1847" t="b">
        <f t="shared" si="169"/>
        <v>0</v>
      </c>
      <c r="C1847" t="str">
        <f t="shared" si="170"/>
        <v>OFF</v>
      </c>
      <c r="D1847" s="4">
        <f t="shared" si="172"/>
        <v>42506.874999995525</v>
      </c>
      <c r="E1847" t="str">
        <f t="shared" si="173"/>
        <v>LRKPLGS</v>
      </c>
      <c r="F1847" s="39">
        <v>76.774223327636719</v>
      </c>
      <c r="G1847">
        <f t="shared" si="171"/>
        <v>1.1871252333200911E-3</v>
      </c>
      <c r="H1847" s="38">
        <f>G1847*SUMIF('Manual Inputs'!$B$11:$B$22,'Expanded kW'!A1847,'Manual Inputs'!$C$11:$C$22)</f>
        <v>43371.460137443035</v>
      </c>
    </row>
    <row r="1848" spans="1:8" x14ac:dyDescent="0.2">
      <c r="A1848">
        <f t="shared" si="168"/>
        <v>5</v>
      </c>
      <c r="B1848" t="b">
        <f t="shared" si="169"/>
        <v>0</v>
      </c>
      <c r="C1848" t="str">
        <f t="shared" si="170"/>
        <v>OFF</v>
      </c>
      <c r="D1848" s="4">
        <f t="shared" si="172"/>
        <v>42506.91666666219</v>
      </c>
      <c r="E1848" t="str">
        <f t="shared" si="173"/>
        <v>LRKPLGS</v>
      </c>
      <c r="F1848" s="39">
        <v>74.3135986328125</v>
      </c>
      <c r="G1848">
        <f t="shared" si="171"/>
        <v>1.1490777020218505E-3</v>
      </c>
      <c r="H1848" s="38">
        <f>G1848*SUMIF('Manual Inputs'!$B$11:$B$22,'Expanded kW'!A1848,'Manual Inputs'!$C$11:$C$22)</f>
        <v>41981.398717878532</v>
      </c>
    </row>
    <row r="1849" spans="1:8" x14ac:dyDescent="0.2">
      <c r="A1849">
        <f t="shared" si="168"/>
        <v>5</v>
      </c>
      <c r="B1849" t="b">
        <f t="shared" si="169"/>
        <v>0</v>
      </c>
      <c r="C1849" t="str">
        <f t="shared" si="170"/>
        <v>OFF</v>
      </c>
      <c r="D1849" s="4">
        <f t="shared" si="172"/>
        <v>42506.958333328854</v>
      </c>
      <c r="E1849" t="str">
        <f t="shared" si="173"/>
        <v>LRKPLGS</v>
      </c>
      <c r="F1849" s="39">
        <v>69.976608276367188</v>
      </c>
      <c r="G1849">
        <f t="shared" si="171"/>
        <v>1.0820167736835654E-3</v>
      </c>
      <c r="H1849" s="38">
        <f>G1849*SUMIF('Manual Inputs'!$B$11:$B$22,'Expanded kW'!A1849,'Manual Inputs'!$C$11:$C$22)</f>
        <v>39531.336754264616</v>
      </c>
    </row>
    <row r="1850" spans="1:8" x14ac:dyDescent="0.2">
      <c r="A1850">
        <f t="shared" si="168"/>
        <v>5</v>
      </c>
      <c r="B1850" t="b">
        <f t="shared" si="169"/>
        <v>0</v>
      </c>
      <c r="C1850" t="str">
        <f t="shared" si="170"/>
        <v>OFF</v>
      </c>
      <c r="D1850" s="4">
        <f t="shared" si="172"/>
        <v>42506.999999995518</v>
      </c>
      <c r="E1850" t="str">
        <f t="shared" si="173"/>
        <v>LRKPLGS</v>
      </c>
      <c r="F1850" s="39">
        <v>63.836322784423828</v>
      </c>
      <c r="G1850">
        <f t="shared" si="171"/>
        <v>9.8707230493696638E-4</v>
      </c>
      <c r="H1850" s="38">
        <f>G1850*SUMIF('Manual Inputs'!$B$11:$B$22,'Expanded kW'!A1850,'Manual Inputs'!$C$11:$C$22)</f>
        <v>36062.553406110899</v>
      </c>
    </row>
    <row r="1851" spans="1:8" x14ac:dyDescent="0.2">
      <c r="A1851">
        <f t="shared" si="168"/>
        <v>5</v>
      </c>
      <c r="B1851" t="b">
        <f t="shared" si="169"/>
        <v>0</v>
      </c>
      <c r="C1851" t="str">
        <f t="shared" si="170"/>
        <v>OFF</v>
      </c>
      <c r="D1851" s="4">
        <f t="shared" si="172"/>
        <v>42507.041666662182</v>
      </c>
      <c r="E1851" t="str">
        <f t="shared" si="173"/>
        <v>LRKPLGS</v>
      </c>
      <c r="F1851" s="39">
        <v>63.320590972900391</v>
      </c>
      <c r="G1851">
        <f t="shared" si="171"/>
        <v>9.7909777624036708E-4</v>
      </c>
      <c r="H1851" s="38">
        <f>G1851*SUMIF('Manual Inputs'!$B$11:$B$22,'Expanded kW'!A1851,'Manual Inputs'!$C$11:$C$22)</f>
        <v>35771.205076742015</v>
      </c>
    </row>
    <row r="1852" spans="1:8" x14ac:dyDescent="0.2">
      <c r="A1852">
        <f t="shared" si="168"/>
        <v>5</v>
      </c>
      <c r="B1852" t="b">
        <f t="shared" si="169"/>
        <v>0</v>
      </c>
      <c r="C1852" t="str">
        <f t="shared" si="170"/>
        <v>OFF</v>
      </c>
      <c r="D1852" s="4">
        <f t="shared" si="172"/>
        <v>42507.083333328846</v>
      </c>
      <c r="E1852" t="str">
        <f t="shared" si="173"/>
        <v>LRKPLGS</v>
      </c>
      <c r="F1852" s="39">
        <v>61.749134063720703</v>
      </c>
      <c r="G1852">
        <f t="shared" si="171"/>
        <v>9.5479904589696471E-4</v>
      </c>
      <c r="H1852" s="38">
        <f>G1852*SUMIF('Manual Inputs'!$B$11:$B$22,'Expanded kW'!A1852,'Manual Inputs'!$C$11:$C$22)</f>
        <v>34883.454243974411</v>
      </c>
    </row>
    <row r="1853" spans="1:8" x14ac:dyDescent="0.2">
      <c r="A1853">
        <f t="shared" si="168"/>
        <v>5</v>
      </c>
      <c r="B1853" t="b">
        <f t="shared" si="169"/>
        <v>0</v>
      </c>
      <c r="C1853" t="str">
        <f t="shared" si="170"/>
        <v>OFF</v>
      </c>
      <c r="D1853" s="4">
        <f t="shared" si="172"/>
        <v>42507.124999995511</v>
      </c>
      <c r="E1853" t="str">
        <f t="shared" si="173"/>
        <v>LRKPLGS</v>
      </c>
      <c r="F1853" s="39">
        <v>64.957450866699219</v>
      </c>
      <c r="G1853">
        <f t="shared" si="171"/>
        <v>1.0044078034749735E-3</v>
      </c>
      <c r="H1853" s="38">
        <f>G1853*SUMIF('Manual Inputs'!$B$11:$B$22,'Expanded kW'!A1853,'Manual Inputs'!$C$11:$C$22)</f>
        <v>36695.903504904687</v>
      </c>
    </row>
    <row r="1854" spans="1:8" x14ac:dyDescent="0.2">
      <c r="A1854">
        <f t="shared" si="168"/>
        <v>5</v>
      </c>
      <c r="B1854" t="b">
        <f t="shared" si="169"/>
        <v>0</v>
      </c>
      <c r="C1854" t="str">
        <f t="shared" si="170"/>
        <v>OFF</v>
      </c>
      <c r="D1854" s="4">
        <f t="shared" si="172"/>
        <v>42507.166666662175</v>
      </c>
      <c r="E1854" t="str">
        <f t="shared" si="173"/>
        <v>LRKPLGS</v>
      </c>
      <c r="F1854" s="39">
        <v>72.442703247070313</v>
      </c>
      <c r="G1854">
        <f t="shared" si="171"/>
        <v>1.1201488893937039E-3</v>
      </c>
      <c r="H1854" s="38">
        <f>G1854*SUMIF('Manual Inputs'!$B$11:$B$22,'Expanded kW'!A1854,'Manual Inputs'!$C$11:$C$22)</f>
        <v>40924.488453898906</v>
      </c>
    </row>
    <row r="1855" spans="1:8" x14ac:dyDescent="0.2">
      <c r="A1855">
        <f t="shared" si="168"/>
        <v>5</v>
      </c>
      <c r="B1855" t="b">
        <f t="shared" si="169"/>
        <v>0</v>
      </c>
      <c r="C1855" t="str">
        <f t="shared" si="170"/>
        <v>OFF</v>
      </c>
      <c r="D1855" s="4">
        <f t="shared" si="172"/>
        <v>42507.208333328839</v>
      </c>
      <c r="E1855" t="str">
        <f t="shared" si="173"/>
        <v>LRKPLGS</v>
      </c>
      <c r="F1855" s="39">
        <v>82.612083435058594</v>
      </c>
      <c r="G1855">
        <f t="shared" si="171"/>
        <v>1.277393434569592E-3</v>
      </c>
      <c r="H1855" s="38">
        <f>G1855*SUMIF('Manual Inputs'!$B$11:$B$22,'Expanded kW'!A1855,'Manual Inputs'!$C$11:$C$22)</f>
        <v>46669.396683886378</v>
      </c>
    </row>
    <row r="1856" spans="1:8" x14ac:dyDescent="0.2">
      <c r="A1856">
        <f t="shared" si="168"/>
        <v>5</v>
      </c>
      <c r="B1856" t="b">
        <f t="shared" si="169"/>
        <v>0</v>
      </c>
      <c r="C1856" t="str">
        <f t="shared" si="170"/>
        <v>OFF</v>
      </c>
      <c r="D1856" s="4">
        <f t="shared" si="172"/>
        <v>42507.249999995503</v>
      </c>
      <c r="E1856" t="str">
        <f t="shared" si="173"/>
        <v>LRKPLGS</v>
      </c>
      <c r="F1856" s="39">
        <v>92.526138305664063</v>
      </c>
      <c r="G1856">
        <f t="shared" si="171"/>
        <v>1.4306899993709072E-3</v>
      </c>
      <c r="H1856" s="38">
        <f>G1856*SUMIF('Manual Inputs'!$B$11:$B$22,'Expanded kW'!A1856,'Manual Inputs'!$C$11:$C$22)</f>
        <v>52270.065983866181</v>
      </c>
    </row>
    <row r="1857" spans="1:8" x14ac:dyDescent="0.2">
      <c r="A1857">
        <f t="shared" si="168"/>
        <v>5</v>
      </c>
      <c r="B1857" t="b">
        <f t="shared" si="169"/>
        <v>0</v>
      </c>
      <c r="C1857" t="str">
        <f t="shared" si="170"/>
        <v>ON</v>
      </c>
      <c r="D1857" s="4">
        <f t="shared" si="172"/>
        <v>42507.291666662168</v>
      </c>
      <c r="E1857" t="str">
        <f t="shared" si="173"/>
        <v>LRKPLGS</v>
      </c>
      <c r="F1857" s="39">
        <v>102.41691589355469</v>
      </c>
      <c r="G1857">
        <f t="shared" si="171"/>
        <v>1.5836266380345656E-3</v>
      </c>
      <c r="H1857" s="38">
        <f>G1857*SUMIF('Manual Inputs'!$B$11:$B$22,'Expanded kW'!A1857,'Manual Inputs'!$C$11:$C$22)</f>
        <v>57857.585430996718</v>
      </c>
    </row>
    <row r="1858" spans="1:8" x14ac:dyDescent="0.2">
      <c r="A1858">
        <f t="shared" ref="A1858:A1921" si="174">MONTH(D1858)</f>
        <v>5</v>
      </c>
      <c r="B1858" t="b">
        <f t="shared" ref="B1858:B1921" si="175">IF(ISNA(VLOOKUP(DATE(YEAR(D1858),MONTH(D1858),DAY(D1858)),Holidays,1,FALSE)),FALSE,TRUE)</f>
        <v>0</v>
      </c>
      <c r="C1858" t="str">
        <f t="shared" ref="C1858:C1921" si="176">IF(OR(HOUR(D1858)&lt;PkStart,HOUR(D1858)&gt;OPkStart-1,WEEKDAY(D1858,2)&gt;5,B1858)=TRUE,"OFF","ON")</f>
        <v>ON</v>
      </c>
      <c r="D1858" s="4">
        <f t="shared" si="172"/>
        <v>42507.333333328832</v>
      </c>
      <c r="E1858" t="str">
        <f t="shared" si="173"/>
        <v>LRKPLGS</v>
      </c>
      <c r="F1858" s="39">
        <v>109.08099365234375</v>
      </c>
      <c r="G1858">
        <f t="shared" ref="G1858:G1921" si="177">IF(SUMIF($A$2:$A$8761,A1858,$F$2:$F$8761)=0,0,F1858/SUMIF($A$2:$A$8761,A1858,$F$2:$F$8761))</f>
        <v>1.6866702706676802E-3</v>
      </c>
      <c r="H1858" s="38">
        <f>G1858*SUMIF('Manual Inputs'!$B$11:$B$22,'Expanded kW'!A1858,'Manual Inputs'!$C$11:$C$22)</f>
        <v>61622.270638357157</v>
      </c>
    </row>
    <row r="1859" spans="1:8" x14ac:dyDescent="0.2">
      <c r="A1859">
        <f t="shared" si="174"/>
        <v>5</v>
      </c>
      <c r="B1859" t="b">
        <f t="shared" si="175"/>
        <v>0</v>
      </c>
      <c r="C1859" t="str">
        <f t="shared" si="176"/>
        <v>ON</v>
      </c>
      <c r="D1859" s="4">
        <f t="shared" si="172"/>
        <v>42507.374999995496</v>
      </c>
      <c r="E1859" t="str">
        <f t="shared" si="173"/>
        <v>LRKPLGS</v>
      </c>
      <c r="F1859" s="39">
        <v>115.23201751708984</v>
      </c>
      <c r="G1859">
        <f t="shared" si="177"/>
        <v>1.7817807820359615E-3</v>
      </c>
      <c r="H1859" s="38">
        <f>G1859*SUMIF('Manual Inputs'!$B$11:$B$22,'Expanded kW'!A1859,'Manual Inputs'!$C$11:$C$22)</f>
        <v>65097.120331278282</v>
      </c>
    </row>
    <row r="1860" spans="1:8" x14ac:dyDescent="0.2">
      <c r="A1860">
        <f t="shared" si="174"/>
        <v>5</v>
      </c>
      <c r="B1860" t="b">
        <f t="shared" si="175"/>
        <v>0</v>
      </c>
      <c r="C1860" t="str">
        <f t="shared" si="176"/>
        <v>ON</v>
      </c>
      <c r="D1860" s="4">
        <f t="shared" ref="D1860:D1923" si="178">+D1859+1/24</f>
        <v>42507.41666666216</v>
      </c>
      <c r="E1860" t="str">
        <f t="shared" ref="E1860:E1923" si="179">+E1859</f>
        <v>LRKPLGS</v>
      </c>
      <c r="F1860" s="39">
        <v>117.39267730712891</v>
      </c>
      <c r="G1860">
        <f t="shared" si="177"/>
        <v>1.8151900911269742E-3</v>
      </c>
      <c r="H1860" s="38">
        <f>G1860*SUMIF('Manual Inputs'!$B$11:$B$22,'Expanded kW'!A1860,'Manual Inputs'!$C$11:$C$22)</f>
        <v>66317.724928661701</v>
      </c>
    </row>
    <row r="1861" spans="1:8" x14ac:dyDescent="0.2">
      <c r="A1861">
        <f t="shared" si="174"/>
        <v>5</v>
      </c>
      <c r="B1861" t="b">
        <f t="shared" si="175"/>
        <v>0</v>
      </c>
      <c r="C1861" t="str">
        <f t="shared" si="176"/>
        <v>ON</v>
      </c>
      <c r="D1861" s="4">
        <f t="shared" si="178"/>
        <v>42507.458333328825</v>
      </c>
      <c r="E1861" t="str">
        <f t="shared" si="179"/>
        <v>LRKPLGS</v>
      </c>
      <c r="F1861" s="39">
        <v>111.19239044189453</v>
      </c>
      <c r="G1861">
        <f t="shared" si="177"/>
        <v>1.7193178481720492E-3</v>
      </c>
      <c r="H1861" s="38">
        <f>G1861*SUMIF('Manual Inputs'!$B$11:$B$22,'Expanded kW'!A1861,'Manual Inputs'!$C$11:$C$22)</f>
        <v>62815.045475056315</v>
      </c>
    </row>
    <row r="1862" spans="1:8" x14ac:dyDescent="0.2">
      <c r="A1862">
        <f t="shared" si="174"/>
        <v>5</v>
      </c>
      <c r="B1862" t="b">
        <f t="shared" si="175"/>
        <v>0</v>
      </c>
      <c r="C1862" t="str">
        <f t="shared" si="176"/>
        <v>ON</v>
      </c>
      <c r="D1862" s="4">
        <f t="shared" si="178"/>
        <v>42507.499999995489</v>
      </c>
      <c r="E1862" t="str">
        <f t="shared" si="179"/>
        <v>LRKPLGS</v>
      </c>
      <c r="F1862" s="39">
        <v>118.78315734863281</v>
      </c>
      <c r="G1862">
        <f t="shared" si="177"/>
        <v>1.836690457684288E-3</v>
      </c>
      <c r="H1862" s="38">
        <f>G1862*SUMIF('Manual Inputs'!$B$11:$B$22,'Expanded kW'!A1862,'Manual Inputs'!$C$11:$C$22)</f>
        <v>67103.237918283674</v>
      </c>
    </row>
    <row r="1863" spans="1:8" x14ac:dyDescent="0.2">
      <c r="A1863">
        <f t="shared" si="174"/>
        <v>5</v>
      </c>
      <c r="B1863" t="b">
        <f t="shared" si="175"/>
        <v>0</v>
      </c>
      <c r="C1863" t="str">
        <f t="shared" si="176"/>
        <v>ON</v>
      </c>
      <c r="D1863" s="4">
        <f t="shared" si="178"/>
        <v>42507.541666662153</v>
      </c>
      <c r="E1863" t="str">
        <f t="shared" si="179"/>
        <v>LRKPLGS</v>
      </c>
      <c r="F1863" s="39">
        <v>115.40739440917969</v>
      </c>
      <c r="G1863">
        <f t="shared" si="177"/>
        <v>1.7844925559220043E-3</v>
      </c>
      <c r="H1863" s="38">
        <f>G1863*SUMIF('Manual Inputs'!$B$11:$B$22,'Expanded kW'!A1863,'Manual Inputs'!$C$11:$C$22)</f>
        <v>65196.194624115378</v>
      </c>
    </row>
    <row r="1864" spans="1:8" x14ac:dyDescent="0.2">
      <c r="A1864">
        <f t="shared" si="174"/>
        <v>5</v>
      </c>
      <c r="B1864" t="b">
        <f t="shared" si="175"/>
        <v>0</v>
      </c>
      <c r="C1864" t="str">
        <f t="shared" si="176"/>
        <v>ON</v>
      </c>
      <c r="D1864" s="4">
        <f t="shared" si="178"/>
        <v>42507.583333328817</v>
      </c>
      <c r="E1864" t="str">
        <f t="shared" si="179"/>
        <v>LRKPLGS</v>
      </c>
      <c r="F1864" s="39">
        <v>115.12895965576172</v>
      </c>
      <c r="G1864">
        <f t="shared" si="177"/>
        <v>1.7801872447473781E-3</v>
      </c>
      <c r="H1864" s="38">
        <f>G1864*SUMIF('Manual Inputs'!$B$11:$B$22,'Expanded kW'!A1864,'Manual Inputs'!$C$11:$C$22)</f>
        <v>65038.900661567415</v>
      </c>
    </row>
    <row r="1865" spans="1:8" x14ac:dyDescent="0.2">
      <c r="A1865">
        <f t="shared" si="174"/>
        <v>5</v>
      </c>
      <c r="B1865" t="b">
        <f t="shared" si="175"/>
        <v>0</v>
      </c>
      <c r="C1865" t="str">
        <f t="shared" si="176"/>
        <v>ON</v>
      </c>
      <c r="D1865" s="4">
        <f t="shared" si="178"/>
        <v>42507.624999995482</v>
      </c>
      <c r="E1865" t="str">
        <f t="shared" si="179"/>
        <v>LRKPLGS</v>
      </c>
      <c r="F1865" s="39">
        <v>117.81673431396484</v>
      </c>
      <c r="G1865">
        <f t="shared" si="177"/>
        <v>1.8217470936124677E-3</v>
      </c>
      <c r="H1865" s="38">
        <f>G1865*SUMIF('Manual Inputs'!$B$11:$B$22,'Expanded kW'!A1865,'Manual Inputs'!$C$11:$C$22)</f>
        <v>66557.284129273874</v>
      </c>
    </row>
    <row r="1866" spans="1:8" x14ac:dyDescent="0.2">
      <c r="A1866">
        <f t="shared" si="174"/>
        <v>5</v>
      </c>
      <c r="B1866" t="b">
        <f t="shared" si="175"/>
        <v>0</v>
      </c>
      <c r="C1866" t="str">
        <f t="shared" si="176"/>
        <v>ON</v>
      </c>
      <c r="D1866" s="4">
        <f t="shared" si="178"/>
        <v>42507.666666662146</v>
      </c>
      <c r="E1866" t="str">
        <f t="shared" si="179"/>
        <v>LRKPLGS</v>
      </c>
      <c r="F1866" s="39">
        <v>100.82440948486328</v>
      </c>
      <c r="G1866">
        <f t="shared" si="177"/>
        <v>1.559002428761699E-3</v>
      </c>
      <c r="H1866" s="38">
        <f>G1866*SUMIF('Manual Inputs'!$B$11:$B$22,'Expanded kW'!A1866,'Manual Inputs'!$C$11:$C$22)</f>
        <v>56957.943269480791</v>
      </c>
    </row>
    <row r="1867" spans="1:8" x14ac:dyDescent="0.2">
      <c r="A1867">
        <f t="shared" si="174"/>
        <v>5</v>
      </c>
      <c r="B1867" t="b">
        <f t="shared" si="175"/>
        <v>0</v>
      </c>
      <c r="C1867" t="str">
        <f t="shared" si="176"/>
        <v>ON</v>
      </c>
      <c r="D1867" s="4">
        <f t="shared" si="178"/>
        <v>42507.70833332881</v>
      </c>
      <c r="E1867" t="str">
        <f t="shared" si="179"/>
        <v>LRKPLGS</v>
      </c>
      <c r="F1867" s="39">
        <v>102.71587371826172</v>
      </c>
      <c r="G1867">
        <f t="shared" si="177"/>
        <v>1.5882492882161722E-3</v>
      </c>
      <c r="H1867" s="38">
        <f>G1867*SUMIF('Manual Inputs'!$B$11:$B$22,'Expanded kW'!A1867,'Manual Inputs'!$C$11:$C$22)</f>
        <v>58026.473331323941</v>
      </c>
    </row>
    <row r="1868" spans="1:8" x14ac:dyDescent="0.2">
      <c r="A1868">
        <f t="shared" si="174"/>
        <v>5</v>
      </c>
      <c r="B1868" t="b">
        <f t="shared" si="175"/>
        <v>0</v>
      </c>
      <c r="C1868" t="str">
        <f t="shared" si="176"/>
        <v>ON</v>
      </c>
      <c r="D1868" s="4">
        <f t="shared" si="178"/>
        <v>42507.749999995474</v>
      </c>
      <c r="E1868" t="str">
        <f t="shared" si="179"/>
        <v>LRKPLGS</v>
      </c>
      <c r="F1868" s="39">
        <v>90.854949951171875</v>
      </c>
      <c r="G1868">
        <f t="shared" si="177"/>
        <v>1.4048491666114281E-3</v>
      </c>
      <c r="H1868" s="38">
        <f>G1868*SUMIF('Manual Inputs'!$B$11:$B$22,'Expanded kW'!A1868,'Manual Inputs'!$C$11:$C$22)</f>
        <v>51325.974647511037</v>
      </c>
    </row>
    <row r="1869" spans="1:8" x14ac:dyDescent="0.2">
      <c r="A1869">
        <f t="shared" si="174"/>
        <v>5</v>
      </c>
      <c r="B1869" t="b">
        <f t="shared" si="175"/>
        <v>0</v>
      </c>
      <c r="C1869" t="str">
        <f t="shared" si="176"/>
        <v>ON</v>
      </c>
      <c r="D1869" s="4">
        <f t="shared" si="178"/>
        <v>42507.791666662139</v>
      </c>
      <c r="E1869" t="str">
        <f t="shared" si="179"/>
        <v>LRKPLGS</v>
      </c>
      <c r="F1869" s="39">
        <v>80.60540771484375</v>
      </c>
      <c r="G1869">
        <f t="shared" si="177"/>
        <v>1.2463651117900598E-3</v>
      </c>
      <c r="H1869" s="38">
        <f>G1869*SUMIF('Manual Inputs'!$B$11:$B$22,'Expanded kW'!A1869,'Manual Inputs'!$C$11:$C$22)</f>
        <v>45535.781099959742</v>
      </c>
    </row>
    <row r="1870" spans="1:8" x14ac:dyDescent="0.2">
      <c r="A1870">
        <f t="shared" si="174"/>
        <v>5</v>
      </c>
      <c r="B1870" t="b">
        <f t="shared" si="175"/>
        <v>0</v>
      </c>
      <c r="C1870" t="str">
        <f t="shared" si="176"/>
        <v>ON</v>
      </c>
      <c r="D1870" s="4">
        <f t="shared" si="178"/>
        <v>42507.833333328803</v>
      </c>
      <c r="E1870" t="str">
        <f t="shared" si="179"/>
        <v>LRKPLGS</v>
      </c>
      <c r="F1870" s="39">
        <v>79.462387084960938</v>
      </c>
      <c r="G1870">
        <f t="shared" si="177"/>
        <v>1.2286910986496252E-3</v>
      </c>
      <c r="H1870" s="38">
        <f>G1870*SUMIF('Manual Inputs'!$B$11:$B$22,'Expanded kW'!A1870,'Manual Inputs'!$C$11:$C$22)</f>
        <v>44890.063415865741</v>
      </c>
    </row>
    <row r="1871" spans="1:8" x14ac:dyDescent="0.2">
      <c r="A1871">
        <f t="shared" si="174"/>
        <v>5</v>
      </c>
      <c r="B1871" t="b">
        <f t="shared" si="175"/>
        <v>0</v>
      </c>
      <c r="C1871" t="str">
        <f t="shared" si="176"/>
        <v>OFF</v>
      </c>
      <c r="D1871" s="4">
        <f t="shared" si="178"/>
        <v>42507.874999995467</v>
      </c>
      <c r="E1871" t="str">
        <f t="shared" si="179"/>
        <v>LRKPLGS</v>
      </c>
      <c r="F1871" s="39">
        <v>76.559028625488281</v>
      </c>
      <c r="G1871">
        <f t="shared" si="177"/>
        <v>1.1837977745725501E-3</v>
      </c>
      <c r="H1871" s="38">
        <f>G1871*SUMIF('Manual Inputs'!$B$11:$B$22,'Expanded kW'!A1871,'Manual Inputs'!$C$11:$C$22)</f>
        <v>43249.891881308547</v>
      </c>
    </row>
    <row r="1872" spans="1:8" x14ac:dyDescent="0.2">
      <c r="A1872">
        <f t="shared" si="174"/>
        <v>5</v>
      </c>
      <c r="B1872" t="b">
        <f t="shared" si="175"/>
        <v>0</v>
      </c>
      <c r="C1872" t="str">
        <f t="shared" si="176"/>
        <v>OFF</v>
      </c>
      <c r="D1872" s="4">
        <f t="shared" si="178"/>
        <v>42507.916666662131</v>
      </c>
      <c r="E1872" t="str">
        <f t="shared" si="179"/>
        <v>LRKPLGS</v>
      </c>
      <c r="F1872" s="39">
        <v>72.994033813476563</v>
      </c>
      <c r="G1872">
        <f t="shared" si="177"/>
        <v>1.1286738656020392E-3</v>
      </c>
      <c r="H1872" s="38">
        <f>G1872*SUMIF('Manual Inputs'!$B$11:$B$22,'Expanded kW'!A1872,'Manual Inputs'!$C$11:$C$22)</f>
        <v>41235.947308798648</v>
      </c>
    </row>
    <row r="1873" spans="1:8" x14ac:dyDescent="0.2">
      <c r="A1873">
        <f t="shared" si="174"/>
        <v>5</v>
      </c>
      <c r="B1873" t="b">
        <f t="shared" si="175"/>
        <v>0</v>
      </c>
      <c r="C1873" t="str">
        <f t="shared" si="176"/>
        <v>OFF</v>
      </c>
      <c r="D1873" s="4">
        <f t="shared" si="178"/>
        <v>42507.958333328796</v>
      </c>
      <c r="E1873" t="str">
        <f t="shared" si="179"/>
        <v>LRKPLGS</v>
      </c>
      <c r="F1873" s="39">
        <v>70.864921569824219</v>
      </c>
      <c r="G1873">
        <f t="shared" si="177"/>
        <v>1.0957523620106038E-3</v>
      </c>
      <c r="H1873" s="38">
        <f>G1873*SUMIF('Manual Inputs'!$B$11:$B$22,'Expanded kW'!A1873,'Manual Inputs'!$C$11:$C$22)</f>
        <v>40033.16461948854</v>
      </c>
    </row>
    <row r="1874" spans="1:8" x14ac:dyDescent="0.2">
      <c r="A1874">
        <f t="shared" si="174"/>
        <v>5</v>
      </c>
      <c r="B1874" t="b">
        <f t="shared" si="175"/>
        <v>0</v>
      </c>
      <c r="C1874" t="str">
        <f t="shared" si="176"/>
        <v>OFF</v>
      </c>
      <c r="D1874" s="4">
        <f t="shared" si="178"/>
        <v>42507.99999999546</v>
      </c>
      <c r="E1874" t="str">
        <f t="shared" si="179"/>
        <v>LRKPLGS</v>
      </c>
      <c r="F1874" s="39">
        <v>65.257339477539063</v>
      </c>
      <c r="G1874">
        <f t="shared" si="177"/>
        <v>1.0090448459832908E-3</v>
      </c>
      <c r="H1874" s="38">
        <f>G1874*SUMIF('Manual Inputs'!$B$11:$B$22,'Expanded kW'!A1874,'Manual Inputs'!$C$11:$C$22)</f>
        <v>36865.317226945321</v>
      </c>
    </row>
    <row r="1875" spans="1:8" x14ac:dyDescent="0.2">
      <c r="A1875">
        <f t="shared" si="174"/>
        <v>5</v>
      </c>
      <c r="B1875" t="b">
        <f t="shared" si="175"/>
        <v>0</v>
      </c>
      <c r="C1875" t="str">
        <f t="shared" si="176"/>
        <v>OFF</v>
      </c>
      <c r="D1875" s="4">
        <f t="shared" si="178"/>
        <v>42508.041666662124</v>
      </c>
      <c r="E1875" t="str">
        <f t="shared" si="179"/>
        <v>LRKPLGS</v>
      </c>
      <c r="F1875" s="39">
        <v>64.309669494628906</v>
      </c>
      <c r="G1875">
        <f t="shared" si="177"/>
        <v>9.9439145190372219E-4</v>
      </c>
      <c r="H1875" s="38">
        <f>G1875*SUMIF('Manual Inputs'!$B$11:$B$22,'Expanded kW'!A1875,'Manual Inputs'!$C$11:$C$22)</f>
        <v>36329.957452456481</v>
      </c>
    </row>
    <row r="1876" spans="1:8" x14ac:dyDescent="0.2">
      <c r="A1876">
        <f t="shared" si="174"/>
        <v>5</v>
      </c>
      <c r="B1876" t="b">
        <f t="shared" si="175"/>
        <v>0</v>
      </c>
      <c r="C1876" t="str">
        <f t="shared" si="176"/>
        <v>OFF</v>
      </c>
      <c r="D1876" s="4">
        <f t="shared" si="178"/>
        <v>42508.083333328788</v>
      </c>
      <c r="E1876" t="str">
        <f t="shared" si="179"/>
        <v>LRKPLGS</v>
      </c>
      <c r="F1876" s="39">
        <v>63.312747955322266</v>
      </c>
      <c r="G1876">
        <f t="shared" si="177"/>
        <v>9.7897650319234641E-4</v>
      </c>
      <c r="H1876" s="38">
        <f>G1876*SUMIF('Manual Inputs'!$B$11:$B$22,'Expanded kW'!A1876,'Manual Inputs'!$C$11:$C$22)</f>
        <v>35766.774382304444</v>
      </c>
    </row>
    <row r="1877" spans="1:8" x14ac:dyDescent="0.2">
      <c r="A1877">
        <f t="shared" si="174"/>
        <v>5</v>
      </c>
      <c r="B1877" t="b">
        <f t="shared" si="175"/>
        <v>0</v>
      </c>
      <c r="C1877" t="str">
        <f t="shared" si="176"/>
        <v>OFF</v>
      </c>
      <c r="D1877" s="4">
        <f t="shared" si="178"/>
        <v>42508.124999995453</v>
      </c>
      <c r="E1877" t="str">
        <f t="shared" si="179"/>
        <v>LRKPLGS</v>
      </c>
      <c r="F1877" s="39">
        <v>65.591972351074219</v>
      </c>
      <c r="G1877">
        <f t="shared" si="177"/>
        <v>1.014219123375544E-3</v>
      </c>
      <c r="H1877" s="38">
        <f>G1877*SUMIF('Manual Inputs'!$B$11:$B$22,'Expanded kW'!A1877,'Manual Inputs'!$C$11:$C$22)</f>
        <v>37054.358752943845</v>
      </c>
    </row>
    <row r="1878" spans="1:8" x14ac:dyDescent="0.2">
      <c r="A1878">
        <f t="shared" si="174"/>
        <v>5</v>
      </c>
      <c r="B1878" t="b">
        <f t="shared" si="175"/>
        <v>0</v>
      </c>
      <c r="C1878" t="str">
        <f t="shared" si="176"/>
        <v>OFF</v>
      </c>
      <c r="D1878" s="4">
        <f t="shared" si="178"/>
        <v>42508.166666662117</v>
      </c>
      <c r="E1878" t="str">
        <f t="shared" si="179"/>
        <v>LRKPLGS</v>
      </c>
      <c r="F1878" s="39">
        <v>70.617263793945313</v>
      </c>
      <c r="G1878">
        <f t="shared" si="177"/>
        <v>1.0919229413765569E-3</v>
      </c>
      <c r="H1878" s="38">
        <f>G1878*SUMIF('Manual Inputs'!$B$11:$B$22,'Expanded kW'!A1878,'Manual Inputs'!$C$11:$C$22)</f>
        <v>39893.257253595424</v>
      </c>
    </row>
    <row r="1879" spans="1:8" x14ac:dyDescent="0.2">
      <c r="A1879">
        <f t="shared" si="174"/>
        <v>5</v>
      </c>
      <c r="B1879" t="b">
        <f t="shared" si="175"/>
        <v>0</v>
      </c>
      <c r="C1879" t="str">
        <f t="shared" si="176"/>
        <v>OFF</v>
      </c>
      <c r="D1879" s="4">
        <f t="shared" si="178"/>
        <v>42508.208333328781</v>
      </c>
      <c r="E1879" t="str">
        <f t="shared" si="179"/>
        <v>LRKPLGS</v>
      </c>
      <c r="F1879" s="39">
        <v>82.357315063476562</v>
      </c>
      <c r="G1879">
        <f t="shared" si="177"/>
        <v>1.2734540659970672E-3</v>
      </c>
      <c r="H1879" s="38">
        <f>G1879*SUMIF('Manual Inputs'!$B$11:$B$22,'Expanded kW'!A1879,'Manual Inputs'!$C$11:$C$22)</f>
        <v>46525.472384903944</v>
      </c>
    </row>
    <row r="1880" spans="1:8" x14ac:dyDescent="0.2">
      <c r="A1880">
        <f t="shared" si="174"/>
        <v>5</v>
      </c>
      <c r="B1880" t="b">
        <f t="shared" si="175"/>
        <v>0</v>
      </c>
      <c r="C1880" t="str">
        <f t="shared" si="176"/>
        <v>OFF</v>
      </c>
      <c r="D1880" s="4">
        <f t="shared" si="178"/>
        <v>42508.249999995445</v>
      </c>
      <c r="E1880" t="str">
        <f t="shared" si="179"/>
        <v>LRKPLGS</v>
      </c>
      <c r="F1880" s="39">
        <v>96.291770935058594</v>
      </c>
      <c r="G1880">
        <f t="shared" si="177"/>
        <v>1.4889162805367963E-3</v>
      </c>
      <c r="H1880" s="38">
        <f>G1880*SUMIF('Manual Inputs'!$B$11:$B$22,'Expanded kW'!A1880,'Manual Inputs'!$C$11:$C$22)</f>
        <v>54397.35530571398</v>
      </c>
    </row>
    <row r="1881" spans="1:8" x14ac:dyDescent="0.2">
      <c r="A1881">
        <f t="shared" si="174"/>
        <v>5</v>
      </c>
      <c r="B1881" t="b">
        <f t="shared" si="175"/>
        <v>0</v>
      </c>
      <c r="C1881" t="str">
        <f t="shared" si="176"/>
        <v>ON</v>
      </c>
      <c r="D1881" s="4">
        <f t="shared" si="178"/>
        <v>42508.291666662109</v>
      </c>
      <c r="E1881" t="str">
        <f t="shared" si="179"/>
        <v>LRKPLGS</v>
      </c>
      <c r="F1881" s="39">
        <v>102.60533905029297</v>
      </c>
      <c r="G1881">
        <f t="shared" si="177"/>
        <v>1.5865401404343395E-3</v>
      </c>
      <c r="H1881" s="38">
        <f>G1881*SUMIF('Manual Inputs'!$B$11:$B$22,'Expanded kW'!A1881,'Manual Inputs'!$C$11:$C$22)</f>
        <v>57964.029847849633</v>
      </c>
    </row>
    <row r="1882" spans="1:8" x14ac:dyDescent="0.2">
      <c r="A1882">
        <f t="shared" si="174"/>
        <v>5</v>
      </c>
      <c r="B1882" t="b">
        <f t="shared" si="175"/>
        <v>0</v>
      </c>
      <c r="C1882" t="str">
        <f t="shared" si="176"/>
        <v>ON</v>
      </c>
      <c r="D1882" s="4">
        <f t="shared" si="178"/>
        <v>42508.333333328774</v>
      </c>
      <c r="E1882" t="str">
        <f t="shared" si="179"/>
        <v>LRKPLGS</v>
      </c>
      <c r="F1882" s="39">
        <v>109.62786102294922</v>
      </c>
      <c r="G1882">
        <f t="shared" si="177"/>
        <v>1.695126234489739E-3</v>
      </c>
      <c r="H1882" s="38">
        <f>G1882*SUMIF('Manual Inputs'!$B$11:$B$22,'Expanded kW'!A1882,'Manual Inputs'!$C$11:$C$22)</f>
        <v>61931.208135040957</v>
      </c>
    </row>
    <row r="1883" spans="1:8" x14ac:dyDescent="0.2">
      <c r="A1883">
        <f t="shared" si="174"/>
        <v>5</v>
      </c>
      <c r="B1883" t="b">
        <f t="shared" si="175"/>
        <v>0</v>
      </c>
      <c r="C1883" t="str">
        <f t="shared" si="176"/>
        <v>ON</v>
      </c>
      <c r="D1883" s="4">
        <f t="shared" si="178"/>
        <v>42508.374999995438</v>
      </c>
      <c r="E1883" t="str">
        <f t="shared" si="179"/>
        <v>LRKPLGS</v>
      </c>
      <c r="F1883" s="39">
        <v>109.51351928710937</v>
      </c>
      <c r="G1883">
        <f t="shared" si="177"/>
        <v>1.693358219732262E-3</v>
      </c>
      <c r="H1883" s="38">
        <f>G1883*SUMIF('Manual Inputs'!$B$11:$B$22,'Expanded kW'!A1883,'Manual Inputs'!$C$11:$C$22)</f>
        <v>61866.613954558525</v>
      </c>
    </row>
    <row r="1884" spans="1:8" x14ac:dyDescent="0.2">
      <c r="A1884">
        <f t="shared" si="174"/>
        <v>5</v>
      </c>
      <c r="B1884" t="b">
        <f t="shared" si="175"/>
        <v>0</v>
      </c>
      <c r="C1884" t="str">
        <f t="shared" si="176"/>
        <v>ON</v>
      </c>
      <c r="D1884" s="4">
        <f t="shared" si="178"/>
        <v>42508.416666662102</v>
      </c>
      <c r="E1884" t="str">
        <f t="shared" si="179"/>
        <v>LRKPLGS</v>
      </c>
      <c r="F1884" s="39">
        <v>114.39949798583984</v>
      </c>
      <c r="G1884">
        <f t="shared" si="177"/>
        <v>1.7689079075223235E-3</v>
      </c>
      <c r="H1884" s="38">
        <f>G1884*SUMIF('Manual Inputs'!$B$11:$B$22,'Expanded kW'!A1884,'Manual Inputs'!$C$11:$C$22)</f>
        <v>64626.811598760571</v>
      </c>
    </row>
    <row r="1885" spans="1:8" x14ac:dyDescent="0.2">
      <c r="A1885">
        <f t="shared" si="174"/>
        <v>5</v>
      </c>
      <c r="B1885" t="b">
        <f t="shared" si="175"/>
        <v>0</v>
      </c>
      <c r="C1885" t="str">
        <f t="shared" si="176"/>
        <v>ON</v>
      </c>
      <c r="D1885" s="4">
        <f t="shared" si="178"/>
        <v>42508.458333328766</v>
      </c>
      <c r="E1885" t="str">
        <f t="shared" si="179"/>
        <v>LRKPLGS</v>
      </c>
      <c r="F1885" s="39">
        <v>111.98240661621094</v>
      </c>
      <c r="G1885">
        <f t="shared" si="177"/>
        <v>1.7315335124225323E-3</v>
      </c>
      <c r="H1885" s="38">
        <f>G1885*SUMIF('Manual Inputs'!$B$11:$B$22,'Expanded kW'!A1885,'Manual Inputs'!$C$11:$C$22)</f>
        <v>63261.34311933304</v>
      </c>
    </row>
    <row r="1886" spans="1:8" x14ac:dyDescent="0.2">
      <c r="A1886">
        <f t="shared" si="174"/>
        <v>5</v>
      </c>
      <c r="B1886" t="b">
        <f t="shared" si="175"/>
        <v>0</v>
      </c>
      <c r="C1886" t="str">
        <f t="shared" si="176"/>
        <v>ON</v>
      </c>
      <c r="D1886" s="4">
        <f t="shared" si="178"/>
        <v>42508.499999995431</v>
      </c>
      <c r="E1886" t="str">
        <f t="shared" si="179"/>
        <v>LRKPLGS</v>
      </c>
      <c r="F1886" s="39">
        <v>119.61215972900391</v>
      </c>
      <c r="G1886">
        <f t="shared" si="177"/>
        <v>1.8495089480781424E-3</v>
      </c>
      <c r="H1886" s="38">
        <f>G1886*SUMIF('Manual Inputs'!$B$11:$B$22,'Expanded kW'!A1886,'Manual Inputs'!$C$11:$C$22)</f>
        <v>67571.559734326947</v>
      </c>
    </row>
    <row r="1887" spans="1:8" x14ac:dyDescent="0.2">
      <c r="A1887">
        <f t="shared" si="174"/>
        <v>5</v>
      </c>
      <c r="B1887" t="b">
        <f t="shared" si="175"/>
        <v>0</v>
      </c>
      <c r="C1887" t="str">
        <f t="shared" si="176"/>
        <v>ON</v>
      </c>
      <c r="D1887" s="4">
        <f t="shared" si="178"/>
        <v>42508.541666662095</v>
      </c>
      <c r="E1887" t="str">
        <f t="shared" si="179"/>
        <v>LRKPLGS</v>
      </c>
      <c r="F1887" s="39">
        <v>119.07896423339844</v>
      </c>
      <c r="G1887">
        <f t="shared" si="177"/>
        <v>1.8412643863008823E-3</v>
      </c>
      <c r="H1887" s="38">
        <f>G1887*SUMIF('Manual Inputs'!$B$11:$B$22,'Expanded kW'!A1887,'Manual Inputs'!$C$11:$C$22)</f>
        <v>67270.345782810589</v>
      </c>
    </row>
    <row r="1888" spans="1:8" x14ac:dyDescent="0.2">
      <c r="A1888">
        <f t="shared" si="174"/>
        <v>5</v>
      </c>
      <c r="B1888" t="b">
        <f t="shared" si="175"/>
        <v>0</v>
      </c>
      <c r="C1888" t="str">
        <f t="shared" si="176"/>
        <v>ON</v>
      </c>
      <c r="D1888" s="4">
        <f t="shared" si="178"/>
        <v>42508.583333328759</v>
      </c>
      <c r="E1888" t="str">
        <f t="shared" si="179"/>
        <v>LRKPLGS</v>
      </c>
      <c r="F1888" s="39">
        <v>115.042236328125</v>
      </c>
      <c r="G1888">
        <f t="shared" si="177"/>
        <v>1.778846280995577E-3</v>
      </c>
      <c r="H1888" s="38">
        <f>G1888*SUMIF('Manual Inputs'!$B$11:$B$22,'Expanded kW'!A1888,'Manual Inputs'!$C$11:$C$22)</f>
        <v>64989.908731925469</v>
      </c>
    </row>
    <row r="1889" spans="1:8" x14ac:dyDescent="0.2">
      <c r="A1889">
        <f t="shared" si="174"/>
        <v>5</v>
      </c>
      <c r="B1889" t="b">
        <f t="shared" si="175"/>
        <v>0</v>
      </c>
      <c r="C1889" t="str">
        <f t="shared" si="176"/>
        <v>ON</v>
      </c>
      <c r="D1889" s="4">
        <f t="shared" si="178"/>
        <v>42508.624999995423</v>
      </c>
      <c r="E1889" t="str">
        <f t="shared" si="179"/>
        <v>LRKPLGS</v>
      </c>
      <c r="F1889" s="39">
        <v>121.04343414306641</v>
      </c>
      <c r="G1889">
        <f t="shared" si="177"/>
        <v>1.8716400996430112E-3</v>
      </c>
      <c r="H1889" s="38">
        <f>G1889*SUMIF('Manual Inputs'!$B$11:$B$22,'Expanded kW'!A1889,'Manual Inputs'!$C$11:$C$22)</f>
        <v>68380.118369043965</v>
      </c>
    </row>
    <row r="1890" spans="1:8" x14ac:dyDescent="0.2">
      <c r="A1890">
        <f t="shared" si="174"/>
        <v>5</v>
      </c>
      <c r="B1890" t="b">
        <f t="shared" si="175"/>
        <v>0</v>
      </c>
      <c r="C1890" t="str">
        <f t="shared" si="176"/>
        <v>ON</v>
      </c>
      <c r="D1890" s="4">
        <f t="shared" si="178"/>
        <v>42508.666666662088</v>
      </c>
      <c r="E1890" t="str">
        <f t="shared" si="179"/>
        <v>LRKPLGS</v>
      </c>
      <c r="F1890" s="39">
        <v>100.82096862792969</v>
      </c>
      <c r="G1890">
        <f t="shared" si="177"/>
        <v>1.5589492243408261E-3</v>
      </c>
      <c r="H1890" s="38">
        <f>G1890*SUMIF('Manual Inputs'!$B$11:$B$22,'Expanded kW'!A1890,'Manual Inputs'!$C$11:$C$22)</f>
        <v>56955.999453146796</v>
      </c>
    </row>
    <row r="1891" spans="1:8" x14ac:dyDescent="0.2">
      <c r="A1891">
        <f t="shared" si="174"/>
        <v>5</v>
      </c>
      <c r="B1891" t="b">
        <f t="shared" si="175"/>
        <v>0</v>
      </c>
      <c r="C1891" t="str">
        <f t="shared" si="176"/>
        <v>ON</v>
      </c>
      <c r="D1891" s="4">
        <f t="shared" si="178"/>
        <v>42508.708333328752</v>
      </c>
      <c r="E1891" t="str">
        <f t="shared" si="179"/>
        <v>LRKPLGS</v>
      </c>
      <c r="F1891" s="39">
        <v>87.321739196777344</v>
      </c>
      <c r="G1891">
        <f t="shared" si="177"/>
        <v>1.3502167202071179E-3</v>
      </c>
      <c r="H1891" s="38">
        <f>G1891*SUMIF('Manual Inputs'!$B$11:$B$22,'Expanded kW'!A1891,'Manual Inputs'!$C$11:$C$22)</f>
        <v>49329.985593509824</v>
      </c>
    </row>
    <row r="1892" spans="1:8" x14ac:dyDescent="0.2">
      <c r="A1892">
        <f t="shared" si="174"/>
        <v>5</v>
      </c>
      <c r="B1892" t="b">
        <f t="shared" si="175"/>
        <v>0</v>
      </c>
      <c r="C1892" t="str">
        <f t="shared" si="176"/>
        <v>ON</v>
      </c>
      <c r="D1892" s="4">
        <f t="shared" si="178"/>
        <v>42508.749999995416</v>
      </c>
      <c r="E1892" t="str">
        <f t="shared" si="179"/>
        <v>LRKPLGS</v>
      </c>
      <c r="F1892" s="39">
        <v>84.270767211914062</v>
      </c>
      <c r="G1892">
        <f t="shared" si="177"/>
        <v>1.3030409146776063E-3</v>
      </c>
      <c r="H1892" s="38">
        <f>G1892*SUMIF('Manual Inputs'!$B$11:$B$22,'Expanded kW'!A1892,'Manual Inputs'!$C$11:$C$22)</f>
        <v>47606.423907222867</v>
      </c>
    </row>
    <row r="1893" spans="1:8" x14ac:dyDescent="0.2">
      <c r="A1893">
        <f t="shared" si="174"/>
        <v>5</v>
      </c>
      <c r="B1893" t="b">
        <f t="shared" si="175"/>
        <v>0</v>
      </c>
      <c r="C1893" t="str">
        <f t="shared" si="176"/>
        <v>ON</v>
      </c>
      <c r="D1893" s="4">
        <f t="shared" si="178"/>
        <v>42508.79166666208</v>
      </c>
      <c r="E1893" t="str">
        <f t="shared" si="179"/>
        <v>LRKPLGS</v>
      </c>
      <c r="F1893" s="39">
        <v>84.478431701660156</v>
      </c>
      <c r="G1893">
        <f t="shared" si="177"/>
        <v>1.3062519371426604E-3</v>
      </c>
      <c r="H1893" s="38">
        <f>G1893*SUMIF('Manual Inputs'!$B$11:$B$22,'Expanded kW'!A1893,'Manual Inputs'!$C$11:$C$22)</f>
        <v>47723.73817949558</v>
      </c>
    </row>
    <row r="1894" spans="1:8" x14ac:dyDescent="0.2">
      <c r="A1894">
        <f t="shared" si="174"/>
        <v>5</v>
      </c>
      <c r="B1894" t="b">
        <f t="shared" si="175"/>
        <v>0</v>
      </c>
      <c r="C1894" t="str">
        <f t="shared" si="176"/>
        <v>ON</v>
      </c>
      <c r="D1894" s="4">
        <f t="shared" si="178"/>
        <v>42508.833333328745</v>
      </c>
      <c r="E1894" t="str">
        <f t="shared" si="179"/>
        <v>LRKPLGS</v>
      </c>
      <c r="F1894" s="39">
        <v>81.398796081542969</v>
      </c>
      <c r="G1894">
        <f t="shared" si="177"/>
        <v>1.2586329187323961E-3</v>
      </c>
      <c r="H1894" s="38">
        <f>G1894*SUMIF('Manual Inputs'!$B$11:$B$22,'Expanded kW'!A1894,'Manual Inputs'!$C$11:$C$22)</f>
        <v>45983.983770444065</v>
      </c>
    </row>
    <row r="1895" spans="1:8" x14ac:dyDescent="0.2">
      <c r="A1895">
        <f t="shared" si="174"/>
        <v>5</v>
      </c>
      <c r="B1895" t="b">
        <f t="shared" si="175"/>
        <v>0</v>
      </c>
      <c r="C1895" t="str">
        <f t="shared" si="176"/>
        <v>OFF</v>
      </c>
      <c r="D1895" s="4">
        <f t="shared" si="178"/>
        <v>42508.874999995409</v>
      </c>
      <c r="E1895" t="str">
        <f t="shared" si="179"/>
        <v>LRKPLGS</v>
      </c>
      <c r="F1895" s="39">
        <v>73.996780395507813</v>
      </c>
      <c r="G1895">
        <f t="shared" si="177"/>
        <v>1.1441788843252474E-3</v>
      </c>
      <c r="H1895" s="38">
        <f>G1895*SUMIF('Manual Inputs'!$B$11:$B$22,'Expanded kW'!A1895,'Manual Inputs'!$C$11:$C$22)</f>
        <v>41802.421074673526</v>
      </c>
    </row>
    <row r="1896" spans="1:8" x14ac:dyDescent="0.2">
      <c r="A1896">
        <f t="shared" si="174"/>
        <v>5</v>
      </c>
      <c r="B1896" t="b">
        <f t="shared" si="175"/>
        <v>0</v>
      </c>
      <c r="C1896" t="str">
        <f t="shared" si="176"/>
        <v>OFF</v>
      </c>
      <c r="D1896" s="4">
        <f t="shared" si="178"/>
        <v>42508.916666662073</v>
      </c>
      <c r="E1896" t="str">
        <f t="shared" si="179"/>
        <v>LRKPLGS</v>
      </c>
      <c r="F1896" s="39">
        <v>71.611610412597656</v>
      </c>
      <c r="G1896">
        <f t="shared" si="177"/>
        <v>1.1072980752496961E-3</v>
      </c>
      <c r="H1896" s="38">
        <f>G1896*SUMIF('Manual Inputs'!$B$11:$B$22,'Expanded kW'!A1896,'Manual Inputs'!$C$11:$C$22)</f>
        <v>40454.98569400749</v>
      </c>
    </row>
    <row r="1897" spans="1:8" x14ac:dyDescent="0.2">
      <c r="A1897">
        <f t="shared" si="174"/>
        <v>5</v>
      </c>
      <c r="B1897" t="b">
        <f t="shared" si="175"/>
        <v>0</v>
      </c>
      <c r="C1897" t="str">
        <f t="shared" si="176"/>
        <v>OFF</v>
      </c>
      <c r="D1897" s="4">
        <f t="shared" si="178"/>
        <v>42508.958333328737</v>
      </c>
      <c r="E1897" t="str">
        <f t="shared" si="179"/>
        <v>LRKPLGS</v>
      </c>
      <c r="F1897" s="39">
        <v>67.215652465820312</v>
      </c>
      <c r="G1897">
        <f t="shared" si="177"/>
        <v>1.0393253576233255E-3</v>
      </c>
      <c r="H1897" s="38">
        <f>G1897*SUMIF('Manual Inputs'!$B$11:$B$22,'Expanded kW'!A1897,'Manual Inputs'!$C$11:$C$22)</f>
        <v>37971.61163184492</v>
      </c>
    </row>
    <row r="1898" spans="1:8" x14ac:dyDescent="0.2">
      <c r="A1898">
        <f t="shared" si="174"/>
        <v>5</v>
      </c>
      <c r="B1898" t="b">
        <f t="shared" si="175"/>
        <v>0</v>
      </c>
      <c r="C1898" t="str">
        <f t="shared" si="176"/>
        <v>OFF</v>
      </c>
      <c r="D1898" s="4">
        <f t="shared" si="178"/>
        <v>42508.999999995402</v>
      </c>
      <c r="E1898" t="str">
        <f t="shared" si="179"/>
        <v>LRKPLGS</v>
      </c>
      <c r="F1898" s="39">
        <v>62.92376708984375</v>
      </c>
      <c r="G1898">
        <f t="shared" si="177"/>
        <v>9.7296186728105085E-4</v>
      </c>
      <c r="H1898" s="38">
        <f>G1898*SUMIF('Manual Inputs'!$B$11:$B$22,'Expanded kW'!A1898,'Manual Inputs'!$C$11:$C$22)</f>
        <v>35547.030471261111</v>
      </c>
    </row>
    <row r="1899" spans="1:8" x14ac:dyDescent="0.2">
      <c r="A1899">
        <f t="shared" si="174"/>
        <v>5</v>
      </c>
      <c r="B1899" t="b">
        <f t="shared" si="175"/>
        <v>0</v>
      </c>
      <c r="C1899" t="str">
        <f t="shared" si="176"/>
        <v>OFF</v>
      </c>
      <c r="D1899" s="4">
        <f t="shared" si="178"/>
        <v>42509.041666662066</v>
      </c>
      <c r="E1899" t="str">
        <f t="shared" si="179"/>
        <v>LRKPLGS</v>
      </c>
      <c r="F1899" s="39">
        <v>60.867340087890625</v>
      </c>
      <c r="G1899">
        <f t="shared" si="177"/>
        <v>9.4116426284184635E-4</v>
      </c>
      <c r="H1899" s="38">
        <f>G1899*SUMIF('Manual Inputs'!$B$11:$B$22,'Expanded kW'!A1899,'Manual Inputs'!$C$11:$C$22)</f>
        <v>34385.309285751369</v>
      </c>
    </row>
    <row r="1900" spans="1:8" x14ac:dyDescent="0.2">
      <c r="A1900">
        <f t="shared" si="174"/>
        <v>5</v>
      </c>
      <c r="B1900" t="b">
        <f t="shared" si="175"/>
        <v>0</v>
      </c>
      <c r="C1900" t="str">
        <f t="shared" si="176"/>
        <v>OFF</v>
      </c>
      <c r="D1900" s="4">
        <f t="shared" si="178"/>
        <v>42509.08333332873</v>
      </c>
      <c r="E1900" t="str">
        <f t="shared" si="179"/>
        <v>LRKPLGS</v>
      </c>
      <c r="F1900" s="39">
        <v>59.414371490478516</v>
      </c>
      <c r="G1900">
        <f t="shared" si="177"/>
        <v>9.1869766389171775E-4</v>
      </c>
      <c r="H1900" s="38">
        <f>G1900*SUMIF('Manual Inputs'!$B$11:$B$22,'Expanded kW'!A1900,'Manual Inputs'!$C$11:$C$22)</f>
        <v>33564.495126099282</v>
      </c>
    </row>
    <row r="1901" spans="1:8" x14ac:dyDescent="0.2">
      <c r="A1901">
        <f t="shared" si="174"/>
        <v>5</v>
      </c>
      <c r="B1901" t="b">
        <f t="shared" si="175"/>
        <v>0</v>
      </c>
      <c r="C1901" t="str">
        <f t="shared" si="176"/>
        <v>OFF</v>
      </c>
      <c r="D1901" s="4">
        <f t="shared" si="178"/>
        <v>42509.124999995394</v>
      </c>
      <c r="E1901" t="str">
        <f t="shared" si="179"/>
        <v>LRKPLGS</v>
      </c>
      <c r="F1901" s="39">
        <v>60.007209777832031</v>
      </c>
      <c r="G1901">
        <f t="shared" si="177"/>
        <v>9.2786445529242337E-4</v>
      </c>
      <c r="H1901" s="38">
        <f>G1901*SUMIF('Manual Inputs'!$B$11:$B$22,'Expanded kW'!A1901,'Manual Inputs'!$C$11:$C$22)</f>
        <v>33899.402612407226</v>
      </c>
    </row>
    <row r="1902" spans="1:8" x14ac:dyDescent="0.2">
      <c r="A1902">
        <f t="shared" si="174"/>
        <v>5</v>
      </c>
      <c r="B1902" t="b">
        <f t="shared" si="175"/>
        <v>0</v>
      </c>
      <c r="C1902" t="str">
        <f t="shared" si="176"/>
        <v>OFF</v>
      </c>
      <c r="D1902" s="4">
        <f t="shared" si="178"/>
        <v>42509.166666662059</v>
      </c>
      <c r="E1902" t="str">
        <f t="shared" si="179"/>
        <v>LRKPLGS</v>
      </c>
      <c r="F1902" s="39">
        <v>62.681900024414063</v>
      </c>
      <c r="G1902">
        <f t="shared" si="177"/>
        <v>9.6922198579432652E-4</v>
      </c>
      <c r="H1902" s="38">
        <f>G1902*SUMIF('Manual Inputs'!$B$11:$B$22,'Expanded kW'!A1902,'Manual Inputs'!$C$11:$C$22)</f>
        <v>35410.394406027641</v>
      </c>
    </row>
    <row r="1903" spans="1:8" x14ac:dyDescent="0.2">
      <c r="A1903">
        <f t="shared" si="174"/>
        <v>5</v>
      </c>
      <c r="B1903" t="b">
        <f t="shared" si="175"/>
        <v>0</v>
      </c>
      <c r="C1903" t="str">
        <f t="shared" si="176"/>
        <v>OFF</v>
      </c>
      <c r="D1903" s="4">
        <f t="shared" si="178"/>
        <v>42509.208333328723</v>
      </c>
      <c r="E1903" t="str">
        <f t="shared" si="179"/>
        <v>LRKPLGS</v>
      </c>
      <c r="F1903" s="39">
        <v>72.648391723632813</v>
      </c>
      <c r="G1903">
        <f t="shared" si="177"/>
        <v>1.1233293576569708E-3</v>
      </c>
      <c r="H1903" s="38">
        <f>G1903*SUMIF('Manual Inputs'!$B$11:$B$22,'Expanded kW'!A1903,'Manual Inputs'!$C$11:$C$22)</f>
        <v>41040.686432534145</v>
      </c>
    </row>
    <row r="1904" spans="1:8" x14ac:dyDescent="0.2">
      <c r="A1904">
        <f t="shared" si="174"/>
        <v>5</v>
      </c>
      <c r="B1904" t="b">
        <f t="shared" si="175"/>
        <v>0</v>
      </c>
      <c r="C1904" t="str">
        <f t="shared" si="176"/>
        <v>OFF</v>
      </c>
      <c r="D1904" s="4">
        <f t="shared" si="178"/>
        <v>42509.249999995387</v>
      </c>
      <c r="E1904" t="str">
        <f t="shared" si="179"/>
        <v>LRKPLGS</v>
      </c>
      <c r="F1904" s="39">
        <v>100.07711791992187</v>
      </c>
      <c r="G1904">
        <f t="shared" si="177"/>
        <v>1.5474473959012122E-3</v>
      </c>
      <c r="H1904" s="38">
        <f>G1904*SUMIF('Manual Inputs'!$B$11:$B$22,'Expanded kW'!A1904,'Manual Inputs'!$C$11:$C$22)</f>
        <v>56535.781703852343</v>
      </c>
    </row>
    <row r="1905" spans="1:8" x14ac:dyDescent="0.2">
      <c r="A1905">
        <f t="shared" si="174"/>
        <v>5</v>
      </c>
      <c r="B1905" t="b">
        <f t="shared" si="175"/>
        <v>0</v>
      </c>
      <c r="C1905" t="str">
        <f t="shared" si="176"/>
        <v>ON</v>
      </c>
      <c r="D1905" s="4">
        <f t="shared" si="178"/>
        <v>42509.291666662051</v>
      </c>
      <c r="E1905" t="str">
        <f t="shared" si="179"/>
        <v>LRKPLGS</v>
      </c>
      <c r="F1905" s="39">
        <v>103.78947448730469</v>
      </c>
      <c r="G1905">
        <f t="shared" si="177"/>
        <v>1.6048498933177542E-3</v>
      </c>
      <c r="H1905" s="38">
        <f>G1905*SUMIF('Manual Inputs'!$B$11:$B$22,'Expanded kW'!A1905,'Manual Inputs'!$C$11:$C$22)</f>
        <v>58632.974197628551</v>
      </c>
    </row>
    <row r="1906" spans="1:8" x14ac:dyDescent="0.2">
      <c r="A1906">
        <f t="shared" si="174"/>
        <v>5</v>
      </c>
      <c r="B1906" t="b">
        <f t="shared" si="175"/>
        <v>0</v>
      </c>
      <c r="C1906" t="str">
        <f t="shared" si="176"/>
        <v>ON</v>
      </c>
      <c r="D1906" s="4">
        <f t="shared" si="178"/>
        <v>42509.333333328716</v>
      </c>
      <c r="E1906" t="str">
        <f t="shared" si="179"/>
        <v>LRKPLGS</v>
      </c>
      <c r="F1906" s="39">
        <v>109.55195617675781</v>
      </c>
      <c r="G1906">
        <f t="shared" si="177"/>
        <v>1.6939525520434763E-3</v>
      </c>
      <c r="H1906" s="38">
        <f>G1906*SUMIF('Manual Inputs'!$B$11:$B$22,'Expanded kW'!A1906,'Manual Inputs'!$C$11:$C$22)</f>
        <v>61888.327805313886</v>
      </c>
    </row>
    <row r="1907" spans="1:8" x14ac:dyDescent="0.2">
      <c r="A1907">
        <f t="shared" si="174"/>
        <v>5</v>
      </c>
      <c r="B1907" t="b">
        <f t="shared" si="175"/>
        <v>0</v>
      </c>
      <c r="C1907" t="str">
        <f t="shared" si="176"/>
        <v>ON</v>
      </c>
      <c r="D1907" s="4">
        <f t="shared" si="178"/>
        <v>42509.37499999538</v>
      </c>
      <c r="E1907" t="str">
        <f t="shared" si="179"/>
        <v>LRKPLGS</v>
      </c>
      <c r="F1907" s="39">
        <v>113.07517242431641</v>
      </c>
      <c r="G1907">
        <f t="shared" si="177"/>
        <v>1.748430457890484E-3</v>
      </c>
      <c r="H1907" s="38">
        <f>G1907*SUMIF('Manual Inputs'!$B$11:$B$22,'Expanded kW'!A1907,'Manual Inputs'!$C$11:$C$22)</f>
        <v>63878.670740917019</v>
      </c>
    </row>
    <row r="1908" spans="1:8" x14ac:dyDescent="0.2">
      <c r="A1908">
        <f t="shared" si="174"/>
        <v>5</v>
      </c>
      <c r="B1908" t="b">
        <f t="shared" si="175"/>
        <v>0</v>
      </c>
      <c r="C1908" t="str">
        <f t="shared" si="176"/>
        <v>ON</v>
      </c>
      <c r="D1908" s="4">
        <f t="shared" si="178"/>
        <v>42509.416666662044</v>
      </c>
      <c r="E1908" t="str">
        <f t="shared" si="179"/>
        <v>LRKPLGS</v>
      </c>
      <c r="F1908" s="39">
        <v>114.77930450439453</v>
      </c>
      <c r="G1908">
        <f t="shared" si="177"/>
        <v>1.7747806846396064E-3</v>
      </c>
      <c r="H1908" s="38">
        <f>G1908*SUMIF('Manual Inputs'!$B$11:$B$22,'Expanded kW'!A1908,'Manual Inputs'!$C$11:$C$22)</f>
        <v>64841.37271791559</v>
      </c>
    </row>
    <row r="1909" spans="1:8" x14ac:dyDescent="0.2">
      <c r="A1909">
        <f t="shared" si="174"/>
        <v>5</v>
      </c>
      <c r="B1909" t="b">
        <f t="shared" si="175"/>
        <v>0</v>
      </c>
      <c r="C1909" t="str">
        <f t="shared" si="176"/>
        <v>ON</v>
      </c>
      <c r="D1909" s="4">
        <f t="shared" si="178"/>
        <v>42509.458333328708</v>
      </c>
      <c r="E1909" t="str">
        <f t="shared" si="179"/>
        <v>LRKPLGS</v>
      </c>
      <c r="F1909" s="39">
        <v>113.94873809814453</v>
      </c>
      <c r="G1909">
        <f t="shared" si="177"/>
        <v>1.7619380104180826E-3</v>
      </c>
      <c r="H1909" s="38">
        <f>G1909*SUMIF('Manual Inputs'!$B$11:$B$22,'Expanded kW'!A1909,'Manual Inputs'!$C$11:$C$22)</f>
        <v>64372.167348993244</v>
      </c>
    </row>
    <row r="1910" spans="1:8" x14ac:dyDescent="0.2">
      <c r="A1910">
        <f t="shared" si="174"/>
        <v>5</v>
      </c>
      <c r="B1910" t="b">
        <f t="shared" si="175"/>
        <v>0</v>
      </c>
      <c r="C1910" t="str">
        <f t="shared" si="176"/>
        <v>ON</v>
      </c>
      <c r="D1910" s="4">
        <f t="shared" si="178"/>
        <v>42509.499999995372</v>
      </c>
      <c r="E1910" t="str">
        <f t="shared" si="179"/>
        <v>LRKPLGS</v>
      </c>
      <c r="F1910" s="39">
        <v>107.25279235839844</v>
      </c>
      <c r="G1910">
        <f t="shared" si="177"/>
        <v>1.6584016175499655E-3</v>
      </c>
      <c r="H1910" s="38">
        <f>G1910*SUMIF('Manual Inputs'!$B$11:$B$22,'Expanded kW'!A1910,'Manual Inputs'!$C$11:$C$22)</f>
        <v>60589.479212969622</v>
      </c>
    </row>
    <row r="1911" spans="1:8" x14ac:dyDescent="0.2">
      <c r="A1911">
        <f t="shared" si="174"/>
        <v>5</v>
      </c>
      <c r="B1911" t="b">
        <f t="shared" si="175"/>
        <v>0</v>
      </c>
      <c r="C1911" t="str">
        <f t="shared" si="176"/>
        <v>ON</v>
      </c>
      <c r="D1911" s="4">
        <f t="shared" si="178"/>
        <v>42509.541666662037</v>
      </c>
      <c r="E1911" t="str">
        <f t="shared" si="179"/>
        <v>LRKPLGS</v>
      </c>
      <c r="F1911" s="39">
        <v>118.99421691894531</v>
      </c>
      <c r="G1911">
        <f t="shared" si="177"/>
        <v>1.8399539767508686E-3</v>
      </c>
      <c r="H1911" s="38">
        <f>G1911*SUMIF('Manual Inputs'!$B$11:$B$22,'Expanded kW'!A1911,'Manual Inputs'!$C$11:$C$22)</f>
        <v>67222.470146806125</v>
      </c>
    </row>
    <row r="1912" spans="1:8" x14ac:dyDescent="0.2">
      <c r="A1912">
        <f t="shared" si="174"/>
        <v>5</v>
      </c>
      <c r="B1912" t="b">
        <f t="shared" si="175"/>
        <v>0</v>
      </c>
      <c r="C1912" t="str">
        <f t="shared" si="176"/>
        <v>ON</v>
      </c>
      <c r="D1912" s="4">
        <f t="shared" si="178"/>
        <v>42509.583333328701</v>
      </c>
      <c r="E1912" t="str">
        <f t="shared" si="179"/>
        <v>LRKPLGS</v>
      </c>
      <c r="F1912" s="39">
        <v>118.62865447998047</v>
      </c>
      <c r="G1912">
        <f t="shared" si="177"/>
        <v>1.8343014494202146E-3</v>
      </c>
      <c r="H1912" s="38">
        <f>G1912*SUMIF('Manual Inputs'!$B$11:$B$22,'Expanded kW'!A1912,'Manual Inputs'!$C$11:$C$22)</f>
        <v>67015.955823871875</v>
      </c>
    </row>
    <row r="1913" spans="1:8" x14ac:dyDescent="0.2">
      <c r="A1913">
        <f t="shared" si="174"/>
        <v>5</v>
      </c>
      <c r="B1913" t="b">
        <f t="shared" si="175"/>
        <v>0</v>
      </c>
      <c r="C1913" t="str">
        <f t="shared" si="176"/>
        <v>ON</v>
      </c>
      <c r="D1913" s="4">
        <f t="shared" si="178"/>
        <v>42509.624999995365</v>
      </c>
      <c r="E1913" t="str">
        <f t="shared" si="179"/>
        <v>LRKPLGS</v>
      </c>
      <c r="F1913" s="39">
        <v>109.47048950195312</v>
      </c>
      <c r="G1913">
        <f t="shared" si="177"/>
        <v>1.6926928695466231E-3</v>
      </c>
      <c r="H1913" s="38">
        <f>G1913*SUMIF('Manual Inputs'!$B$11:$B$22,'Expanded kW'!A1913,'Manual Inputs'!$C$11:$C$22)</f>
        <v>61842.305475348483</v>
      </c>
    </row>
    <row r="1914" spans="1:8" x14ac:dyDescent="0.2">
      <c r="A1914">
        <f t="shared" si="174"/>
        <v>5</v>
      </c>
      <c r="B1914" t="b">
        <f t="shared" si="175"/>
        <v>0</v>
      </c>
      <c r="C1914" t="str">
        <f t="shared" si="176"/>
        <v>ON</v>
      </c>
      <c r="D1914" s="4">
        <f t="shared" si="178"/>
        <v>42509.666666662029</v>
      </c>
      <c r="E1914" t="str">
        <f t="shared" si="179"/>
        <v>LRKPLGS</v>
      </c>
      <c r="F1914" s="39">
        <v>101.69187164306641</v>
      </c>
      <c r="G1914">
        <f t="shared" si="177"/>
        <v>1.572415605376441E-3</v>
      </c>
      <c r="H1914" s="38">
        <f>G1914*SUMIF('Manual Inputs'!$B$11:$B$22,'Expanded kW'!A1914,'Manual Inputs'!$C$11:$C$22)</f>
        <v>57447.991866321543</v>
      </c>
    </row>
    <row r="1915" spans="1:8" x14ac:dyDescent="0.2">
      <c r="A1915">
        <f t="shared" si="174"/>
        <v>5</v>
      </c>
      <c r="B1915" t="b">
        <f t="shared" si="175"/>
        <v>0</v>
      </c>
      <c r="C1915" t="str">
        <f t="shared" si="176"/>
        <v>ON</v>
      </c>
      <c r="D1915" s="4">
        <f t="shared" si="178"/>
        <v>42509.708333328694</v>
      </c>
      <c r="E1915" t="str">
        <f t="shared" si="179"/>
        <v>LRKPLGS</v>
      </c>
      <c r="F1915" s="39">
        <v>97.762214660644531</v>
      </c>
      <c r="G1915">
        <f t="shared" si="177"/>
        <v>1.5116530895224224E-3</v>
      </c>
      <c r="H1915" s="38">
        <f>G1915*SUMIF('Manual Inputs'!$B$11:$B$22,'Expanded kW'!A1915,'Manual Inputs'!$C$11:$C$22)</f>
        <v>55228.041552534618</v>
      </c>
    </row>
    <row r="1916" spans="1:8" x14ac:dyDescent="0.2">
      <c r="A1916">
        <f t="shared" si="174"/>
        <v>5</v>
      </c>
      <c r="B1916" t="b">
        <f t="shared" si="175"/>
        <v>0</v>
      </c>
      <c r="C1916" t="str">
        <f t="shared" si="176"/>
        <v>ON</v>
      </c>
      <c r="D1916" s="4">
        <f t="shared" si="178"/>
        <v>42509.749999995358</v>
      </c>
      <c r="E1916" t="str">
        <f t="shared" si="179"/>
        <v>LRKPLGS</v>
      </c>
      <c r="F1916" s="39">
        <v>87.173507690429688</v>
      </c>
      <c r="G1916">
        <f t="shared" si="177"/>
        <v>1.3479246831935047E-3</v>
      </c>
      <c r="H1916" s="38">
        <f>G1916*SUMIF('Manual Inputs'!$B$11:$B$22,'Expanded kW'!A1916,'Manual Inputs'!$C$11:$C$22)</f>
        <v>49246.246330642462</v>
      </c>
    </row>
    <row r="1917" spans="1:8" x14ac:dyDescent="0.2">
      <c r="A1917">
        <f t="shared" si="174"/>
        <v>5</v>
      </c>
      <c r="B1917" t="b">
        <f t="shared" si="175"/>
        <v>0</v>
      </c>
      <c r="C1917" t="str">
        <f t="shared" si="176"/>
        <v>ON</v>
      </c>
      <c r="D1917" s="4">
        <f t="shared" si="178"/>
        <v>42509.791666662022</v>
      </c>
      <c r="E1917" t="str">
        <f t="shared" si="179"/>
        <v>LRKPLGS</v>
      </c>
      <c r="F1917" s="39">
        <v>89.25506591796875</v>
      </c>
      <c r="G1917">
        <f t="shared" si="177"/>
        <v>1.3801108804538961E-3</v>
      </c>
      <c r="H1917" s="38">
        <f>G1917*SUMIF('Manual Inputs'!$B$11:$B$22,'Expanded kW'!A1917,'Manual Inputs'!$C$11:$C$22)</f>
        <v>50422.164702414237</v>
      </c>
    </row>
    <row r="1918" spans="1:8" x14ac:dyDescent="0.2">
      <c r="A1918">
        <f t="shared" si="174"/>
        <v>5</v>
      </c>
      <c r="B1918" t="b">
        <f t="shared" si="175"/>
        <v>0</v>
      </c>
      <c r="C1918" t="str">
        <f t="shared" si="176"/>
        <v>ON</v>
      </c>
      <c r="D1918" s="4">
        <f t="shared" si="178"/>
        <v>42509.833333328686</v>
      </c>
      <c r="E1918" t="str">
        <f t="shared" si="179"/>
        <v>LRKPLGS</v>
      </c>
      <c r="F1918" s="39">
        <v>80.641960144042969</v>
      </c>
      <c r="G1918">
        <f t="shared" si="177"/>
        <v>1.2469303055381797E-3</v>
      </c>
      <c r="H1918" s="38">
        <f>G1918*SUMIF('Manual Inputs'!$B$11:$B$22,'Expanded kW'!A1918,'Manual Inputs'!$C$11:$C$22)</f>
        <v>45556.430377246143</v>
      </c>
    </row>
    <row r="1919" spans="1:8" x14ac:dyDescent="0.2">
      <c r="A1919">
        <f t="shared" si="174"/>
        <v>5</v>
      </c>
      <c r="B1919" t="b">
        <f t="shared" si="175"/>
        <v>0</v>
      </c>
      <c r="C1919" t="str">
        <f t="shared" si="176"/>
        <v>OFF</v>
      </c>
      <c r="D1919" s="4">
        <f t="shared" si="178"/>
        <v>42509.874999995351</v>
      </c>
      <c r="E1919" t="str">
        <f t="shared" si="179"/>
        <v>LRKPLGS</v>
      </c>
      <c r="F1919" s="39">
        <v>75.404975891113281</v>
      </c>
      <c r="G1919">
        <f t="shared" si="177"/>
        <v>1.1659531769696273E-3</v>
      </c>
      <c r="H1919" s="38">
        <f>G1919*SUMIF('Manual Inputs'!$B$11:$B$22,'Expanded kW'!A1919,'Manual Inputs'!$C$11:$C$22)</f>
        <v>42597.941916906442</v>
      </c>
    </row>
    <row r="1920" spans="1:8" x14ac:dyDescent="0.2">
      <c r="A1920">
        <f t="shared" si="174"/>
        <v>5</v>
      </c>
      <c r="B1920" t="b">
        <f t="shared" si="175"/>
        <v>0</v>
      </c>
      <c r="C1920" t="str">
        <f t="shared" si="176"/>
        <v>OFF</v>
      </c>
      <c r="D1920" s="4">
        <f t="shared" si="178"/>
        <v>42509.916666662015</v>
      </c>
      <c r="E1920" t="str">
        <f t="shared" si="179"/>
        <v>LRKPLGS</v>
      </c>
      <c r="F1920" s="39">
        <v>73.017333984375</v>
      </c>
      <c r="G1920">
        <f t="shared" si="177"/>
        <v>1.1290341456493692E-3</v>
      </c>
      <c r="H1920" s="38">
        <f>G1920*SUMIF('Manual Inputs'!$B$11:$B$22,'Expanded kW'!A1920,'Manual Inputs'!$C$11:$C$22)</f>
        <v>41249.11009169004</v>
      </c>
    </row>
    <row r="1921" spans="1:8" x14ac:dyDescent="0.2">
      <c r="A1921">
        <f t="shared" si="174"/>
        <v>5</v>
      </c>
      <c r="B1921" t="b">
        <f t="shared" si="175"/>
        <v>0</v>
      </c>
      <c r="C1921" t="str">
        <f t="shared" si="176"/>
        <v>OFF</v>
      </c>
      <c r="D1921" s="4">
        <f t="shared" si="178"/>
        <v>42509.958333328679</v>
      </c>
      <c r="E1921" t="str">
        <f t="shared" si="179"/>
        <v>LRKPLGS</v>
      </c>
      <c r="F1921" s="39">
        <v>67.985267639160156</v>
      </c>
      <c r="G1921">
        <f t="shared" si="177"/>
        <v>1.0512255703850853E-3</v>
      </c>
      <c r="H1921" s="38">
        <f>G1921*SUMIF('Manual Inputs'!$B$11:$B$22,'Expanded kW'!A1921,'Manual Inputs'!$C$11:$C$22)</f>
        <v>38406.384298567093</v>
      </c>
    </row>
    <row r="1922" spans="1:8" x14ac:dyDescent="0.2">
      <c r="A1922">
        <f t="shared" ref="A1922:A1985" si="180">MONTH(D1922)</f>
        <v>5</v>
      </c>
      <c r="B1922" t="b">
        <f t="shared" ref="B1922:B1985" si="181">IF(ISNA(VLOOKUP(DATE(YEAR(D1922),MONTH(D1922),DAY(D1922)),Holidays,1,FALSE)),FALSE,TRUE)</f>
        <v>0</v>
      </c>
      <c r="C1922" t="str">
        <f t="shared" ref="C1922:C1985" si="182">IF(OR(HOUR(D1922)&lt;PkStart,HOUR(D1922)&gt;OPkStart-1,WEEKDAY(D1922,2)&gt;5,B1922)=TRUE,"OFF","ON")</f>
        <v>OFF</v>
      </c>
      <c r="D1922" s="4">
        <f t="shared" si="178"/>
        <v>42509.999999995343</v>
      </c>
      <c r="E1922" t="str">
        <f t="shared" si="179"/>
        <v>LRKPLGS</v>
      </c>
      <c r="F1922" s="39">
        <v>63.981971740722656</v>
      </c>
      <c r="G1922">
        <f t="shared" ref="G1922:G1985" si="183">IF(SUMIF($A$2:$A$8761,A1922,$F$2:$F$8761)=0,0,F1922/SUMIF($A$2:$A$8761,A1922,$F$2:$F$8761))</f>
        <v>9.893244091424521E-4</v>
      </c>
      <c r="H1922" s="38">
        <f>G1922*SUMIF('Manual Inputs'!$B$11:$B$22,'Expanded kW'!A1922,'Manual Inputs'!$C$11:$C$22)</f>
        <v>36144.83372922425</v>
      </c>
    </row>
    <row r="1923" spans="1:8" x14ac:dyDescent="0.2">
      <c r="A1923">
        <f t="shared" si="180"/>
        <v>5</v>
      </c>
      <c r="B1923" t="b">
        <f t="shared" si="181"/>
        <v>0</v>
      </c>
      <c r="C1923" t="str">
        <f t="shared" si="182"/>
        <v>OFF</v>
      </c>
      <c r="D1923" s="4">
        <f t="shared" si="178"/>
        <v>42510.041666662008</v>
      </c>
      <c r="E1923" t="str">
        <f t="shared" si="179"/>
        <v>LRKPLGS</v>
      </c>
      <c r="F1923" s="39">
        <v>63.683902740478516</v>
      </c>
      <c r="G1923">
        <f t="shared" si="183"/>
        <v>9.8471550245315541E-4</v>
      </c>
      <c r="H1923" s="38">
        <f>G1923*SUMIF('Manual Inputs'!$B$11:$B$22,'Expanded kW'!A1923,'Manual Inputs'!$C$11:$C$22)</f>
        <v>35976.447945533204</v>
      </c>
    </row>
    <row r="1924" spans="1:8" x14ac:dyDescent="0.2">
      <c r="A1924">
        <f t="shared" si="180"/>
        <v>5</v>
      </c>
      <c r="B1924" t="b">
        <f t="shared" si="181"/>
        <v>0</v>
      </c>
      <c r="C1924" t="str">
        <f t="shared" si="182"/>
        <v>OFF</v>
      </c>
      <c r="D1924" s="4">
        <f t="shared" ref="D1924:D1987" si="184">+D1923+1/24</f>
        <v>42510.083333328672</v>
      </c>
      <c r="E1924" t="str">
        <f t="shared" ref="E1924:E1987" si="185">+E1923</f>
        <v>LRKPLGS</v>
      </c>
      <c r="F1924" s="39">
        <v>61.971221923828125</v>
      </c>
      <c r="G1924">
        <f t="shared" si="183"/>
        <v>9.5823309044108806E-4</v>
      </c>
      <c r="H1924" s="38">
        <f>G1924*SUMIF('Manual Inputs'!$B$11:$B$22,'Expanded kW'!A1924,'Manual Inputs'!$C$11:$C$22)</f>
        <v>35008.916597797943</v>
      </c>
    </row>
    <row r="1925" spans="1:8" x14ac:dyDescent="0.2">
      <c r="A1925">
        <f t="shared" si="180"/>
        <v>5</v>
      </c>
      <c r="B1925" t="b">
        <f t="shared" si="181"/>
        <v>0</v>
      </c>
      <c r="C1925" t="str">
        <f t="shared" si="182"/>
        <v>OFF</v>
      </c>
      <c r="D1925" s="4">
        <f t="shared" si="184"/>
        <v>42510.124999995336</v>
      </c>
      <c r="E1925" t="str">
        <f t="shared" si="185"/>
        <v>LRKPLGS</v>
      </c>
      <c r="F1925" s="39">
        <v>62.209476470947266</v>
      </c>
      <c r="G1925">
        <f t="shared" si="183"/>
        <v>9.6191711318439031E-4</v>
      </c>
      <c r="H1925" s="38">
        <f>G1925*SUMIF('Manual Inputs'!$B$11:$B$22,'Expanded kW'!A1925,'Manual Inputs'!$C$11:$C$22)</f>
        <v>35143.511871381423</v>
      </c>
    </row>
    <row r="1926" spans="1:8" x14ac:dyDescent="0.2">
      <c r="A1926">
        <f t="shared" si="180"/>
        <v>5</v>
      </c>
      <c r="B1926" t="b">
        <f t="shared" si="181"/>
        <v>0</v>
      </c>
      <c r="C1926" t="str">
        <f t="shared" si="182"/>
        <v>OFF</v>
      </c>
      <c r="D1926" s="4">
        <f t="shared" si="184"/>
        <v>42510.166666662</v>
      </c>
      <c r="E1926" t="str">
        <f t="shared" si="185"/>
        <v>LRKPLGS</v>
      </c>
      <c r="F1926" s="39">
        <v>62.230434417724609</v>
      </c>
      <c r="G1926">
        <f t="shared" si="183"/>
        <v>9.622411764751616E-4</v>
      </c>
      <c r="H1926" s="38">
        <f>G1926*SUMIF('Manual Inputs'!$B$11:$B$22,'Expanded kW'!A1926,'Manual Inputs'!$C$11:$C$22)</f>
        <v>35155.351479961202</v>
      </c>
    </row>
    <row r="1927" spans="1:8" x14ac:dyDescent="0.2">
      <c r="A1927">
        <f t="shared" si="180"/>
        <v>5</v>
      </c>
      <c r="B1927" t="b">
        <f t="shared" si="181"/>
        <v>0</v>
      </c>
      <c r="C1927" t="str">
        <f t="shared" si="182"/>
        <v>OFF</v>
      </c>
      <c r="D1927" s="4">
        <f t="shared" si="184"/>
        <v>42510.208333328665</v>
      </c>
      <c r="E1927" t="str">
        <f t="shared" si="185"/>
        <v>LRKPLGS</v>
      </c>
      <c r="F1927" s="39">
        <v>71.33349609375</v>
      </c>
      <c r="G1927">
        <f t="shared" si="183"/>
        <v>1.1029977188104947E-3</v>
      </c>
      <c r="H1927" s="38">
        <f>G1927*SUMIF('Manual Inputs'!$B$11:$B$22,'Expanded kW'!A1927,'Manual Inputs'!$C$11:$C$22)</f>
        <v>40297.872752049385</v>
      </c>
    </row>
    <row r="1928" spans="1:8" x14ac:dyDescent="0.2">
      <c r="A1928">
        <f t="shared" si="180"/>
        <v>5</v>
      </c>
      <c r="B1928" t="b">
        <f t="shared" si="181"/>
        <v>0</v>
      </c>
      <c r="C1928" t="str">
        <f t="shared" si="182"/>
        <v>OFF</v>
      </c>
      <c r="D1928" s="4">
        <f t="shared" si="184"/>
        <v>42510.249999995329</v>
      </c>
      <c r="E1928" t="str">
        <f t="shared" si="185"/>
        <v>LRKPLGS</v>
      </c>
      <c r="F1928" s="39">
        <v>78.412757873535156</v>
      </c>
      <c r="G1928">
        <f t="shared" si="183"/>
        <v>1.2124611549457875E-3</v>
      </c>
      <c r="H1928" s="38">
        <f>G1928*SUMIF('Manual Inputs'!$B$11:$B$22,'Expanded kW'!A1928,'Manual Inputs'!$C$11:$C$22)</f>
        <v>44297.104613688425</v>
      </c>
    </row>
    <row r="1929" spans="1:8" x14ac:dyDescent="0.2">
      <c r="A1929">
        <f t="shared" si="180"/>
        <v>5</v>
      </c>
      <c r="B1929" t="b">
        <f t="shared" si="181"/>
        <v>0</v>
      </c>
      <c r="C1929" t="str">
        <f t="shared" si="182"/>
        <v>ON</v>
      </c>
      <c r="D1929" s="4">
        <f t="shared" si="184"/>
        <v>42510.291666661993</v>
      </c>
      <c r="E1929" t="str">
        <f t="shared" si="185"/>
        <v>LRKPLGS</v>
      </c>
      <c r="F1929" s="39">
        <v>76.923332214355469</v>
      </c>
      <c r="G1929">
        <f t="shared" si="183"/>
        <v>1.1894308368711774E-3</v>
      </c>
      <c r="H1929" s="38">
        <f>G1929*SUMIF('Manual Inputs'!$B$11:$B$22,'Expanded kW'!A1929,'Manual Inputs'!$C$11:$C$22)</f>
        <v>43455.69505192549</v>
      </c>
    </row>
    <row r="1930" spans="1:8" x14ac:dyDescent="0.2">
      <c r="A1930">
        <f t="shared" si="180"/>
        <v>5</v>
      </c>
      <c r="B1930" t="b">
        <f t="shared" si="181"/>
        <v>0</v>
      </c>
      <c r="C1930" t="str">
        <f t="shared" si="182"/>
        <v>ON</v>
      </c>
      <c r="D1930" s="4">
        <f t="shared" si="184"/>
        <v>42510.333333328657</v>
      </c>
      <c r="E1930" t="str">
        <f t="shared" si="185"/>
        <v>LRKPLGS</v>
      </c>
      <c r="F1930" s="39">
        <v>82.936080932617188</v>
      </c>
      <c r="G1930">
        <f t="shared" si="183"/>
        <v>1.2824032619336927E-3</v>
      </c>
      <c r="H1930" s="38">
        <f>G1930*SUMIF('Manual Inputs'!$B$11:$B$22,'Expanded kW'!A1930,'Manual Inputs'!$C$11:$C$22)</f>
        <v>46852.430050307099</v>
      </c>
    </row>
    <row r="1931" spans="1:8" x14ac:dyDescent="0.2">
      <c r="A1931">
        <f t="shared" si="180"/>
        <v>5</v>
      </c>
      <c r="B1931" t="b">
        <f t="shared" si="181"/>
        <v>0</v>
      </c>
      <c r="C1931" t="str">
        <f t="shared" si="182"/>
        <v>ON</v>
      </c>
      <c r="D1931" s="4">
        <f t="shared" si="184"/>
        <v>42510.374999995322</v>
      </c>
      <c r="E1931" t="str">
        <f t="shared" si="185"/>
        <v>LRKPLGS</v>
      </c>
      <c r="F1931" s="39">
        <v>91.02099609375</v>
      </c>
      <c r="G1931">
        <f t="shared" si="183"/>
        <v>1.4074166633206917E-3</v>
      </c>
      <c r="H1931" s="38">
        <f>G1931*SUMIF('Manual Inputs'!$B$11:$B$22,'Expanded kW'!A1931,'Manual Inputs'!$C$11:$C$22)</f>
        <v>51419.777793171925</v>
      </c>
    </row>
    <row r="1932" spans="1:8" x14ac:dyDescent="0.2">
      <c r="A1932">
        <f t="shared" si="180"/>
        <v>5</v>
      </c>
      <c r="B1932" t="b">
        <f t="shared" si="181"/>
        <v>0</v>
      </c>
      <c r="C1932" t="str">
        <f t="shared" si="182"/>
        <v>ON</v>
      </c>
      <c r="D1932" s="4">
        <f t="shared" si="184"/>
        <v>42510.416666661986</v>
      </c>
      <c r="E1932" t="str">
        <f t="shared" si="185"/>
        <v>LRKPLGS</v>
      </c>
      <c r="F1932" s="39">
        <v>91.808158874511719</v>
      </c>
      <c r="G1932">
        <f t="shared" si="183"/>
        <v>1.4195882068319141E-3</v>
      </c>
      <c r="H1932" s="38">
        <f>G1932*SUMIF('Manual Inputs'!$B$11:$B$22,'Expanded kW'!A1932,'Manual Inputs'!$C$11:$C$22)</f>
        <v>51864.463492196061</v>
      </c>
    </row>
    <row r="1933" spans="1:8" x14ac:dyDescent="0.2">
      <c r="A1933">
        <f t="shared" si="180"/>
        <v>5</v>
      </c>
      <c r="B1933" t="b">
        <f t="shared" si="181"/>
        <v>0</v>
      </c>
      <c r="C1933" t="str">
        <f t="shared" si="182"/>
        <v>ON</v>
      </c>
      <c r="D1933" s="4">
        <f t="shared" si="184"/>
        <v>42510.45833332865</v>
      </c>
      <c r="E1933" t="str">
        <f t="shared" si="185"/>
        <v>LRKPLGS</v>
      </c>
      <c r="F1933" s="39">
        <v>90.511566162109375</v>
      </c>
      <c r="G1933">
        <f t="shared" si="183"/>
        <v>1.3995395777541169E-3</v>
      </c>
      <c r="H1933" s="38">
        <f>G1933*SUMIF('Manual Inputs'!$B$11:$B$22,'Expanded kW'!A1933,'Manual Inputs'!$C$11:$C$22)</f>
        <v>51131.989535403663</v>
      </c>
    </row>
    <row r="1934" spans="1:8" x14ac:dyDescent="0.2">
      <c r="A1934">
        <f t="shared" si="180"/>
        <v>5</v>
      </c>
      <c r="B1934" t="b">
        <f t="shared" si="181"/>
        <v>0</v>
      </c>
      <c r="C1934" t="str">
        <f t="shared" si="182"/>
        <v>ON</v>
      </c>
      <c r="D1934" s="4">
        <f t="shared" si="184"/>
        <v>42510.499999995314</v>
      </c>
      <c r="E1934" t="str">
        <f t="shared" si="185"/>
        <v>LRKPLGS</v>
      </c>
      <c r="F1934" s="39">
        <v>98.882560729980469</v>
      </c>
      <c r="G1934">
        <f t="shared" si="183"/>
        <v>1.5289764961465948E-3</v>
      </c>
      <c r="H1934" s="38">
        <f>G1934*SUMIF('Manual Inputs'!$B$11:$B$22,'Expanded kW'!A1934,'Manual Inputs'!$C$11:$C$22)</f>
        <v>55860.949874888858</v>
      </c>
    </row>
    <row r="1935" spans="1:8" x14ac:dyDescent="0.2">
      <c r="A1935">
        <f t="shared" si="180"/>
        <v>5</v>
      </c>
      <c r="B1935" t="b">
        <f t="shared" si="181"/>
        <v>0</v>
      </c>
      <c r="C1935" t="str">
        <f t="shared" si="182"/>
        <v>ON</v>
      </c>
      <c r="D1935" s="4">
        <f t="shared" si="184"/>
        <v>42510.541666661979</v>
      </c>
      <c r="E1935" t="str">
        <f t="shared" si="185"/>
        <v>LRKPLGS</v>
      </c>
      <c r="F1935" s="39">
        <v>100.10539245605469</v>
      </c>
      <c r="G1935">
        <f t="shared" si="183"/>
        <v>1.5478845923175201E-3</v>
      </c>
      <c r="H1935" s="38">
        <f>G1935*SUMIF('Manual Inputs'!$B$11:$B$22,'Expanded kW'!A1935,'Manual Inputs'!$C$11:$C$22)</f>
        <v>56551.754615900638</v>
      </c>
    </row>
    <row r="1936" spans="1:8" x14ac:dyDescent="0.2">
      <c r="A1936">
        <f t="shared" si="180"/>
        <v>5</v>
      </c>
      <c r="B1936" t="b">
        <f t="shared" si="181"/>
        <v>0</v>
      </c>
      <c r="C1936" t="str">
        <f t="shared" si="182"/>
        <v>ON</v>
      </c>
      <c r="D1936" s="4">
        <f t="shared" si="184"/>
        <v>42510.583333328643</v>
      </c>
      <c r="E1936" t="str">
        <f t="shared" si="185"/>
        <v>LRKPLGS</v>
      </c>
      <c r="F1936" s="39">
        <v>99.731346130371094</v>
      </c>
      <c r="G1936">
        <f t="shared" si="183"/>
        <v>1.5421008824679956E-3</v>
      </c>
      <c r="H1936" s="38">
        <f>G1936*SUMIF('Manual Inputs'!$B$11:$B$22,'Expanded kW'!A1936,'Manual Inputs'!$C$11:$C$22)</f>
        <v>56340.447557349085</v>
      </c>
    </row>
    <row r="1937" spans="1:8" x14ac:dyDescent="0.2">
      <c r="A1937">
        <f t="shared" si="180"/>
        <v>5</v>
      </c>
      <c r="B1937" t="b">
        <f t="shared" si="181"/>
        <v>0</v>
      </c>
      <c r="C1937" t="str">
        <f t="shared" si="182"/>
        <v>ON</v>
      </c>
      <c r="D1937" s="4">
        <f t="shared" si="184"/>
        <v>42510.624999995307</v>
      </c>
      <c r="E1937" t="str">
        <f t="shared" si="185"/>
        <v>LRKPLGS</v>
      </c>
      <c r="F1937" s="39">
        <v>104.14441680908203</v>
      </c>
      <c r="G1937">
        <f t="shared" si="183"/>
        <v>1.6103382065600377E-3</v>
      </c>
      <c r="H1937" s="38">
        <f>G1937*SUMIF('Manual Inputs'!$B$11:$B$22,'Expanded kW'!A1937,'Manual Inputs'!$C$11:$C$22)</f>
        <v>58833.488981013092</v>
      </c>
    </row>
    <row r="1938" spans="1:8" x14ac:dyDescent="0.2">
      <c r="A1938">
        <f t="shared" si="180"/>
        <v>5</v>
      </c>
      <c r="B1938" t="b">
        <f t="shared" si="181"/>
        <v>0</v>
      </c>
      <c r="C1938" t="str">
        <f t="shared" si="182"/>
        <v>ON</v>
      </c>
      <c r="D1938" s="4">
        <f t="shared" si="184"/>
        <v>42510.666666661971</v>
      </c>
      <c r="E1938" t="str">
        <f t="shared" si="185"/>
        <v>LRKPLGS</v>
      </c>
      <c r="F1938" s="39">
        <v>99.31695556640625</v>
      </c>
      <c r="G1938">
        <f t="shared" si="183"/>
        <v>1.5356933478344889E-3</v>
      </c>
      <c r="H1938" s="38">
        <f>G1938*SUMIF('Manual Inputs'!$B$11:$B$22,'Expanded kW'!A1938,'Manual Inputs'!$C$11:$C$22)</f>
        <v>56106.349144531094</v>
      </c>
    </row>
    <row r="1939" spans="1:8" x14ac:dyDescent="0.2">
      <c r="A1939">
        <f t="shared" si="180"/>
        <v>5</v>
      </c>
      <c r="B1939" t="b">
        <f t="shared" si="181"/>
        <v>0</v>
      </c>
      <c r="C1939" t="str">
        <f t="shared" si="182"/>
        <v>ON</v>
      </c>
      <c r="D1939" s="4">
        <f t="shared" si="184"/>
        <v>42510.708333328635</v>
      </c>
      <c r="E1939" t="str">
        <f t="shared" si="185"/>
        <v>LRKPLGS</v>
      </c>
      <c r="F1939" s="39">
        <v>92.762886047363281</v>
      </c>
      <c r="G1939">
        <f t="shared" si="183"/>
        <v>1.4343507230607231E-3</v>
      </c>
      <c r="H1939" s="38">
        <f>G1939*SUMIF('Manual Inputs'!$B$11:$B$22,'Expanded kW'!A1939,'Manual Inputs'!$C$11:$C$22)</f>
        <v>52403.810029675908</v>
      </c>
    </row>
    <row r="1940" spans="1:8" x14ac:dyDescent="0.2">
      <c r="A1940">
        <f t="shared" si="180"/>
        <v>5</v>
      </c>
      <c r="B1940" t="b">
        <f t="shared" si="181"/>
        <v>0</v>
      </c>
      <c r="C1940" t="str">
        <f t="shared" si="182"/>
        <v>ON</v>
      </c>
      <c r="D1940" s="4">
        <f t="shared" si="184"/>
        <v>42510.7499999953</v>
      </c>
      <c r="E1940" t="str">
        <f t="shared" si="185"/>
        <v>LRKPLGS</v>
      </c>
      <c r="F1940" s="39">
        <v>83.232398986816406</v>
      </c>
      <c r="G1940">
        <f t="shared" si="183"/>
        <v>1.2869850945329889E-3</v>
      </c>
      <c r="H1940" s="38">
        <f>G1940*SUMIF('Manual Inputs'!$B$11:$B$22,'Expanded kW'!A1940,'Manual Inputs'!$C$11:$C$22)</f>
        <v>47019.826685774984</v>
      </c>
    </row>
    <row r="1941" spans="1:8" x14ac:dyDescent="0.2">
      <c r="A1941">
        <f t="shared" si="180"/>
        <v>5</v>
      </c>
      <c r="B1941" t="b">
        <f t="shared" si="181"/>
        <v>0</v>
      </c>
      <c r="C1941" t="str">
        <f t="shared" si="182"/>
        <v>ON</v>
      </c>
      <c r="D1941" s="4">
        <f t="shared" si="184"/>
        <v>42510.791666661964</v>
      </c>
      <c r="E1941" t="str">
        <f t="shared" si="185"/>
        <v>LRKPLGS</v>
      </c>
      <c r="F1941" s="39">
        <v>79.148269653320313</v>
      </c>
      <c r="G1941">
        <f t="shared" si="183"/>
        <v>1.2238340422944612E-3</v>
      </c>
      <c r="H1941" s="38">
        <f>G1941*SUMIF('Manual Inputs'!$B$11:$B$22,'Expanded kW'!A1941,'Manual Inputs'!$C$11:$C$22)</f>
        <v>44712.611517632431</v>
      </c>
    </row>
    <row r="1942" spans="1:8" x14ac:dyDescent="0.2">
      <c r="A1942">
        <f t="shared" si="180"/>
        <v>5</v>
      </c>
      <c r="B1942" t="b">
        <f t="shared" si="181"/>
        <v>0</v>
      </c>
      <c r="C1942" t="str">
        <f t="shared" si="182"/>
        <v>ON</v>
      </c>
      <c r="D1942" s="4">
        <f t="shared" si="184"/>
        <v>42510.833333328628</v>
      </c>
      <c r="E1942" t="str">
        <f t="shared" si="185"/>
        <v>LRKPLGS</v>
      </c>
      <c r="F1942" s="39">
        <v>78.568244934082031</v>
      </c>
      <c r="G1942">
        <f t="shared" si="183"/>
        <v>1.2148653813258089E-3</v>
      </c>
      <c r="H1942" s="38">
        <f>G1942*SUMIF('Manual Inputs'!$B$11:$B$22,'Expanded kW'!A1942,'Manual Inputs'!$C$11:$C$22)</f>
        <v>44384.942699911946</v>
      </c>
    </row>
    <row r="1943" spans="1:8" x14ac:dyDescent="0.2">
      <c r="A1943">
        <f t="shared" si="180"/>
        <v>5</v>
      </c>
      <c r="B1943" t="b">
        <f t="shared" si="181"/>
        <v>0</v>
      </c>
      <c r="C1943" t="str">
        <f t="shared" si="182"/>
        <v>OFF</v>
      </c>
      <c r="D1943" s="4">
        <f t="shared" si="184"/>
        <v>42510.874999995292</v>
      </c>
      <c r="E1943" t="str">
        <f t="shared" si="185"/>
        <v>LRKPLGS</v>
      </c>
      <c r="F1943" s="39">
        <v>73.74493408203125</v>
      </c>
      <c r="G1943">
        <f t="shared" si="183"/>
        <v>1.1402846982210026E-3</v>
      </c>
      <c r="H1943" s="38">
        <f>G1943*SUMIF('Manual Inputs'!$B$11:$B$22,'Expanded kW'!A1943,'Manual Inputs'!$C$11:$C$22)</f>
        <v>41660.14751107007</v>
      </c>
    </row>
    <row r="1944" spans="1:8" x14ac:dyDescent="0.2">
      <c r="A1944">
        <f t="shared" si="180"/>
        <v>5</v>
      </c>
      <c r="B1944" t="b">
        <f t="shared" si="181"/>
        <v>0</v>
      </c>
      <c r="C1944" t="str">
        <f t="shared" si="182"/>
        <v>OFF</v>
      </c>
      <c r="D1944" s="4">
        <f t="shared" si="184"/>
        <v>42510.916666661957</v>
      </c>
      <c r="E1944" t="str">
        <f t="shared" si="185"/>
        <v>LRKPLGS</v>
      </c>
      <c r="F1944" s="39">
        <v>69.509819030761719</v>
      </c>
      <c r="G1944">
        <f t="shared" si="183"/>
        <v>1.0747990218381851E-3</v>
      </c>
      <c r="H1944" s="38">
        <f>G1944*SUMIF('Manual Inputs'!$B$11:$B$22,'Expanded kW'!A1944,'Manual Inputs'!$C$11:$C$22)</f>
        <v>39267.637164990141</v>
      </c>
    </row>
    <row r="1945" spans="1:8" x14ac:dyDescent="0.2">
      <c r="A1945">
        <f t="shared" si="180"/>
        <v>5</v>
      </c>
      <c r="B1945" t="b">
        <f t="shared" si="181"/>
        <v>0</v>
      </c>
      <c r="C1945" t="str">
        <f t="shared" si="182"/>
        <v>OFF</v>
      </c>
      <c r="D1945" s="4">
        <f t="shared" si="184"/>
        <v>42510.958333328621</v>
      </c>
      <c r="E1945" t="str">
        <f t="shared" si="185"/>
        <v>LRKPLGS</v>
      </c>
      <c r="F1945" s="39">
        <v>66.653594970703125</v>
      </c>
      <c r="G1945">
        <f t="shared" si="183"/>
        <v>1.0306345157481448E-3</v>
      </c>
      <c r="H1945" s="38">
        <f>G1945*SUMIF('Manual Inputs'!$B$11:$B$22,'Expanded kW'!A1945,'Manual Inputs'!$C$11:$C$22)</f>
        <v>37654.092897198847</v>
      </c>
    </row>
    <row r="1946" spans="1:8" x14ac:dyDescent="0.2">
      <c r="A1946">
        <f t="shared" si="180"/>
        <v>5</v>
      </c>
      <c r="B1946" t="b">
        <f t="shared" si="181"/>
        <v>0</v>
      </c>
      <c r="C1946" t="str">
        <f t="shared" si="182"/>
        <v>OFF</v>
      </c>
      <c r="D1946" s="4">
        <f t="shared" si="184"/>
        <v>42510.999999995285</v>
      </c>
      <c r="E1946" t="str">
        <f t="shared" si="185"/>
        <v>LRKPLGS</v>
      </c>
      <c r="F1946" s="39">
        <v>64.599151611328125</v>
      </c>
      <c r="G1946">
        <f t="shared" si="183"/>
        <v>9.9886758348061871E-4</v>
      </c>
      <c r="H1946" s="38">
        <f>G1946*SUMIF('Manual Inputs'!$B$11:$B$22,'Expanded kW'!A1946,'Manual Inputs'!$C$11:$C$22)</f>
        <v>36493.492315340634</v>
      </c>
    </row>
    <row r="1947" spans="1:8" x14ac:dyDescent="0.2">
      <c r="A1947">
        <f t="shared" si="180"/>
        <v>5</v>
      </c>
      <c r="B1947" t="b">
        <f t="shared" si="181"/>
        <v>0</v>
      </c>
      <c r="C1947" t="str">
        <f t="shared" si="182"/>
        <v>OFF</v>
      </c>
      <c r="D1947" s="4">
        <f t="shared" si="184"/>
        <v>42511.041666661949</v>
      </c>
      <c r="E1947" t="str">
        <f t="shared" si="185"/>
        <v>LRKPLGS</v>
      </c>
      <c r="F1947" s="39">
        <v>64.346115112304688</v>
      </c>
      <c r="G1947">
        <f t="shared" si="183"/>
        <v>9.9495499407336696E-4</v>
      </c>
      <c r="H1947" s="38">
        <f>G1947*SUMIF('Manual Inputs'!$B$11:$B$22,'Expanded kW'!A1947,'Manual Inputs'!$C$11:$C$22)</f>
        <v>36350.54638954626</v>
      </c>
    </row>
    <row r="1948" spans="1:8" x14ac:dyDescent="0.2">
      <c r="A1948">
        <f t="shared" si="180"/>
        <v>5</v>
      </c>
      <c r="B1948" t="b">
        <f t="shared" si="181"/>
        <v>0</v>
      </c>
      <c r="C1948" t="str">
        <f t="shared" si="182"/>
        <v>OFF</v>
      </c>
      <c r="D1948" s="4">
        <f t="shared" si="184"/>
        <v>42511.083333328614</v>
      </c>
      <c r="E1948" t="str">
        <f t="shared" si="185"/>
        <v>LRKPLGS</v>
      </c>
      <c r="F1948" s="39">
        <v>63.143596649169922</v>
      </c>
      <c r="G1948">
        <f t="shared" si="183"/>
        <v>9.7636099273741735E-4</v>
      </c>
      <c r="H1948" s="38">
        <f>G1948*SUMIF('Manual Inputs'!$B$11:$B$22,'Expanded kW'!A1948,'Manual Inputs'!$C$11:$C$22)</f>
        <v>35671.21706092752</v>
      </c>
    </row>
    <row r="1949" spans="1:8" x14ac:dyDescent="0.2">
      <c r="A1949">
        <f t="shared" si="180"/>
        <v>5</v>
      </c>
      <c r="B1949" t="b">
        <f t="shared" si="181"/>
        <v>0</v>
      </c>
      <c r="C1949" t="str">
        <f t="shared" si="182"/>
        <v>OFF</v>
      </c>
      <c r="D1949" s="4">
        <f t="shared" si="184"/>
        <v>42511.124999995278</v>
      </c>
      <c r="E1949" t="str">
        <f t="shared" si="185"/>
        <v>LRKPLGS</v>
      </c>
      <c r="F1949" s="39">
        <v>63.306026458740234</v>
      </c>
      <c r="G1949">
        <f t="shared" si="183"/>
        <v>9.7887257171831309E-4</v>
      </c>
      <c r="H1949" s="38">
        <f>G1949*SUMIF('Manual Inputs'!$B$11:$B$22,'Expanded kW'!A1949,'Manual Inputs'!$C$11:$C$22)</f>
        <v>35762.977259931387</v>
      </c>
    </row>
    <row r="1950" spans="1:8" x14ac:dyDescent="0.2">
      <c r="A1950">
        <f t="shared" si="180"/>
        <v>5</v>
      </c>
      <c r="B1950" t="b">
        <f t="shared" si="181"/>
        <v>0</v>
      </c>
      <c r="C1950" t="str">
        <f t="shared" si="182"/>
        <v>OFF</v>
      </c>
      <c r="D1950" s="4">
        <f t="shared" si="184"/>
        <v>42511.166666661942</v>
      </c>
      <c r="E1950" t="str">
        <f t="shared" si="185"/>
        <v>LRKPLGS</v>
      </c>
      <c r="F1950" s="39">
        <v>62.845996856689453</v>
      </c>
      <c r="G1950">
        <f t="shared" si="183"/>
        <v>9.7175934119642137E-4</v>
      </c>
      <c r="H1950" s="38">
        <f>G1950*SUMIF('Manual Inputs'!$B$11:$B$22,'Expanded kW'!A1950,'Manual Inputs'!$C$11:$C$22)</f>
        <v>35503.096343100195</v>
      </c>
    </row>
    <row r="1951" spans="1:8" x14ac:dyDescent="0.2">
      <c r="A1951">
        <f t="shared" si="180"/>
        <v>5</v>
      </c>
      <c r="B1951" t="b">
        <f t="shared" si="181"/>
        <v>0</v>
      </c>
      <c r="C1951" t="str">
        <f t="shared" si="182"/>
        <v>OFF</v>
      </c>
      <c r="D1951" s="4">
        <f t="shared" si="184"/>
        <v>42511.208333328606</v>
      </c>
      <c r="E1951" t="str">
        <f t="shared" si="185"/>
        <v>LRKPLGS</v>
      </c>
      <c r="F1951" s="39">
        <v>65.555618286132813</v>
      </c>
      <c r="G1951">
        <f t="shared" si="183"/>
        <v>1.0136569968445918E-3</v>
      </c>
      <c r="H1951" s="38">
        <f>G1951*SUMIF('Manual Inputs'!$B$11:$B$22,'Expanded kW'!A1951,'Manual Inputs'!$C$11:$C$22)</f>
        <v>37033.821536022588</v>
      </c>
    </row>
    <row r="1952" spans="1:8" x14ac:dyDescent="0.2">
      <c r="A1952">
        <f t="shared" si="180"/>
        <v>5</v>
      </c>
      <c r="B1952" t="b">
        <f t="shared" si="181"/>
        <v>0</v>
      </c>
      <c r="C1952" t="str">
        <f t="shared" si="182"/>
        <v>OFF</v>
      </c>
      <c r="D1952" s="4">
        <f t="shared" si="184"/>
        <v>42511.249999995271</v>
      </c>
      <c r="E1952" t="str">
        <f t="shared" si="185"/>
        <v>LRKPLGS</v>
      </c>
      <c r="F1952" s="39">
        <v>70.240997314453125</v>
      </c>
      <c r="G1952">
        <f t="shared" si="183"/>
        <v>1.0861049022887306E-3</v>
      </c>
      <c r="H1952" s="38">
        <f>G1952*SUMIF('Manual Inputs'!$B$11:$B$22,'Expanded kW'!A1952,'Manual Inputs'!$C$11:$C$22)</f>
        <v>39680.69598095696</v>
      </c>
    </row>
    <row r="1953" spans="1:8" x14ac:dyDescent="0.2">
      <c r="A1953">
        <f t="shared" si="180"/>
        <v>5</v>
      </c>
      <c r="B1953" t="b">
        <f t="shared" si="181"/>
        <v>0</v>
      </c>
      <c r="C1953" t="str">
        <f t="shared" si="182"/>
        <v>OFF</v>
      </c>
      <c r="D1953" s="4">
        <f t="shared" si="184"/>
        <v>42511.291666661935</v>
      </c>
      <c r="E1953" t="str">
        <f t="shared" si="185"/>
        <v>LRKPLGS</v>
      </c>
      <c r="F1953" s="39">
        <v>75.816276550292969</v>
      </c>
      <c r="G1953">
        <f t="shared" si="183"/>
        <v>1.1723129337972503E-3</v>
      </c>
      <c r="H1953" s="38">
        <f>G1953*SUMIF('Manual Inputs'!$B$11:$B$22,'Expanded kW'!A1953,'Manual Inputs'!$C$11:$C$22)</f>
        <v>42830.294774036476</v>
      </c>
    </row>
    <row r="1954" spans="1:8" x14ac:dyDescent="0.2">
      <c r="A1954">
        <f t="shared" si="180"/>
        <v>5</v>
      </c>
      <c r="B1954" t="b">
        <f t="shared" si="181"/>
        <v>0</v>
      </c>
      <c r="C1954" t="str">
        <f t="shared" si="182"/>
        <v>OFF</v>
      </c>
      <c r="D1954" s="4">
        <f t="shared" si="184"/>
        <v>42511.333333328599</v>
      </c>
      <c r="E1954" t="str">
        <f t="shared" si="185"/>
        <v>LRKPLGS</v>
      </c>
      <c r="F1954" s="39">
        <v>79.444587707519531</v>
      </c>
      <c r="G1954">
        <f t="shared" si="183"/>
        <v>1.2284158748937573E-3</v>
      </c>
      <c r="H1954" s="38">
        <f>G1954*SUMIF('Manual Inputs'!$B$11:$B$22,'Expanded kW'!A1954,'Manual Inputs'!$C$11:$C$22)</f>
        <v>44880.008153100316</v>
      </c>
    </row>
    <row r="1955" spans="1:8" x14ac:dyDescent="0.2">
      <c r="A1955">
        <f t="shared" si="180"/>
        <v>5</v>
      </c>
      <c r="B1955" t="b">
        <f t="shared" si="181"/>
        <v>0</v>
      </c>
      <c r="C1955" t="str">
        <f t="shared" si="182"/>
        <v>OFF</v>
      </c>
      <c r="D1955" s="4">
        <f t="shared" si="184"/>
        <v>42511.374999995263</v>
      </c>
      <c r="E1955" t="str">
        <f t="shared" si="185"/>
        <v>LRKPLGS</v>
      </c>
      <c r="F1955" s="39">
        <v>78.822662353515625</v>
      </c>
      <c r="G1955">
        <f t="shared" si="183"/>
        <v>1.2187993232833445E-3</v>
      </c>
      <c r="H1955" s="38">
        <f>G1955*SUMIF('Manual Inputs'!$B$11:$B$22,'Expanded kW'!A1955,'Manual Inputs'!$C$11:$C$22)</f>
        <v>44528.668738248351</v>
      </c>
    </row>
    <row r="1956" spans="1:8" x14ac:dyDescent="0.2">
      <c r="A1956">
        <f t="shared" si="180"/>
        <v>5</v>
      </c>
      <c r="B1956" t="b">
        <f t="shared" si="181"/>
        <v>0</v>
      </c>
      <c r="C1956" t="str">
        <f t="shared" si="182"/>
        <v>OFF</v>
      </c>
      <c r="D1956" s="4">
        <f t="shared" si="184"/>
        <v>42511.416666661928</v>
      </c>
      <c r="E1956" t="str">
        <f t="shared" si="185"/>
        <v>LRKPLGS</v>
      </c>
      <c r="F1956" s="39">
        <v>83.541160583496094</v>
      </c>
      <c r="G1956">
        <f t="shared" si="183"/>
        <v>1.2917593360246213E-3</v>
      </c>
      <c r="H1956" s="38">
        <f>G1956*SUMIF('Manual Inputs'!$B$11:$B$22,'Expanded kW'!A1956,'Manual Inputs'!$C$11:$C$22)</f>
        <v>47194.252954149175</v>
      </c>
    </row>
    <row r="1957" spans="1:8" x14ac:dyDescent="0.2">
      <c r="A1957">
        <f t="shared" si="180"/>
        <v>5</v>
      </c>
      <c r="B1957" t="b">
        <f t="shared" si="181"/>
        <v>0</v>
      </c>
      <c r="C1957" t="str">
        <f t="shared" si="182"/>
        <v>OFF</v>
      </c>
      <c r="D1957" s="4">
        <f t="shared" si="184"/>
        <v>42511.458333328592</v>
      </c>
      <c r="E1957" t="str">
        <f t="shared" si="185"/>
        <v>LRKPLGS</v>
      </c>
      <c r="F1957" s="39">
        <v>83.183006286621094</v>
      </c>
      <c r="G1957">
        <f t="shared" si="183"/>
        <v>1.2862213574581969E-3</v>
      </c>
      <c r="H1957" s="38">
        <f>G1957*SUMIF('Manual Inputs'!$B$11:$B$22,'Expanded kW'!A1957,'Manual Inputs'!$C$11:$C$22)</f>
        <v>46991.923654851969</v>
      </c>
    </row>
    <row r="1958" spans="1:8" x14ac:dyDescent="0.2">
      <c r="A1958">
        <f t="shared" si="180"/>
        <v>5</v>
      </c>
      <c r="B1958" t="b">
        <f t="shared" si="181"/>
        <v>0</v>
      </c>
      <c r="C1958" t="str">
        <f t="shared" si="182"/>
        <v>OFF</v>
      </c>
      <c r="D1958" s="4">
        <f t="shared" si="184"/>
        <v>42511.499999995256</v>
      </c>
      <c r="E1958" t="str">
        <f t="shared" si="185"/>
        <v>LRKPLGS</v>
      </c>
      <c r="F1958" s="39">
        <v>80.408538818359375</v>
      </c>
      <c r="G1958">
        <f t="shared" si="183"/>
        <v>1.2433210167208707E-3</v>
      </c>
      <c r="H1958" s="38">
        <f>G1958*SUMIF('Manual Inputs'!$B$11:$B$22,'Expanded kW'!A1958,'Manual Inputs'!$C$11:$C$22)</f>
        <v>45424.565497559757</v>
      </c>
    </row>
    <row r="1959" spans="1:8" x14ac:dyDescent="0.2">
      <c r="A1959">
        <f t="shared" si="180"/>
        <v>5</v>
      </c>
      <c r="B1959" t="b">
        <f t="shared" si="181"/>
        <v>0</v>
      </c>
      <c r="C1959" t="str">
        <f t="shared" si="182"/>
        <v>OFF</v>
      </c>
      <c r="D1959" s="4">
        <f t="shared" si="184"/>
        <v>42511.54166666192</v>
      </c>
      <c r="E1959" t="str">
        <f t="shared" si="185"/>
        <v>LRKPLGS</v>
      </c>
      <c r="F1959" s="39">
        <v>85.767852783203125</v>
      </c>
      <c r="G1959">
        <f t="shared" si="183"/>
        <v>1.3261896745228514E-3</v>
      </c>
      <c r="H1959" s="38">
        <f>G1959*SUMIF('Manual Inputs'!$B$11:$B$22,'Expanded kW'!A1959,'Manual Inputs'!$C$11:$C$22)</f>
        <v>48452.160723086316</v>
      </c>
    </row>
    <row r="1960" spans="1:8" x14ac:dyDescent="0.2">
      <c r="A1960">
        <f t="shared" si="180"/>
        <v>5</v>
      </c>
      <c r="B1960" t="b">
        <f t="shared" si="181"/>
        <v>0</v>
      </c>
      <c r="C1960" t="str">
        <f t="shared" si="182"/>
        <v>OFF</v>
      </c>
      <c r="D1960" s="4">
        <f t="shared" si="184"/>
        <v>42511.583333328585</v>
      </c>
      <c r="E1960" t="str">
        <f t="shared" si="185"/>
        <v>LRKPLGS</v>
      </c>
      <c r="F1960" s="39">
        <v>84.119171142578125</v>
      </c>
      <c r="G1960">
        <f t="shared" si="183"/>
        <v>1.3006968529420309E-3</v>
      </c>
      <c r="H1960" s="38">
        <f>G1960*SUMIF('Manual Inputs'!$B$11:$B$22,'Expanded kW'!A1960,'Manual Inputs'!$C$11:$C$22)</f>
        <v>47520.783928161953</v>
      </c>
    </row>
    <row r="1961" spans="1:8" x14ac:dyDescent="0.2">
      <c r="A1961">
        <f t="shared" si="180"/>
        <v>5</v>
      </c>
      <c r="B1961" t="b">
        <f t="shared" si="181"/>
        <v>0</v>
      </c>
      <c r="C1961" t="str">
        <f t="shared" si="182"/>
        <v>OFF</v>
      </c>
      <c r="D1961" s="4">
        <f t="shared" si="184"/>
        <v>42511.624999995249</v>
      </c>
      <c r="E1961" t="str">
        <f t="shared" si="185"/>
        <v>LRKPLGS</v>
      </c>
      <c r="F1961" s="39">
        <v>82.272300720214844</v>
      </c>
      <c r="G1961">
        <f t="shared" si="183"/>
        <v>1.2721395275008662E-3</v>
      </c>
      <c r="H1961" s="38">
        <f>G1961*SUMIF('Manual Inputs'!$B$11:$B$22,'Expanded kW'!A1961,'Manual Inputs'!$C$11:$C$22)</f>
        <v>46477.445898407932</v>
      </c>
    </row>
    <row r="1962" spans="1:8" x14ac:dyDescent="0.2">
      <c r="A1962">
        <f t="shared" si="180"/>
        <v>5</v>
      </c>
      <c r="B1962" t="b">
        <f t="shared" si="181"/>
        <v>0</v>
      </c>
      <c r="C1962" t="str">
        <f t="shared" si="182"/>
        <v>OFF</v>
      </c>
      <c r="D1962" s="4">
        <f t="shared" si="184"/>
        <v>42511.666666661913</v>
      </c>
      <c r="E1962" t="str">
        <f t="shared" si="185"/>
        <v>LRKPLGS</v>
      </c>
      <c r="F1962" s="39">
        <v>82.3880615234375</v>
      </c>
      <c r="G1962">
        <f t="shared" si="183"/>
        <v>1.2739294846580824E-3</v>
      </c>
      <c r="H1962" s="38">
        <f>G1962*SUMIF('Manual Inputs'!$B$11:$B$22,'Expanded kW'!A1962,'Manual Inputs'!$C$11:$C$22)</f>
        <v>46542.841741502612</v>
      </c>
    </row>
    <row r="1963" spans="1:8" x14ac:dyDescent="0.2">
      <c r="A1963">
        <f t="shared" si="180"/>
        <v>5</v>
      </c>
      <c r="B1963" t="b">
        <f t="shared" si="181"/>
        <v>0</v>
      </c>
      <c r="C1963" t="str">
        <f t="shared" si="182"/>
        <v>OFF</v>
      </c>
      <c r="D1963" s="4">
        <f t="shared" si="184"/>
        <v>42511.708333328577</v>
      </c>
      <c r="E1963" t="str">
        <f t="shared" si="185"/>
        <v>LRKPLGS</v>
      </c>
      <c r="F1963" s="39">
        <v>83.146255493164063</v>
      </c>
      <c r="G1963">
        <f t="shared" si="183"/>
        <v>1.2856530964929092E-3</v>
      </c>
      <c r="H1963" s="38">
        <f>G1963*SUMIF('Manual Inputs'!$B$11:$B$22,'Expanded kW'!A1963,'Manual Inputs'!$C$11:$C$22)</f>
        <v>46971.162317200411</v>
      </c>
    </row>
    <row r="1964" spans="1:8" x14ac:dyDescent="0.2">
      <c r="A1964">
        <f t="shared" si="180"/>
        <v>5</v>
      </c>
      <c r="B1964" t="b">
        <f t="shared" si="181"/>
        <v>0</v>
      </c>
      <c r="C1964" t="str">
        <f t="shared" si="182"/>
        <v>OFF</v>
      </c>
      <c r="D1964" s="4">
        <f t="shared" si="184"/>
        <v>42511.749999995242</v>
      </c>
      <c r="E1964" t="str">
        <f t="shared" si="185"/>
        <v>LRKPLGS</v>
      </c>
      <c r="F1964" s="39">
        <v>76.106529235839844</v>
      </c>
      <c r="G1964">
        <f t="shared" si="183"/>
        <v>1.1768009803331452E-3</v>
      </c>
      <c r="H1964" s="38">
        <f>G1964*SUMIF('Manual Inputs'!$B$11:$B$22,'Expanded kW'!A1964,'Manual Inputs'!$C$11:$C$22)</f>
        <v>42994.264948339114</v>
      </c>
    </row>
    <row r="1965" spans="1:8" x14ac:dyDescent="0.2">
      <c r="A1965">
        <f t="shared" si="180"/>
        <v>5</v>
      </c>
      <c r="B1965" t="b">
        <f t="shared" si="181"/>
        <v>0</v>
      </c>
      <c r="C1965" t="str">
        <f t="shared" si="182"/>
        <v>OFF</v>
      </c>
      <c r="D1965" s="4">
        <f t="shared" si="184"/>
        <v>42511.791666661906</v>
      </c>
      <c r="E1965" t="str">
        <f t="shared" si="185"/>
        <v>LRKPLGS</v>
      </c>
      <c r="F1965" s="39">
        <v>73.326766967773438</v>
      </c>
      <c r="G1965">
        <f t="shared" si="183"/>
        <v>1.1338187684914159E-3</v>
      </c>
      <c r="H1965" s="38">
        <f>G1965*SUMIF('Manual Inputs'!$B$11:$B$22,'Expanded kW'!A1965,'Manual Inputs'!$C$11:$C$22)</f>
        <v>41423.915641300133</v>
      </c>
    </row>
    <row r="1966" spans="1:8" x14ac:dyDescent="0.2">
      <c r="A1966">
        <f t="shared" si="180"/>
        <v>5</v>
      </c>
      <c r="B1966" t="b">
        <f t="shared" si="181"/>
        <v>0</v>
      </c>
      <c r="C1966" t="str">
        <f t="shared" si="182"/>
        <v>OFF</v>
      </c>
      <c r="D1966" s="4">
        <f t="shared" si="184"/>
        <v>42511.83333332857</v>
      </c>
      <c r="E1966" t="str">
        <f t="shared" si="185"/>
        <v>LRKPLGS</v>
      </c>
      <c r="F1966" s="39">
        <v>74.074699401855469</v>
      </c>
      <c r="G1966">
        <f t="shared" si="183"/>
        <v>1.1453837108227527E-3</v>
      </c>
      <c r="H1966" s="38">
        <f>G1966*SUMIF('Manual Inputs'!$B$11:$B$22,'Expanded kW'!A1966,'Manual Inputs'!$C$11:$C$22)</f>
        <v>41846.439248108305</v>
      </c>
    </row>
    <row r="1967" spans="1:8" x14ac:dyDescent="0.2">
      <c r="A1967">
        <f t="shared" si="180"/>
        <v>5</v>
      </c>
      <c r="B1967" t="b">
        <f t="shared" si="181"/>
        <v>0</v>
      </c>
      <c r="C1967" t="str">
        <f t="shared" si="182"/>
        <v>OFF</v>
      </c>
      <c r="D1967" s="4">
        <f t="shared" si="184"/>
        <v>42511.874999995234</v>
      </c>
      <c r="E1967" t="str">
        <f t="shared" si="185"/>
        <v>LRKPLGS</v>
      </c>
      <c r="F1967" s="39">
        <v>70.546867370605469</v>
      </c>
      <c r="G1967">
        <f t="shared" si="183"/>
        <v>1.0908344331916472E-3</v>
      </c>
      <c r="H1967" s="38">
        <f>G1967*SUMIF('Manual Inputs'!$B$11:$B$22,'Expanded kW'!A1967,'Manual Inputs'!$C$11:$C$22)</f>
        <v>39853.488754008351</v>
      </c>
    </row>
    <row r="1968" spans="1:8" x14ac:dyDescent="0.2">
      <c r="A1968">
        <f t="shared" si="180"/>
        <v>5</v>
      </c>
      <c r="B1968" t="b">
        <f t="shared" si="181"/>
        <v>0</v>
      </c>
      <c r="C1968" t="str">
        <f t="shared" si="182"/>
        <v>OFF</v>
      </c>
      <c r="D1968" s="4">
        <f t="shared" si="184"/>
        <v>42511.916666661898</v>
      </c>
      <c r="E1968" t="str">
        <f t="shared" si="185"/>
        <v>LRKPLGS</v>
      </c>
      <c r="F1968" s="39">
        <v>68.944099426269531</v>
      </c>
      <c r="G1968">
        <f t="shared" si="183"/>
        <v>1.0660515544152905E-3</v>
      </c>
      <c r="H1968" s="38">
        <f>G1968*SUMIF('Manual Inputs'!$B$11:$B$22,'Expanded kW'!A1968,'Manual Inputs'!$C$11:$C$22)</f>
        <v>38948.04962360279</v>
      </c>
    </row>
    <row r="1969" spans="1:8" x14ac:dyDescent="0.2">
      <c r="A1969">
        <f t="shared" si="180"/>
        <v>5</v>
      </c>
      <c r="B1969" t="b">
        <f t="shared" si="181"/>
        <v>0</v>
      </c>
      <c r="C1969" t="str">
        <f t="shared" si="182"/>
        <v>OFF</v>
      </c>
      <c r="D1969" s="4">
        <f t="shared" si="184"/>
        <v>42511.958333328563</v>
      </c>
      <c r="E1969" t="str">
        <f t="shared" si="185"/>
        <v>LRKPLGS</v>
      </c>
      <c r="F1969" s="39">
        <v>65.233634948730469</v>
      </c>
      <c r="G1969">
        <f t="shared" si="183"/>
        <v>1.0086783135317338E-3</v>
      </c>
      <c r="H1969" s="38">
        <f>G1969*SUMIF('Manual Inputs'!$B$11:$B$22,'Expanded kW'!A1969,'Manual Inputs'!$C$11:$C$22)</f>
        <v>36851.926013309567</v>
      </c>
    </row>
    <row r="1970" spans="1:8" x14ac:dyDescent="0.2">
      <c r="A1970">
        <f t="shared" si="180"/>
        <v>5</v>
      </c>
      <c r="B1970" t="b">
        <f t="shared" si="181"/>
        <v>0</v>
      </c>
      <c r="C1970" t="str">
        <f t="shared" si="182"/>
        <v>OFF</v>
      </c>
      <c r="D1970" s="4">
        <f t="shared" si="184"/>
        <v>42511.999999995227</v>
      </c>
      <c r="E1970" t="str">
        <f t="shared" si="185"/>
        <v>LRKPLGS</v>
      </c>
      <c r="F1970" s="39">
        <v>62.887153625488281</v>
      </c>
      <c r="G1970">
        <f t="shared" si="183"/>
        <v>9.723957297738024E-4</v>
      </c>
      <c r="H1970" s="38">
        <f>G1970*SUMIF('Manual Inputs'!$B$11:$B$22,'Expanded kW'!A1970,'Manual Inputs'!$C$11:$C$22)</f>
        <v>35526.346713862353</v>
      </c>
    </row>
    <row r="1971" spans="1:8" x14ac:dyDescent="0.2">
      <c r="A1971">
        <f t="shared" si="180"/>
        <v>5</v>
      </c>
      <c r="B1971" t="b">
        <f t="shared" si="181"/>
        <v>0</v>
      </c>
      <c r="C1971" t="str">
        <f t="shared" si="182"/>
        <v>OFF</v>
      </c>
      <c r="D1971" s="4">
        <f t="shared" si="184"/>
        <v>42512.041666661891</v>
      </c>
      <c r="E1971" t="str">
        <f t="shared" si="185"/>
        <v>LRKPLGS</v>
      </c>
      <c r="F1971" s="39">
        <v>62.295276641845703</v>
      </c>
      <c r="G1971">
        <f t="shared" si="183"/>
        <v>9.632438025793718E-4</v>
      </c>
      <c r="H1971" s="38">
        <f>G1971*SUMIF('Manual Inputs'!$B$11:$B$22,'Expanded kW'!A1971,'Manual Inputs'!$C$11:$C$22)</f>
        <v>35191.982289323998</v>
      </c>
    </row>
    <row r="1972" spans="1:8" x14ac:dyDescent="0.2">
      <c r="A1972">
        <f t="shared" si="180"/>
        <v>5</v>
      </c>
      <c r="B1972" t="b">
        <f t="shared" si="181"/>
        <v>0</v>
      </c>
      <c r="C1972" t="str">
        <f t="shared" si="182"/>
        <v>OFF</v>
      </c>
      <c r="D1972" s="4">
        <f t="shared" si="184"/>
        <v>42512.083333328555</v>
      </c>
      <c r="E1972" t="str">
        <f t="shared" si="185"/>
        <v>LRKPLGS</v>
      </c>
      <c r="F1972" s="39">
        <v>61.824550628662109</v>
      </c>
      <c r="G1972">
        <f t="shared" si="183"/>
        <v>9.5596517827019887E-4</v>
      </c>
      <c r="H1972" s="38">
        <f>G1972*SUMIF('Manual Inputs'!$B$11:$B$22,'Expanded kW'!A1972,'Manual Inputs'!$C$11:$C$22)</f>
        <v>34926.058732802652</v>
      </c>
    </row>
    <row r="1973" spans="1:8" x14ac:dyDescent="0.2">
      <c r="A1973">
        <f t="shared" si="180"/>
        <v>5</v>
      </c>
      <c r="B1973" t="b">
        <f t="shared" si="181"/>
        <v>0</v>
      </c>
      <c r="C1973" t="str">
        <f t="shared" si="182"/>
        <v>OFF</v>
      </c>
      <c r="D1973" s="4">
        <f t="shared" si="184"/>
        <v>42512.12499999522</v>
      </c>
      <c r="E1973" t="str">
        <f t="shared" si="185"/>
        <v>LRKPLGS</v>
      </c>
      <c r="F1973" s="39">
        <v>62.85546875</v>
      </c>
      <c r="G1973">
        <f t="shared" si="183"/>
        <v>9.7190580081618562E-4</v>
      </c>
      <c r="H1973" s="38">
        <f>G1973*SUMIF('Manual Inputs'!$B$11:$B$22,'Expanded kW'!A1973,'Manual Inputs'!$C$11:$C$22)</f>
        <v>35508.447225536234</v>
      </c>
    </row>
    <row r="1974" spans="1:8" x14ac:dyDescent="0.2">
      <c r="A1974">
        <f t="shared" si="180"/>
        <v>5</v>
      </c>
      <c r="B1974" t="b">
        <f t="shared" si="181"/>
        <v>0</v>
      </c>
      <c r="C1974" t="str">
        <f t="shared" si="182"/>
        <v>OFF</v>
      </c>
      <c r="D1974" s="4">
        <f t="shared" si="184"/>
        <v>42512.166666661884</v>
      </c>
      <c r="E1974" t="str">
        <f t="shared" si="185"/>
        <v>LRKPLGS</v>
      </c>
      <c r="F1974" s="39">
        <v>61.868953704833984</v>
      </c>
      <c r="G1974">
        <f t="shared" si="183"/>
        <v>9.5665176303623043E-4</v>
      </c>
      <c r="H1974" s="38">
        <f>G1974*SUMIF('Manual Inputs'!$B$11:$B$22,'Expanded kW'!A1974,'Manual Inputs'!$C$11:$C$22)</f>
        <v>34951.14301454067</v>
      </c>
    </row>
    <row r="1975" spans="1:8" x14ac:dyDescent="0.2">
      <c r="A1975">
        <f t="shared" si="180"/>
        <v>5</v>
      </c>
      <c r="B1975" t="b">
        <f t="shared" si="181"/>
        <v>0</v>
      </c>
      <c r="C1975" t="str">
        <f t="shared" si="182"/>
        <v>OFF</v>
      </c>
      <c r="D1975" s="4">
        <f t="shared" si="184"/>
        <v>42512.208333328548</v>
      </c>
      <c r="E1975" t="str">
        <f t="shared" si="185"/>
        <v>LRKPLGS</v>
      </c>
      <c r="F1975" s="39">
        <v>66.424713134765625</v>
      </c>
      <c r="G1975">
        <f t="shared" si="183"/>
        <v>1.0270954190160231E-3</v>
      </c>
      <c r="H1975" s="38">
        <f>G1975*SUMIF('Manual Inputs'!$B$11:$B$22,'Expanded kW'!A1975,'Manual Inputs'!$C$11:$C$22)</f>
        <v>37524.792475868839</v>
      </c>
    </row>
    <row r="1976" spans="1:8" x14ac:dyDescent="0.2">
      <c r="A1976">
        <f t="shared" si="180"/>
        <v>5</v>
      </c>
      <c r="B1976" t="b">
        <f t="shared" si="181"/>
        <v>0</v>
      </c>
      <c r="C1976" t="str">
        <f t="shared" si="182"/>
        <v>OFF</v>
      </c>
      <c r="D1976" s="4">
        <f t="shared" si="184"/>
        <v>42512.249999995212</v>
      </c>
      <c r="E1976" t="str">
        <f t="shared" si="185"/>
        <v>LRKPLGS</v>
      </c>
      <c r="F1976" s="39">
        <v>72.054702758789063</v>
      </c>
      <c r="G1976">
        <f t="shared" si="183"/>
        <v>1.1141494126134109E-3</v>
      </c>
      <c r="H1976" s="38">
        <f>G1976*SUMIF('Manual Inputs'!$B$11:$B$22,'Expanded kW'!A1976,'Manual Inputs'!$C$11:$C$22)</f>
        <v>40705.298379660264</v>
      </c>
    </row>
    <row r="1977" spans="1:8" x14ac:dyDescent="0.2">
      <c r="A1977">
        <f t="shared" si="180"/>
        <v>5</v>
      </c>
      <c r="B1977" t="b">
        <f t="shared" si="181"/>
        <v>0</v>
      </c>
      <c r="C1977" t="str">
        <f t="shared" si="182"/>
        <v>OFF</v>
      </c>
      <c r="D1977" s="4">
        <f t="shared" si="184"/>
        <v>42512.291666661877</v>
      </c>
      <c r="E1977" t="str">
        <f t="shared" si="185"/>
        <v>LRKPLGS</v>
      </c>
      <c r="F1977" s="39">
        <v>71.710807800292969</v>
      </c>
      <c r="G1977">
        <f t="shared" si="183"/>
        <v>1.1088319197733979E-3</v>
      </c>
      <c r="H1977" s="38">
        <f>G1977*SUMIF('Manual Inputs'!$B$11:$B$22,'Expanded kW'!A1977,'Manual Inputs'!$C$11:$C$22)</f>
        <v>40511.024496611921</v>
      </c>
    </row>
    <row r="1978" spans="1:8" x14ac:dyDescent="0.2">
      <c r="A1978">
        <f t="shared" si="180"/>
        <v>5</v>
      </c>
      <c r="B1978" t="b">
        <f t="shared" si="181"/>
        <v>0</v>
      </c>
      <c r="C1978" t="str">
        <f t="shared" si="182"/>
        <v>OFF</v>
      </c>
      <c r="D1978" s="4">
        <f t="shared" si="184"/>
        <v>42512.333333328541</v>
      </c>
      <c r="E1978" t="str">
        <f t="shared" si="185"/>
        <v>LRKPLGS</v>
      </c>
      <c r="F1978" s="39">
        <v>67.320167541503906</v>
      </c>
      <c r="G1978">
        <f t="shared" si="183"/>
        <v>1.0409414271611035E-3</v>
      </c>
      <c r="H1978" s="38">
        <f>G1978*SUMIF('Manual Inputs'!$B$11:$B$22,'Expanded kW'!A1978,'Manual Inputs'!$C$11:$C$22)</f>
        <v>38030.654514238246</v>
      </c>
    </row>
    <row r="1979" spans="1:8" x14ac:dyDescent="0.2">
      <c r="A1979">
        <f t="shared" si="180"/>
        <v>5</v>
      </c>
      <c r="B1979" t="b">
        <f t="shared" si="181"/>
        <v>0</v>
      </c>
      <c r="C1979" t="str">
        <f t="shared" si="182"/>
        <v>OFF</v>
      </c>
      <c r="D1979" s="4">
        <f t="shared" si="184"/>
        <v>42512.374999995205</v>
      </c>
      <c r="E1979" t="str">
        <f t="shared" si="185"/>
        <v>LRKPLGS</v>
      </c>
      <c r="F1979" s="39">
        <v>71.823585510253906</v>
      </c>
      <c r="G1979">
        <f t="shared" si="183"/>
        <v>1.1105757507032053E-3</v>
      </c>
      <c r="H1979" s="38">
        <f>G1979*SUMIF('Manual Inputs'!$B$11:$B$22,'Expanded kW'!A1979,'Manual Inputs'!$C$11:$C$22)</f>
        <v>40574.735124215258</v>
      </c>
    </row>
    <row r="1980" spans="1:8" x14ac:dyDescent="0.2">
      <c r="A1980">
        <f t="shared" si="180"/>
        <v>5</v>
      </c>
      <c r="B1980" t="b">
        <f t="shared" si="181"/>
        <v>0</v>
      </c>
      <c r="C1980" t="str">
        <f t="shared" si="182"/>
        <v>OFF</v>
      </c>
      <c r="D1980" s="4">
        <f t="shared" si="184"/>
        <v>42512.416666661869</v>
      </c>
      <c r="E1980" t="str">
        <f t="shared" si="185"/>
        <v>LRKPLGS</v>
      </c>
      <c r="F1980" s="39">
        <v>82.161605834960938</v>
      </c>
      <c r="G1980">
        <f t="shared" si="183"/>
        <v>1.2704279023513208E-3</v>
      </c>
      <c r="H1980" s="38">
        <f>G1980*SUMIF('Manual Inputs'!$B$11:$B$22,'Expanded kW'!A1980,'Manual Inputs'!$C$11:$C$22)</f>
        <v>46414.911904638691</v>
      </c>
    </row>
    <row r="1981" spans="1:8" x14ac:dyDescent="0.2">
      <c r="A1981">
        <f t="shared" si="180"/>
        <v>5</v>
      </c>
      <c r="B1981" t="b">
        <f t="shared" si="181"/>
        <v>0</v>
      </c>
      <c r="C1981" t="str">
        <f t="shared" si="182"/>
        <v>OFF</v>
      </c>
      <c r="D1981" s="4">
        <f t="shared" si="184"/>
        <v>42512.458333328534</v>
      </c>
      <c r="E1981" t="str">
        <f t="shared" si="185"/>
        <v>LRKPLGS</v>
      </c>
      <c r="F1981" s="39">
        <v>85.364723205566406</v>
      </c>
      <c r="G1981">
        <f t="shared" si="183"/>
        <v>1.319956263448565E-3</v>
      </c>
      <c r="H1981" s="38">
        <f>G1981*SUMIF('Manual Inputs'!$B$11:$B$22,'Expanded kW'!A1981,'Manual Inputs'!$C$11:$C$22)</f>
        <v>48224.423890997758</v>
      </c>
    </row>
    <row r="1982" spans="1:8" x14ac:dyDescent="0.2">
      <c r="A1982">
        <f t="shared" si="180"/>
        <v>5</v>
      </c>
      <c r="B1982" t="b">
        <f t="shared" si="181"/>
        <v>0</v>
      </c>
      <c r="C1982" t="str">
        <f t="shared" si="182"/>
        <v>OFF</v>
      </c>
      <c r="D1982" s="4">
        <f t="shared" si="184"/>
        <v>42512.499999995198</v>
      </c>
      <c r="E1982" t="str">
        <f t="shared" si="185"/>
        <v>LRKPLGS</v>
      </c>
      <c r="F1982" s="39">
        <v>86.919960021972656</v>
      </c>
      <c r="G1982">
        <f t="shared" si="183"/>
        <v>1.3440041898035511E-3</v>
      </c>
      <c r="H1982" s="38">
        <f>G1982*SUMIF('Manual Inputs'!$B$11:$B$22,'Expanded kW'!A1982,'Manual Inputs'!$C$11:$C$22)</f>
        <v>49103.011633907117</v>
      </c>
    </row>
    <row r="1983" spans="1:8" x14ac:dyDescent="0.2">
      <c r="A1983">
        <f t="shared" si="180"/>
        <v>5</v>
      </c>
      <c r="B1983" t="b">
        <f t="shared" si="181"/>
        <v>0</v>
      </c>
      <c r="C1983" t="str">
        <f t="shared" si="182"/>
        <v>OFF</v>
      </c>
      <c r="D1983" s="4">
        <f t="shared" si="184"/>
        <v>42512.541666661862</v>
      </c>
      <c r="E1983" t="str">
        <f t="shared" si="185"/>
        <v>LRKPLGS</v>
      </c>
      <c r="F1983" s="39">
        <v>89.856948852539063</v>
      </c>
      <c r="G1983">
        <f t="shared" si="183"/>
        <v>1.3894175251604661E-3</v>
      </c>
      <c r="H1983" s="38">
        <f>G1983*SUMIF('Manual Inputs'!$B$11:$B$22,'Expanded kW'!A1983,'Manual Inputs'!$C$11:$C$22)</f>
        <v>50762.181710371733</v>
      </c>
    </row>
    <row r="1984" spans="1:8" x14ac:dyDescent="0.2">
      <c r="A1984">
        <f t="shared" si="180"/>
        <v>5</v>
      </c>
      <c r="B1984" t="b">
        <f t="shared" si="181"/>
        <v>0</v>
      </c>
      <c r="C1984" t="str">
        <f t="shared" si="182"/>
        <v>OFF</v>
      </c>
      <c r="D1984" s="4">
        <f t="shared" si="184"/>
        <v>42512.583333328526</v>
      </c>
      <c r="E1984" t="str">
        <f t="shared" si="185"/>
        <v>LRKPLGS</v>
      </c>
      <c r="F1984" s="39">
        <v>89.299148559570313</v>
      </c>
      <c r="G1984">
        <f t="shared" si="183"/>
        <v>1.3807925104845028E-3</v>
      </c>
      <c r="H1984" s="38">
        <f>G1984*SUMIF('Manual Inputs'!$B$11:$B$22,'Expanded kW'!A1984,'Manual Inputs'!$C$11:$C$22)</f>
        <v>50447.067963562396</v>
      </c>
    </row>
    <row r="1985" spans="1:8" x14ac:dyDescent="0.2">
      <c r="A1985">
        <f t="shared" si="180"/>
        <v>5</v>
      </c>
      <c r="B1985" t="b">
        <f t="shared" si="181"/>
        <v>0</v>
      </c>
      <c r="C1985" t="str">
        <f t="shared" si="182"/>
        <v>OFF</v>
      </c>
      <c r="D1985" s="4">
        <f t="shared" si="184"/>
        <v>42512.624999995191</v>
      </c>
      <c r="E1985" t="str">
        <f t="shared" si="185"/>
        <v>LRKPLGS</v>
      </c>
      <c r="F1985" s="39">
        <v>88.215492248535156</v>
      </c>
      <c r="G1985">
        <f t="shared" si="183"/>
        <v>1.3640364210664895E-3</v>
      </c>
      <c r="H1985" s="38">
        <f>G1985*SUMIF('Manual Inputs'!$B$11:$B$22,'Expanded kW'!A1985,'Manual Inputs'!$C$11:$C$22)</f>
        <v>49834.88649874735</v>
      </c>
    </row>
    <row r="1986" spans="1:8" x14ac:dyDescent="0.2">
      <c r="A1986">
        <f t="shared" ref="A1986:A2049" si="186">MONTH(D1986)</f>
        <v>5</v>
      </c>
      <c r="B1986" t="b">
        <f t="shared" ref="B1986:B2049" si="187">IF(ISNA(VLOOKUP(DATE(YEAR(D1986),MONTH(D1986),DAY(D1986)),Holidays,1,FALSE)),FALSE,TRUE)</f>
        <v>0</v>
      </c>
      <c r="C1986" t="str">
        <f t="shared" ref="C1986:C2049" si="188">IF(OR(HOUR(D1986)&lt;PkStart,HOUR(D1986)&gt;OPkStart-1,WEEKDAY(D1986,2)&gt;5,B1986)=TRUE,"OFF","ON")</f>
        <v>OFF</v>
      </c>
      <c r="D1986" s="4">
        <f t="shared" si="184"/>
        <v>42512.666666661855</v>
      </c>
      <c r="E1986" t="str">
        <f t="shared" si="185"/>
        <v>LRKPLGS</v>
      </c>
      <c r="F1986" s="39">
        <v>78.735877990722656</v>
      </c>
      <c r="G1986">
        <f t="shared" ref="G1986:G2049" si="189">IF(SUMIF($A$2:$A$8761,A1986,$F$2:$F$8761)=0,0,F1986/SUMIF($A$2:$A$8761,A1986,$F$2:$F$8761))</f>
        <v>1.2174574157724151E-3</v>
      </c>
      <c r="H1986" s="38">
        <f>G1986*SUMIF('Manual Inputs'!$B$11:$B$22,'Expanded kW'!A1986,'Manual Inputs'!$C$11:$C$22)</f>
        <v>44479.642328494054</v>
      </c>
    </row>
    <row r="1987" spans="1:8" x14ac:dyDescent="0.2">
      <c r="A1987">
        <f t="shared" si="186"/>
        <v>5</v>
      </c>
      <c r="B1987" t="b">
        <f t="shared" si="187"/>
        <v>0</v>
      </c>
      <c r="C1987" t="str">
        <f t="shared" si="188"/>
        <v>OFF</v>
      </c>
      <c r="D1987" s="4">
        <f t="shared" si="184"/>
        <v>42512.708333328519</v>
      </c>
      <c r="E1987" t="str">
        <f t="shared" si="185"/>
        <v>LRKPLGS</v>
      </c>
      <c r="F1987" s="39">
        <v>78.012344360351563</v>
      </c>
      <c r="G1987">
        <f t="shared" si="189"/>
        <v>1.2062697411527224E-3</v>
      </c>
      <c r="H1987" s="38">
        <f>G1987*SUMIF('Manual Inputs'!$B$11:$B$22,'Expanded kW'!A1987,'Manual Inputs'!$C$11:$C$22)</f>
        <v>44070.902146599656</v>
      </c>
    </row>
    <row r="1988" spans="1:8" x14ac:dyDescent="0.2">
      <c r="A1988">
        <f t="shared" si="186"/>
        <v>5</v>
      </c>
      <c r="B1988" t="b">
        <f t="shared" si="187"/>
        <v>0</v>
      </c>
      <c r="C1988" t="str">
        <f t="shared" si="188"/>
        <v>OFF</v>
      </c>
      <c r="D1988" s="4">
        <f t="shared" ref="D1988:D2051" si="190">+D1987+1/24</f>
        <v>42512.749999995183</v>
      </c>
      <c r="E1988" t="str">
        <f t="shared" ref="E1988:E2051" si="191">+E1987</f>
        <v>LRKPLGS</v>
      </c>
      <c r="F1988" s="39">
        <v>73.106338500976563</v>
      </c>
      <c r="G1988">
        <f t="shared" si="189"/>
        <v>1.1304103823986003E-3</v>
      </c>
      <c r="H1988" s="38">
        <f>G1988*SUMIF('Manual Inputs'!$B$11:$B$22,'Expanded kW'!A1988,'Manual Inputs'!$C$11:$C$22)</f>
        <v>41299.390715531241</v>
      </c>
    </row>
    <row r="1989" spans="1:8" x14ac:dyDescent="0.2">
      <c r="A1989">
        <f t="shared" si="186"/>
        <v>5</v>
      </c>
      <c r="B1989" t="b">
        <f t="shared" si="187"/>
        <v>0</v>
      </c>
      <c r="C1989" t="str">
        <f t="shared" si="188"/>
        <v>OFF</v>
      </c>
      <c r="D1989" s="4">
        <f t="shared" si="190"/>
        <v>42512.791666661848</v>
      </c>
      <c r="E1989" t="str">
        <f t="shared" si="191"/>
        <v>LRKPLGS</v>
      </c>
      <c r="F1989" s="39">
        <v>66.738075256347656</v>
      </c>
      <c r="G1989">
        <f t="shared" si="189"/>
        <v>1.0319407963519712E-3</v>
      </c>
      <c r="H1989" s="38">
        <f>G1989*SUMIF('Manual Inputs'!$B$11:$B$22,'Expanded kW'!A1989,'Manual Inputs'!$C$11:$C$22)</f>
        <v>37701.817682711757</v>
      </c>
    </row>
    <row r="1990" spans="1:8" x14ac:dyDescent="0.2">
      <c r="A1990">
        <f t="shared" si="186"/>
        <v>5</v>
      </c>
      <c r="B1990" t="b">
        <f t="shared" si="187"/>
        <v>0</v>
      </c>
      <c r="C1990" t="str">
        <f t="shared" si="188"/>
        <v>OFF</v>
      </c>
      <c r="D1990" s="4">
        <f t="shared" si="190"/>
        <v>42512.833333328512</v>
      </c>
      <c r="E1990" t="str">
        <f t="shared" si="191"/>
        <v>LRKPLGS</v>
      </c>
      <c r="F1990" s="39">
        <v>66.61285400390625</v>
      </c>
      <c r="G1990">
        <f t="shared" si="189"/>
        <v>1.0300045565298272E-3</v>
      </c>
      <c r="H1990" s="38">
        <f>G1990*SUMIF('Manual Inputs'!$B$11:$B$22,'Expanded kW'!A1990,'Manual Inputs'!$C$11:$C$22)</f>
        <v>37631.077422202106</v>
      </c>
    </row>
    <row r="1991" spans="1:8" x14ac:dyDescent="0.2">
      <c r="A1991">
        <f t="shared" si="186"/>
        <v>5</v>
      </c>
      <c r="B1991" t="b">
        <f t="shared" si="187"/>
        <v>0</v>
      </c>
      <c r="C1991" t="str">
        <f t="shared" si="188"/>
        <v>OFF</v>
      </c>
      <c r="D1991" s="4">
        <f t="shared" si="190"/>
        <v>42512.874999995176</v>
      </c>
      <c r="E1991" t="str">
        <f t="shared" si="191"/>
        <v>LRKPLGS</v>
      </c>
      <c r="F1991" s="39">
        <v>64.061317443847656</v>
      </c>
      <c r="G1991">
        <f t="shared" si="189"/>
        <v>9.9055129600958761E-4</v>
      </c>
      <c r="H1991" s="38">
        <f>G1991*SUMIF('Manual Inputs'!$B$11:$B$22,'Expanded kW'!A1991,'Manual Inputs'!$C$11:$C$22)</f>
        <v>36189.657875285324</v>
      </c>
    </row>
    <row r="1992" spans="1:8" x14ac:dyDescent="0.2">
      <c r="A1992">
        <f t="shared" si="186"/>
        <v>5</v>
      </c>
      <c r="B1992" t="b">
        <f t="shared" si="187"/>
        <v>0</v>
      </c>
      <c r="C1992" t="str">
        <f t="shared" si="188"/>
        <v>OFF</v>
      </c>
      <c r="D1992" s="4">
        <f t="shared" si="190"/>
        <v>42512.91666666184</v>
      </c>
      <c r="E1992" t="str">
        <f t="shared" si="191"/>
        <v>LRKPLGS</v>
      </c>
      <c r="F1992" s="39">
        <v>63.455467224121094</v>
      </c>
      <c r="G1992">
        <f t="shared" si="189"/>
        <v>9.8118330695966109E-4</v>
      </c>
      <c r="H1992" s="38">
        <f>G1992*SUMIF('Manual Inputs'!$B$11:$B$22,'Expanded kW'!A1992,'Manual Inputs'!$C$11:$C$22)</f>
        <v>35847.399660024777</v>
      </c>
    </row>
    <row r="1993" spans="1:8" x14ac:dyDescent="0.2">
      <c r="A1993">
        <f t="shared" si="186"/>
        <v>5</v>
      </c>
      <c r="B1993" t="b">
        <f t="shared" si="187"/>
        <v>0</v>
      </c>
      <c r="C1993" t="str">
        <f t="shared" si="188"/>
        <v>OFF</v>
      </c>
      <c r="D1993" s="4">
        <f t="shared" si="190"/>
        <v>42512.958333328505</v>
      </c>
      <c r="E1993" t="str">
        <f t="shared" si="191"/>
        <v>LRKPLGS</v>
      </c>
      <c r="F1993" s="39">
        <v>61.416656494140625</v>
      </c>
      <c r="G1993">
        <f t="shared" si="189"/>
        <v>9.4965809499893887E-4</v>
      </c>
      <c r="H1993" s="38">
        <f>G1993*SUMIF('Manual Inputs'!$B$11:$B$22,'Expanded kW'!A1993,'Manual Inputs'!$C$11:$C$22)</f>
        <v>34695.630296943404</v>
      </c>
    </row>
    <row r="1994" spans="1:8" x14ac:dyDescent="0.2">
      <c r="A1994">
        <f t="shared" si="186"/>
        <v>5</v>
      </c>
      <c r="B1994" t="b">
        <f t="shared" si="187"/>
        <v>0</v>
      </c>
      <c r="C1994" t="str">
        <f t="shared" si="188"/>
        <v>OFF</v>
      </c>
      <c r="D1994" s="4">
        <f t="shared" si="190"/>
        <v>42512.999999995169</v>
      </c>
      <c r="E1994" t="str">
        <f t="shared" si="191"/>
        <v>LRKPLGS</v>
      </c>
      <c r="F1994" s="39">
        <v>60.658000946044922</v>
      </c>
      <c r="G1994">
        <f t="shared" si="189"/>
        <v>9.3792734598570208E-4</v>
      </c>
      <c r="H1994" s="38">
        <f>G1994*SUMIF('Manual Inputs'!$B$11:$B$22,'Expanded kW'!A1994,'Manual Inputs'!$C$11:$C$22)</f>
        <v>34267.048965395916</v>
      </c>
    </row>
    <row r="1995" spans="1:8" x14ac:dyDescent="0.2">
      <c r="A1995">
        <f t="shared" si="186"/>
        <v>5</v>
      </c>
      <c r="B1995" t="b">
        <f t="shared" si="187"/>
        <v>0</v>
      </c>
      <c r="C1995" t="str">
        <f t="shared" si="188"/>
        <v>OFF</v>
      </c>
      <c r="D1995" s="4">
        <f t="shared" si="190"/>
        <v>42513.041666661833</v>
      </c>
      <c r="E1995" t="str">
        <f t="shared" si="191"/>
        <v>LRKPLGS</v>
      </c>
      <c r="F1995" s="39">
        <v>62.846656799316406</v>
      </c>
      <c r="G1995">
        <f t="shared" si="189"/>
        <v>9.7176954559199892E-4</v>
      </c>
      <c r="H1995" s="38">
        <f>G1995*SUMIF('Manual Inputs'!$B$11:$B$22,'Expanded kW'!A1995,'Manual Inputs'!$C$11:$C$22)</f>
        <v>35503.469159315027</v>
      </c>
    </row>
    <row r="1996" spans="1:8" x14ac:dyDescent="0.2">
      <c r="A1996">
        <f t="shared" si="186"/>
        <v>5</v>
      </c>
      <c r="B1996" t="b">
        <f t="shared" si="187"/>
        <v>0</v>
      </c>
      <c r="C1996" t="str">
        <f t="shared" si="188"/>
        <v>OFF</v>
      </c>
      <c r="D1996" s="4">
        <f t="shared" si="190"/>
        <v>42513.083333328497</v>
      </c>
      <c r="E1996" t="str">
        <f t="shared" si="191"/>
        <v>LRKPLGS</v>
      </c>
      <c r="F1996" s="39">
        <v>60.699993133544922</v>
      </c>
      <c r="G1996">
        <f t="shared" si="189"/>
        <v>9.3857665226615536E-4</v>
      </c>
      <c r="H1996" s="38">
        <f>G1996*SUMIF('Manual Inputs'!$B$11:$B$22,'Expanded kW'!A1996,'Manual Inputs'!$C$11:$C$22)</f>
        <v>34290.771282695932</v>
      </c>
    </row>
    <row r="1997" spans="1:8" x14ac:dyDescent="0.2">
      <c r="A1997">
        <f t="shared" si="186"/>
        <v>5</v>
      </c>
      <c r="B1997" t="b">
        <f t="shared" si="187"/>
        <v>0</v>
      </c>
      <c r="C1997" t="str">
        <f t="shared" si="188"/>
        <v>OFF</v>
      </c>
      <c r="D1997" s="4">
        <f t="shared" si="190"/>
        <v>42513.124999995161</v>
      </c>
      <c r="E1997" t="str">
        <f t="shared" si="191"/>
        <v>LRKPLGS</v>
      </c>
      <c r="F1997" s="39">
        <v>62.904815673828125</v>
      </c>
      <c r="G1997">
        <f t="shared" si="189"/>
        <v>9.7266883007163111E-4</v>
      </c>
      <c r="H1997" s="38">
        <f>G1997*SUMIF('Manual Inputs'!$B$11:$B$22,'Expanded kW'!A1997,'Manual Inputs'!$C$11:$C$22)</f>
        <v>35536.324396374985</v>
      </c>
    </row>
    <row r="1998" spans="1:8" x14ac:dyDescent="0.2">
      <c r="A1998">
        <f t="shared" si="186"/>
        <v>5</v>
      </c>
      <c r="B1998" t="b">
        <f t="shared" si="187"/>
        <v>0</v>
      </c>
      <c r="C1998" t="str">
        <f t="shared" si="188"/>
        <v>OFF</v>
      </c>
      <c r="D1998" s="4">
        <f t="shared" si="190"/>
        <v>42513.166666661826</v>
      </c>
      <c r="E1998" t="str">
        <f t="shared" si="191"/>
        <v>LRKPLGS</v>
      </c>
      <c r="F1998" s="39">
        <v>71.434036254882812</v>
      </c>
      <c r="G1998">
        <f t="shared" si="189"/>
        <v>1.1045523260350249E-3</v>
      </c>
      <c r="H1998" s="38">
        <f>G1998*SUMIF('Manual Inputs'!$B$11:$B$22,'Expanded kW'!A1998,'Manual Inputs'!$C$11:$C$22)</f>
        <v>40354.670117125621</v>
      </c>
    </row>
    <row r="1999" spans="1:8" x14ac:dyDescent="0.2">
      <c r="A1999">
        <f t="shared" si="186"/>
        <v>5</v>
      </c>
      <c r="B1999" t="b">
        <f t="shared" si="187"/>
        <v>0</v>
      </c>
      <c r="C1999" t="str">
        <f t="shared" si="188"/>
        <v>OFF</v>
      </c>
      <c r="D1999" s="4">
        <f t="shared" si="190"/>
        <v>42513.20833332849</v>
      </c>
      <c r="E1999" t="str">
        <f t="shared" si="191"/>
        <v>LRKPLGS</v>
      </c>
      <c r="F1999" s="39">
        <v>81.936843872070312</v>
      </c>
      <c r="G1999">
        <f t="shared" si="189"/>
        <v>1.2669525093603772E-3</v>
      </c>
      <c r="H1999" s="38">
        <f>G1999*SUMIF('Manual Inputs'!$B$11:$B$22,'Expanded kW'!A1999,'Manual Inputs'!$C$11:$C$22)</f>
        <v>46287.938890892619</v>
      </c>
    </row>
    <row r="2000" spans="1:8" x14ac:dyDescent="0.2">
      <c r="A2000">
        <f t="shared" si="186"/>
        <v>5</v>
      </c>
      <c r="B2000" t="b">
        <f t="shared" si="187"/>
        <v>0</v>
      </c>
      <c r="C2000" t="str">
        <f t="shared" si="188"/>
        <v>OFF</v>
      </c>
      <c r="D2000" s="4">
        <f t="shared" si="190"/>
        <v>42513.249999995154</v>
      </c>
      <c r="E2000" t="str">
        <f t="shared" si="191"/>
        <v>LRKPLGS</v>
      </c>
      <c r="F2000" s="39">
        <v>92.863044738769531</v>
      </c>
      <c r="G2000">
        <f t="shared" si="189"/>
        <v>1.4358994317906996E-3</v>
      </c>
      <c r="H2000" s="38">
        <f>G2000*SUMIF('Manual Inputs'!$B$11:$B$22,'Expanded kW'!A2000,'Manual Inputs'!$C$11:$C$22)</f>
        <v>52460.391894049921</v>
      </c>
    </row>
    <row r="2001" spans="1:8" x14ac:dyDescent="0.2">
      <c r="A2001">
        <f t="shared" si="186"/>
        <v>5</v>
      </c>
      <c r="B2001" t="b">
        <f t="shared" si="187"/>
        <v>0</v>
      </c>
      <c r="C2001" t="str">
        <f t="shared" si="188"/>
        <v>ON</v>
      </c>
      <c r="D2001" s="4">
        <f t="shared" si="190"/>
        <v>42513.291666661818</v>
      </c>
      <c r="E2001" t="str">
        <f t="shared" si="191"/>
        <v>LRKPLGS</v>
      </c>
      <c r="F2001" s="39">
        <v>106.91065979003906</v>
      </c>
      <c r="G2001">
        <f t="shared" si="189"/>
        <v>1.6531113757547898E-3</v>
      </c>
      <c r="H2001" s="38">
        <f>G2001*SUMIF('Manual Inputs'!$B$11:$B$22,'Expanded kW'!A2001,'Manual Inputs'!$C$11:$C$22)</f>
        <v>60396.200943165517</v>
      </c>
    </row>
    <row r="2002" spans="1:8" x14ac:dyDescent="0.2">
      <c r="A2002">
        <f t="shared" si="186"/>
        <v>5</v>
      </c>
      <c r="B2002" t="b">
        <f t="shared" si="187"/>
        <v>0</v>
      </c>
      <c r="C2002" t="str">
        <f t="shared" si="188"/>
        <v>ON</v>
      </c>
      <c r="D2002" s="4">
        <f t="shared" si="190"/>
        <v>42513.333333328483</v>
      </c>
      <c r="E2002" t="str">
        <f t="shared" si="191"/>
        <v>LRKPLGS</v>
      </c>
      <c r="F2002" s="39">
        <v>109.46946716308594</v>
      </c>
      <c r="G2002">
        <f t="shared" si="189"/>
        <v>1.6926770615812196E-3</v>
      </c>
      <c r="H2002" s="38">
        <f>G2002*SUMIF('Manual Inputs'!$B$11:$B$22,'Expanded kW'!A2002,'Manual Inputs'!$C$11:$C$22)</f>
        <v>61841.727933466544</v>
      </c>
    </row>
    <row r="2003" spans="1:8" x14ac:dyDescent="0.2">
      <c r="A2003">
        <f t="shared" si="186"/>
        <v>5</v>
      </c>
      <c r="B2003" t="b">
        <f t="shared" si="187"/>
        <v>0</v>
      </c>
      <c r="C2003" t="str">
        <f t="shared" si="188"/>
        <v>ON</v>
      </c>
      <c r="D2003" s="4">
        <f t="shared" si="190"/>
        <v>42513.374999995147</v>
      </c>
      <c r="E2003" t="str">
        <f t="shared" si="191"/>
        <v>LRKPLGS</v>
      </c>
      <c r="F2003" s="39">
        <v>116.83744049072266</v>
      </c>
      <c r="G2003">
        <f t="shared" si="189"/>
        <v>1.8066047143344109E-3</v>
      </c>
      <c r="H2003" s="38">
        <f>G2003*SUMIF('Manual Inputs'!$B$11:$B$22,'Expanded kW'!A2003,'Manual Inputs'!$C$11:$C$22)</f>
        <v>66004.059346571274</v>
      </c>
    </row>
    <row r="2004" spans="1:8" x14ac:dyDescent="0.2">
      <c r="A2004">
        <f t="shared" si="186"/>
        <v>5</v>
      </c>
      <c r="B2004" t="b">
        <f t="shared" si="187"/>
        <v>0</v>
      </c>
      <c r="C2004" t="str">
        <f t="shared" si="188"/>
        <v>ON</v>
      </c>
      <c r="D2004" s="4">
        <f t="shared" si="190"/>
        <v>42513.416666661811</v>
      </c>
      <c r="E2004" t="str">
        <f t="shared" si="191"/>
        <v>LRKPLGS</v>
      </c>
      <c r="F2004" s="39">
        <v>114.28524017333984</v>
      </c>
      <c r="G2004">
        <f t="shared" si="189"/>
        <v>1.7671411904336481E-3</v>
      </c>
      <c r="H2004" s="38">
        <f>G2004*SUMIF('Manual Inputs'!$B$11:$B$22,'Expanded kW'!A2004,'Manual Inputs'!$C$11:$C$22)</f>
        <v>64562.264828432628</v>
      </c>
    </row>
    <row r="2005" spans="1:8" x14ac:dyDescent="0.2">
      <c r="A2005">
        <f t="shared" si="186"/>
        <v>5</v>
      </c>
      <c r="B2005" t="b">
        <f t="shared" si="187"/>
        <v>0</v>
      </c>
      <c r="C2005" t="str">
        <f t="shared" si="188"/>
        <v>ON</v>
      </c>
      <c r="D2005" s="4">
        <f t="shared" si="190"/>
        <v>42513.458333328475</v>
      </c>
      <c r="E2005" t="str">
        <f t="shared" si="191"/>
        <v>LRKPLGS</v>
      </c>
      <c r="F2005" s="39">
        <v>117.81519317626953</v>
      </c>
      <c r="G2005">
        <f t="shared" si="189"/>
        <v>1.8217232636944713E-3</v>
      </c>
      <c r="H2005" s="38">
        <f>G2005*SUMIF('Manual Inputs'!$B$11:$B$22,'Expanded kW'!A2005,'Manual Inputs'!$C$11:$C$22)</f>
        <v>66556.413506436918</v>
      </c>
    </row>
    <row r="2006" spans="1:8" x14ac:dyDescent="0.2">
      <c r="A2006">
        <f t="shared" si="186"/>
        <v>5</v>
      </c>
      <c r="B2006" t="b">
        <f t="shared" si="187"/>
        <v>0</v>
      </c>
      <c r="C2006" t="str">
        <f t="shared" si="188"/>
        <v>ON</v>
      </c>
      <c r="D2006" s="4">
        <f t="shared" si="190"/>
        <v>42513.49999999514</v>
      </c>
      <c r="E2006" t="str">
        <f t="shared" si="191"/>
        <v>LRKPLGS</v>
      </c>
      <c r="F2006" s="39">
        <v>120.31669616699219</v>
      </c>
      <c r="G2006">
        <f t="shared" si="189"/>
        <v>1.8604028776690689E-3</v>
      </c>
      <c r="H2006" s="38">
        <f>G2006*SUMIF('Manual Inputs'!$B$11:$B$22,'Expanded kW'!A2006,'Manual Inputs'!$C$11:$C$22)</f>
        <v>67969.567981250948</v>
      </c>
    </row>
    <row r="2007" spans="1:8" x14ac:dyDescent="0.2">
      <c r="A2007">
        <f t="shared" si="186"/>
        <v>5</v>
      </c>
      <c r="B2007" t="b">
        <f t="shared" si="187"/>
        <v>0</v>
      </c>
      <c r="C2007" t="str">
        <f t="shared" si="188"/>
        <v>ON</v>
      </c>
      <c r="D2007" s="4">
        <f t="shared" si="190"/>
        <v>42513.541666661804</v>
      </c>
      <c r="E2007" t="str">
        <f t="shared" si="191"/>
        <v>LRKPLGS</v>
      </c>
      <c r="F2007" s="39">
        <v>122.94838714599609</v>
      </c>
      <c r="G2007">
        <f t="shared" si="189"/>
        <v>1.9010955298648976E-3</v>
      </c>
      <c r="H2007" s="38">
        <f>G2007*SUMIF('Manual Inputs'!$B$11:$B$22,'Expanded kW'!A2007,'Manual Inputs'!$C$11:$C$22)</f>
        <v>69456.268535717507</v>
      </c>
    </row>
    <row r="2008" spans="1:8" x14ac:dyDescent="0.2">
      <c r="A2008">
        <f t="shared" si="186"/>
        <v>5</v>
      </c>
      <c r="B2008" t="b">
        <f t="shared" si="187"/>
        <v>0</v>
      </c>
      <c r="C2008" t="str">
        <f t="shared" si="188"/>
        <v>ON</v>
      </c>
      <c r="D2008" s="4">
        <f t="shared" si="190"/>
        <v>42513.583333328468</v>
      </c>
      <c r="E2008" t="str">
        <f t="shared" si="191"/>
        <v>LRKPLGS</v>
      </c>
      <c r="F2008" s="39">
        <v>123.01650238037109</v>
      </c>
      <c r="G2008">
        <f t="shared" si="189"/>
        <v>1.9021487650523771E-3</v>
      </c>
      <c r="H2008" s="38">
        <f>G2008*SUMIF('Manual Inputs'!$B$11:$B$22,'Expanded kW'!A2008,'Manual Inputs'!$C$11:$C$22)</f>
        <v>69494.748341105311</v>
      </c>
    </row>
    <row r="2009" spans="1:8" x14ac:dyDescent="0.2">
      <c r="A2009">
        <f t="shared" si="186"/>
        <v>5</v>
      </c>
      <c r="B2009" t="b">
        <f t="shared" si="187"/>
        <v>0</v>
      </c>
      <c r="C2009" t="str">
        <f t="shared" si="188"/>
        <v>ON</v>
      </c>
      <c r="D2009" s="4">
        <f t="shared" si="190"/>
        <v>42513.624999995132</v>
      </c>
      <c r="E2009" t="str">
        <f t="shared" si="191"/>
        <v>LRKPLGS</v>
      </c>
      <c r="F2009" s="39">
        <v>129.15052795410156</v>
      </c>
      <c r="G2009">
        <f t="shared" si="189"/>
        <v>1.9969964395033526E-3</v>
      </c>
      <c r="H2009" s="38">
        <f>G2009*SUMIF('Manual Inputs'!$B$11:$B$22,'Expanded kW'!A2009,'Manual Inputs'!$C$11:$C$22)</f>
        <v>72959.99532273566</v>
      </c>
    </row>
    <row r="2010" spans="1:8" x14ac:dyDescent="0.2">
      <c r="A2010">
        <f t="shared" si="186"/>
        <v>5</v>
      </c>
      <c r="B2010" t="b">
        <f t="shared" si="187"/>
        <v>0</v>
      </c>
      <c r="C2010" t="str">
        <f t="shared" si="188"/>
        <v>ON</v>
      </c>
      <c r="D2010" s="4">
        <f t="shared" si="190"/>
        <v>42513.666666661797</v>
      </c>
      <c r="E2010" t="str">
        <f t="shared" si="191"/>
        <v>LRKPLGS</v>
      </c>
      <c r="F2010" s="39">
        <v>124.71055603027344</v>
      </c>
      <c r="G2010">
        <f t="shared" si="189"/>
        <v>1.9283431535753951E-3</v>
      </c>
      <c r="H2010" s="38">
        <f>G2010*SUMIF('Manual Inputs'!$B$11:$B$22,'Expanded kW'!A2010,'Manual Inputs'!$C$11:$C$22)</f>
        <v>70451.756789551335</v>
      </c>
    </row>
    <row r="2011" spans="1:8" x14ac:dyDescent="0.2">
      <c r="A2011">
        <f t="shared" si="186"/>
        <v>5</v>
      </c>
      <c r="B2011" t="b">
        <f t="shared" si="187"/>
        <v>0</v>
      </c>
      <c r="C2011" t="str">
        <f t="shared" si="188"/>
        <v>ON</v>
      </c>
      <c r="D2011" s="4">
        <f t="shared" si="190"/>
        <v>42513.708333328461</v>
      </c>
      <c r="E2011" t="str">
        <f t="shared" si="191"/>
        <v>LRKPLGS</v>
      </c>
      <c r="F2011" s="39">
        <v>116.18714141845703</v>
      </c>
      <c r="G2011">
        <f t="shared" si="189"/>
        <v>1.7965494326991061E-3</v>
      </c>
      <c r="H2011" s="38">
        <f>G2011*SUMIF('Manual Inputs'!$B$11:$B$22,'Expanded kW'!A2011,'Manual Inputs'!$C$11:$C$22)</f>
        <v>65636.69098948843</v>
      </c>
    </row>
    <row r="2012" spans="1:8" x14ac:dyDescent="0.2">
      <c r="A2012">
        <f t="shared" si="186"/>
        <v>5</v>
      </c>
      <c r="B2012" t="b">
        <f t="shared" si="187"/>
        <v>0</v>
      </c>
      <c r="C2012" t="str">
        <f t="shared" si="188"/>
        <v>ON</v>
      </c>
      <c r="D2012" s="4">
        <f t="shared" si="190"/>
        <v>42513.749999995125</v>
      </c>
      <c r="E2012" t="str">
        <f t="shared" si="191"/>
        <v>LRKPLGS</v>
      </c>
      <c r="F2012" s="39">
        <v>105.99253082275391</v>
      </c>
      <c r="G2012">
        <f t="shared" si="189"/>
        <v>1.6389147610934469E-3</v>
      </c>
      <c r="H2012" s="38">
        <f>G2012*SUMIF('Manual Inputs'!$B$11:$B$22,'Expanded kW'!A2012,'Manual Inputs'!$C$11:$C$22)</f>
        <v>59877.529543056335</v>
      </c>
    </row>
    <row r="2013" spans="1:8" x14ac:dyDescent="0.2">
      <c r="A2013">
        <f t="shared" si="186"/>
        <v>5</v>
      </c>
      <c r="B2013" t="b">
        <f t="shared" si="187"/>
        <v>0</v>
      </c>
      <c r="C2013" t="str">
        <f t="shared" si="188"/>
        <v>ON</v>
      </c>
      <c r="D2013" s="4">
        <f t="shared" si="190"/>
        <v>42513.791666661789</v>
      </c>
      <c r="E2013" t="str">
        <f t="shared" si="191"/>
        <v>LRKPLGS</v>
      </c>
      <c r="F2013" s="39">
        <v>96.475929260253906</v>
      </c>
      <c r="G2013">
        <f t="shared" si="189"/>
        <v>1.4917638377674616E-3</v>
      </c>
      <c r="H2013" s="38">
        <f>G2013*SUMIF('Manual Inputs'!$B$11:$B$22,'Expanded kW'!A2013,'Manual Inputs'!$C$11:$C$22)</f>
        <v>54501.390424716112</v>
      </c>
    </row>
    <row r="2014" spans="1:8" x14ac:dyDescent="0.2">
      <c r="A2014">
        <f t="shared" si="186"/>
        <v>5</v>
      </c>
      <c r="B2014" t="b">
        <f t="shared" si="187"/>
        <v>0</v>
      </c>
      <c r="C2014" t="str">
        <f t="shared" si="188"/>
        <v>ON</v>
      </c>
      <c r="D2014" s="4">
        <f t="shared" si="190"/>
        <v>42513.833333328454</v>
      </c>
      <c r="E2014" t="str">
        <f t="shared" si="191"/>
        <v>LRKPLGS</v>
      </c>
      <c r="F2014" s="39">
        <v>97.300376892089844</v>
      </c>
      <c r="G2014">
        <f t="shared" si="189"/>
        <v>1.5045119001363468E-3</v>
      </c>
      <c r="H2014" s="38">
        <f>G2014*SUMIF('Manual Inputs'!$B$11:$B$22,'Expanded kW'!A2014,'Manual Inputs'!$C$11:$C$22)</f>
        <v>54967.139162374915</v>
      </c>
    </row>
    <row r="2015" spans="1:8" x14ac:dyDescent="0.2">
      <c r="A2015">
        <f t="shared" si="186"/>
        <v>5</v>
      </c>
      <c r="B2015" t="b">
        <f t="shared" si="187"/>
        <v>0</v>
      </c>
      <c r="C2015" t="str">
        <f t="shared" si="188"/>
        <v>OFF</v>
      </c>
      <c r="D2015" s="4">
        <f t="shared" si="190"/>
        <v>42513.874999995118</v>
      </c>
      <c r="E2015" t="str">
        <f t="shared" si="191"/>
        <v>LRKPLGS</v>
      </c>
      <c r="F2015" s="39">
        <v>86.3355712890625</v>
      </c>
      <c r="G2015">
        <f t="shared" si="189"/>
        <v>1.3349680500572064E-3</v>
      </c>
      <c r="H2015" s="38">
        <f>G2015*SUMIF('Manual Inputs'!$B$11:$B$22,'Expanded kW'!A2015,'Manual Inputs'!$C$11:$C$22)</f>
        <v>48772.877488153281</v>
      </c>
    </row>
    <row r="2016" spans="1:8" x14ac:dyDescent="0.2">
      <c r="A2016">
        <f t="shared" si="186"/>
        <v>5</v>
      </c>
      <c r="B2016" t="b">
        <f t="shared" si="187"/>
        <v>0</v>
      </c>
      <c r="C2016" t="str">
        <f t="shared" si="188"/>
        <v>OFF</v>
      </c>
      <c r="D2016" s="4">
        <f t="shared" si="190"/>
        <v>42513.916666661782</v>
      </c>
      <c r="E2016" t="str">
        <f t="shared" si="191"/>
        <v>LRKPLGS</v>
      </c>
      <c r="F2016" s="39">
        <v>75.531501770019531</v>
      </c>
      <c r="G2016">
        <f t="shared" si="189"/>
        <v>1.1679095896431442E-3</v>
      </c>
      <c r="H2016" s="38">
        <f>G2016*SUMIF('Manual Inputs'!$B$11:$B$22,'Expanded kW'!A2016,'Manual Inputs'!$C$11:$C$22)</f>
        <v>42669.419189817672</v>
      </c>
    </row>
    <row r="2017" spans="1:8" x14ac:dyDescent="0.2">
      <c r="A2017">
        <f t="shared" si="186"/>
        <v>5</v>
      </c>
      <c r="B2017" t="b">
        <f t="shared" si="187"/>
        <v>0</v>
      </c>
      <c r="C2017" t="str">
        <f t="shared" si="188"/>
        <v>OFF</v>
      </c>
      <c r="D2017" s="4">
        <f t="shared" si="190"/>
        <v>42513.958333328446</v>
      </c>
      <c r="E2017" t="str">
        <f t="shared" si="191"/>
        <v>LRKPLGS</v>
      </c>
      <c r="F2017" s="39">
        <v>72.017204284667969</v>
      </c>
      <c r="G2017">
        <f t="shared" si="189"/>
        <v>1.1135695905987982E-3</v>
      </c>
      <c r="H2017" s="38">
        <f>G2017*SUMIF('Manual Inputs'!$B$11:$B$22,'Expanded kW'!A2017,'Manual Inputs'!$C$11:$C$22)</f>
        <v>40684.11466063236</v>
      </c>
    </row>
    <row r="2018" spans="1:8" x14ac:dyDescent="0.2">
      <c r="A2018">
        <f t="shared" si="186"/>
        <v>5</v>
      </c>
      <c r="B2018" t="b">
        <f t="shared" si="187"/>
        <v>0</v>
      </c>
      <c r="C2018" t="str">
        <f t="shared" si="188"/>
        <v>OFF</v>
      </c>
      <c r="D2018" s="4">
        <f t="shared" si="190"/>
        <v>42513.999999995111</v>
      </c>
      <c r="E2018" t="str">
        <f t="shared" si="191"/>
        <v>LRKPLGS</v>
      </c>
      <c r="F2018" s="39">
        <v>67.116241455078125</v>
      </c>
      <c r="G2018">
        <f t="shared" si="189"/>
        <v>1.0377882099426739E-3</v>
      </c>
      <c r="H2018" s="38">
        <f>G2018*SUMIF('Manual Inputs'!$B$11:$B$22,'Expanded kW'!A2018,'Manual Inputs'!$C$11:$C$22)</f>
        <v>37915.452148847253</v>
      </c>
    </row>
    <row r="2019" spans="1:8" x14ac:dyDescent="0.2">
      <c r="A2019">
        <f t="shared" si="186"/>
        <v>5</v>
      </c>
      <c r="B2019" t="b">
        <f t="shared" si="187"/>
        <v>0</v>
      </c>
      <c r="C2019" t="str">
        <f t="shared" si="188"/>
        <v>OFF</v>
      </c>
      <c r="D2019" s="4">
        <f t="shared" si="190"/>
        <v>42514.041666661775</v>
      </c>
      <c r="E2019" t="str">
        <f t="shared" si="191"/>
        <v>LRKPLGS</v>
      </c>
      <c r="F2019" s="39">
        <v>64.461143493652344</v>
      </c>
      <c r="G2019">
        <f t="shared" si="189"/>
        <v>9.967336261210403E-4</v>
      </c>
      <c r="H2019" s="38">
        <f>G2019*SUMIF('Manual Inputs'!$B$11:$B$22,'Expanded kW'!A2019,'Manual Inputs'!$C$11:$C$22)</f>
        <v>36415.52847129268</v>
      </c>
    </row>
    <row r="2020" spans="1:8" x14ac:dyDescent="0.2">
      <c r="A2020">
        <f t="shared" si="186"/>
        <v>5</v>
      </c>
      <c r="B2020" t="b">
        <f t="shared" si="187"/>
        <v>0</v>
      </c>
      <c r="C2020" t="str">
        <f t="shared" si="188"/>
        <v>OFF</v>
      </c>
      <c r="D2020" s="4">
        <f t="shared" si="190"/>
        <v>42514.083333328439</v>
      </c>
      <c r="E2020" t="str">
        <f t="shared" si="191"/>
        <v>LRKPLGS</v>
      </c>
      <c r="F2020" s="39">
        <v>63.244827270507812</v>
      </c>
      <c r="G2020">
        <f t="shared" si="189"/>
        <v>9.7792627623708925E-4</v>
      </c>
      <c r="H2020" s="38">
        <f>G2020*SUMIF('Manual Inputs'!$B$11:$B$22,'Expanded kW'!A2020,'Manual Inputs'!$C$11:$C$22)</f>
        <v>35728.40448227476</v>
      </c>
    </row>
    <row r="2021" spans="1:8" x14ac:dyDescent="0.2">
      <c r="A2021">
        <f t="shared" si="186"/>
        <v>5</v>
      </c>
      <c r="B2021" t="b">
        <f t="shared" si="187"/>
        <v>0</v>
      </c>
      <c r="C2021" t="str">
        <f t="shared" si="188"/>
        <v>OFF</v>
      </c>
      <c r="D2021" s="4">
        <f t="shared" si="190"/>
        <v>42514.124999995103</v>
      </c>
      <c r="E2021" t="str">
        <f t="shared" si="191"/>
        <v>LRKPLGS</v>
      </c>
      <c r="F2021" s="39">
        <v>64.562461853027344</v>
      </c>
      <c r="G2021">
        <f t="shared" si="189"/>
        <v>9.9830026627445966E-4</v>
      </c>
      <c r="H2021" s="38">
        <f>G2021*SUMIF('Manual Inputs'!$B$11:$B$22,'Expanded kW'!A2021,'Manual Inputs'!$C$11:$C$22)</f>
        <v>36472.765457801434</v>
      </c>
    </row>
    <row r="2022" spans="1:8" x14ac:dyDescent="0.2">
      <c r="A2022">
        <f t="shared" si="186"/>
        <v>5</v>
      </c>
      <c r="B2022" t="b">
        <f t="shared" si="187"/>
        <v>0</v>
      </c>
      <c r="C2022" t="str">
        <f t="shared" si="188"/>
        <v>OFF</v>
      </c>
      <c r="D2022" s="4">
        <f t="shared" si="190"/>
        <v>42514.166666661768</v>
      </c>
      <c r="E2022" t="str">
        <f t="shared" si="191"/>
        <v>LRKPLGS</v>
      </c>
      <c r="F2022" s="39">
        <v>67.317283630371094</v>
      </c>
      <c r="G2022">
        <f t="shared" si="189"/>
        <v>1.0408968345422787E-3</v>
      </c>
      <c r="H2022" s="38">
        <f>G2022*SUMIF('Manual Inputs'!$B$11:$B$22,'Expanded kW'!A2022,'Manual Inputs'!$C$11:$C$22)</f>
        <v>38029.025328929492</v>
      </c>
    </row>
    <row r="2023" spans="1:8" x14ac:dyDescent="0.2">
      <c r="A2023">
        <f t="shared" si="186"/>
        <v>5</v>
      </c>
      <c r="B2023" t="b">
        <f t="shared" si="187"/>
        <v>0</v>
      </c>
      <c r="C2023" t="str">
        <f t="shared" si="188"/>
        <v>OFF</v>
      </c>
      <c r="D2023" s="4">
        <f t="shared" si="190"/>
        <v>42514.208333328432</v>
      </c>
      <c r="E2023" t="str">
        <f t="shared" si="191"/>
        <v>LRKPLGS</v>
      </c>
      <c r="F2023" s="39">
        <v>78.698074340820312</v>
      </c>
      <c r="G2023">
        <f t="shared" si="189"/>
        <v>1.2168728749621595E-3</v>
      </c>
      <c r="H2023" s="38">
        <f>G2023*SUMIF('Manual Inputs'!$B$11:$B$22,'Expanded kW'!A2023,'Manual Inputs'!$C$11:$C$22)</f>
        <v>44458.286208904377</v>
      </c>
    </row>
    <row r="2024" spans="1:8" x14ac:dyDescent="0.2">
      <c r="A2024">
        <f t="shared" si="186"/>
        <v>5</v>
      </c>
      <c r="B2024" t="b">
        <f t="shared" si="187"/>
        <v>0</v>
      </c>
      <c r="C2024" t="str">
        <f t="shared" si="188"/>
        <v>OFF</v>
      </c>
      <c r="D2024" s="4">
        <f t="shared" si="190"/>
        <v>42514.249999995096</v>
      </c>
      <c r="E2024" t="str">
        <f t="shared" si="191"/>
        <v>LRKPLGS</v>
      </c>
      <c r="F2024" s="39">
        <v>88.244842529296875</v>
      </c>
      <c r="G2024">
        <f t="shared" si="189"/>
        <v>1.3644902512374387E-3</v>
      </c>
      <c r="H2024" s="38">
        <f>G2024*SUMIF('Manual Inputs'!$B$11:$B$22,'Expanded kW'!A2024,'Manual Inputs'!$C$11:$C$22)</f>
        <v>49851.46712277591</v>
      </c>
    </row>
    <row r="2025" spans="1:8" x14ac:dyDescent="0.2">
      <c r="A2025">
        <f t="shared" si="186"/>
        <v>5</v>
      </c>
      <c r="B2025" t="b">
        <f t="shared" si="187"/>
        <v>0</v>
      </c>
      <c r="C2025" t="str">
        <f t="shared" si="188"/>
        <v>ON</v>
      </c>
      <c r="D2025" s="4">
        <f t="shared" si="190"/>
        <v>42514.29166666176</v>
      </c>
      <c r="E2025" t="str">
        <f t="shared" si="191"/>
        <v>LRKPLGS</v>
      </c>
      <c r="F2025" s="39">
        <v>102.62334442138672</v>
      </c>
      <c r="G2025">
        <f t="shared" si="189"/>
        <v>1.5868185493772664E-3</v>
      </c>
      <c r="H2025" s="38">
        <f>G2025*SUMIF('Manual Inputs'!$B$11:$B$22,'Expanded kW'!A2025,'Manual Inputs'!$C$11:$C$22)</f>
        <v>57974.201480994263</v>
      </c>
    </row>
    <row r="2026" spans="1:8" x14ac:dyDescent="0.2">
      <c r="A2026">
        <f t="shared" si="186"/>
        <v>5</v>
      </c>
      <c r="B2026" t="b">
        <f t="shared" si="187"/>
        <v>0</v>
      </c>
      <c r="C2026" t="str">
        <f t="shared" si="188"/>
        <v>ON</v>
      </c>
      <c r="D2026" s="4">
        <f t="shared" si="190"/>
        <v>42514.333333328424</v>
      </c>
      <c r="E2026" t="str">
        <f t="shared" si="191"/>
        <v>LRKPLGS</v>
      </c>
      <c r="F2026" s="39">
        <v>109.69954681396484</v>
      </c>
      <c r="G2026">
        <f t="shared" si="189"/>
        <v>1.6962346795862397E-3</v>
      </c>
      <c r="H2026" s="38">
        <f>G2026*SUMIF('Manual Inputs'!$B$11:$B$22,'Expanded kW'!A2026,'Manual Inputs'!$C$11:$C$22)</f>
        <v>61971.705027001524</v>
      </c>
    </row>
    <row r="2027" spans="1:8" x14ac:dyDescent="0.2">
      <c r="A2027">
        <f t="shared" si="186"/>
        <v>5</v>
      </c>
      <c r="B2027" t="b">
        <f t="shared" si="187"/>
        <v>0</v>
      </c>
      <c r="C2027" t="str">
        <f t="shared" si="188"/>
        <v>ON</v>
      </c>
      <c r="D2027" s="4">
        <f t="shared" si="190"/>
        <v>42514.374999995089</v>
      </c>
      <c r="E2027" t="str">
        <f t="shared" si="191"/>
        <v>LRKPLGS</v>
      </c>
      <c r="F2027" s="39">
        <v>110.16751861572266</v>
      </c>
      <c r="G2027">
        <f t="shared" si="189"/>
        <v>1.703470716764736E-3</v>
      </c>
      <c r="H2027" s="38">
        <f>G2027*SUMIF('Manual Inputs'!$B$11:$B$22,'Expanded kW'!A2027,'Manual Inputs'!$C$11:$C$22)</f>
        <v>62236.072668452864</v>
      </c>
    </row>
    <row r="2028" spans="1:8" x14ac:dyDescent="0.2">
      <c r="A2028">
        <f t="shared" si="186"/>
        <v>5</v>
      </c>
      <c r="B2028" t="b">
        <f t="shared" si="187"/>
        <v>0</v>
      </c>
      <c r="C2028" t="str">
        <f t="shared" si="188"/>
        <v>ON</v>
      </c>
      <c r="D2028" s="4">
        <f t="shared" si="190"/>
        <v>42514.416666661753</v>
      </c>
      <c r="E2028" t="str">
        <f t="shared" si="191"/>
        <v>LRKPLGS</v>
      </c>
      <c r="F2028" s="39">
        <v>120.32044982910156</v>
      </c>
      <c r="G2028">
        <f t="shared" si="189"/>
        <v>1.8604609188554758E-3</v>
      </c>
      <c r="H2028" s="38">
        <f>G2028*SUMIF('Manual Inputs'!$B$11:$B$22,'Expanded kW'!A2028,'Manual Inputs'!$C$11:$C$22)</f>
        <v>67971.688508160762</v>
      </c>
    </row>
    <row r="2029" spans="1:8" x14ac:dyDescent="0.2">
      <c r="A2029">
        <f t="shared" si="186"/>
        <v>5</v>
      </c>
      <c r="B2029" t="b">
        <f t="shared" si="187"/>
        <v>0</v>
      </c>
      <c r="C2029" t="str">
        <f t="shared" si="188"/>
        <v>ON</v>
      </c>
      <c r="D2029" s="4">
        <f t="shared" si="190"/>
        <v>42514.458333328417</v>
      </c>
      <c r="E2029" t="str">
        <f t="shared" si="191"/>
        <v>LRKPLGS</v>
      </c>
      <c r="F2029" s="39">
        <v>120.10814666748047</v>
      </c>
      <c r="G2029">
        <f t="shared" si="189"/>
        <v>1.8571781706966505E-3</v>
      </c>
      <c r="H2029" s="38">
        <f>G2029*SUMIF('Manual Inputs'!$B$11:$B$22,'Expanded kW'!A2029,'Manual Inputs'!$C$11:$C$22)</f>
        <v>67851.753747349081</v>
      </c>
    </row>
    <row r="2030" spans="1:8" x14ac:dyDescent="0.2">
      <c r="A2030">
        <f t="shared" si="186"/>
        <v>5</v>
      </c>
      <c r="B2030" t="b">
        <f t="shared" si="187"/>
        <v>0</v>
      </c>
      <c r="C2030" t="str">
        <f t="shared" si="188"/>
        <v>ON</v>
      </c>
      <c r="D2030" s="4">
        <f t="shared" si="190"/>
        <v>42514.499999995081</v>
      </c>
      <c r="E2030" t="str">
        <f t="shared" si="191"/>
        <v>LRKPLGS</v>
      </c>
      <c r="F2030" s="39">
        <v>127.50150299072266</v>
      </c>
      <c r="G2030">
        <f t="shared" si="189"/>
        <v>1.9714983092774339E-3</v>
      </c>
      <c r="H2030" s="38">
        <f>G2030*SUMIF('Manual Inputs'!$B$11:$B$22,'Expanded kW'!A2030,'Manual Inputs'!$C$11:$C$22)</f>
        <v>72028.424577179292</v>
      </c>
    </row>
    <row r="2031" spans="1:8" x14ac:dyDescent="0.2">
      <c r="A2031">
        <f t="shared" si="186"/>
        <v>5</v>
      </c>
      <c r="B2031" t="b">
        <f t="shared" si="187"/>
        <v>0</v>
      </c>
      <c r="C2031" t="str">
        <f t="shared" si="188"/>
        <v>ON</v>
      </c>
      <c r="D2031" s="4">
        <f t="shared" si="190"/>
        <v>42514.541666661746</v>
      </c>
      <c r="E2031" t="str">
        <f t="shared" si="191"/>
        <v>LRKPLGS</v>
      </c>
      <c r="F2031" s="39">
        <v>124.31165313720703</v>
      </c>
      <c r="G2031">
        <f t="shared" si="189"/>
        <v>1.922175097820762E-3</v>
      </c>
      <c r="H2031" s="38">
        <f>G2031*SUMIF('Manual Inputs'!$B$11:$B$22,'Expanded kW'!A2031,'Manual Inputs'!$C$11:$C$22)</f>
        <v>70226.407705243342</v>
      </c>
    </row>
    <row r="2032" spans="1:8" x14ac:dyDescent="0.2">
      <c r="A2032">
        <f t="shared" si="186"/>
        <v>5</v>
      </c>
      <c r="B2032" t="b">
        <f t="shared" si="187"/>
        <v>0</v>
      </c>
      <c r="C2032" t="str">
        <f t="shared" si="188"/>
        <v>ON</v>
      </c>
      <c r="D2032" s="4">
        <f t="shared" si="190"/>
        <v>42514.58333332841</v>
      </c>
      <c r="E2032" t="str">
        <f t="shared" si="191"/>
        <v>LRKPLGS</v>
      </c>
      <c r="F2032" s="39">
        <v>126.299560546875</v>
      </c>
      <c r="G2032">
        <f t="shared" si="189"/>
        <v>1.9529132146682603E-3</v>
      </c>
      <c r="H2032" s="38">
        <f>G2032*SUMIF('Manual Inputs'!$B$11:$B$22,'Expanded kW'!A2032,'Manual Inputs'!$C$11:$C$22)</f>
        <v>71349.420654620902</v>
      </c>
    </row>
    <row r="2033" spans="1:8" x14ac:dyDescent="0.2">
      <c r="A2033">
        <f t="shared" si="186"/>
        <v>5</v>
      </c>
      <c r="B2033" t="b">
        <f t="shared" si="187"/>
        <v>0</v>
      </c>
      <c r="C2033" t="str">
        <f t="shared" si="188"/>
        <v>ON</v>
      </c>
      <c r="D2033" s="4">
        <f t="shared" si="190"/>
        <v>42514.624999995074</v>
      </c>
      <c r="E2033" t="str">
        <f t="shared" si="191"/>
        <v>LRKPLGS</v>
      </c>
      <c r="F2033" s="39">
        <v>124.01716613769531</v>
      </c>
      <c r="G2033">
        <f t="shared" si="189"/>
        <v>1.9176215779953228E-3</v>
      </c>
      <c r="H2033" s="38">
        <f>G2033*SUMIF('Manual Inputs'!$B$11:$B$22,'Expanded kW'!A2033,'Manual Inputs'!$C$11:$C$22)</f>
        <v>70060.045473146092</v>
      </c>
    </row>
    <row r="2034" spans="1:8" x14ac:dyDescent="0.2">
      <c r="A2034">
        <f t="shared" si="186"/>
        <v>5</v>
      </c>
      <c r="B2034" t="b">
        <f t="shared" si="187"/>
        <v>0</v>
      </c>
      <c r="C2034" t="str">
        <f t="shared" si="188"/>
        <v>ON</v>
      </c>
      <c r="D2034" s="4">
        <f t="shared" si="190"/>
        <v>42514.666666661738</v>
      </c>
      <c r="E2034" t="str">
        <f t="shared" si="191"/>
        <v>LRKPLGS</v>
      </c>
      <c r="F2034" s="39">
        <v>113.20747375488281</v>
      </c>
      <c r="G2034">
        <f t="shared" si="189"/>
        <v>1.7504761737715416E-3</v>
      </c>
      <c r="H2034" s="38">
        <f>G2034*SUMIF('Manual Inputs'!$B$11:$B$22,'Expanded kW'!A2034,'Manual Inputs'!$C$11:$C$22)</f>
        <v>63953.41069445981</v>
      </c>
    </row>
    <row r="2035" spans="1:8" x14ac:dyDescent="0.2">
      <c r="A2035">
        <f t="shared" si="186"/>
        <v>5</v>
      </c>
      <c r="B2035" t="b">
        <f t="shared" si="187"/>
        <v>0</v>
      </c>
      <c r="C2035" t="str">
        <f t="shared" si="188"/>
        <v>ON</v>
      </c>
      <c r="D2035" s="4">
        <f t="shared" si="190"/>
        <v>42514.708333328403</v>
      </c>
      <c r="E2035" t="str">
        <f t="shared" si="191"/>
        <v>LRKPLGS</v>
      </c>
      <c r="F2035" s="39">
        <v>101.40475463867187</v>
      </c>
      <c r="G2035">
        <f t="shared" si="189"/>
        <v>1.5679760444657761E-3</v>
      </c>
      <c r="H2035" s="38">
        <f>G2035*SUMIF('Manual Inputs'!$B$11:$B$22,'Expanded kW'!A2035,'Manual Inputs'!$C$11:$C$22)</f>
        <v>57285.793107791127</v>
      </c>
    </row>
    <row r="2036" spans="1:8" x14ac:dyDescent="0.2">
      <c r="A2036">
        <f t="shared" si="186"/>
        <v>5</v>
      </c>
      <c r="B2036" t="b">
        <f t="shared" si="187"/>
        <v>0</v>
      </c>
      <c r="C2036" t="str">
        <f t="shared" si="188"/>
        <v>ON</v>
      </c>
      <c r="D2036" s="4">
        <f t="shared" si="190"/>
        <v>42514.749999995067</v>
      </c>
      <c r="E2036" t="str">
        <f t="shared" si="191"/>
        <v>LRKPLGS</v>
      </c>
      <c r="F2036" s="39">
        <v>91.450027465820312</v>
      </c>
      <c r="G2036">
        <f t="shared" si="189"/>
        <v>1.4140505821751629E-3</v>
      </c>
      <c r="H2036" s="38">
        <f>G2036*SUMIF('Manual Inputs'!$B$11:$B$22,'Expanded kW'!A2036,'Manual Inputs'!$C$11:$C$22)</f>
        <v>51662.147122940987</v>
      </c>
    </row>
    <row r="2037" spans="1:8" x14ac:dyDescent="0.2">
      <c r="A2037">
        <f t="shared" si="186"/>
        <v>5</v>
      </c>
      <c r="B2037" t="b">
        <f t="shared" si="187"/>
        <v>0</v>
      </c>
      <c r="C2037" t="str">
        <f t="shared" si="188"/>
        <v>ON</v>
      </c>
      <c r="D2037" s="4">
        <f t="shared" si="190"/>
        <v>42514.791666661731</v>
      </c>
      <c r="E2037" t="str">
        <f t="shared" si="191"/>
        <v>LRKPLGS</v>
      </c>
      <c r="F2037" s="39">
        <v>85.823455810546875</v>
      </c>
      <c r="G2037">
        <f t="shared" si="189"/>
        <v>1.3270494390889747E-3</v>
      </c>
      <c r="H2037" s="38">
        <f>G2037*SUMIF('Manual Inputs'!$B$11:$B$22,'Expanded kW'!A2037,'Manual Inputs'!$C$11:$C$22)</f>
        <v>48483.57210544141</v>
      </c>
    </row>
    <row r="2038" spans="1:8" x14ac:dyDescent="0.2">
      <c r="A2038">
        <f t="shared" si="186"/>
        <v>5</v>
      </c>
      <c r="B2038" t="b">
        <f t="shared" si="187"/>
        <v>0</v>
      </c>
      <c r="C2038" t="str">
        <f t="shared" si="188"/>
        <v>ON</v>
      </c>
      <c r="D2038" s="4">
        <f t="shared" si="190"/>
        <v>42514.833333328395</v>
      </c>
      <c r="E2038" t="str">
        <f t="shared" si="191"/>
        <v>LRKPLGS</v>
      </c>
      <c r="F2038" s="39">
        <v>84.653854370117188</v>
      </c>
      <c r="G2038">
        <f t="shared" si="189"/>
        <v>1.3089644188480497E-3</v>
      </c>
      <c r="H2038" s="38">
        <f>G2038*SUMIF('Manual Inputs'!$B$11:$B$22,'Expanded kW'!A2038,'Manual Inputs'!$C$11:$C$22)</f>
        <v>47822.838332416948</v>
      </c>
    </row>
    <row r="2039" spans="1:8" x14ac:dyDescent="0.2">
      <c r="A2039">
        <f t="shared" si="186"/>
        <v>5</v>
      </c>
      <c r="B2039" t="b">
        <f t="shared" si="187"/>
        <v>0</v>
      </c>
      <c r="C2039" t="str">
        <f t="shared" si="188"/>
        <v>OFF</v>
      </c>
      <c r="D2039" s="4">
        <f t="shared" si="190"/>
        <v>42514.87499999506</v>
      </c>
      <c r="E2039" t="str">
        <f t="shared" si="191"/>
        <v>LRKPLGS</v>
      </c>
      <c r="F2039" s="39">
        <v>79.044319152832031</v>
      </c>
      <c r="G2039">
        <f t="shared" si="189"/>
        <v>1.2222267025286224E-3</v>
      </c>
      <c r="H2039" s="38">
        <f>G2039*SUMIF('Manual Inputs'!$B$11:$B$22,'Expanded kW'!A2039,'Manual Inputs'!$C$11:$C$22)</f>
        <v>44653.887576278379</v>
      </c>
    </row>
    <row r="2040" spans="1:8" x14ac:dyDescent="0.2">
      <c r="A2040">
        <f t="shared" si="186"/>
        <v>5</v>
      </c>
      <c r="B2040" t="b">
        <f t="shared" si="187"/>
        <v>0</v>
      </c>
      <c r="C2040" t="str">
        <f t="shared" si="188"/>
        <v>OFF</v>
      </c>
      <c r="D2040" s="4">
        <f t="shared" si="190"/>
        <v>42514.916666661724</v>
      </c>
      <c r="E2040" t="str">
        <f t="shared" si="191"/>
        <v>LRKPLGS</v>
      </c>
      <c r="F2040" s="39">
        <v>75.038558959960937</v>
      </c>
      <c r="G2040">
        <f t="shared" si="189"/>
        <v>1.1602874370111734E-3</v>
      </c>
      <c r="H2040" s="38">
        <f>G2040*SUMIF('Manual Inputs'!$B$11:$B$22,'Expanded kW'!A2040,'Manual Inputs'!$C$11:$C$22)</f>
        <v>42390.944872399225</v>
      </c>
    </row>
    <row r="2041" spans="1:8" x14ac:dyDescent="0.2">
      <c r="A2041">
        <f t="shared" si="186"/>
        <v>5</v>
      </c>
      <c r="B2041" t="b">
        <f t="shared" si="187"/>
        <v>0</v>
      </c>
      <c r="C2041" t="str">
        <f t="shared" si="188"/>
        <v>OFF</v>
      </c>
      <c r="D2041" s="4">
        <f t="shared" si="190"/>
        <v>42514.958333328388</v>
      </c>
      <c r="E2041" t="str">
        <f t="shared" si="191"/>
        <v>LRKPLGS</v>
      </c>
      <c r="F2041" s="39">
        <v>68.450942993164062</v>
      </c>
      <c r="G2041">
        <f t="shared" si="189"/>
        <v>1.0584260986263696E-3</v>
      </c>
      <c r="H2041" s="38">
        <f>G2041*SUMIF('Manual Inputs'!$B$11:$B$22,'Expanded kW'!A2041,'Manual Inputs'!$C$11:$C$22)</f>
        <v>38669.454625791099</v>
      </c>
    </row>
    <row r="2042" spans="1:8" x14ac:dyDescent="0.2">
      <c r="A2042">
        <f t="shared" si="186"/>
        <v>5</v>
      </c>
      <c r="B2042" t="b">
        <f t="shared" si="187"/>
        <v>0</v>
      </c>
      <c r="C2042" t="str">
        <f t="shared" si="188"/>
        <v>OFF</v>
      </c>
      <c r="D2042" s="4">
        <f t="shared" si="190"/>
        <v>42514.999999995052</v>
      </c>
      <c r="E2042" t="str">
        <f t="shared" si="191"/>
        <v>LRKPLGS</v>
      </c>
      <c r="F2042" s="39">
        <v>65.694854736328125</v>
      </c>
      <c r="G2042">
        <f t="shared" si="189"/>
        <v>1.0158099473566327E-3</v>
      </c>
      <c r="H2042" s="38">
        <f>G2042*SUMIF('Manual Inputs'!$B$11:$B$22,'Expanded kW'!A2042,'Manual Inputs'!$C$11:$C$22)</f>
        <v>37112.479292331685</v>
      </c>
    </row>
    <row r="2043" spans="1:8" x14ac:dyDescent="0.2">
      <c r="A2043">
        <f t="shared" si="186"/>
        <v>5</v>
      </c>
      <c r="B2043" t="b">
        <f t="shared" si="187"/>
        <v>0</v>
      </c>
      <c r="C2043" t="str">
        <f t="shared" si="188"/>
        <v>OFF</v>
      </c>
      <c r="D2043" s="4">
        <f t="shared" si="190"/>
        <v>42515.041666661717</v>
      </c>
      <c r="E2043" t="str">
        <f t="shared" si="191"/>
        <v>LRKPLGS</v>
      </c>
      <c r="F2043" s="39">
        <v>65.435386657714844</v>
      </c>
      <c r="G2043">
        <f t="shared" si="189"/>
        <v>1.0117979093312082E-3</v>
      </c>
      <c r="H2043" s="38">
        <f>G2043*SUMIF('Manual Inputs'!$B$11:$B$22,'Expanded kW'!A2043,'Manual Inputs'!$C$11:$C$22)</f>
        <v>36965.900024697934</v>
      </c>
    </row>
    <row r="2044" spans="1:8" x14ac:dyDescent="0.2">
      <c r="A2044">
        <f t="shared" si="186"/>
        <v>5</v>
      </c>
      <c r="B2044" t="b">
        <f t="shared" si="187"/>
        <v>0</v>
      </c>
      <c r="C2044" t="str">
        <f t="shared" si="188"/>
        <v>OFF</v>
      </c>
      <c r="D2044" s="4">
        <f t="shared" si="190"/>
        <v>42515.083333328381</v>
      </c>
      <c r="E2044" t="str">
        <f t="shared" si="191"/>
        <v>LRKPLGS</v>
      </c>
      <c r="F2044" s="39">
        <v>64.005928039550781</v>
      </c>
      <c r="G2044">
        <f t="shared" si="189"/>
        <v>9.8969483460041412E-4</v>
      </c>
      <c r="H2044" s="38">
        <f>G2044*SUMIF('Manual Inputs'!$B$11:$B$22,'Expanded kW'!A2044,'Manual Inputs'!$C$11:$C$22)</f>
        <v>36158.367173323459</v>
      </c>
    </row>
    <row r="2045" spans="1:8" x14ac:dyDescent="0.2">
      <c r="A2045">
        <f t="shared" si="186"/>
        <v>5</v>
      </c>
      <c r="B2045" t="b">
        <f t="shared" si="187"/>
        <v>0</v>
      </c>
      <c r="C2045" t="str">
        <f t="shared" si="188"/>
        <v>OFF</v>
      </c>
      <c r="D2045" s="4">
        <f t="shared" si="190"/>
        <v>42515.124999995045</v>
      </c>
      <c r="E2045" t="str">
        <f t="shared" si="191"/>
        <v>LRKPLGS</v>
      </c>
      <c r="F2045" s="39">
        <v>64.212165832519531</v>
      </c>
      <c r="G2045">
        <f t="shared" si="189"/>
        <v>9.9288379669583817E-4</v>
      </c>
      <c r="H2045" s="38">
        <f>G2045*SUMIF('Manual Inputs'!$B$11:$B$22,'Expanded kW'!A2045,'Manual Inputs'!$C$11:$C$22)</f>
        <v>36274.875472969892</v>
      </c>
    </row>
    <row r="2046" spans="1:8" x14ac:dyDescent="0.2">
      <c r="A2046">
        <f t="shared" si="186"/>
        <v>5</v>
      </c>
      <c r="B2046" t="b">
        <f t="shared" si="187"/>
        <v>0</v>
      </c>
      <c r="C2046" t="str">
        <f t="shared" si="188"/>
        <v>OFF</v>
      </c>
      <c r="D2046" s="4">
        <f t="shared" si="190"/>
        <v>42515.166666661709</v>
      </c>
      <c r="E2046" t="str">
        <f t="shared" si="191"/>
        <v>LRKPLGS</v>
      </c>
      <c r="F2046" s="39">
        <v>67.208839416503906</v>
      </c>
      <c r="G2046">
        <f t="shared" si="189"/>
        <v>1.0392200105105993E-3</v>
      </c>
      <c r="H2046" s="38">
        <f>G2046*SUMIF('Manual Inputs'!$B$11:$B$22,'Expanded kW'!A2046,'Manual Inputs'!$C$11:$C$22)</f>
        <v>37967.762789303328</v>
      </c>
    </row>
    <row r="2047" spans="1:8" x14ac:dyDescent="0.2">
      <c r="A2047">
        <f t="shared" si="186"/>
        <v>5</v>
      </c>
      <c r="B2047" t="b">
        <f t="shared" si="187"/>
        <v>0</v>
      </c>
      <c r="C2047" t="str">
        <f t="shared" si="188"/>
        <v>OFF</v>
      </c>
      <c r="D2047" s="4">
        <f t="shared" si="190"/>
        <v>42515.208333328374</v>
      </c>
      <c r="E2047" t="str">
        <f t="shared" si="191"/>
        <v>LRKPLGS</v>
      </c>
      <c r="F2047" s="39">
        <v>75.514533996582031</v>
      </c>
      <c r="G2047">
        <f t="shared" si="189"/>
        <v>1.167647224605403E-3</v>
      </c>
      <c r="H2047" s="38">
        <f>G2047*SUMIF('Manual Inputs'!$B$11:$B$22,'Expanded kW'!A2047,'Manual Inputs'!$C$11:$C$22)</f>
        <v>42659.833718583075</v>
      </c>
    </row>
    <row r="2048" spans="1:8" x14ac:dyDescent="0.2">
      <c r="A2048">
        <f t="shared" si="186"/>
        <v>5</v>
      </c>
      <c r="B2048" t="b">
        <f t="shared" si="187"/>
        <v>0</v>
      </c>
      <c r="C2048" t="str">
        <f t="shared" si="188"/>
        <v>OFF</v>
      </c>
      <c r="D2048" s="4">
        <f t="shared" si="190"/>
        <v>42515.249999995038</v>
      </c>
      <c r="E2048" t="str">
        <f t="shared" si="191"/>
        <v>LRKPLGS</v>
      </c>
      <c r="F2048" s="39">
        <v>96.520439147949219</v>
      </c>
      <c r="G2048">
        <f t="shared" si="189"/>
        <v>1.4924520741119681E-3</v>
      </c>
      <c r="H2048" s="38">
        <f>G2048*SUMIF('Manual Inputs'!$B$11:$B$22,'Expanded kW'!A2048,'Manual Inputs'!$C$11:$C$22)</f>
        <v>54526.535046650752</v>
      </c>
    </row>
    <row r="2049" spans="1:8" x14ac:dyDescent="0.2">
      <c r="A2049">
        <f t="shared" si="186"/>
        <v>5</v>
      </c>
      <c r="B2049" t="b">
        <f t="shared" si="187"/>
        <v>0</v>
      </c>
      <c r="C2049" t="str">
        <f t="shared" si="188"/>
        <v>ON</v>
      </c>
      <c r="D2049" s="4">
        <f t="shared" si="190"/>
        <v>42515.291666661702</v>
      </c>
      <c r="E2049" t="str">
        <f t="shared" si="191"/>
        <v>LRKPLGS</v>
      </c>
      <c r="F2049" s="39">
        <v>104.33145141601562</v>
      </c>
      <c r="G2049">
        <f t="shared" si="189"/>
        <v>1.6132302384396367E-3</v>
      </c>
      <c r="H2049" s="38">
        <f>G2049*SUMIF('Manual Inputs'!$B$11:$B$22,'Expanded kW'!A2049,'Manual Inputs'!$C$11:$C$22)</f>
        <v>58939.148975309938</v>
      </c>
    </row>
    <row r="2050" spans="1:8" x14ac:dyDescent="0.2">
      <c r="A2050">
        <f t="shared" ref="A2050:A2113" si="192">MONTH(D2050)</f>
        <v>5</v>
      </c>
      <c r="B2050" t="b">
        <f t="shared" ref="B2050:B2113" si="193">IF(ISNA(VLOOKUP(DATE(YEAR(D2050),MONTH(D2050),DAY(D2050)),Holidays,1,FALSE)),FALSE,TRUE)</f>
        <v>0</v>
      </c>
      <c r="C2050" t="str">
        <f t="shared" ref="C2050:C2113" si="194">IF(OR(HOUR(D2050)&lt;PkStart,HOUR(D2050)&gt;OPkStart-1,WEEKDAY(D2050,2)&gt;5,B2050)=TRUE,"OFF","ON")</f>
        <v>ON</v>
      </c>
      <c r="D2050" s="4">
        <f t="shared" si="190"/>
        <v>42515.333333328366</v>
      </c>
      <c r="E2050" t="str">
        <f t="shared" si="191"/>
        <v>LRKPLGS</v>
      </c>
      <c r="F2050" s="39">
        <v>114.31730651855469</v>
      </c>
      <c r="G2050">
        <f t="shared" ref="G2050:G2113" si="195">IF(SUMIF($A$2:$A$8761,A2050,$F$2:$F$8761)=0,0,F2050/SUMIF($A$2:$A$8761,A2050,$F$2:$F$8761))</f>
        <v>1.7676370178858185E-3</v>
      </c>
      <c r="H2050" s="38">
        <f>G2050*SUMIF('Manual Inputs'!$B$11:$B$22,'Expanded kW'!A2050,'Manual Inputs'!$C$11:$C$22)</f>
        <v>64580.379817460969</v>
      </c>
    </row>
    <row r="2051" spans="1:8" x14ac:dyDescent="0.2">
      <c r="A2051">
        <f t="shared" si="192"/>
        <v>5</v>
      </c>
      <c r="B2051" t="b">
        <f t="shared" si="193"/>
        <v>0</v>
      </c>
      <c r="C2051" t="str">
        <f t="shared" si="194"/>
        <v>ON</v>
      </c>
      <c r="D2051" s="4">
        <f t="shared" si="190"/>
        <v>42515.374999995031</v>
      </c>
      <c r="E2051" t="str">
        <f t="shared" si="191"/>
        <v>LRKPLGS</v>
      </c>
      <c r="F2051" s="39">
        <v>122.73587036132812</v>
      </c>
      <c r="G2051">
        <f t="shared" si="195"/>
        <v>1.8978094785491223E-3</v>
      </c>
      <c r="H2051" s="38">
        <f>G2051*SUMIF('Manual Inputs'!$B$11:$B$22,'Expanded kW'!A2051,'Manual Inputs'!$C$11:$C$22)</f>
        <v>69336.213094512583</v>
      </c>
    </row>
    <row r="2052" spans="1:8" x14ac:dyDescent="0.2">
      <c r="A2052">
        <f t="shared" si="192"/>
        <v>5</v>
      </c>
      <c r="B2052" t="b">
        <f t="shared" si="193"/>
        <v>0</v>
      </c>
      <c r="C2052" t="str">
        <f t="shared" si="194"/>
        <v>ON</v>
      </c>
      <c r="D2052" s="4">
        <f t="shared" ref="D2052:D2115" si="196">+D2051+1/24</f>
        <v>42515.416666661695</v>
      </c>
      <c r="E2052" t="str">
        <f t="shared" ref="E2052:E2115" si="197">+E2051</f>
        <v>LRKPLGS</v>
      </c>
      <c r="F2052" s="39">
        <v>126.40646362304688</v>
      </c>
      <c r="G2052">
        <f t="shared" si="195"/>
        <v>1.9545662087819432E-3</v>
      </c>
      <c r="H2052" s="38">
        <f>G2052*SUMIF('Manual Inputs'!$B$11:$B$22,'Expanded kW'!A2052,'Manual Inputs'!$C$11:$C$22)</f>
        <v>71409.812571410104</v>
      </c>
    </row>
    <row r="2053" spans="1:8" x14ac:dyDescent="0.2">
      <c r="A2053">
        <f t="shared" si="192"/>
        <v>5</v>
      </c>
      <c r="B2053" t="b">
        <f t="shared" si="193"/>
        <v>0</v>
      </c>
      <c r="C2053" t="str">
        <f t="shared" si="194"/>
        <v>ON</v>
      </c>
      <c r="D2053" s="4">
        <f t="shared" si="196"/>
        <v>42515.458333328359</v>
      </c>
      <c r="E2053" t="str">
        <f t="shared" si="197"/>
        <v>LRKPLGS</v>
      </c>
      <c r="F2053" s="39">
        <v>124.00214385986328</v>
      </c>
      <c r="G2053">
        <f t="shared" si="195"/>
        <v>1.9173892952798045E-3</v>
      </c>
      <c r="H2053" s="38">
        <f>G2053*SUMIF('Manual Inputs'!$B$11:$B$22,'Expanded kW'!A2053,'Manual Inputs'!$C$11:$C$22)</f>
        <v>70051.559055492791</v>
      </c>
    </row>
    <row r="2054" spans="1:8" x14ac:dyDescent="0.2">
      <c r="A2054">
        <f t="shared" si="192"/>
        <v>5</v>
      </c>
      <c r="B2054" t="b">
        <f t="shared" si="193"/>
        <v>0</v>
      </c>
      <c r="C2054" t="str">
        <f t="shared" si="194"/>
        <v>ON</v>
      </c>
      <c r="D2054" s="4">
        <f t="shared" si="196"/>
        <v>42515.499999995023</v>
      </c>
      <c r="E2054" t="str">
        <f t="shared" si="197"/>
        <v>LRKPLGS</v>
      </c>
      <c r="F2054" s="39">
        <v>126.72855377197266</v>
      </c>
      <c r="G2054">
        <f t="shared" si="195"/>
        <v>1.9595465436732765E-3</v>
      </c>
      <c r="H2054" s="38">
        <f>G2054*SUMIF('Manual Inputs'!$B$11:$B$22,'Expanded kW'!A2054,'Manual Inputs'!$C$11:$C$22)</f>
        <v>71591.768434319762</v>
      </c>
    </row>
    <row r="2055" spans="1:8" x14ac:dyDescent="0.2">
      <c r="A2055">
        <f t="shared" si="192"/>
        <v>5</v>
      </c>
      <c r="B2055" t="b">
        <f t="shared" si="193"/>
        <v>0</v>
      </c>
      <c r="C2055" t="str">
        <f t="shared" si="194"/>
        <v>ON</v>
      </c>
      <c r="D2055" s="4">
        <f t="shared" si="196"/>
        <v>42515.541666661687</v>
      </c>
      <c r="E2055" t="str">
        <f t="shared" si="197"/>
        <v>LRKPLGS</v>
      </c>
      <c r="F2055" s="39">
        <v>127.55612945556641</v>
      </c>
      <c r="G2055">
        <f t="shared" si="195"/>
        <v>1.9723429736975004E-3</v>
      </c>
      <c r="H2055" s="38">
        <f>G2055*SUMIF('Manual Inputs'!$B$11:$B$22,'Expanded kW'!A2055,'Manual Inputs'!$C$11:$C$22)</f>
        <v>72059.284277736733</v>
      </c>
    </row>
    <row r="2056" spans="1:8" x14ac:dyDescent="0.2">
      <c r="A2056">
        <f t="shared" si="192"/>
        <v>5</v>
      </c>
      <c r="B2056" t="b">
        <f t="shared" si="193"/>
        <v>0</v>
      </c>
      <c r="C2056" t="str">
        <f t="shared" si="194"/>
        <v>ON</v>
      </c>
      <c r="D2056" s="4">
        <f t="shared" si="196"/>
        <v>42515.583333328352</v>
      </c>
      <c r="E2056" t="str">
        <f t="shared" si="197"/>
        <v>LRKPLGS</v>
      </c>
      <c r="F2056" s="39">
        <v>121.43305969238281</v>
      </c>
      <c r="G2056">
        <f t="shared" si="195"/>
        <v>1.8776647040101024E-3</v>
      </c>
      <c r="H2056" s="38">
        <f>G2056*SUMIF('Manual Inputs'!$B$11:$B$22,'Expanded kW'!A2056,'Manual Inputs'!$C$11:$C$22)</f>
        <v>68600.226476274052</v>
      </c>
    </row>
    <row r="2057" spans="1:8" x14ac:dyDescent="0.2">
      <c r="A2057">
        <f t="shared" si="192"/>
        <v>5</v>
      </c>
      <c r="B2057" t="b">
        <f t="shared" si="193"/>
        <v>0</v>
      </c>
      <c r="C2057" t="str">
        <f t="shared" si="194"/>
        <v>ON</v>
      </c>
      <c r="D2057" s="4">
        <f t="shared" si="196"/>
        <v>42515.624999995016</v>
      </c>
      <c r="E2057" t="str">
        <f t="shared" si="197"/>
        <v>LRKPLGS</v>
      </c>
      <c r="F2057" s="39">
        <v>129.94808959960937</v>
      </c>
      <c r="G2057">
        <f t="shared" si="195"/>
        <v>2.0093287759761044E-3</v>
      </c>
      <c r="H2057" s="38">
        <f>G2057*SUMIF('Manual Inputs'!$B$11:$B$22,'Expanded kW'!A2057,'Manual Inputs'!$C$11:$C$22)</f>
        <v>73410.555570902216</v>
      </c>
    </row>
    <row r="2058" spans="1:8" x14ac:dyDescent="0.2">
      <c r="A2058">
        <f t="shared" si="192"/>
        <v>5</v>
      </c>
      <c r="B2058" t="b">
        <f t="shared" si="193"/>
        <v>0</v>
      </c>
      <c r="C2058" t="str">
        <f t="shared" si="194"/>
        <v>ON</v>
      </c>
      <c r="D2058" s="4">
        <f t="shared" si="196"/>
        <v>42515.66666666168</v>
      </c>
      <c r="E2058" t="str">
        <f t="shared" si="197"/>
        <v>LRKPLGS</v>
      </c>
      <c r="F2058" s="39">
        <v>120.10662841796875</v>
      </c>
      <c r="G2058">
        <f t="shared" si="195"/>
        <v>1.8571546946883274E-3</v>
      </c>
      <c r="H2058" s="38">
        <f>G2058*SUMIF('Manual Inputs'!$B$11:$B$22,'Expanded kW'!A2058,'Manual Inputs'!$C$11:$C$22)</f>
        <v>67850.896054554265</v>
      </c>
    </row>
    <row r="2059" spans="1:8" x14ac:dyDescent="0.2">
      <c r="A2059">
        <f t="shared" si="192"/>
        <v>5</v>
      </c>
      <c r="B2059" t="b">
        <f t="shared" si="193"/>
        <v>0</v>
      </c>
      <c r="C2059" t="str">
        <f t="shared" si="194"/>
        <v>ON</v>
      </c>
      <c r="D2059" s="4">
        <f t="shared" si="196"/>
        <v>42515.708333328344</v>
      </c>
      <c r="E2059" t="str">
        <f t="shared" si="197"/>
        <v>LRKPLGS</v>
      </c>
      <c r="F2059" s="39">
        <v>115.37631988525391</v>
      </c>
      <c r="G2059">
        <f t="shared" si="195"/>
        <v>1.7840120645556733E-3</v>
      </c>
      <c r="H2059" s="38">
        <f>G2059*SUMIF('Manual Inputs'!$B$11:$B$22,'Expanded kW'!A2059,'Manual Inputs'!$C$11:$C$22)</f>
        <v>65178.639936912805</v>
      </c>
    </row>
    <row r="2060" spans="1:8" x14ac:dyDescent="0.2">
      <c r="A2060">
        <f t="shared" si="192"/>
        <v>5</v>
      </c>
      <c r="B2060" t="b">
        <f t="shared" si="193"/>
        <v>0</v>
      </c>
      <c r="C2060" t="str">
        <f t="shared" si="194"/>
        <v>ON</v>
      </c>
      <c r="D2060" s="4">
        <f t="shared" si="196"/>
        <v>42515.749999995009</v>
      </c>
      <c r="E2060" t="str">
        <f t="shared" si="197"/>
        <v>LRKPLGS</v>
      </c>
      <c r="F2060" s="39">
        <v>108.74468994140625</v>
      </c>
      <c r="G2060">
        <f t="shared" si="195"/>
        <v>1.6814701578692825E-3</v>
      </c>
      <c r="H2060" s="38">
        <f>G2060*SUMIF('Manual Inputs'!$B$11:$B$22,'Expanded kW'!A2060,'Manual Inputs'!$C$11:$C$22)</f>
        <v>61432.285219282923</v>
      </c>
    </row>
    <row r="2061" spans="1:8" x14ac:dyDescent="0.2">
      <c r="A2061">
        <f t="shared" si="192"/>
        <v>5</v>
      </c>
      <c r="B2061" t="b">
        <f t="shared" si="193"/>
        <v>0</v>
      </c>
      <c r="C2061" t="str">
        <f t="shared" si="194"/>
        <v>ON</v>
      </c>
      <c r="D2061" s="4">
        <f t="shared" si="196"/>
        <v>42515.791666661673</v>
      </c>
      <c r="E2061" t="str">
        <f t="shared" si="197"/>
        <v>LRKPLGS</v>
      </c>
      <c r="F2061" s="39">
        <v>100.20960998535156</v>
      </c>
      <c r="G2061">
        <f t="shared" si="195"/>
        <v>1.5494960610295465E-3</v>
      </c>
      <c r="H2061" s="38">
        <f>G2061*SUMIF('Manual Inputs'!$B$11:$B$22,'Expanded kW'!A2061,'Manual Inputs'!$C$11:$C$22)</f>
        <v>56610.629407746244</v>
      </c>
    </row>
    <row r="2062" spans="1:8" x14ac:dyDescent="0.2">
      <c r="A2062">
        <f t="shared" si="192"/>
        <v>5</v>
      </c>
      <c r="B2062" t="b">
        <f t="shared" si="193"/>
        <v>0</v>
      </c>
      <c r="C2062" t="str">
        <f t="shared" si="194"/>
        <v>ON</v>
      </c>
      <c r="D2062" s="4">
        <f t="shared" si="196"/>
        <v>42515.833333328337</v>
      </c>
      <c r="E2062" t="str">
        <f t="shared" si="197"/>
        <v>LRKPLGS</v>
      </c>
      <c r="F2062" s="39">
        <v>96.284248352050781</v>
      </c>
      <c r="G2062">
        <f t="shared" si="195"/>
        <v>1.4887999622242006E-3</v>
      </c>
      <c r="H2062" s="38">
        <f>G2062*SUMIF('Manual Inputs'!$B$11:$B$22,'Expanded kW'!A2062,'Manual Inputs'!$C$11:$C$22)</f>
        <v>54393.105631866267</v>
      </c>
    </row>
    <row r="2063" spans="1:8" x14ac:dyDescent="0.2">
      <c r="A2063">
        <f t="shared" si="192"/>
        <v>5</v>
      </c>
      <c r="B2063" t="b">
        <f t="shared" si="193"/>
        <v>0</v>
      </c>
      <c r="C2063" t="str">
        <f t="shared" si="194"/>
        <v>OFF</v>
      </c>
      <c r="D2063" s="4">
        <f t="shared" si="196"/>
        <v>42515.874999995001</v>
      </c>
      <c r="E2063" t="str">
        <f t="shared" si="197"/>
        <v>LRKPLGS</v>
      </c>
      <c r="F2063" s="39">
        <v>90.25762939453125</v>
      </c>
      <c r="G2063">
        <f t="shared" si="195"/>
        <v>1.3956130678997186E-3</v>
      </c>
      <c r="H2063" s="38">
        <f>G2063*SUMIF('Manual Inputs'!$B$11:$B$22,'Expanded kW'!A2063,'Manual Inputs'!$C$11:$C$22)</f>
        <v>50988.53502795205</v>
      </c>
    </row>
    <row r="2064" spans="1:8" x14ac:dyDescent="0.2">
      <c r="A2064">
        <f t="shared" si="192"/>
        <v>5</v>
      </c>
      <c r="B2064" t="b">
        <f t="shared" si="193"/>
        <v>0</v>
      </c>
      <c r="C2064" t="str">
        <f t="shared" si="194"/>
        <v>OFF</v>
      </c>
      <c r="D2064" s="4">
        <f t="shared" si="196"/>
        <v>42515.916666661666</v>
      </c>
      <c r="E2064" t="str">
        <f t="shared" si="197"/>
        <v>LRKPLGS</v>
      </c>
      <c r="F2064" s="39">
        <v>80.3204345703125</v>
      </c>
      <c r="G2064">
        <f t="shared" si="195"/>
        <v>1.2419587004187859E-3</v>
      </c>
      <c r="H2064" s="38">
        <f>G2064*SUMIF('Manual Inputs'!$B$11:$B$22,'Expanded kW'!A2064,'Manual Inputs'!$C$11:$C$22)</f>
        <v>45374.793455375788</v>
      </c>
    </row>
    <row r="2065" spans="1:8" x14ac:dyDescent="0.2">
      <c r="A2065">
        <f t="shared" si="192"/>
        <v>5</v>
      </c>
      <c r="B2065" t="b">
        <f t="shared" si="193"/>
        <v>0</v>
      </c>
      <c r="C2065" t="str">
        <f t="shared" si="194"/>
        <v>OFF</v>
      </c>
      <c r="D2065" s="4">
        <f t="shared" si="196"/>
        <v>42515.95833332833</v>
      </c>
      <c r="E2065" t="str">
        <f t="shared" si="197"/>
        <v>LRKPLGS</v>
      </c>
      <c r="F2065" s="39">
        <v>71.022201538085938</v>
      </c>
      <c r="G2065">
        <f t="shared" si="195"/>
        <v>1.0981843113150268E-3</v>
      </c>
      <c r="H2065" s="38">
        <f>G2065*SUMIF('Manual Inputs'!$B$11:$B$22,'Expanded kW'!A2065,'Manual Inputs'!$C$11:$C$22)</f>
        <v>40122.015559012478</v>
      </c>
    </row>
    <row r="2066" spans="1:8" x14ac:dyDescent="0.2">
      <c r="A2066">
        <f t="shared" si="192"/>
        <v>5</v>
      </c>
      <c r="B2066" t="b">
        <f t="shared" si="193"/>
        <v>0</v>
      </c>
      <c r="C2066" t="str">
        <f t="shared" si="194"/>
        <v>OFF</v>
      </c>
      <c r="D2066" s="4">
        <f t="shared" si="196"/>
        <v>42515.999999994994</v>
      </c>
      <c r="E2066" t="str">
        <f t="shared" si="197"/>
        <v>LRKPLGS</v>
      </c>
      <c r="F2066" s="39">
        <v>66.458343505859375</v>
      </c>
      <c r="G2066">
        <f t="shared" si="195"/>
        <v>1.0276154302958627E-3</v>
      </c>
      <c r="H2066" s="38">
        <f>G2066*SUMIF('Manual Inputs'!$B$11:$B$22,'Expanded kW'!A2066,'Manual Inputs'!$C$11:$C$22)</f>
        <v>37543.791017776253</v>
      </c>
    </row>
    <row r="2067" spans="1:8" x14ac:dyDescent="0.2">
      <c r="A2067">
        <f t="shared" si="192"/>
        <v>5</v>
      </c>
      <c r="B2067" t="b">
        <f t="shared" si="193"/>
        <v>0</v>
      </c>
      <c r="C2067" t="str">
        <f t="shared" si="194"/>
        <v>OFF</v>
      </c>
      <c r="D2067" s="4">
        <f t="shared" si="196"/>
        <v>42516.041666661658</v>
      </c>
      <c r="E2067" t="str">
        <f t="shared" si="197"/>
        <v>LRKPLGS</v>
      </c>
      <c r="F2067" s="39">
        <v>65.143516540527344</v>
      </c>
      <c r="G2067">
        <f t="shared" si="195"/>
        <v>1.0072848531784064E-3</v>
      </c>
      <c r="H2067" s="38">
        <f>G2067*SUMIF('Manual Inputs'!$B$11:$B$22,'Expanded kW'!A2067,'Manual Inputs'!$C$11:$C$22)</f>
        <v>36801.016127417897</v>
      </c>
    </row>
    <row r="2068" spans="1:8" x14ac:dyDescent="0.2">
      <c r="A2068">
        <f t="shared" si="192"/>
        <v>5</v>
      </c>
      <c r="B2068" t="b">
        <f t="shared" si="193"/>
        <v>0</v>
      </c>
      <c r="C2068" t="str">
        <f t="shared" si="194"/>
        <v>OFF</v>
      </c>
      <c r="D2068" s="4">
        <f t="shared" si="196"/>
        <v>42516.083333328323</v>
      </c>
      <c r="E2068" t="str">
        <f t="shared" si="197"/>
        <v>LRKPLGS</v>
      </c>
      <c r="F2068" s="39">
        <v>62.356121063232422</v>
      </c>
      <c r="G2068">
        <f t="shared" si="195"/>
        <v>9.6418461246066084E-4</v>
      </c>
      <c r="H2068" s="38">
        <f>G2068*SUMIF('Manual Inputs'!$B$11:$B$22,'Expanded kW'!A2068,'Manual Inputs'!$C$11:$C$22)</f>
        <v>35226.354651327565</v>
      </c>
    </row>
    <row r="2069" spans="1:8" x14ac:dyDescent="0.2">
      <c r="A2069">
        <f t="shared" si="192"/>
        <v>5</v>
      </c>
      <c r="B2069" t="b">
        <f t="shared" si="193"/>
        <v>0</v>
      </c>
      <c r="C2069" t="str">
        <f t="shared" si="194"/>
        <v>OFF</v>
      </c>
      <c r="D2069" s="4">
        <f t="shared" si="196"/>
        <v>42516.124999994987</v>
      </c>
      <c r="E2069" t="str">
        <f t="shared" si="197"/>
        <v>LRKPLGS</v>
      </c>
      <c r="F2069" s="39">
        <v>63.100616455078125</v>
      </c>
      <c r="G2069">
        <f t="shared" si="195"/>
        <v>9.7569640935607038E-4</v>
      </c>
      <c r="H2069" s="38">
        <f>G2069*SUMIF('Manual Inputs'!$B$11:$B$22,'Expanded kW'!A2069,'Manual Inputs'!$C$11:$C$22)</f>
        <v>35646.936596808766</v>
      </c>
    </row>
    <row r="2070" spans="1:8" x14ac:dyDescent="0.2">
      <c r="A2070">
        <f t="shared" si="192"/>
        <v>5</v>
      </c>
      <c r="B2070" t="b">
        <f t="shared" si="193"/>
        <v>0</v>
      </c>
      <c r="C2070" t="str">
        <f t="shared" si="194"/>
        <v>OFF</v>
      </c>
      <c r="D2070" s="4">
        <f t="shared" si="196"/>
        <v>42516.166666661651</v>
      </c>
      <c r="E2070" t="str">
        <f t="shared" si="197"/>
        <v>LRKPLGS</v>
      </c>
      <c r="F2070" s="39">
        <v>65.830795288085938</v>
      </c>
      <c r="G2070">
        <f t="shared" si="195"/>
        <v>1.0179119348757309E-3</v>
      </c>
      <c r="H2070" s="38">
        <f>G2070*SUMIF('Manual Inputs'!$B$11:$B$22,'Expanded kW'!A2070,'Manual Inputs'!$C$11:$C$22)</f>
        <v>37189.275122573621</v>
      </c>
    </row>
    <row r="2071" spans="1:8" x14ac:dyDescent="0.2">
      <c r="A2071">
        <f t="shared" si="192"/>
        <v>5</v>
      </c>
      <c r="B2071" t="b">
        <f t="shared" si="193"/>
        <v>0</v>
      </c>
      <c r="C2071" t="str">
        <f t="shared" si="194"/>
        <v>OFF</v>
      </c>
      <c r="D2071" s="4">
        <f t="shared" si="196"/>
        <v>42516.208333328315</v>
      </c>
      <c r="E2071" t="str">
        <f t="shared" si="197"/>
        <v>LRKPLGS</v>
      </c>
      <c r="F2071" s="39">
        <v>74.527847290039062</v>
      </c>
      <c r="G2071">
        <f t="shared" si="195"/>
        <v>1.1523905325028986E-3</v>
      </c>
      <c r="H2071" s="38">
        <f>G2071*SUMIF('Manual Inputs'!$B$11:$B$22,'Expanded kW'!A2071,'Manual Inputs'!$C$11:$C$22)</f>
        <v>42102.432532271516</v>
      </c>
    </row>
    <row r="2072" spans="1:8" x14ac:dyDescent="0.2">
      <c r="A2072">
        <f t="shared" si="192"/>
        <v>5</v>
      </c>
      <c r="B2072" t="b">
        <f t="shared" si="193"/>
        <v>0</v>
      </c>
      <c r="C2072" t="str">
        <f t="shared" si="194"/>
        <v>OFF</v>
      </c>
      <c r="D2072" s="4">
        <f t="shared" si="196"/>
        <v>42516.24999999498</v>
      </c>
      <c r="E2072" t="str">
        <f t="shared" si="197"/>
        <v>LRKPLGS</v>
      </c>
      <c r="F2072" s="39">
        <v>101.36598205566406</v>
      </c>
      <c r="G2072">
        <f t="shared" si="195"/>
        <v>1.5673765214793548E-3</v>
      </c>
      <c r="H2072" s="38">
        <f>G2072*SUMIF('Manual Inputs'!$B$11:$B$22,'Expanded kW'!A2072,'Manual Inputs'!$C$11:$C$22)</f>
        <v>57263.88961641783</v>
      </c>
    </row>
    <row r="2073" spans="1:8" x14ac:dyDescent="0.2">
      <c r="A2073">
        <f t="shared" si="192"/>
        <v>5</v>
      </c>
      <c r="B2073" t="b">
        <f t="shared" si="193"/>
        <v>0</v>
      </c>
      <c r="C2073" t="str">
        <f t="shared" si="194"/>
        <v>ON</v>
      </c>
      <c r="D2073" s="4">
        <f t="shared" si="196"/>
        <v>42516.291666661644</v>
      </c>
      <c r="E2073" t="str">
        <f t="shared" si="197"/>
        <v>LRKPLGS</v>
      </c>
      <c r="F2073" s="39">
        <v>99.821189880371094</v>
      </c>
      <c r="G2073">
        <f t="shared" si="195"/>
        <v>1.5434900959052445E-3</v>
      </c>
      <c r="H2073" s="38">
        <f>G2073*SUMIF('Manual Inputs'!$B$11:$B$22,'Expanded kW'!A2073,'Manual Inputs'!$C$11:$C$22)</f>
        <v>56391.202282735161</v>
      </c>
    </row>
    <row r="2074" spans="1:8" x14ac:dyDescent="0.2">
      <c r="A2074">
        <f t="shared" si="192"/>
        <v>5</v>
      </c>
      <c r="B2074" t="b">
        <f t="shared" si="193"/>
        <v>0</v>
      </c>
      <c r="C2074" t="str">
        <f t="shared" si="194"/>
        <v>ON</v>
      </c>
      <c r="D2074" s="4">
        <f t="shared" si="196"/>
        <v>42516.333333328308</v>
      </c>
      <c r="E2074" t="str">
        <f t="shared" si="197"/>
        <v>LRKPLGS</v>
      </c>
      <c r="F2074" s="39">
        <v>108.21760559082031</v>
      </c>
      <c r="G2074">
        <f t="shared" si="195"/>
        <v>1.6733200899747701E-3</v>
      </c>
      <c r="H2074" s="38">
        <f>G2074*SUMIF('Manual Inputs'!$B$11:$B$22,'Expanded kW'!A2074,'Manual Inputs'!$C$11:$C$22)</f>
        <v>61134.523589016077</v>
      </c>
    </row>
    <row r="2075" spans="1:8" x14ac:dyDescent="0.2">
      <c r="A2075">
        <f t="shared" si="192"/>
        <v>5</v>
      </c>
      <c r="B2075" t="b">
        <f t="shared" si="193"/>
        <v>0</v>
      </c>
      <c r="C2075" t="str">
        <f t="shared" si="194"/>
        <v>ON</v>
      </c>
      <c r="D2075" s="4">
        <f t="shared" si="196"/>
        <v>42516.374999994972</v>
      </c>
      <c r="E2075" t="str">
        <f t="shared" si="197"/>
        <v>LRKPLGS</v>
      </c>
      <c r="F2075" s="39">
        <v>119.0858154296875</v>
      </c>
      <c r="G2075">
        <f t="shared" si="195"/>
        <v>1.8413703232630638E-3</v>
      </c>
      <c r="H2075" s="38">
        <f>G2075*SUMIF('Manual Inputs'!$B$11:$B$22,'Expanded kW'!A2075,'Manual Inputs'!$C$11:$C$22)</f>
        <v>67274.216175422393</v>
      </c>
    </row>
    <row r="2076" spans="1:8" x14ac:dyDescent="0.2">
      <c r="A2076">
        <f t="shared" si="192"/>
        <v>5</v>
      </c>
      <c r="B2076" t="b">
        <f t="shared" si="193"/>
        <v>0</v>
      </c>
      <c r="C2076" t="str">
        <f t="shared" si="194"/>
        <v>ON</v>
      </c>
      <c r="D2076" s="4">
        <f t="shared" si="196"/>
        <v>42516.416666661637</v>
      </c>
      <c r="E2076" t="str">
        <f t="shared" si="197"/>
        <v>LRKPLGS</v>
      </c>
      <c r="F2076" s="39">
        <v>120.06434631347656</v>
      </c>
      <c r="G2076">
        <f t="shared" si="195"/>
        <v>1.8565009055520134E-3</v>
      </c>
      <c r="H2076" s="38">
        <f>G2076*SUMIF('Manual Inputs'!$B$11:$B$22,'Expanded kW'!A2076,'Manual Inputs'!$C$11:$C$22)</f>
        <v>67827.009956720562</v>
      </c>
    </row>
    <row r="2077" spans="1:8" x14ac:dyDescent="0.2">
      <c r="A2077">
        <f t="shared" si="192"/>
        <v>5</v>
      </c>
      <c r="B2077" t="b">
        <f t="shared" si="193"/>
        <v>0</v>
      </c>
      <c r="C2077" t="str">
        <f t="shared" si="194"/>
        <v>ON</v>
      </c>
      <c r="D2077" s="4">
        <f t="shared" si="196"/>
        <v>42516.458333328301</v>
      </c>
      <c r="E2077" t="str">
        <f t="shared" si="197"/>
        <v>LRKPLGS</v>
      </c>
      <c r="F2077" s="39">
        <v>118.88144683837891</v>
      </c>
      <c r="G2077">
        <f t="shared" si="195"/>
        <v>1.8382102637909523E-3</v>
      </c>
      <c r="H2077" s="38">
        <f>G2077*SUMIF('Manual Inputs'!$B$11:$B$22,'Expanded kW'!A2077,'Manual Inputs'!$C$11:$C$22)</f>
        <v>67158.763829216827</v>
      </c>
    </row>
    <row r="2078" spans="1:8" x14ac:dyDescent="0.2">
      <c r="A2078">
        <f t="shared" si="192"/>
        <v>5</v>
      </c>
      <c r="B2078" t="b">
        <f t="shared" si="193"/>
        <v>0</v>
      </c>
      <c r="C2078" t="str">
        <f t="shared" si="194"/>
        <v>ON</v>
      </c>
      <c r="D2078" s="4">
        <f t="shared" si="196"/>
        <v>42516.499999994965</v>
      </c>
      <c r="E2078" t="str">
        <f t="shared" si="197"/>
        <v>LRKPLGS</v>
      </c>
      <c r="F2078" s="39">
        <v>126.34616088867187</v>
      </c>
      <c r="G2078">
        <f t="shared" si="195"/>
        <v>1.9536337747629202E-3</v>
      </c>
      <c r="H2078" s="38">
        <f>G2078*SUMIF('Manual Inputs'!$B$11:$B$22,'Expanded kW'!A2078,'Manual Inputs'!$C$11:$C$22)</f>
        <v>71375.7462204037</v>
      </c>
    </row>
    <row r="2079" spans="1:8" x14ac:dyDescent="0.2">
      <c r="A2079">
        <f t="shared" si="192"/>
        <v>5</v>
      </c>
      <c r="B2079" t="b">
        <f t="shared" si="193"/>
        <v>0</v>
      </c>
      <c r="C2079" t="str">
        <f t="shared" si="194"/>
        <v>ON</v>
      </c>
      <c r="D2079" s="4">
        <f t="shared" si="196"/>
        <v>42516.541666661629</v>
      </c>
      <c r="E2079" t="str">
        <f t="shared" si="197"/>
        <v>LRKPLGS</v>
      </c>
      <c r="F2079" s="39">
        <v>127.60552978515625</v>
      </c>
      <c r="G2079">
        <f t="shared" si="195"/>
        <v>1.9731068287421835E-3</v>
      </c>
      <c r="H2079" s="38">
        <f>G2079*SUMIF('Manual Inputs'!$B$11:$B$22,'Expanded kW'!A2079,'Manual Inputs'!$C$11:$C$22)</f>
        <v>72087.191618673794</v>
      </c>
    </row>
    <row r="2080" spans="1:8" x14ac:dyDescent="0.2">
      <c r="A2080">
        <f t="shared" si="192"/>
        <v>5</v>
      </c>
      <c r="B2080" t="b">
        <f t="shared" si="193"/>
        <v>0</v>
      </c>
      <c r="C2080" t="str">
        <f t="shared" si="194"/>
        <v>ON</v>
      </c>
      <c r="D2080" s="4">
        <f t="shared" si="196"/>
        <v>42516.583333328294</v>
      </c>
      <c r="E2080" t="str">
        <f t="shared" si="197"/>
        <v>LRKPLGS</v>
      </c>
      <c r="F2080" s="39">
        <v>128.29658508300781</v>
      </c>
      <c r="G2080">
        <f t="shared" si="195"/>
        <v>1.983792305535588E-3</v>
      </c>
      <c r="H2080" s="38">
        <f>G2080*SUMIF('Manual Inputs'!$B$11:$B$22,'Expanded kW'!A2080,'Manual Inputs'!$C$11:$C$22)</f>
        <v>72477.584070781464</v>
      </c>
    </row>
    <row r="2081" spans="1:8" x14ac:dyDescent="0.2">
      <c r="A2081">
        <f t="shared" si="192"/>
        <v>5</v>
      </c>
      <c r="B2081" t="b">
        <f t="shared" si="193"/>
        <v>0</v>
      </c>
      <c r="C2081" t="str">
        <f t="shared" si="194"/>
        <v>ON</v>
      </c>
      <c r="D2081" s="4">
        <f t="shared" si="196"/>
        <v>42516.624999994958</v>
      </c>
      <c r="E2081" t="str">
        <f t="shared" si="197"/>
        <v>LRKPLGS</v>
      </c>
      <c r="F2081" s="39">
        <v>126.85935974121094</v>
      </c>
      <c r="G2081">
        <f t="shared" si="195"/>
        <v>1.9615691374556838E-3</v>
      </c>
      <c r="H2081" s="38">
        <f>G2081*SUMIF('Manual Inputs'!$B$11:$B$22,'Expanded kW'!A2081,'Manual Inputs'!$C$11:$C$22)</f>
        <v>71665.663625109853</v>
      </c>
    </row>
    <row r="2082" spans="1:8" x14ac:dyDescent="0.2">
      <c r="A2082">
        <f t="shared" si="192"/>
        <v>5</v>
      </c>
      <c r="B2082" t="b">
        <f t="shared" si="193"/>
        <v>0</v>
      </c>
      <c r="C2082" t="str">
        <f t="shared" si="194"/>
        <v>ON</v>
      </c>
      <c r="D2082" s="4">
        <f t="shared" si="196"/>
        <v>42516.666666661622</v>
      </c>
      <c r="E2082" t="str">
        <f t="shared" si="197"/>
        <v>LRKPLGS</v>
      </c>
      <c r="F2082" s="39">
        <v>117.31451416015625</v>
      </c>
      <c r="G2082">
        <f t="shared" si="195"/>
        <v>1.8139814895929546E-3</v>
      </c>
      <c r="H2082" s="38">
        <f>G2082*SUMIF('Manual Inputs'!$B$11:$B$22,'Expanded kW'!A2082,'Manual Inputs'!$C$11:$C$22)</f>
        <v>66273.568834777499</v>
      </c>
    </row>
    <row r="2083" spans="1:8" x14ac:dyDescent="0.2">
      <c r="A2083">
        <f t="shared" si="192"/>
        <v>5</v>
      </c>
      <c r="B2083" t="b">
        <f t="shared" si="193"/>
        <v>0</v>
      </c>
      <c r="C2083" t="str">
        <f t="shared" si="194"/>
        <v>ON</v>
      </c>
      <c r="D2083" s="4">
        <f t="shared" si="196"/>
        <v>42516.708333328286</v>
      </c>
      <c r="E2083" t="str">
        <f t="shared" si="197"/>
        <v>LRKPLGS</v>
      </c>
      <c r="F2083" s="39">
        <v>109.89742279052734</v>
      </c>
      <c r="G2083">
        <f t="shared" si="195"/>
        <v>1.69929434668105E-3</v>
      </c>
      <c r="H2083" s="38">
        <f>G2083*SUMIF('Manual Inputs'!$B$11:$B$22,'Expanded kW'!A2083,'Manual Inputs'!$C$11:$C$22)</f>
        <v>62083.489551255363</v>
      </c>
    </row>
    <row r="2084" spans="1:8" x14ac:dyDescent="0.2">
      <c r="A2084">
        <f t="shared" si="192"/>
        <v>5</v>
      </c>
      <c r="B2084" t="b">
        <f t="shared" si="193"/>
        <v>0</v>
      </c>
      <c r="C2084" t="str">
        <f t="shared" si="194"/>
        <v>ON</v>
      </c>
      <c r="D2084" s="4">
        <f t="shared" si="196"/>
        <v>42516.74999999495</v>
      </c>
      <c r="E2084" t="str">
        <f t="shared" si="197"/>
        <v>LRKPLGS</v>
      </c>
      <c r="F2084" s="39">
        <v>100.94579315185547</v>
      </c>
      <c r="G2084">
        <f t="shared" si="195"/>
        <v>1.5608793297286342E-3</v>
      </c>
      <c r="H2084" s="38">
        <f>G2084*SUMIF('Manual Inputs'!$B$11:$B$22,'Expanded kW'!A2084,'Manual Inputs'!$C$11:$C$22)</f>
        <v>57026.515592926138</v>
      </c>
    </row>
    <row r="2085" spans="1:8" x14ac:dyDescent="0.2">
      <c r="A2085">
        <f t="shared" si="192"/>
        <v>5</v>
      </c>
      <c r="B2085" t="b">
        <f t="shared" si="193"/>
        <v>0</v>
      </c>
      <c r="C2085" t="str">
        <f t="shared" si="194"/>
        <v>ON</v>
      </c>
      <c r="D2085" s="4">
        <f t="shared" si="196"/>
        <v>42516.791666661615</v>
      </c>
      <c r="E2085" t="str">
        <f t="shared" si="197"/>
        <v>LRKPLGS</v>
      </c>
      <c r="F2085" s="39">
        <v>89.296104431152344</v>
      </c>
      <c r="G2085">
        <f t="shared" si="195"/>
        <v>1.3807454404979656E-3</v>
      </c>
      <c r="H2085" s="38">
        <f>G2085*SUMIF('Manual Inputs'!$B$11:$B$22,'Expanded kW'!A2085,'Manual Inputs'!$C$11:$C$22)</f>
        <v>50445.34826795871</v>
      </c>
    </row>
    <row r="2086" spans="1:8" x14ac:dyDescent="0.2">
      <c r="A2086">
        <f t="shared" si="192"/>
        <v>5</v>
      </c>
      <c r="B2086" t="b">
        <f t="shared" si="193"/>
        <v>0</v>
      </c>
      <c r="C2086" t="str">
        <f t="shared" si="194"/>
        <v>ON</v>
      </c>
      <c r="D2086" s="4">
        <f t="shared" si="196"/>
        <v>42516.833333328279</v>
      </c>
      <c r="E2086" t="str">
        <f t="shared" si="197"/>
        <v>LRKPLGS</v>
      </c>
      <c r="F2086" s="39">
        <v>87.335189819335938</v>
      </c>
      <c r="G2086">
        <f t="shared" si="195"/>
        <v>1.3504247011250756E-3</v>
      </c>
      <c r="H2086" s="38">
        <f>G2086*SUMIF('Manual Inputs'!$B$11:$B$22,'Expanded kW'!A2086,'Manual Inputs'!$C$11:$C$22)</f>
        <v>49337.584148269983</v>
      </c>
    </row>
    <row r="2087" spans="1:8" x14ac:dyDescent="0.2">
      <c r="A2087">
        <f t="shared" si="192"/>
        <v>5</v>
      </c>
      <c r="B2087" t="b">
        <f t="shared" si="193"/>
        <v>0</v>
      </c>
      <c r="C2087" t="str">
        <f t="shared" si="194"/>
        <v>OFF</v>
      </c>
      <c r="D2087" s="4">
        <f t="shared" si="196"/>
        <v>42516.874999994943</v>
      </c>
      <c r="E2087" t="str">
        <f t="shared" si="197"/>
        <v>LRKPLGS</v>
      </c>
      <c r="F2087" s="39">
        <v>81.793106079101563</v>
      </c>
      <c r="G2087">
        <f t="shared" si="195"/>
        <v>1.2647299566126047E-3</v>
      </c>
      <c r="H2087" s="38">
        <f>G2087*SUMIF('Manual Inputs'!$B$11:$B$22,'Expanded kW'!A2087,'Manual Inputs'!$C$11:$C$22)</f>
        <v>46206.73822629737</v>
      </c>
    </row>
    <row r="2088" spans="1:8" x14ac:dyDescent="0.2">
      <c r="A2088">
        <f t="shared" si="192"/>
        <v>5</v>
      </c>
      <c r="B2088" t="b">
        <f t="shared" si="193"/>
        <v>0</v>
      </c>
      <c r="C2088" t="str">
        <f t="shared" si="194"/>
        <v>OFF</v>
      </c>
      <c r="D2088" s="4">
        <f t="shared" si="196"/>
        <v>42516.916666661607</v>
      </c>
      <c r="E2088" t="str">
        <f t="shared" si="197"/>
        <v>LRKPLGS</v>
      </c>
      <c r="F2088" s="39">
        <v>77.294837951660156</v>
      </c>
      <c r="G2088">
        <f t="shared" si="195"/>
        <v>1.1951752627469756E-3</v>
      </c>
      <c r="H2088" s="38">
        <f>G2088*SUMIF('Manual Inputs'!$B$11:$B$22,'Expanded kW'!A2088,'Manual Inputs'!$C$11:$C$22)</f>
        <v>43665.566875800279</v>
      </c>
    </row>
    <row r="2089" spans="1:8" x14ac:dyDescent="0.2">
      <c r="A2089">
        <f t="shared" si="192"/>
        <v>5</v>
      </c>
      <c r="B2089" t="b">
        <f t="shared" si="193"/>
        <v>0</v>
      </c>
      <c r="C2089" t="str">
        <f t="shared" si="194"/>
        <v>OFF</v>
      </c>
      <c r="D2089" s="4">
        <f t="shared" si="196"/>
        <v>42516.958333328272</v>
      </c>
      <c r="E2089" t="str">
        <f t="shared" si="197"/>
        <v>LRKPLGS</v>
      </c>
      <c r="F2089" s="39">
        <v>72.011856079101562</v>
      </c>
      <c r="G2089">
        <f t="shared" si="195"/>
        <v>1.1134868937051577E-3</v>
      </c>
      <c r="H2089" s="38">
        <f>G2089*SUMIF('Manual Inputs'!$B$11:$B$22,'Expanded kW'!A2089,'Manual Inputs'!$C$11:$C$22)</f>
        <v>40681.093340787287</v>
      </c>
    </row>
    <row r="2090" spans="1:8" x14ac:dyDescent="0.2">
      <c r="A2090">
        <f t="shared" si="192"/>
        <v>5</v>
      </c>
      <c r="B2090" t="b">
        <f t="shared" si="193"/>
        <v>0</v>
      </c>
      <c r="C2090" t="str">
        <f t="shared" si="194"/>
        <v>OFF</v>
      </c>
      <c r="D2090" s="4">
        <f t="shared" si="196"/>
        <v>42516.999999994936</v>
      </c>
      <c r="E2090" t="str">
        <f t="shared" si="197"/>
        <v>LRKPLGS</v>
      </c>
      <c r="F2090" s="39">
        <v>67.150367736816406</v>
      </c>
      <c r="G2090">
        <f t="shared" si="195"/>
        <v>1.0383158892654334E-3</v>
      </c>
      <c r="H2090" s="38">
        <f>G2090*SUMIF('Manual Inputs'!$B$11:$B$22,'Expanded kW'!A2090,'Manual Inputs'!$C$11:$C$22)</f>
        <v>37934.730841667559</v>
      </c>
    </row>
    <row r="2091" spans="1:8" x14ac:dyDescent="0.2">
      <c r="A2091">
        <f t="shared" si="192"/>
        <v>5</v>
      </c>
      <c r="B2091" t="b">
        <f t="shared" si="193"/>
        <v>0</v>
      </c>
      <c r="C2091" t="str">
        <f t="shared" si="194"/>
        <v>OFF</v>
      </c>
      <c r="D2091" s="4">
        <f t="shared" si="196"/>
        <v>42517.0416666616</v>
      </c>
      <c r="E2091" t="str">
        <f t="shared" si="197"/>
        <v>LRKPLGS</v>
      </c>
      <c r="F2091" s="39">
        <v>65.247306823730469</v>
      </c>
      <c r="G2091">
        <f t="shared" si="195"/>
        <v>1.0088897155765327E-3</v>
      </c>
      <c r="H2091" s="38">
        <f>G2091*SUMIF('Manual Inputs'!$B$11:$B$22,'Expanded kW'!A2091,'Manual Inputs'!$C$11:$C$22)</f>
        <v>36859.649558477016</v>
      </c>
    </row>
    <row r="2092" spans="1:8" x14ac:dyDescent="0.2">
      <c r="A2092">
        <f t="shared" si="192"/>
        <v>5</v>
      </c>
      <c r="B2092" t="b">
        <f t="shared" si="193"/>
        <v>0</v>
      </c>
      <c r="C2092" t="str">
        <f t="shared" si="194"/>
        <v>OFF</v>
      </c>
      <c r="D2092" s="4">
        <f t="shared" si="196"/>
        <v>42517.083333328264</v>
      </c>
      <c r="E2092" t="str">
        <f t="shared" si="197"/>
        <v>LRKPLGS</v>
      </c>
      <c r="F2092" s="39">
        <v>64.762680053710938</v>
      </c>
      <c r="G2092">
        <f t="shared" si="195"/>
        <v>1.0013961501258288E-3</v>
      </c>
      <c r="H2092" s="38">
        <f>G2092*SUMIF('Manual Inputs'!$B$11:$B$22,'Expanded kW'!A2092,'Manual Inputs'!$C$11:$C$22)</f>
        <v>36585.873156366884</v>
      </c>
    </row>
    <row r="2093" spans="1:8" x14ac:dyDescent="0.2">
      <c r="A2093">
        <f t="shared" si="192"/>
        <v>5</v>
      </c>
      <c r="B2093" t="b">
        <f t="shared" si="193"/>
        <v>0</v>
      </c>
      <c r="C2093" t="str">
        <f t="shared" si="194"/>
        <v>OFF</v>
      </c>
      <c r="D2093" s="4">
        <f t="shared" si="196"/>
        <v>42517.124999994929</v>
      </c>
      <c r="E2093" t="str">
        <f t="shared" si="197"/>
        <v>LRKPLGS</v>
      </c>
      <c r="F2093" s="39">
        <v>66.426773071289062</v>
      </c>
      <c r="G2093">
        <f t="shared" si="195"/>
        <v>1.027127270886612E-3</v>
      </c>
      <c r="H2093" s="38">
        <f>G2093*SUMIF('Manual Inputs'!$B$11:$B$22,'Expanded kW'!A2093,'Manual Inputs'!$C$11:$C$22)</f>
        <v>37525.956179660803</v>
      </c>
    </row>
    <row r="2094" spans="1:8" x14ac:dyDescent="0.2">
      <c r="A2094">
        <f t="shared" si="192"/>
        <v>5</v>
      </c>
      <c r="B2094" t="b">
        <f t="shared" si="193"/>
        <v>0</v>
      </c>
      <c r="C2094" t="str">
        <f t="shared" si="194"/>
        <v>OFF</v>
      </c>
      <c r="D2094" s="4">
        <f t="shared" si="196"/>
        <v>42517.166666661593</v>
      </c>
      <c r="E2094" t="str">
        <f t="shared" si="197"/>
        <v>LRKPLGS</v>
      </c>
      <c r="F2094" s="39">
        <v>68.114547729492188</v>
      </c>
      <c r="G2094">
        <f t="shared" si="195"/>
        <v>1.053224570189279E-3</v>
      </c>
      <c r="H2094" s="38">
        <f>G2094*SUMIF('Manual Inputs'!$B$11:$B$22,'Expanded kW'!A2094,'Manual Inputs'!$C$11:$C$22)</f>
        <v>38479.417486548329</v>
      </c>
    </row>
    <row r="2095" spans="1:8" x14ac:dyDescent="0.2">
      <c r="A2095">
        <f t="shared" si="192"/>
        <v>5</v>
      </c>
      <c r="B2095" t="b">
        <f t="shared" si="193"/>
        <v>0</v>
      </c>
      <c r="C2095" t="str">
        <f t="shared" si="194"/>
        <v>OFF</v>
      </c>
      <c r="D2095" s="4">
        <f t="shared" si="196"/>
        <v>42517.208333328257</v>
      </c>
      <c r="E2095" t="str">
        <f t="shared" si="197"/>
        <v>LRKPLGS</v>
      </c>
      <c r="F2095" s="39">
        <v>81.188346862792969</v>
      </c>
      <c r="G2095">
        <f t="shared" si="195"/>
        <v>1.255378837257101E-3</v>
      </c>
      <c r="H2095" s="38">
        <f>G2095*SUMIF('Manual Inputs'!$B$11:$B$22,'Expanded kW'!A2095,'Manual Inputs'!$C$11:$C$22)</f>
        <v>45865.096343045159</v>
      </c>
    </row>
    <row r="2096" spans="1:8" x14ac:dyDescent="0.2">
      <c r="A2096">
        <f t="shared" si="192"/>
        <v>5</v>
      </c>
      <c r="B2096" t="b">
        <f t="shared" si="193"/>
        <v>0</v>
      </c>
      <c r="C2096" t="str">
        <f t="shared" si="194"/>
        <v>OFF</v>
      </c>
      <c r="D2096" s="4">
        <f t="shared" si="196"/>
        <v>42517.249999994921</v>
      </c>
      <c r="E2096" t="str">
        <f t="shared" si="197"/>
        <v>LRKPLGS</v>
      </c>
      <c r="F2096" s="39">
        <v>89.112380981445312</v>
      </c>
      <c r="G2096">
        <f t="shared" si="195"/>
        <v>1.3779046075510914E-3</v>
      </c>
      <c r="H2096" s="38">
        <f>G2096*SUMIF('Manual Inputs'!$B$11:$B$22,'Expanded kW'!A2096,'Manual Inputs'!$C$11:$C$22)</f>
        <v>50341.558819757105</v>
      </c>
    </row>
    <row r="2097" spans="1:8" x14ac:dyDescent="0.2">
      <c r="A2097">
        <f t="shared" si="192"/>
        <v>5</v>
      </c>
      <c r="B2097" t="b">
        <f t="shared" si="193"/>
        <v>0</v>
      </c>
      <c r="C2097" t="str">
        <f t="shared" si="194"/>
        <v>ON</v>
      </c>
      <c r="D2097" s="4">
        <f t="shared" si="196"/>
        <v>42517.291666661586</v>
      </c>
      <c r="E2097" t="str">
        <f t="shared" si="197"/>
        <v>LRKPLGS</v>
      </c>
      <c r="F2097" s="39">
        <v>85.174125671386719</v>
      </c>
      <c r="G2097">
        <f t="shared" si="195"/>
        <v>1.317009139629836E-3</v>
      </c>
      <c r="H2097" s="38">
        <f>G2097*SUMIF('Manual Inputs'!$B$11:$B$22,'Expanded kW'!A2097,'Manual Inputs'!$C$11:$C$22)</f>
        <v>48116.751120142209</v>
      </c>
    </row>
    <row r="2098" spans="1:8" x14ac:dyDescent="0.2">
      <c r="A2098">
        <f t="shared" si="192"/>
        <v>5</v>
      </c>
      <c r="B2098" t="b">
        <f t="shared" si="193"/>
        <v>0</v>
      </c>
      <c r="C2098" t="str">
        <f t="shared" si="194"/>
        <v>ON</v>
      </c>
      <c r="D2098" s="4">
        <f t="shared" si="196"/>
        <v>42517.33333332825</v>
      </c>
      <c r="E2098" t="str">
        <f t="shared" si="197"/>
        <v>LRKPLGS</v>
      </c>
      <c r="F2098" s="39">
        <v>91.028770446777344</v>
      </c>
      <c r="G2098">
        <f t="shared" si="195"/>
        <v>1.4075368746396927E-3</v>
      </c>
      <c r="H2098" s="38">
        <f>G2098*SUMIF('Manual Inputs'!$B$11:$B$22,'Expanded kW'!A2098,'Manual Inputs'!$C$11:$C$22)</f>
        <v>51424.169697483099</v>
      </c>
    </row>
    <row r="2099" spans="1:8" x14ac:dyDescent="0.2">
      <c r="A2099">
        <f t="shared" si="192"/>
        <v>5</v>
      </c>
      <c r="B2099" t="b">
        <f t="shared" si="193"/>
        <v>0</v>
      </c>
      <c r="C2099" t="str">
        <f t="shared" si="194"/>
        <v>ON</v>
      </c>
      <c r="D2099" s="4">
        <f t="shared" si="196"/>
        <v>42517.374999994914</v>
      </c>
      <c r="E2099" t="str">
        <f t="shared" si="197"/>
        <v>LRKPLGS</v>
      </c>
      <c r="F2099" s="39">
        <v>94.876686096191406</v>
      </c>
      <c r="G2099">
        <f t="shared" si="195"/>
        <v>1.4670354610807795E-3</v>
      </c>
      <c r="H2099" s="38">
        <f>G2099*SUMIF('Manual Inputs'!$B$11:$B$22,'Expanded kW'!A2099,'Manual Inputs'!$C$11:$C$22)</f>
        <v>53597.942520799028</v>
      </c>
    </row>
    <row r="2100" spans="1:8" x14ac:dyDescent="0.2">
      <c r="A2100">
        <f t="shared" si="192"/>
        <v>5</v>
      </c>
      <c r="B2100" t="b">
        <f t="shared" si="193"/>
        <v>0</v>
      </c>
      <c r="C2100" t="str">
        <f t="shared" si="194"/>
        <v>ON</v>
      </c>
      <c r="D2100" s="4">
        <f t="shared" si="196"/>
        <v>42517.416666661578</v>
      </c>
      <c r="E2100" t="str">
        <f t="shared" si="197"/>
        <v>LRKPLGS</v>
      </c>
      <c r="F2100" s="39">
        <v>96.941680908203125</v>
      </c>
      <c r="G2100">
        <f t="shared" si="195"/>
        <v>1.4989655457076565E-3</v>
      </c>
      <c r="H2100" s="38">
        <f>G2100*SUMIF('Manual Inputs'!$B$11:$B$22,'Expanded kW'!A2100,'Manual Inputs'!$C$11:$C$22)</f>
        <v>54764.503852080561</v>
      </c>
    </row>
    <row r="2101" spans="1:8" x14ac:dyDescent="0.2">
      <c r="A2101">
        <f t="shared" si="192"/>
        <v>5</v>
      </c>
      <c r="B2101" t="b">
        <f t="shared" si="193"/>
        <v>0</v>
      </c>
      <c r="C2101" t="str">
        <f t="shared" si="194"/>
        <v>ON</v>
      </c>
      <c r="D2101" s="4">
        <f t="shared" si="196"/>
        <v>42517.458333328243</v>
      </c>
      <c r="E2101" t="str">
        <f t="shared" si="197"/>
        <v>LRKPLGS</v>
      </c>
      <c r="F2101" s="39">
        <v>98.264732360839844</v>
      </c>
      <c r="G2101">
        <f t="shared" si="195"/>
        <v>1.5194232943676869E-3</v>
      </c>
      <c r="H2101" s="38">
        <f>G2101*SUMIF('Manual Inputs'!$B$11:$B$22,'Expanded kW'!A2101,'Manual Inputs'!$C$11:$C$22)</f>
        <v>55511.924937578704</v>
      </c>
    </row>
    <row r="2102" spans="1:8" x14ac:dyDescent="0.2">
      <c r="A2102">
        <f t="shared" si="192"/>
        <v>5</v>
      </c>
      <c r="B2102" t="b">
        <f t="shared" si="193"/>
        <v>0</v>
      </c>
      <c r="C2102" t="str">
        <f t="shared" si="194"/>
        <v>ON</v>
      </c>
      <c r="D2102" s="4">
        <f t="shared" si="196"/>
        <v>42517.499999994907</v>
      </c>
      <c r="E2102" t="str">
        <f t="shared" si="197"/>
        <v>LRKPLGS</v>
      </c>
      <c r="F2102" s="39">
        <v>106.28656005859375</v>
      </c>
      <c r="G2102">
        <f t="shared" si="195"/>
        <v>1.6434612027254219E-3</v>
      </c>
      <c r="H2102" s="38">
        <f>G2102*SUMIF('Manual Inputs'!$B$11:$B$22,'Expanded kW'!A2102,'Manual Inputs'!$C$11:$C$22)</f>
        <v>60043.633174310919</v>
      </c>
    </row>
    <row r="2103" spans="1:8" x14ac:dyDescent="0.2">
      <c r="A2103">
        <f t="shared" si="192"/>
        <v>5</v>
      </c>
      <c r="B2103" t="b">
        <f t="shared" si="193"/>
        <v>0</v>
      </c>
      <c r="C2103" t="str">
        <f t="shared" si="194"/>
        <v>ON</v>
      </c>
      <c r="D2103" s="4">
        <f t="shared" si="196"/>
        <v>42517.541666661571</v>
      </c>
      <c r="E2103" t="str">
        <f t="shared" si="197"/>
        <v>LRKPLGS</v>
      </c>
      <c r="F2103" s="39">
        <v>105.63203430175781</v>
      </c>
      <c r="G2103">
        <f t="shared" si="195"/>
        <v>1.633340565770464E-3</v>
      </c>
      <c r="H2103" s="38">
        <f>G2103*SUMIF('Manual Inputs'!$B$11:$B$22,'Expanded kW'!A2103,'Manual Inputs'!$C$11:$C$22)</f>
        <v>59673.877069447524</v>
      </c>
    </row>
    <row r="2104" spans="1:8" x14ac:dyDescent="0.2">
      <c r="A2104">
        <f t="shared" si="192"/>
        <v>5</v>
      </c>
      <c r="B2104" t="b">
        <f t="shared" si="193"/>
        <v>0</v>
      </c>
      <c r="C2104" t="str">
        <f t="shared" si="194"/>
        <v>ON</v>
      </c>
      <c r="D2104" s="4">
        <f t="shared" si="196"/>
        <v>42517.583333328235</v>
      </c>
      <c r="E2104" t="str">
        <f t="shared" si="197"/>
        <v>LRKPLGS</v>
      </c>
      <c r="F2104" s="39">
        <v>105.0196533203125</v>
      </c>
      <c r="G2104">
        <f t="shared" si="195"/>
        <v>1.6238715944937808E-3</v>
      </c>
      <c r="H2104" s="38">
        <f>G2104*SUMIF('Manual Inputs'!$B$11:$B$22,'Expanded kW'!A2104,'Manual Inputs'!$C$11:$C$22)</f>
        <v>59327.929482165026</v>
      </c>
    </row>
    <row r="2105" spans="1:8" x14ac:dyDescent="0.2">
      <c r="A2105">
        <f t="shared" si="192"/>
        <v>5</v>
      </c>
      <c r="B2105" t="b">
        <f t="shared" si="193"/>
        <v>0</v>
      </c>
      <c r="C2105" t="str">
        <f t="shared" si="194"/>
        <v>ON</v>
      </c>
      <c r="D2105" s="4">
        <f t="shared" si="196"/>
        <v>42517.6249999949</v>
      </c>
      <c r="E2105" t="str">
        <f t="shared" si="197"/>
        <v>LRKPLGS</v>
      </c>
      <c r="F2105" s="39">
        <v>109.73353576660156</v>
      </c>
      <c r="G2105">
        <f t="shared" si="195"/>
        <v>1.6967602354509598E-3</v>
      </c>
      <c r="H2105" s="38">
        <f>G2105*SUMIF('Manual Inputs'!$B$11:$B$22,'Expanded kW'!A2105,'Manual Inputs'!$C$11:$C$22)</f>
        <v>61990.90613956903</v>
      </c>
    </row>
    <row r="2106" spans="1:8" x14ac:dyDescent="0.2">
      <c r="A2106">
        <f t="shared" si="192"/>
        <v>5</v>
      </c>
      <c r="B2106" t="b">
        <f t="shared" si="193"/>
        <v>0</v>
      </c>
      <c r="C2106" t="str">
        <f t="shared" si="194"/>
        <v>ON</v>
      </c>
      <c r="D2106" s="4">
        <f t="shared" si="196"/>
        <v>42517.666666661564</v>
      </c>
      <c r="E2106" t="str">
        <f t="shared" si="197"/>
        <v>LRKPLGS</v>
      </c>
      <c r="F2106" s="39">
        <v>107.51602935791016</v>
      </c>
      <c r="G2106">
        <f t="shared" si="195"/>
        <v>1.6624719327015789E-3</v>
      </c>
      <c r="H2106" s="38">
        <f>G2106*SUMIF('Manual Inputs'!$B$11:$B$22,'Expanded kW'!A2106,'Manual Inputs'!$C$11:$C$22)</f>
        <v>60738.187627541272</v>
      </c>
    </row>
    <row r="2107" spans="1:8" x14ac:dyDescent="0.2">
      <c r="A2107">
        <f t="shared" si="192"/>
        <v>5</v>
      </c>
      <c r="B2107" t="b">
        <f t="shared" si="193"/>
        <v>0</v>
      </c>
      <c r="C2107" t="str">
        <f t="shared" si="194"/>
        <v>ON</v>
      </c>
      <c r="D2107" s="4">
        <f t="shared" si="196"/>
        <v>42517.708333328228</v>
      </c>
      <c r="E2107" t="str">
        <f t="shared" si="197"/>
        <v>LRKPLGS</v>
      </c>
      <c r="F2107" s="39">
        <v>93.263359069824219</v>
      </c>
      <c r="G2107">
        <f t="shared" si="195"/>
        <v>1.4420893119751808E-3</v>
      </c>
      <c r="H2107" s="38">
        <f>G2107*SUMIF('Manual Inputs'!$B$11:$B$22,'Expanded kW'!A2107,'Manual Inputs'!$C$11:$C$22)</f>
        <v>52686.538330956115</v>
      </c>
    </row>
    <row r="2108" spans="1:8" x14ac:dyDescent="0.2">
      <c r="A2108">
        <f t="shared" si="192"/>
        <v>5</v>
      </c>
      <c r="B2108" t="b">
        <f t="shared" si="193"/>
        <v>0</v>
      </c>
      <c r="C2108" t="str">
        <f t="shared" si="194"/>
        <v>ON</v>
      </c>
      <c r="D2108" s="4">
        <f t="shared" si="196"/>
        <v>42517.749999994892</v>
      </c>
      <c r="E2108" t="str">
        <f t="shared" si="197"/>
        <v>LRKPLGS</v>
      </c>
      <c r="F2108" s="39">
        <v>93.103355407714844</v>
      </c>
      <c r="G2108">
        <f t="shared" si="195"/>
        <v>1.4396152474196455E-3</v>
      </c>
      <c r="H2108" s="38">
        <f>G2108*SUMIF('Manual Inputs'!$B$11:$B$22,'Expanded kW'!A2108,'Manual Inputs'!$C$11:$C$22)</f>
        <v>52596.148716418349</v>
      </c>
    </row>
    <row r="2109" spans="1:8" x14ac:dyDescent="0.2">
      <c r="A2109">
        <f t="shared" si="192"/>
        <v>5</v>
      </c>
      <c r="B2109" t="b">
        <f t="shared" si="193"/>
        <v>0</v>
      </c>
      <c r="C2109" t="str">
        <f t="shared" si="194"/>
        <v>ON</v>
      </c>
      <c r="D2109" s="4">
        <f t="shared" si="196"/>
        <v>42517.791666661557</v>
      </c>
      <c r="E2109" t="str">
        <f t="shared" si="197"/>
        <v>LRKPLGS</v>
      </c>
      <c r="F2109" s="39">
        <v>88.328155517578125</v>
      </c>
      <c r="G2109">
        <f t="shared" si="195"/>
        <v>1.365778482447931E-3</v>
      </c>
      <c r="H2109" s="38">
        <f>G2109*SUMIF('Manual Inputs'!$B$11:$B$22,'Expanded kW'!A2109,'Manual Inputs'!$C$11:$C$22)</f>
        <v>49898.532476140026</v>
      </c>
    </row>
    <row r="2110" spans="1:8" x14ac:dyDescent="0.2">
      <c r="A2110">
        <f t="shared" si="192"/>
        <v>5</v>
      </c>
      <c r="B2110" t="b">
        <f t="shared" si="193"/>
        <v>0</v>
      </c>
      <c r="C2110" t="str">
        <f t="shared" si="194"/>
        <v>ON</v>
      </c>
      <c r="D2110" s="4">
        <f t="shared" si="196"/>
        <v>42517.833333328221</v>
      </c>
      <c r="E2110" t="str">
        <f t="shared" si="197"/>
        <v>LRKPLGS</v>
      </c>
      <c r="F2110" s="39">
        <v>86.890708923339844</v>
      </c>
      <c r="G2110">
        <f t="shared" si="195"/>
        <v>1.343551893241186E-3</v>
      </c>
      <c r="H2110" s="38">
        <f>G2110*SUMIF('Manual Inputs'!$B$11:$B$22,'Expanded kW'!A2110,'Manual Inputs'!$C$11:$C$22)</f>
        <v>49086.48704006114</v>
      </c>
    </row>
    <row r="2111" spans="1:8" x14ac:dyDescent="0.2">
      <c r="A2111">
        <f t="shared" si="192"/>
        <v>5</v>
      </c>
      <c r="B2111" t="b">
        <f t="shared" si="193"/>
        <v>0</v>
      </c>
      <c r="C2111" t="str">
        <f t="shared" si="194"/>
        <v>OFF</v>
      </c>
      <c r="D2111" s="4">
        <f t="shared" si="196"/>
        <v>42517.874999994885</v>
      </c>
      <c r="E2111" t="str">
        <f t="shared" si="197"/>
        <v>LRKPLGS</v>
      </c>
      <c r="F2111" s="39">
        <v>83.131690979003906</v>
      </c>
      <c r="G2111">
        <f t="shared" si="195"/>
        <v>1.2854278919708553E-3</v>
      </c>
      <c r="H2111" s="38">
        <f>G2111*SUMIF('Manual Inputs'!$B$11:$B$22,'Expanded kW'!A2111,'Manual Inputs'!$C$11:$C$22)</f>
        <v>46962.934500389783</v>
      </c>
    </row>
    <row r="2112" spans="1:8" x14ac:dyDescent="0.2">
      <c r="A2112">
        <f t="shared" si="192"/>
        <v>5</v>
      </c>
      <c r="B2112" t="b">
        <f t="shared" si="193"/>
        <v>0</v>
      </c>
      <c r="C2112" t="str">
        <f t="shared" si="194"/>
        <v>OFF</v>
      </c>
      <c r="D2112" s="4">
        <f t="shared" si="196"/>
        <v>42517.916666661549</v>
      </c>
      <c r="E2112" t="str">
        <f t="shared" si="197"/>
        <v>LRKPLGS</v>
      </c>
      <c r="F2112" s="39">
        <v>79.474166870117187</v>
      </c>
      <c r="G2112">
        <f t="shared" si="195"/>
        <v>1.2288732441614384E-3</v>
      </c>
      <c r="H2112" s="38">
        <f>G2112*SUMIF('Manual Inputs'!$B$11:$B$22,'Expanded kW'!A2112,'Manual Inputs'!$C$11:$C$22)</f>
        <v>44896.718077550191</v>
      </c>
    </row>
    <row r="2113" spans="1:8" x14ac:dyDescent="0.2">
      <c r="A2113">
        <f t="shared" si="192"/>
        <v>5</v>
      </c>
      <c r="B2113" t="b">
        <f t="shared" si="193"/>
        <v>0</v>
      </c>
      <c r="C2113" t="str">
        <f t="shared" si="194"/>
        <v>OFF</v>
      </c>
      <c r="D2113" s="4">
        <f t="shared" si="196"/>
        <v>42517.958333328213</v>
      </c>
      <c r="E2113" t="str">
        <f t="shared" si="197"/>
        <v>LRKPLGS</v>
      </c>
      <c r="F2113" s="39">
        <v>73.800933837890625</v>
      </c>
      <c r="G2113">
        <f t="shared" si="195"/>
        <v>1.1411505972214616E-3</v>
      </c>
      <c r="H2113" s="38">
        <f>G2113*SUMIF('Manual Inputs'!$B$11:$B$22,'Expanded kW'!A2113,'Manual Inputs'!$C$11:$C$22)</f>
        <v>41691.783014155473</v>
      </c>
    </row>
    <row r="2114" spans="1:8" x14ac:dyDescent="0.2">
      <c r="A2114">
        <f t="shared" ref="A2114:A2177" si="198">MONTH(D2114)</f>
        <v>5</v>
      </c>
      <c r="B2114" t="b">
        <f t="shared" ref="B2114:B2177" si="199">IF(ISNA(VLOOKUP(DATE(YEAR(D2114),MONTH(D2114),DAY(D2114)),Holidays,1,FALSE)),FALSE,TRUE)</f>
        <v>0</v>
      </c>
      <c r="C2114" t="str">
        <f t="shared" ref="C2114:C2177" si="200">IF(OR(HOUR(D2114)&lt;PkStart,HOUR(D2114)&gt;OPkStart-1,WEEKDAY(D2114,2)&gt;5,B2114)=TRUE,"OFF","ON")</f>
        <v>OFF</v>
      </c>
      <c r="D2114" s="4">
        <f t="shared" si="196"/>
        <v>42517.999999994878</v>
      </c>
      <c r="E2114" t="str">
        <f t="shared" si="197"/>
        <v>LRKPLGS</v>
      </c>
      <c r="F2114" s="39">
        <v>68.0537109375</v>
      </c>
      <c r="G2114">
        <f t="shared" ref="G2114:G2177" si="201">IF(SUMIF($A$2:$A$8761,A2114,$F$2:$F$8761)=0,0,F2114/SUMIF($A$2:$A$8761,A2114,$F$2:$F$8761))</f>
        <v>1.052283878277881E-3</v>
      </c>
      <c r="H2114" s="38">
        <f>G2114*SUMIF('Manual Inputs'!$B$11:$B$22,'Expanded kW'!A2114,'Manual Inputs'!$C$11:$C$22)</f>
        <v>38445.049434558816</v>
      </c>
    </row>
    <row r="2115" spans="1:8" x14ac:dyDescent="0.2">
      <c r="A2115">
        <f t="shared" si="198"/>
        <v>5</v>
      </c>
      <c r="B2115" t="b">
        <f t="shared" si="199"/>
        <v>0</v>
      </c>
      <c r="C2115" t="str">
        <f t="shared" si="200"/>
        <v>OFF</v>
      </c>
      <c r="D2115" s="4">
        <f t="shared" si="196"/>
        <v>42518.041666661542</v>
      </c>
      <c r="E2115" t="str">
        <f t="shared" si="197"/>
        <v>LRKPLGS</v>
      </c>
      <c r="F2115" s="39">
        <v>67.930747985839844</v>
      </c>
      <c r="G2115">
        <f t="shared" si="201"/>
        <v>1.0503825575434939E-3</v>
      </c>
      <c r="H2115" s="38">
        <f>G2115*SUMIF('Manual Inputs'!$B$11:$B$22,'Expanded kW'!A2115,'Manual Inputs'!$C$11:$C$22)</f>
        <v>38375.584938206281</v>
      </c>
    </row>
    <row r="2116" spans="1:8" x14ac:dyDescent="0.2">
      <c r="A2116">
        <f t="shared" si="198"/>
        <v>5</v>
      </c>
      <c r="B2116" t="b">
        <f t="shared" si="199"/>
        <v>0</v>
      </c>
      <c r="C2116" t="str">
        <f t="shared" si="200"/>
        <v>OFF</v>
      </c>
      <c r="D2116" s="4">
        <f t="shared" ref="D2116:D2179" si="202">+D2115+1/24</f>
        <v>42518.083333328206</v>
      </c>
      <c r="E2116" t="str">
        <f t="shared" ref="E2116:E2179" si="203">+E2115</f>
        <v>LRKPLGS</v>
      </c>
      <c r="F2116" s="39">
        <v>65.74237060546875</v>
      </c>
      <c r="G2116">
        <f t="shared" si="201"/>
        <v>1.0165446638382212E-3</v>
      </c>
      <c r="H2116" s="38">
        <f>G2116*SUMIF('Manual Inputs'!$B$11:$B$22,'Expanded kW'!A2116,'Manual Inputs'!$C$11:$C$22)</f>
        <v>37139.322059799793</v>
      </c>
    </row>
    <row r="2117" spans="1:8" x14ac:dyDescent="0.2">
      <c r="A2117">
        <f t="shared" si="198"/>
        <v>5</v>
      </c>
      <c r="B2117" t="b">
        <f t="shared" si="199"/>
        <v>0</v>
      </c>
      <c r="C2117" t="str">
        <f t="shared" si="200"/>
        <v>OFF</v>
      </c>
      <c r="D2117" s="4">
        <f t="shared" si="202"/>
        <v>42518.12499999487</v>
      </c>
      <c r="E2117" t="str">
        <f t="shared" si="203"/>
        <v>LRKPLGS</v>
      </c>
      <c r="F2117" s="39">
        <v>66.131172180175781</v>
      </c>
      <c r="G2117">
        <f t="shared" si="201"/>
        <v>1.0225565274570767E-3</v>
      </c>
      <c r="H2117" s="38">
        <f>G2117*SUMIF('Manual Inputs'!$B$11:$B$22,'Expanded kW'!A2117,'Manual Inputs'!$C$11:$C$22)</f>
        <v>37358.964685513092</v>
      </c>
    </row>
    <row r="2118" spans="1:8" x14ac:dyDescent="0.2">
      <c r="A2118">
        <f t="shared" si="198"/>
        <v>5</v>
      </c>
      <c r="B2118" t="b">
        <f t="shared" si="199"/>
        <v>0</v>
      </c>
      <c r="C2118" t="str">
        <f t="shared" si="200"/>
        <v>OFF</v>
      </c>
      <c r="D2118" s="4">
        <f t="shared" si="202"/>
        <v>42518.166666661535</v>
      </c>
      <c r="E2118" t="str">
        <f t="shared" si="203"/>
        <v>LRKPLGS</v>
      </c>
      <c r="F2118" s="39">
        <v>71.848617553710938</v>
      </c>
      <c r="G2118">
        <f t="shared" si="201"/>
        <v>1.1109628099158083E-3</v>
      </c>
      <c r="H2118" s="38">
        <f>G2118*SUMIF('Manual Inputs'!$B$11:$B$22,'Expanded kW'!A2118,'Manual Inputs'!$C$11:$C$22)</f>
        <v>40588.876280294717</v>
      </c>
    </row>
    <row r="2119" spans="1:8" x14ac:dyDescent="0.2">
      <c r="A2119">
        <f t="shared" si="198"/>
        <v>5</v>
      </c>
      <c r="B2119" t="b">
        <f t="shared" si="199"/>
        <v>0</v>
      </c>
      <c r="C2119" t="str">
        <f t="shared" si="200"/>
        <v>OFF</v>
      </c>
      <c r="D2119" s="4">
        <f t="shared" si="202"/>
        <v>42518.208333328199</v>
      </c>
      <c r="E2119" t="str">
        <f t="shared" si="203"/>
        <v>LRKPLGS</v>
      </c>
      <c r="F2119" s="39">
        <v>75.495780944824219</v>
      </c>
      <c r="G2119">
        <f t="shared" si="201"/>
        <v>1.167357254613151E-3</v>
      </c>
      <c r="H2119" s="38">
        <f>G2119*SUMIF('Manual Inputs'!$B$11:$B$22,'Expanded kW'!A2119,'Manual Inputs'!$C$11:$C$22)</f>
        <v>42649.2397040621</v>
      </c>
    </row>
    <row r="2120" spans="1:8" x14ac:dyDescent="0.2">
      <c r="A2120">
        <f t="shared" si="198"/>
        <v>5</v>
      </c>
      <c r="B2120" t="b">
        <f t="shared" si="199"/>
        <v>0</v>
      </c>
      <c r="C2120" t="str">
        <f t="shared" si="200"/>
        <v>OFF</v>
      </c>
      <c r="D2120" s="4">
        <f t="shared" si="202"/>
        <v>42518.249999994863</v>
      </c>
      <c r="E2120" t="str">
        <f t="shared" si="203"/>
        <v>LRKPLGS</v>
      </c>
      <c r="F2120" s="39">
        <v>80.939796447753906</v>
      </c>
      <c r="G2120">
        <f t="shared" si="201"/>
        <v>1.2515356141457989E-3</v>
      </c>
      <c r="H2120" s="38">
        <f>G2120*SUMIF('Manual Inputs'!$B$11:$B$22,'Expanded kW'!A2120,'Manual Inputs'!$C$11:$C$22)</f>
        <v>45724.684705508851</v>
      </c>
    </row>
    <row r="2121" spans="1:8" x14ac:dyDescent="0.2">
      <c r="A2121">
        <f t="shared" si="198"/>
        <v>5</v>
      </c>
      <c r="B2121" t="b">
        <f t="shared" si="199"/>
        <v>0</v>
      </c>
      <c r="C2121" t="str">
        <f t="shared" si="200"/>
        <v>OFF</v>
      </c>
      <c r="D2121" s="4">
        <f t="shared" si="202"/>
        <v>42518.291666661527</v>
      </c>
      <c r="E2121" t="str">
        <f t="shared" si="203"/>
        <v>LRKPLGS</v>
      </c>
      <c r="F2121" s="39">
        <v>77.947097778320313</v>
      </c>
      <c r="G2121">
        <f t="shared" si="201"/>
        <v>1.2052608626442855E-3</v>
      </c>
      <c r="H2121" s="38">
        <f>G2121*SUMIF('Manual Inputs'!$B$11:$B$22,'Expanded kW'!A2121,'Manual Inputs'!$C$11:$C$22)</f>
        <v>44034.042906492512</v>
      </c>
    </row>
    <row r="2122" spans="1:8" x14ac:dyDescent="0.2">
      <c r="A2122">
        <f t="shared" si="198"/>
        <v>5</v>
      </c>
      <c r="B2122" t="b">
        <f t="shared" si="199"/>
        <v>0</v>
      </c>
      <c r="C2122" t="str">
        <f t="shared" si="200"/>
        <v>OFF</v>
      </c>
      <c r="D2122" s="4">
        <f t="shared" si="202"/>
        <v>42518.333333328192</v>
      </c>
      <c r="E2122" t="str">
        <f t="shared" si="203"/>
        <v>LRKPLGS</v>
      </c>
      <c r="F2122" s="39">
        <v>76.94256591796875</v>
      </c>
      <c r="G2122">
        <f t="shared" si="201"/>
        <v>1.1897282389665667E-3</v>
      </c>
      <c r="H2122" s="38">
        <f>G2122*SUMIF('Manual Inputs'!$B$11:$B$22,'Expanded kW'!A2122,'Manual Inputs'!$C$11:$C$22)</f>
        <v>43466.560597331256</v>
      </c>
    </row>
    <row r="2123" spans="1:8" x14ac:dyDescent="0.2">
      <c r="A2123">
        <f t="shared" si="198"/>
        <v>5</v>
      </c>
      <c r="B2123" t="b">
        <f t="shared" si="199"/>
        <v>0</v>
      </c>
      <c r="C2123" t="str">
        <f t="shared" si="200"/>
        <v>OFF</v>
      </c>
      <c r="D2123" s="4">
        <f t="shared" si="202"/>
        <v>42518.374999994856</v>
      </c>
      <c r="E2123" t="str">
        <f t="shared" si="203"/>
        <v>LRKPLGS</v>
      </c>
      <c r="F2123" s="39">
        <v>86.513648986816406</v>
      </c>
      <c r="G2123">
        <f t="shared" si="201"/>
        <v>1.3377215852846884E-3</v>
      </c>
      <c r="H2123" s="38">
        <f>G2123*SUMIF('Manual Inputs'!$B$11:$B$22,'Expanded kW'!A2123,'Manual Inputs'!$C$11:$C$22)</f>
        <v>48873.47752596208</v>
      </c>
    </row>
    <row r="2124" spans="1:8" x14ac:dyDescent="0.2">
      <c r="A2124">
        <f t="shared" si="198"/>
        <v>5</v>
      </c>
      <c r="B2124" t="b">
        <f t="shared" si="199"/>
        <v>0</v>
      </c>
      <c r="C2124" t="str">
        <f t="shared" si="200"/>
        <v>OFF</v>
      </c>
      <c r="D2124" s="4">
        <f t="shared" si="202"/>
        <v>42518.41666666152</v>
      </c>
      <c r="E2124" t="str">
        <f t="shared" si="203"/>
        <v>LRKPLGS</v>
      </c>
      <c r="F2124" s="39">
        <v>87.749565124511719</v>
      </c>
      <c r="G2124">
        <f t="shared" si="201"/>
        <v>1.3568319998188002E-3</v>
      </c>
      <c r="H2124" s="38">
        <f>G2124*SUMIF('Manual Inputs'!$B$11:$B$22,'Expanded kW'!A2124,'Manual Inputs'!$C$11:$C$22)</f>
        <v>49571.673941059889</v>
      </c>
    </row>
    <row r="2125" spans="1:8" x14ac:dyDescent="0.2">
      <c r="A2125">
        <f t="shared" si="198"/>
        <v>5</v>
      </c>
      <c r="B2125" t="b">
        <f t="shared" si="199"/>
        <v>0</v>
      </c>
      <c r="C2125" t="str">
        <f t="shared" si="200"/>
        <v>OFF</v>
      </c>
      <c r="D2125" s="4">
        <f t="shared" si="202"/>
        <v>42518.458333328184</v>
      </c>
      <c r="E2125" t="str">
        <f t="shared" si="203"/>
        <v>LRKPLGS</v>
      </c>
      <c r="F2125" s="39">
        <v>92.139488220214844</v>
      </c>
      <c r="G2125">
        <f t="shared" si="201"/>
        <v>1.4247114032613338E-3</v>
      </c>
      <c r="H2125" s="38">
        <f>G2125*SUMIF('Manual Inputs'!$B$11:$B$22,'Expanded kW'!A2125,'Manual Inputs'!$C$11:$C$22)</f>
        <v>52051.63878211339</v>
      </c>
    </row>
    <row r="2126" spans="1:8" x14ac:dyDescent="0.2">
      <c r="A2126">
        <f t="shared" si="198"/>
        <v>5</v>
      </c>
      <c r="B2126" t="b">
        <f t="shared" si="199"/>
        <v>0</v>
      </c>
      <c r="C2126" t="str">
        <f t="shared" si="200"/>
        <v>OFF</v>
      </c>
      <c r="D2126" s="4">
        <f t="shared" si="202"/>
        <v>42518.499999994849</v>
      </c>
      <c r="E2126" t="str">
        <f t="shared" si="203"/>
        <v>LRKPLGS</v>
      </c>
      <c r="F2126" s="39">
        <v>92.550056457519531</v>
      </c>
      <c r="G2126">
        <f t="shared" si="201"/>
        <v>1.4310598349794141E-3</v>
      </c>
      <c r="H2126" s="38">
        <f>G2126*SUMIF('Manual Inputs'!$B$11:$B$22,'Expanded kW'!A2126,'Manual Inputs'!$C$11:$C$22)</f>
        <v>52283.577877895172</v>
      </c>
    </row>
    <row r="2127" spans="1:8" x14ac:dyDescent="0.2">
      <c r="A2127">
        <f t="shared" si="198"/>
        <v>5</v>
      </c>
      <c r="B2127" t="b">
        <f t="shared" si="199"/>
        <v>0</v>
      </c>
      <c r="C2127" t="str">
        <f t="shared" si="200"/>
        <v>OFF</v>
      </c>
      <c r="D2127" s="4">
        <f t="shared" si="202"/>
        <v>42518.541666661513</v>
      </c>
      <c r="E2127" t="str">
        <f t="shared" si="203"/>
        <v>LRKPLGS</v>
      </c>
      <c r="F2127" s="39">
        <v>93.805145263671875</v>
      </c>
      <c r="G2127">
        <f t="shared" si="201"/>
        <v>1.4504667078497865E-3</v>
      </c>
      <c r="H2127" s="38">
        <f>G2127*SUMIF('Manual Inputs'!$B$11:$B$22,'Expanded kW'!A2127,'Manual Inputs'!$C$11:$C$22)</f>
        <v>52992.60535828639</v>
      </c>
    </row>
    <row r="2128" spans="1:8" x14ac:dyDescent="0.2">
      <c r="A2128">
        <f t="shared" si="198"/>
        <v>5</v>
      </c>
      <c r="B2128" t="b">
        <f t="shared" si="199"/>
        <v>0</v>
      </c>
      <c r="C2128" t="str">
        <f t="shared" si="200"/>
        <v>OFF</v>
      </c>
      <c r="D2128" s="4">
        <f t="shared" si="202"/>
        <v>42518.583333328177</v>
      </c>
      <c r="E2128" t="str">
        <f t="shared" si="203"/>
        <v>LRKPLGS</v>
      </c>
      <c r="F2128" s="39">
        <v>96.465957641601563</v>
      </c>
      <c r="G2128">
        <f t="shared" si="201"/>
        <v>1.4916096511198322E-3</v>
      </c>
      <c r="H2128" s="38">
        <f>G2128*SUMIF('Manual Inputs'!$B$11:$B$22,'Expanded kW'!A2128,'Manual Inputs'!$C$11:$C$22)</f>
        <v>54495.757236360165</v>
      </c>
    </row>
    <row r="2129" spans="1:8" x14ac:dyDescent="0.2">
      <c r="A2129">
        <f t="shared" si="198"/>
        <v>5</v>
      </c>
      <c r="B2129" t="b">
        <f t="shared" si="199"/>
        <v>0</v>
      </c>
      <c r="C2129" t="str">
        <f t="shared" si="200"/>
        <v>OFF</v>
      </c>
      <c r="D2129" s="4">
        <f t="shared" si="202"/>
        <v>42518.624999994841</v>
      </c>
      <c r="E2129" t="str">
        <f t="shared" si="203"/>
        <v>LRKPLGS</v>
      </c>
      <c r="F2129" s="39">
        <v>99.667854309082031</v>
      </c>
      <c r="G2129">
        <f t="shared" si="201"/>
        <v>1.5411191370345049E-3</v>
      </c>
      <c r="H2129" s="38">
        <f>G2129*SUMIF('Manual Inputs'!$B$11:$B$22,'Expanded kW'!A2129,'Manual Inputs'!$C$11:$C$22)</f>
        <v>56304.579620472141</v>
      </c>
    </row>
    <row r="2130" spans="1:8" x14ac:dyDescent="0.2">
      <c r="A2130">
        <f t="shared" si="198"/>
        <v>5</v>
      </c>
      <c r="B2130" t="b">
        <f t="shared" si="199"/>
        <v>0</v>
      </c>
      <c r="C2130" t="str">
        <f t="shared" si="200"/>
        <v>OFF</v>
      </c>
      <c r="D2130" s="4">
        <f t="shared" si="202"/>
        <v>42518.666666661506</v>
      </c>
      <c r="E2130" t="str">
        <f t="shared" si="203"/>
        <v>LRKPLGS</v>
      </c>
      <c r="F2130" s="39">
        <v>97.485145568847656</v>
      </c>
      <c r="G2130">
        <f t="shared" si="201"/>
        <v>1.5073688949582976E-3</v>
      </c>
      <c r="H2130" s="38">
        <f>G2130*SUMIF('Manual Inputs'!$B$11:$B$22,'Expanded kW'!A2130,'Manual Inputs'!$C$11:$C$22)</f>
        <v>55071.519082500585</v>
      </c>
    </row>
    <row r="2131" spans="1:8" x14ac:dyDescent="0.2">
      <c r="A2131">
        <f t="shared" si="198"/>
        <v>5</v>
      </c>
      <c r="B2131" t="b">
        <f t="shared" si="199"/>
        <v>0</v>
      </c>
      <c r="C2131" t="str">
        <f t="shared" si="200"/>
        <v>OFF</v>
      </c>
      <c r="D2131" s="4">
        <f t="shared" si="202"/>
        <v>42518.70833332817</v>
      </c>
      <c r="E2131" t="str">
        <f t="shared" si="203"/>
        <v>LRKPLGS</v>
      </c>
      <c r="F2131" s="39">
        <v>100.31169128417969</v>
      </c>
      <c r="G2131">
        <f t="shared" si="201"/>
        <v>1.5510744981720728E-3</v>
      </c>
      <c r="H2131" s="38">
        <f>G2131*SUMIF('Manual Inputs'!$B$11:$B$22,'Expanded kW'!A2131,'Manual Inputs'!$C$11:$C$22)</f>
        <v>56668.297395659429</v>
      </c>
    </row>
    <row r="2132" spans="1:8" x14ac:dyDescent="0.2">
      <c r="A2132">
        <f t="shared" si="198"/>
        <v>5</v>
      </c>
      <c r="B2132" t="b">
        <f t="shared" si="199"/>
        <v>0</v>
      </c>
      <c r="C2132" t="str">
        <f t="shared" si="200"/>
        <v>OFF</v>
      </c>
      <c r="D2132" s="4">
        <f t="shared" si="202"/>
        <v>42518.749999994834</v>
      </c>
      <c r="E2132" t="str">
        <f t="shared" si="203"/>
        <v>LRKPLGS</v>
      </c>
      <c r="F2132" s="39">
        <v>97.107131958007812</v>
      </c>
      <c r="G2132">
        <f t="shared" si="201"/>
        <v>1.5015238407654163E-3</v>
      </c>
      <c r="H2132" s="38">
        <f>G2132*SUMIF('Manual Inputs'!$B$11:$B$22,'Expanded kW'!A2132,'Manual Inputs'!$C$11:$C$22)</f>
        <v>54857.970816645982</v>
      </c>
    </row>
    <row r="2133" spans="1:8" x14ac:dyDescent="0.2">
      <c r="A2133">
        <f t="shared" si="198"/>
        <v>5</v>
      </c>
      <c r="B2133" t="b">
        <f t="shared" si="199"/>
        <v>0</v>
      </c>
      <c r="C2133" t="str">
        <f t="shared" si="200"/>
        <v>OFF</v>
      </c>
      <c r="D2133" s="4">
        <f t="shared" si="202"/>
        <v>42518.791666661498</v>
      </c>
      <c r="E2133" t="str">
        <f t="shared" si="203"/>
        <v>LRKPLGS</v>
      </c>
      <c r="F2133" s="39">
        <v>97.959281921386719</v>
      </c>
      <c r="G2133">
        <f t="shared" si="201"/>
        <v>1.5147002518087792E-3</v>
      </c>
      <c r="H2133" s="38">
        <f>G2133*SUMIF('Manual Inputs'!$B$11:$B$22,'Expanded kW'!A2133,'Manual Inputs'!$C$11:$C$22)</f>
        <v>55339.369215299754</v>
      </c>
    </row>
    <row r="2134" spans="1:8" x14ac:dyDescent="0.2">
      <c r="A2134">
        <f t="shared" si="198"/>
        <v>5</v>
      </c>
      <c r="B2134" t="b">
        <f t="shared" si="199"/>
        <v>0</v>
      </c>
      <c r="C2134" t="str">
        <f t="shared" si="200"/>
        <v>OFF</v>
      </c>
      <c r="D2134" s="4">
        <f t="shared" si="202"/>
        <v>42518.833333328163</v>
      </c>
      <c r="E2134" t="str">
        <f t="shared" si="203"/>
        <v>LRKPLGS</v>
      </c>
      <c r="F2134" s="39">
        <v>86.899452209472656</v>
      </c>
      <c r="G2134">
        <f t="shared" si="201"/>
        <v>1.343687086736353E-3</v>
      </c>
      <c r="H2134" s="38">
        <f>G2134*SUMIF('Manual Inputs'!$B$11:$B$22,'Expanded kW'!A2134,'Manual Inputs'!$C$11:$C$22)</f>
        <v>49091.42631615595</v>
      </c>
    </row>
    <row r="2135" spans="1:8" x14ac:dyDescent="0.2">
      <c r="A2135">
        <f t="shared" si="198"/>
        <v>5</v>
      </c>
      <c r="B2135" t="b">
        <f t="shared" si="199"/>
        <v>0</v>
      </c>
      <c r="C2135" t="str">
        <f t="shared" si="200"/>
        <v>OFF</v>
      </c>
      <c r="D2135" s="4">
        <f t="shared" si="202"/>
        <v>42518.874999994827</v>
      </c>
      <c r="E2135" t="str">
        <f t="shared" si="203"/>
        <v>LRKPLGS</v>
      </c>
      <c r="F2135" s="39">
        <v>79.863510131835938</v>
      </c>
      <c r="G2135">
        <f t="shared" si="201"/>
        <v>1.23489348364256E-3</v>
      </c>
      <c r="H2135" s="38">
        <f>G2135*SUMIF('Manual Inputs'!$B$11:$B$22,'Expanded kW'!A2135,'Manual Inputs'!$C$11:$C$22)</f>
        <v>45116.666714260638</v>
      </c>
    </row>
    <row r="2136" spans="1:8" x14ac:dyDescent="0.2">
      <c r="A2136">
        <f t="shared" si="198"/>
        <v>5</v>
      </c>
      <c r="B2136" t="b">
        <f t="shared" si="199"/>
        <v>0</v>
      </c>
      <c r="C2136" t="str">
        <f t="shared" si="200"/>
        <v>OFF</v>
      </c>
      <c r="D2136" s="4">
        <f t="shared" si="202"/>
        <v>42518.916666661491</v>
      </c>
      <c r="E2136" t="str">
        <f t="shared" si="203"/>
        <v>LRKPLGS</v>
      </c>
      <c r="F2136" s="39">
        <v>74.54644775390625</v>
      </c>
      <c r="G2136">
        <f t="shared" si="201"/>
        <v>1.1526781430973292E-3</v>
      </c>
      <c r="H2136" s="38">
        <f>G2136*SUMIF('Manual Inputs'!$B$11:$B$22,'Expanded kW'!A2136,'Manual Inputs'!$C$11:$C$22)</f>
        <v>42112.940346511605</v>
      </c>
    </row>
    <row r="2137" spans="1:8" x14ac:dyDescent="0.2">
      <c r="A2137">
        <f t="shared" si="198"/>
        <v>5</v>
      </c>
      <c r="B2137" t="b">
        <f t="shared" si="199"/>
        <v>0</v>
      </c>
      <c r="C2137" t="str">
        <f t="shared" si="200"/>
        <v>OFF</v>
      </c>
      <c r="D2137" s="4">
        <f t="shared" si="202"/>
        <v>42518.958333328155</v>
      </c>
      <c r="E2137" t="str">
        <f t="shared" si="203"/>
        <v>LRKPLGS</v>
      </c>
      <c r="F2137" s="39">
        <v>69.175270080566406</v>
      </c>
      <c r="G2137">
        <f t="shared" si="201"/>
        <v>1.0696260421147335E-3</v>
      </c>
      <c r="H2137" s="38">
        <f>G2137*SUMIF('Manual Inputs'!$B$11:$B$22,'Expanded kW'!A2137,'Manual Inputs'!$C$11:$C$22)</f>
        <v>39078.643049146107</v>
      </c>
    </row>
    <row r="2138" spans="1:8" x14ac:dyDescent="0.2">
      <c r="A2138">
        <f t="shared" si="198"/>
        <v>5</v>
      </c>
      <c r="B2138" t="b">
        <f t="shared" si="199"/>
        <v>0</v>
      </c>
      <c r="C2138" t="str">
        <f t="shared" si="200"/>
        <v>OFF</v>
      </c>
      <c r="D2138" s="4">
        <f t="shared" si="202"/>
        <v>42518.99999999482</v>
      </c>
      <c r="E2138" t="str">
        <f t="shared" si="203"/>
        <v>LRKPLGS</v>
      </c>
      <c r="F2138" s="39">
        <v>64.354095458984375</v>
      </c>
      <c r="G2138">
        <f t="shared" si="201"/>
        <v>9.9507839057942703E-4</v>
      </c>
      <c r="H2138" s="38">
        <f>G2138*SUMIF('Manual Inputs'!$B$11:$B$22,'Expanded kW'!A2138,'Manual Inputs'!$C$11:$C$22)</f>
        <v>36355.054664236639</v>
      </c>
    </row>
    <row r="2139" spans="1:8" x14ac:dyDescent="0.2">
      <c r="A2139">
        <f t="shared" si="198"/>
        <v>5</v>
      </c>
      <c r="B2139" t="b">
        <f t="shared" si="199"/>
        <v>0</v>
      </c>
      <c r="C2139" t="str">
        <f t="shared" si="200"/>
        <v>OFF</v>
      </c>
      <c r="D2139" s="4">
        <f t="shared" si="202"/>
        <v>42519.041666661484</v>
      </c>
      <c r="E2139" t="str">
        <f t="shared" si="203"/>
        <v>LRKPLGS</v>
      </c>
      <c r="F2139" s="39">
        <v>63.459445953369141</v>
      </c>
      <c r="G2139">
        <f t="shared" si="201"/>
        <v>9.8124482825785449E-4</v>
      </c>
      <c r="H2139" s="38">
        <f>G2139*SUMIF('Manual Inputs'!$B$11:$B$22,'Expanded kW'!A2139,'Manual Inputs'!$C$11:$C$22)</f>
        <v>35849.647332348897</v>
      </c>
    </row>
    <row r="2140" spans="1:8" x14ac:dyDescent="0.2">
      <c r="A2140">
        <f t="shared" si="198"/>
        <v>5</v>
      </c>
      <c r="B2140" t="b">
        <f t="shared" si="199"/>
        <v>0</v>
      </c>
      <c r="C2140" t="str">
        <f t="shared" si="200"/>
        <v>OFF</v>
      </c>
      <c r="D2140" s="4">
        <f t="shared" si="202"/>
        <v>42519.083333328148</v>
      </c>
      <c r="E2140" t="str">
        <f t="shared" si="203"/>
        <v>LRKPLGS</v>
      </c>
      <c r="F2140" s="39">
        <v>67.896713256835938</v>
      </c>
      <c r="G2140">
        <f t="shared" si="201"/>
        <v>1.0498562938594275E-3</v>
      </c>
      <c r="H2140" s="38">
        <f>G2140*SUMIF('Manual Inputs'!$B$11:$B$22,'Expanded kW'!A2140,'Manual Inputs'!$C$11:$C$22)</f>
        <v>38356.357965554511</v>
      </c>
    </row>
    <row r="2141" spans="1:8" x14ac:dyDescent="0.2">
      <c r="A2141">
        <f t="shared" si="198"/>
        <v>5</v>
      </c>
      <c r="B2141" t="b">
        <f t="shared" si="199"/>
        <v>0</v>
      </c>
      <c r="C2141" t="str">
        <f t="shared" si="200"/>
        <v>OFF</v>
      </c>
      <c r="D2141" s="4">
        <f t="shared" si="202"/>
        <v>42519.124999994812</v>
      </c>
      <c r="E2141" t="str">
        <f t="shared" si="203"/>
        <v>LRKPLGS</v>
      </c>
      <c r="F2141" s="39">
        <v>69.734352111816406</v>
      </c>
      <c r="G2141">
        <f t="shared" si="201"/>
        <v>1.0782708757323966E-3</v>
      </c>
      <c r="H2141" s="38">
        <f>G2141*SUMIF('Manual Inputs'!$B$11:$B$22,'Expanded kW'!A2141,'Manual Inputs'!$C$11:$C$22)</f>
        <v>39394.480878314884</v>
      </c>
    </row>
    <row r="2142" spans="1:8" x14ac:dyDescent="0.2">
      <c r="A2142">
        <f t="shared" si="198"/>
        <v>5</v>
      </c>
      <c r="B2142" t="b">
        <f t="shared" si="199"/>
        <v>0</v>
      </c>
      <c r="C2142" t="str">
        <f t="shared" si="200"/>
        <v>OFF</v>
      </c>
      <c r="D2142" s="4">
        <f t="shared" si="202"/>
        <v>42519.166666661476</v>
      </c>
      <c r="E2142" t="str">
        <f t="shared" si="203"/>
        <v>LRKPLGS</v>
      </c>
      <c r="F2142" s="39">
        <v>75.683097839355469</v>
      </c>
      <c r="G2142">
        <f t="shared" si="201"/>
        <v>1.1702536513787196E-3</v>
      </c>
      <c r="H2142" s="38">
        <f>G2142*SUMIF('Manual Inputs'!$B$11:$B$22,'Expanded kW'!A2142,'Manual Inputs'!$C$11:$C$22)</f>
        <v>42755.059168878586</v>
      </c>
    </row>
    <row r="2143" spans="1:8" x14ac:dyDescent="0.2">
      <c r="A2143">
        <f t="shared" si="198"/>
        <v>5</v>
      </c>
      <c r="B2143" t="b">
        <f t="shared" si="199"/>
        <v>0</v>
      </c>
      <c r="C2143" t="str">
        <f t="shared" si="200"/>
        <v>OFF</v>
      </c>
      <c r="D2143" s="4">
        <f t="shared" si="202"/>
        <v>42519.208333328141</v>
      </c>
      <c r="E2143" t="str">
        <f t="shared" si="203"/>
        <v>LRKPLGS</v>
      </c>
      <c r="F2143" s="39">
        <v>81.458816528320313</v>
      </c>
      <c r="G2143">
        <f t="shared" si="201"/>
        <v>1.2595609878654494E-3</v>
      </c>
      <c r="H2143" s="38">
        <f>G2143*SUMIF('Manual Inputs'!$B$11:$B$22,'Expanded kW'!A2143,'Manual Inputs'!$C$11:$C$22)</f>
        <v>46017.890650930836</v>
      </c>
    </row>
    <row r="2144" spans="1:8" x14ac:dyDescent="0.2">
      <c r="A2144">
        <f t="shared" si="198"/>
        <v>5</v>
      </c>
      <c r="B2144" t="b">
        <f t="shared" si="199"/>
        <v>0</v>
      </c>
      <c r="C2144" t="str">
        <f t="shared" si="200"/>
        <v>OFF</v>
      </c>
      <c r="D2144" s="4">
        <f t="shared" si="202"/>
        <v>42519.249999994805</v>
      </c>
      <c r="E2144" t="str">
        <f t="shared" si="203"/>
        <v>LRKPLGS</v>
      </c>
      <c r="F2144" s="39">
        <v>79.980110168457031</v>
      </c>
      <c r="G2144">
        <f t="shared" si="201"/>
        <v>1.2366964174877939E-3</v>
      </c>
      <c r="H2144" s="38">
        <f>G2144*SUMIF('Manual Inputs'!$B$11:$B$22,'Expanded kW'!A2144,'Manual Inputs'!$C$11:$C$22)</f>
        <v>45182.536658900193</v>
      </c>
    </row>
    <row r="2145" spans="1:8" x14ac:dyDescent="0.2">
      <c r="A2145">
        <f t="shared" si="198"/>
        <v>5</v>
      </c>
      <c r="B2145" t="b">
        <f t="shared" si="199"/>
        <v>0</v>
      </c>
      <c r="C2145" t="str">
        <f t="shared" si="200"/>
        <v>OFF</v>
      </c>
      <c r="D2145" s="4">
        <f t="shared" si="202"/>
        <v>42519.291666661469</v>
      </c>
      <c r="E2145" t="str">
        <f t="shared" si="203"/>
        <v>LRKPLGS</v>
      </c>
      <c r="F2145" s="39">
        <v>81.284927368164062</v>
      </c>
      <c r="G2145">
        <f t="shared" si="201"/>
        <v>1.2568722181081654E-3</v>
      </c>
      <c r="H2145" s="38">
        <f>G2145*SUMIF('Manual Inputs'!$B$11:$B$22,'Expanded kW'!A2145,'Manual Inputs'!$C$11:$C$22)</f>
        <v>45919.656810832377</v>
      </c>
    </row>
    <row r="2146" spans="1:8" x14ac:dyDescent="0.2">
      <c r="A2146">
        <f t="shared" si="198"/>
        <v>5</v>
      </c>
      <c r="B2146" t="b">
        <f t="shared" si="199"/>
        <v>0</v>
      </c>
      <c r="C2146" t="str">
        <f t="shared" si="200"/>
        <v>OFF</v>
      </c>
      <c r="D2146" s="4">
        <f t="shared" si="202"/>
        <v>42519.333333328133</v>
      </c>
      <c r="E2146" t="str">
        <f t="shared" si="203"/>
        <v>LRKPLGS</v>
      </c>
      <c r="F2146" s="39">
        <v>81.443061828613281</v>
      </c>
      <c r="G2146">
        <f t="shared" si="201"/>
        <v>1.2593173800403885E-3</v>
      </c>
      <c r="H2146" s="38">
        <f>G2146*SUMIF('Manual Inputs'!$B$11:$B$22,'Expanded kW'!A2146,'Manual Inputs'!$C$11:$C$22)</f>
        <v>46008.99047192929</v>
      </c>
    </row>
    <row r="2147" spans="1:8" x14ac:dyDescent="0.2">
      <c r="A2147">
        <f t="shared" si="198"/>
        <v>5</v>
      </c>
      <c r="B2147" t="b">
        <f t="shared" si="199"/>
        <v>0</v>
      </c>
      <c r="C2147" t="str">
        <f t="shared" si="200"/>
        <v>OFF</v>
      </c>
      <c r="D2147" s="4">
        <f t="shared" si="202"/>
        <v>42519.374999994798</v>
      </c>
      <c r="E2147" t="str">
        <f t="shared" si="203"/>
        <v>LRKPLGS</v>
      </c>
      <c r="F2147" s="39">
        <v>84.926284790039063</v>
      </c>
      <c r="G2147">
        <f t="shared" si="201"/>
        <v>1.3131768877184034E-3</v>
      </c>
      <c r="H2147" s="38">
        <f>G2147*SUMIF('Manual Inputs'!$B$11:$B$22,'Expanded kW'!A2147,'Manual Inputs'!$C$11:$C$22)</f>
        <v>47976.740313912029</v>
      </c>
    </row>
    <row r="2148" spans="1:8" x14ac:dyDescent="0.2">
      <c r="A2148">
        <f t="shared" si="198"/>
        <v>5</v>
      </c>
      <c r="B2148" t="b">
        <f t="shared" si="199"/>
        <v>0</v>
      </c>
      <c r="C2148" t="str">
        <f t="shared" si="200"/>
        <v>OFF</v>
      </c>
      <c r="D2148" s="4">
        <f t="shared" si="202"/>
        <v>42519.416666661462</v>
      </c>
      <c r="E2148" t="str">
        <f t="shared" si="203"/>
        <v>LRKPLGS</v>
      </c>
      <c r="F2148" s="39">
        <v>94.801315307617188</v>
      </c>
      <c r="G2148">
        <f t="shared" si="201"/>
        <v>1.4658700365268917E-3</v>
      </c>
      <c r="H2148" s="38">
        <f>G2148*SUMIF('Manual Inputs'!$B$11:$B$22,'Expanded kW'!A2148,'Manual Inputs'!$C$11:$C$22)</f>
        <v>53555.363892055058</v>
      </c>
    </row>
    <row r="2149" spans="1:8" x14ac:dyDescent="0.2">
      <c r="A2149">
        <f t="shared" si="198"/>
        <v>5</v>
      </c>
      <c r="B2149" t="b">
        <f t="shared" si="199"/>
        <v>0</v>
      </c>
      <c r="C2149" t="str">
        <f t="shared" si="200"/>
        <v>OFF</v>
      </c>
      <c r="D2149" s="4">
        <f t="shared" si="202"/>
        <v>42519.458333328126</v>
      </c>
      <c r="E2149" t="str">
        <f t="shared" si="203"/>
        <v>LRKPLGS</v>
      </c>
      <c r="F2149" s="39">
        <v>99.228729248046875</v>
      </c>
      <c r="G2149">
        <f t="shared" si="201"/>
        <v>1.5343291440141468E-3</v>
      </c>
      <c r="H2149" s="38">
        <f>G2149*SUMIF('Manual Inputs'!$B$11:$B$22,'Expanded kW'!A2149,'Manual Inputs'!$C$11:$C$22)</f>
        <v>56056.508142122409</v>
      </c>
    </row>
    <row r="2150" spans="1:8" x14ac:dyDescent="0.2">
      <c r="A2150">
        <f t="shared" si="198"/>
        <v>5</v>
      </c>
      <c r="B2150" t="b">
        <f t="shared" si="199"/>
        <v>0</v>
      </c>
      <c r="C2150" t="str">
        <f t="shared" si="200"/>
        <v>OFF</v>
      </c>
      <c r="D2150" s="4">
        <f t="shared" si="202"/>
        <v>42519.49999999479</v>
      </c>
      <c r="E2150" t="str">
        <f t="shared" si="203"/>
        <v>LRKPLGS</v>
      </c>
      <c r="F2150" s="39">
        <v>105.651611328125</v>
      </c>
      <c r="G2150">
        <f t="shared" si="201"/>
        <v>1.6336432765109514E-3</v>
      </c>
      <c r="H2150" s="38">
        <f>G2150*SUMIF('Manual Inputs'!$B$11:$B$22,'Expanded kW'!A2150,'Manual Inputs'!$C$11:$C$22)</f>
        <v>59684.936565485281</v>
      </c>
    </row>
    <row r="2151" spans="1:8" x14ac:dyDescent="0.2">
      <c r="A2151">
        <f t="shared" si="198"/>
        <v>5</v>
      </c>
      <c r="B2151" t="b">
        <f t="shared" si="199"/>
        <v>0</v>
      </c>
      <c r="C2151" t="str">
        <f t="shared" si="200"/>
        <v>OFF</v>
      </c>
      <c r="D2151" s="4">
        <f t="shared" si="202"/>
        <v>42519.541666661455</v>
      </c>
      <c r="E2151" t="str">
        <f t="shared" si="203"/>
        <v>LRKPLGS</v>
      </c>
      <c r="F2151" s="39">
        <v>101.73474884033203</v>
      </c>
      <c r="G2151">
        <f t="shared" si="201"/>
        <v>1.5730785961642585E-3</v>
      </c>
      <c r="H2151" s="38">
        <f>G2151*SUMIF('Manual Inputs'!$B$11:$B$22,'Expanded kW'!A2151,'Manual Inputs'!$C$11:$C$22)</f>
        <v>57472.214145250698</v>
      </c>
    </row>
    <row r="2152" spans="1:8" x14ac:dyDescent="0.2">
      <c r="A2152">
        <f t="shared" si="198"/>
        <v>5</v>
      </c>
      <c r="B2152" t="b">
        <f t="shared" si="199"/>
        <v>0</v>
      </c>
      <c r="C2152" t="str">
        <f t="shared" si="200"/>
        <v>OFF</v>
      </c>
      <c r="D2152" s="4">
        <f t="shared" si="202"/>
        <v>42519.583333328119</v>
      </c>
      <c r="E2152" t="str">
        <f t="shared" si="203"/>
        <v>LRKPLGS</v>
      </c>
      <c r="F2152" s="39">
        <v>104.13776397705078</v>
      </c>
      <c r="G2152">
        <f t="shared" si="201"/>
        <v>1.610235336815024E-3</v>
      </c>
      <c r="H2152" s="38">
        <f>G2152*SUMIF('Manual Inputs'!$B$11:$B$22,'Expanded kW'!A2152,'Manual Inputs'!$C$11:$C$22)</f>
        <v>58829.730648766432</v>
      </c>
    </row>
    <row r="2153" spans="1:8" x14ac:dyDescent="0.2">
      <c r="A2153">
        <f t="shared" si="198"/>
        <v>5</v>
      </c>
      <c r="B2153" t="b">
        <f t="shared" si="199"/>
        <v>0</v>
      </c>
      <c r="C2153" t="str">
        <f t="shared" si="200"/>
        <v>OFF</v>
      </c>
      <c r="D2153" s="4">
        <f t="shared" si="202"/>
        <v>42519.624999994783</v>
      </c>
      <c r="E2153" t="str">
        <f t="shared" si="203"/>
        <v>LRKPLGS</v>
      </c>
      <c r="F2153" s="39">
        <v>101.55628204345703</v>
      </c>
      <c r="G2153">
        <f t="shared" si="201"/>
        <v>1.570319044472332E-3</v>
      </c>
      <c r="H2153" s="38">
        <f>G2153*SUMIF('Manual Inputs'!$B$11:$B$22,'Expanded kW'!A2153,'Manual Inputs'!$C$11:$C$22)</f>
        <v>57371.394296725644</v>
      </c>
    </row>
    <row r="2154" spans="1:8" x14ac:dyDescent="0.2">
      <c r="A2154">
        <f t="shared" si="198"/>
        <v>5</v>
      </c>
      <c r="B2154" t="b">
        <f t="shared" si="199"/>
        <v>0</v>
      </c>
      <c r="C2154" t="str">
        <f t="shared" si="200"/>
        <v>OFF</v>
      </c>
      <c r="D2154" s="4">
        <f t="shared" si="202"/>
        <v>42519.666666661447</v>
      </c>
      <c r="E2154" t="str">
        <f t="shared" si="203"/>
        <v>LRKPLGS</v>
      </c>
      <c r="F2154" s="39">
        <v>101.0496826171875</v>
      </c>
      <c r="G2154">
        <f t="shared" si="201"/>
        <v>1.5624857257353444E-3</v>
      </c>
      <c r="H2154" s="38">
        <f>G2154*SUMIF('Manual Inputs'!$B$11:$B$22,'Expanded kW'!A2154,'Manual Inputs'!$C$11:$C$22)</f>
        <v>57085.205054167833</v>
      </c>
    </row>
    <row r="2155" spans="1:8" x14ac:dyDescent="0.2">
      <c r="A2155">
        <f t="shared" si="198"/>
        <v>5</v>
      </c>
      <c r="B2155" t="b">
        <f t="shared" si="199"/>
        <v>0</v>
      </c>
      <c r="C2155" t="str">
        <f t="shared" si="200"/>
        <v>OFF</v>
      </c>
      <c r="D2155" s="4">
        <f t="shared" si="202"/>
        <v>42519.708333328112</v>
      </c>
      <c r="E2155" t="str">
        <f t="shared" si="203"/>
        <v>LRKPLGS</v>
      </c>
      <c r="F2155" s="39">
        <v>103.88875579833984</v>
      </c>
      <c r="G2155">
        <f t="shared" si="201"/>
        <v>1.6063850355102576E-3</v>
      </c>
      <c r="H2155" s="38">
        <f>G2155*SUMIF('Manual Inputs'!$B$11:$B$22,'Expanded kW'!A2155,'Manual Inputs'!$C$11:$C$22)</f>
        <v>58689.060410387465</v>
      </c>
    </row>
    <row r="2156" spans="1:8" x14ac:dyDescent="0.2">
      <c r="A2156">
        <f t="shared" si="198"/>
        <v>5</v>
      </c>
      <c r="B2156" t="b">
        <f t="shared" si="199"/>
        <v>0</v>
      </c>
      <c r="C2156" t="str">
        <f t="shared" si="200"/>
        <v>OFF</v>
      </c>
      <c r="D2156" s="4">
        <f t="shared" si="202"/>
        <v>42519.749999994776</v>
      </c>
      <c r="E2156" t="str">
        <f t="shared" si="203"/>
        <v>LRKPLGS</v>
      </c>
      <c r="F2156" s="39">
        <v>97.270652770996094</v>
      </c>
      <c r="G2156">
        <f t="shared" si="201"/>
        <v>1.5040522894407351E-3</v>
      </c>
      <c r="H2156" s="38">
        <f>G2156*SUMIF('Manual Inputs'!$B$11:$B$22,'Expanded kW'!A2156,'Manual Inputs'!$C$11:$C$22)</f>
        <v>54950.347347658186</v>
      </c>
    </row>
    <row r="2157" spans="1:8" x14ac:dyDescent="0.2">
      <c r="A2157">
        <f t="shared" si="198"/>
        <v>5</v>
      </c>
      <c r="B2157" t="b">
        <f t="shared" si="199"/>
        <v>0</v>
      </c>
      <c r="C2157" t="str">
        <f t="shared" si="200"/>
        <v>OFF</v>
      </c>
      <c r="D2157" s="4">
        <f t="shared" si="202"/>
        <v>42519.79166666144</v>
      </c>
      <c r="E2157" t="str">
        <f t="shared" si="203"/>
        <v>LRKPLGS</v>
      </c>
      <c r="F2157" s="39">
        <v>93.333831787109375</v>
      </c>
      <c r="G2157">
        <f t="shared" si="201"/>
        <v>1.4431789998590012E-3</v>
      </c>
      <c r="H2157" s="38">
        <f>G2157*SUMIF('Manual Inputs'!$B$11:$B$22,'Expanded kW'!A2157,'Manual Inputs'!$C$11:$C$22)</f>
        <v>52726.349930683624</v>
      </c>
    </row>
    <row r="2158" spans="1:8" x14ac:dyDescent="0.2">
      <c r="A2158">
        <f t="shared" si="198"/>
        <v>5</v>
      </c>
      <c r="B2158" t="b">
        <f t="shared" si="199"/>
        <v>0</v>
      </c>
      <c r="C2158" t="str">
        <f t="shared" si="200"/>
        <v>OFF</v>
      </c>
      <c r="D2158" s="4">
        <f t="shared" si="202"/>
        <v>42519.833333328104</v>
      </c>
      <c r="E2158" t="str">
        <f t="shared" si="203"/>
        <v>LRKPLGS</v>
      </c>
      <c r="F2158" s="39">
        <v>84.980056762695313</v>
      </c>
      <c r="G2158">
        <f t="shared" si="201"/>
        <v>1.31400833951067E-3</v>
      </c>
      <c r="H2158" s="38">
        <f>G2158*SUMIF('Manual Inputs'!$B$11:$B$22,'Expanded kW'!A2158,'Manual Inputs'!$C$11:$C$22)</f>
        <v>48007.117292896495</v>
      </c>
    </row>
    <row r="2159" spans="1:8" x14ac:dyDescent="0.2">
      <c r="A2159">
        <f t="shared" si="198"/>
        <v>5</v>
      </c>
      <c r="B2159" t="b">
        <f t="shared" si="199"/>
        <v>0</v>
      </c>
      <c r="C2159" t="str">
        <f t="shared" si="200"/>
        <v>OFF</v>
      </c>
      <c r="D2159" s="4">
        <f t="shared" si="202"/>
        <v>42519.874999994769</v>
      </c>
      <c r="E2159" t="str">
        <f t="shared" si="203"/>
        <v>LRKPLGS</v>
      </c>
      <c r="F2159" s="39">
        <v>79.713623046875</v>
      </c>
      <c r="G2159">
        <f t="shared" si="201"/>
        <v>1.2325758471625843E-3</v>
      </c>
      <c r="H2159" s="38">
        <f>G2159*SUMIF('Manual Inputs'!$B$11:$B$22,'Expanded kW'!A2159,'Manual Inputs'!$C$11:$C$22)</f>
        <v>45031.992178345652</v>
      </c>
    </row>
    <row r="2160" spans="1:8" x14ac:dyDescent="0.2">
      <c r="A2160">
        <f t="shared" si="198"/>
        <v>5</v>
      </c>
      <c r="B2160" t="b">
        <f t="shared" si="199"/>
        <v>0</v>
      </c>
      <c r="C2160" t="str">
        <f t="shared" si="200"/>
        <v>OFF</v>
      </c>
      <c r="D2160" s="4">
        <f t="shared" si="202"/>
        <v>42519.916666661433</v>
      </c>
      <c r="E2160" t="str">
        <f t="shared" si="203"/>
        <v>LRKPLGS</v>
      </c>
      <c r="F2160" s="39">
        <v>80.033836364746094</v>
      </c>
      <c r="G2160">
        <f t="shared" si="201"/>
        <v>1.2375271614607139E-3</v>
      </c>
      <c r="H2160" s="38">
        <f>G2160*SUMIF('Manual Inputs'!$B$11:$B$22,'Expanded kW'!A2160,'Manual Inputs'!$C$11:$C$22)</f>
        <v>45212.887777800388</v>
      </c>
    </row>
    <row r="2161" spans="1:8" x14ac:dyDescent="0.2">
      <c r="A2161">
        <f t="shared" si="198"/>
        <v>5</v>
      </c>
      <c r="B2161" t="b">
        <f t="shared" si="199"/>
        <v>0</v>
      </c>
      <c r="C2161" t="str">
        <f t="shared" si="200"/>
        <v>OFF</v>
      </c>
      <c r="D2161" s="4">
        <f t="shared" si="202"/>
        <v>42519.958333328097</v>
      </c>
      <c r="E2161" t="str">
        <f t="shared" si="203"/>
        <v>LRKPLGS</v>
      </c>
      <c r="F2161" s="39">
        <v>73.379852294921875</v>
      </c>
      <c r="G2161">
        <f t="shared" si="201"/>
        <v>1.1346396029934859E-3</v>
      </c>
      <c r="H2161" s="38">
        <f>G2161*SUMIF('Manual Inputs'!$B$11:$B$22,'Expanded kW'!A2161,'Manual Inputs'!$C$11:$C$22)</f>
        <v>41453.904719020604</v>
      </c>
    </row>
    <row r="2162" spans="1:8" x14ac:dyDescent="0.2">
      <c r="A2162">
        <f t="shared" si="198"/>
        <v>5</v>
      </c>
      <c r="B2162" t="b">
        <f t="shared" si="199"/>
        <v>0</v>
      </c>
      <c r="C2162" t="str">
        <f t="shared" si="200"/>
        <v>OFF</v>
      </c>
      <c r="D2162" s="4">
        <f t="shared" si="202"/>
        <v>42519.999999994761</v>
      </c>
      <c r="E2162" t="str">
        <f t="shared" si="203"/>
        <v>LRKPLGS</v>
      </c>
      <c r="F2162" s="39">
        <v>70.215805053710937</v>
      </c>
      <c r="G2162">
        <f t="shared" si="201"/>
        <v>1.0857153657084151E-3</v>
      </c>
      <c r="H2162" s="38">
        <f>G2162*SUMIF('Manual Inputs'!$B$11:$B$22,'Expanded kW'!A2162,'Manual Inputs'!$C$11:$C$22)</f>
        <v>39666.464314582576</v>
      </c>
    </row>
    <row r="2163" spans="1:8" x14ac:dyDescent="0.2">
      <c r="A2163">
        <f t="shared" si="198"/>
        <v>5</v>
      </c>
      <c r="B2163" t="b">
        <f t="shared" si="199"/>
        <v>0</v>
      </c>
      <c r="C2163" t="str">
        <f t="shared" si="200"/>
        <v>OFF</v>
      </c>
      <c r="D2163" s="4">
        <f t="shared" si="202"/>
        <v>42520.041666661426</v>
      </c>
      <c r="E2163" t="str">
        <f t="shared" si="203"/>
        <v>LRKPLGS</v>
      </c>
      <c r="F2163" s="39">
        <v>69.9814453125</v>
      </c>
      <c r="G2163">
        <f t="shared" si="201"/>
        <v>1.0820915665945045E-3</v>
      </c>
      <c r="H2163" s="38">
        <f>G2163*SUMIF('Manual Inputs'!$B$11:$B$22,'Expanded kW'!A2163,'Manual Inputs'!$C$11:$C$22)</f>
        <v>39534.069303168733</v>
      </c>
    </row>
    <row r="2164" spans="1:8" x14ac:dyDescent="0.2">
      <c r="A2164">
        <f t="shared" si="198"/>
        <v>5</v>
      </c>
      <c r="B2164" t="b">
        <f t="shared" si="199"/>
        <v>0</v>
      </c>
      <c r="C2164" t="str">
        <f t="shared" si="200"/>
        <v>OFF</v>
      </c>
      <c r="D2164" s="4">
        <f t="shared" si="202"/>
        <v>42520.08333332809</v>
      </c>
      <c r="E2164" t="str">
        <f t="shared" si="203"/>
        <v>LRKPLGS</v>
      </c>
      <c r="F2164" s="39">
        <v>68.284980773925781</v>
      </c>
      <c r="G2164">
        <f t="shared" si="201"/>
        <v>1.0558598995859081E-3</v>
      </c>
      <c r="H2164" s="38">
        <f>G2164*SUMIF('Manual Inputs'!$B$11:$B$22,'Expanded kW'!A2164,'Manual Inputs'!$C$11:$C$22)</f>
        <v>38575.698890284708</v>
      </c>
    </row>
    <row r="2165" spans="1:8" x14ac:dyDescent="0.2">
      <c r="A2165">
        <f t="shared" si="198"/>
        <v>5</v>
      </c>
      <c r="B2165" t="b">
        <f t="shared" si="199"/>
        <v>0</v>
      </c>
      <c r="C2165" t="str">
        <f t="shared" si="200"/>
        <v>OFF</v>
      </c>
      <c r="D2165" s="4">
        <f t="shared" si="202"/>
        <v>42520.124999994754</v>
      </c>
      <c r="E2165" t="str">
        <f t="shared" si="203"/>
        <v>LRKPLGS</v>
      </c>
      <c r="F2165" s="39">
        <v>64.931488037109375</v>
      </c>
      <c r="G2165">
        <f t="shared" si="201"/>
        <v>1.0040063519356599E-3</v>
      </c>
      <c r="H2165" s="38">
        <f>G2165*SUMIF('Manual Inputs'!$B$11:$B$22,'Expanded kW'!A2165,'Manual Inputs'!$C$11:$C$22)</f>
        <v>36681.236527111825</v>
      </c>
    </row>
    <row r="2166" spans="1:8" x14ac:dyDescent="0.2">
      <c r="A2166">
        <f t="shared" si="198"/>
        <v>5</v>
      </c>
      <c r="B2166" t="b">
        <f t="shared" si="199"/>
        <v>0</v>
      </c>
      <c r="C2166" t="str">
        <f t="shared" si="200"/>
        <v>OFF</v>
      </c>
      <c r="D2166" s="4">
        <f t="shared" si="202"/>
        <v>42520.166666661418</v>
      </c>
      <c r="E2166" t="str">
        <f t="shared" si="203"/>
        <v>LRKPLGS</v>
      </c>
      <c r="F2166" s="39">
        <v>70.843635559082031</v>
      </c>
      <c r="G2166">
        <f t="shared" si="201"/>
        <v>1.0954232260145164E-3</v>
      </c>
      <c r="H2166" s="38">
        <f>G2166*SUMIF('Manual Inputs'!$B$11:$B$22,'Expanded kW'!A2166,'Manual Inputs'!$C$11:$C$22)</f>
        <v>40021.139680304848</v>
      </c>
    </row>
    <row r="2167" spans="1:8" x14ac:dyDescent="0.2">
      <c r="A2167">
        <f t="shared" si="198"/>
        <v>5</v>
      </c>
      <c r="B2167" t="b">
        <f t="shared" si="199"/>
        <v>0</v>
      </c>
      <c r="C2167" t="str">
        <f t="shared" si="200"/>
        <v>OFF</v>
      </c>
      <c r="D2167" s="4">
        <f t="shared" si="202"/>
        <v>42520.208333328083</v>
      </c>
      <c r="E2167" t="str">
        <f t="shared" si="203"/>
        <v>LRKPLGS</v>
      </c>
      <c r="F2167" s="39">
        <v>77.134849548339844</v>
      </c>
      <c r="G2167">
        <f t="shared" si="201"/>
        <v>1.1927014341312223E-3</v>
      </c>
      <c r="H2167" s="38">
        <f>G2167*SUMIF('Manual Inputs'!$B$11:$B$22,'Expanded kW'!A2167,'Manual Inputs'!$C$11:$C$22)</f>
        <v>43575.185881290599</v>
      </c>
    </row>
    <row r="2168" spans="1:8" x14ac:dyDescent="0.2">
      <c r="A2168">
        <f t="shared" si="198"/>
        <v>5</v>
      </c>
      <c r="B2168" t="b">
        <f t="shared" si="199"/>
        <v>0</v>
      </c>
      <c r="C2168" t="str">
        <f t="shared" si="200"/>
        <v>OFF</v>
      </c>
      <c r="D2168" s="4">
        <f t="shared" si="202"/>
        <v>42520.249999994747</v>
      </c>
      <c r="E2168" t="str">
        <f t="shared" si="203"/>
        <v>LRKPLGS</v>
      </c>
      <c r="F2168" s="39">
        <v>80.353752136230469</v>
      </c>
      <c r="G2168">
        <f t="shared" si="201"/>
        <v>1.2424738749330919E-3</v>
      </c>
      <c r="H2168" s="38">
        <f>G2168*SUMIF('Manual Inputs'!$B$11:$B$22,'Expanded kW'!A2168,'Manual Inputs'!$C$11:$C$22)</f>
        <v>45393.615286707398</v>
      </c>
    </row>
    <row r="2169" spans="1:8" x14ac:dyDescent="0.2">
      <c r="A2169">
        <f t="shared" si="198"/>
        <v>5</v>
      </c>
      <c r="B2169" t="b">
        <f t="shared" si="199"/>
        <v>0</v>
      </c>
      <c r="C2169" t="str">
        <f t="shared" si="200"/>
        <v>ON</v>
      </c>
      <c r="D2169" s="4">
        <f t="shared" si="202"/>
        <v>42520.291666661411</v>
      </c>
      <c r="E2169" t="str">
        <f t="shared" si="203"/>
        <v>LRKPLGS</v>
      </c>
      <c r="F2169" s="39">
        <v>89.163436889648438</v>
      </c>
      <c r="G2169">
        <f t="shared" si="201"/>
        <v>1.3786940620621366E-3</v>
      </c>
      <c r="H2169" s="38">
        <f>G2169*SUMIF('Manual Inputs'!$B$11:$B$22,'Expanded kW'!A2169,'Manual Inputs'!$C$11:$C$22)</f>
        <v>50370.401433741783</v>
      </c>
    </row>
    <row r="2170" spans="1:8" x14ac:dyDescent="0.2">
      <c r="A2170">
        <f t="shared" si="198"/>
        <v>5</v>
      </c>
      <c r="B2170" t="b">
        <f t="shared" si="199"/>
        <v>0</v>
      </c>
      <c r="C2170" t="str">
        <f t="shared" si="200"/>
        <v>ON</v>
      </c>
      <c r="D2170" s="4">
        <f t="shared" si="202"/>
        <v>42520.333333328075</v>
      </c>
      <c r="E2170" t="str">
        <f t="shared" si="203"/>
        <v>LRKPLGS</v>
      </c>
      <c r="F2170" s="39">
        <v>88.52081298828125</v>
      </c>
      <c r="G2170">
        <f t="shared" si="201"/>
        <v>1.3687574581372492E-3</v>
      </c>
      <c r="H2170" s="38">
        <f>G2170*SUMIF('Manual Inputs'!$B$11:$B$22,'Expanded kW'!A2170,'Manual Inputs'!$C$11:$C$22)</f>
        <v>50007.368950787553</v>
      </c>
    </row>
    <row r="2171" spans="1:8" x14ac:dyDescent="0.2">
      <c r="A2171">
        <f t="shared" si="198"/>
        <v>5</v>
      </c>
      <c r="B2171" t="b">
        <f t="shared" si="199"/>
        <v>0</v>
      </c>
      <c r="C2171" t="str">
        <f t="shared" si="200"/>
        <v>ON</v>
      </c>
      <c r="D2171" s="4">
        <f t="shared" si="202"/>
        <v>42520.374999994739</v>
      </c>
      <c r="E2171" t="str">
        <f t="shared" si="203"/>
        <v>LRKPLGS</v>
      </c>
      <c r="F2171" s="39">
        <v>92.865509033203125</v>
      </c>
      <c r="G2171">
        <f t="shared" si="201"/>
        <v>1.4359375360655155E-3</v>
      </c>
      <c r="H2171" s="38">
        <f>G2171*SUMIF('Manual Inputs'!$B$11:$B$22,'Expanded kW'!A2171,'Manual Inputs'!$C$11:$C$22)</f>
        <v>52461.78402858624</v>
      </c>
    </row>
    <row r="2172" spans="1:8" x14ac:dyDescent="0.2">
      <c r="A2172">
        <f t="shared" si="198"/>
        <v>5</v>
      </c>
      <c r="B2172" t="b">
        <f t="shared" si="199"/>
        <v>0</v>
      </c>
      <c r="C2172" t="str">
        <f t="shared" si="200"/>
        <v>ON</v>
      </c>
      <c r="D2172" s="4">
        <f t="shared" si="202"/>
        <v>42520.416666661404</v>
      </c>
      <c r="E2172" t="str">
        <f t="shared" si="203"/>
        <v>LRKPLGS</v>
      </c>
      <c r="F2172" s="39">
        <v>95.829254150390625</v>
      </c>
      <c r="G2172">
        <f t="shared" si="201"/>
        <v>1.4817645918304154E-3</v>
      </c>
      <c r="H2172" s="38">
        <f>G2172*SUMIF('Manual Inputs'!$B$11:$B$22,'Expanded kW'!A2172,'Manual Inputs'!$C$11:$C$22)</f>
        <v>54136.069324304328</v>
      </c>
    </row>
    <row r="2173" spans="1:8" x14ac:dyDescent="0.2">
      <c r="A2173">
        <f t="shared" si="198"/>
        <v>5</v>
      </c>
      <c r="B2173" t="b">
        <f t="shared" si="199"/>
        <v>0</v>
      </c>
      <c r="C2173" t="str">
        <f t="shared" si="200"/>
        <v>ON</v>
      </c>
      <c r="D2173" s="4">
        <f t="shared" si="202"/>
        <v>42520.458333328068</v>
      </c>
      <c r="E2173" t="str">
        <f t="shared" si="203"/>
        <v>LRKPLGS</v>
      </c>
      <c r="F2173" s="39">
        <v>103.79119873046875</v>
      </c>
      <c r="G2173">
        <f t="shared" si="201"/>
        <v>1.6048765545131362E-3</v>
      </c>
      <c r="H2173" s="38">
        <f>G2173*SUMIF('Manual Inputs'!$B$11:$B$22,'Expanded kW'!A2173,'Manual Inputs'!$C$11:$C$22)</f>
        <v>58633.948260802572</v>
      </c>
    </row>
    <row r="2174" spans="1:8" x14ac:dyDescent="0.2">
      <c r="A2174">
        <f t="shared" si="198"/>
        <v>5</v>
      </c>
      <c r="B2174" t="b">
        <f t="shared" si="199"/>
        <v>0</v>
      </c>
      <c r="C2174" t="str">
        <f t="shared" si="200"/>
        <v>ON</v>
      </c>
      <c r="D2174" s="4">
        <f t="shared" si="202"/>
        <v>42520.499999994732</v>
      </c>
      <c r="E2174" t="str">
        <f t="shared" si="203"/>
        <v>LRKPLGS</v>
      </c>
      <c r="F2174" s="39">
        <v>110.47239685058594</v>
      </c>
      <c r="G2174">
        <f t="shared" si="201"/>
        <v>1.7081849115818135E-3</v>
      </c>
      <c r="H2174" s="38">
        <f>G2174*SUMIF('Manual Inputs'!$B$11:$B$22,'Expanded kW'!A2174,'Manual Inputs'!$C$11:$C$22)</f>
        <v>62408.305139678494</v>
      </c>
    </row>
    <row r="2175" spans="1:8" x14ac:dyDescent="0.2">
      <c r="A2175">
        <f t="shared" si="198"/>
        <v>5</v>
      </c>
      <c r="B2175" t="b">
        <f t="shared" si="199"/>
        <v>0</v>
      </c>
      <c r="C2175" t="str">
        <f t="shared" si="200"/>
        <v>ON</v>
      </c>
      <c r="D2175" s="4">
        <f t="shared" si="202"/>
        <v>42520.541666661396</v>
      </c>
      <c r="E2175" t="str">
        <f t="shared" si="203"/>
        <v>LRKPLGS</v>
      </c>
      <c r="F2175" s="39">
        <v>106.39556884765625</v>
      </c>
      <c r="G2175">
        <f t="shared" si="201"/>
        <v>1.6451467565290405E-3</v>
      </c>
      <c r="H2175" s="38">
        <f>G2175*SUMIF('Manual Inputs'!$B$11:$B$22,'Expanded kW'!A2175,'Manual Inputs'!$C$11:$C$22)</f>
        <v>60105.214654976364</v>
      </c>
    </row>
    <row r="2176" spans="1:8" x14ac:dyDescent="0.2">
      <c r="A2176">
        <f t="shared" si="198"/>
        <v>5</v>
      </c>
      <c r="B2176" t="b">
        <f t="shared" si="199"/>
        <v>0</v>
      </c>
      <c r="C2176" t="str">
        <f t="shared" si="200"/>
        <v>ON</v>
      </c>
      <c r="D2176" s="4">
        <f t="shared" si="202"/>
        <v>42520.583333328061</v>
      </c>
      <c r="E2176" t="str">
        <f t="shared" si="203"/>
        <v>LRKPLGS</v>
      </c>
      <c r="F2176" s="39">
        <v>103.72142028808594</v>
      </c>
      <c r="G2176">
        <f t="shared" si="201"/>
        <v>1.6037976018894032E-3</v>
      </c>
      <c r="H2176" s="38">
        <f>G2176*SUMIF('Manual Inputs'!$B$11:$B$22,'Expanded kW'!A2176,'Manual Inputs'!$C$11:$C$22)</f>
        <v>58594.52887235309</v>
      </c>
    </row>
    <row r="2177" spans="1:8" x14ac:dyDescent="0.2">
      <c r="A2177">
        <f t="shared" si="198"/>
        <v>5</v>
      </c>
      <c r="B2177" t="b">
        <f t="shared" si="199"/>
        <v>0</v>
      </c>
      <c r="C2177" t="str">
        <f t="shared" si="200"/>
        <v>ON</v>
      </c>
      <c r="D2177" s="4">
        <f t="shared" si="202"/>
        <v>42520.624999994725</v>
      </c>
      <c r="E2177" t="str">
        <f t="shared" si="203"/>
        <v>LRKPLGS</v>
      </c>
      <c r="F2177" s="39">
        <v>102.84189605712891</v>
      </c>
      <c r="G2177">
        <f t="shared" si="201"/>
        <v>1.5901979148768785E-3</v>
      </c>
      <c r="H2177" s="38">
        <f>G2177*SUMIF('Manual Inputs'!$B$11:$B$22,'Expanded kW'!A2177,'Manual Inputs'!$C$11:$C$22)</f>
        <v>58097.666143308248</v>
      </c>
    </row>
    <row r="2178" spans="1:8" x14ac:dyDescent="0.2">
      <c r="A2178">
        <f t="shared" ref="A2178:A2241" si="204">MONTH(D2178)</f>
        <v>5</v>
      </c>
      <c r="B2178" t="b">
        <f t="shared" ref="B2178:B2241" si="205">IF(ISNA(VLOOKUP(DATE(YEAR(D2178),MONTH(D2178),DAY(D2178)),Holidays,1,FALSE)),FALSE,TRUE)</f>
        <v>0</v>
      </c>
      <c r="C2178" t="str">
        <f t="shared" ref="C2178:C2241" si="206">IF(OR(HOUR(D2178)&lt;PkStart,HOUR(D2178)&gt;OPkStart-1,WEEKDAY(D2178,2)&gt;5,B2178)=TRUE,"OFF","ON")</f>
        <v>ON</v>
      </c>
      <c r="D2178" s="4">
        <f t="shared" si="202"/>
        <v>42520.666666661389</v>
      </c>
      <c r="E2178" t="str">
        <f t="shared" si="203"/>
        <v>LRKPLGS</v>
      </c>
      <c r="F2178" s="39">
        <v>101.3388671875</v>
      </c>
      <c r="G2178">
        <f t="shared" ref="G2178:G2241" si="207">IF(SUMIF($A$2:$A$8761,A2178,$F$2:$F$8761)=0,0,F2178/SUMIF($A$2:$A$8761,A2178,$F$2:$F$8761))</f>
        <v>1.5669572564864893E-3</v>
      </c>
      <c r="H2178" s="38">
        <f>G2178*SUMIF('Manual Inputs'!$B$11:$B$22,'Expanded kW'!A2178,'Manual Inputs'!$C$11:$C$22)</f>
        <v>57248.57182650426</v>
      </c>
    </row>
    <row r="2179" spans="1:8" x14ac:dyDescent="0.2">
      <c r="A2179">
        <f t="shared" si="204"/>
        <v>5</v>
      </c>
      <c r="B2179" t="b">
        <f t="shared" si="205"/>
        <v>0</v>
      </c>
      <c r="C2179" t="str">
        <f t="shared" si="206"/>
        <v>ON</v>
      </c>
      <c r="D2179" s="4">
        <f t="shared" si="202"/>
        <v>42520.708333328053</v>
      </c>
      <c r="E2179" t="str">
        <f t="shared" si="203"/>
        <v>LRKPLGS</v>
      </c>
      <c r="F2179" s="39">
        <v>104.73411560058594</v>
      </c>
      <c r="G2179">
        <f t="shared" si="207"/>
        <v>1.6194564533505676E-3</v>
      </c>
      <c r="H2179" s="38">
        <f>G2179*SUMIF('Manual Inputs'!$B$11:$B$22,'Expanded kW'!A2179,'Manual Inputs'!$C$11:$C$22)</f>
        <v>59166.622896541783</v>
      </c>
    </row>
    <row r="2180" spans="1:8" x14ac:dyDescent="0.2">
      <c r="A2180">
        <f t="shared" si="204"/>
        <v>5</v>
      </c>
      <c r="B2180" t="b">
        <f t="shared" si="205"/>
        <v>0</v>
      </c>
      <c r="C2180" t="str">
        <f t="shared" si="206"/>
        <v>ON</v>
      </c>
      <c r="D2180" s="4">
        <f t="shared" ref="D2180:D2243" si="208">+D2179+1/24</f>
        <v>42520.749999994718</v>
      </c>
      <c r="E2180" t="str">
        <f t="shared" ref="E2180:E2243" si="209">+E2179</f>
        <v>LRKPLGS</v>
      </c>
      <c r="F2180" s="39">
        <v>95.435760498046875</v>
      </c>
      <c r="G2180">
        <f t="shared" si="207"/>
        <v>1.4756801767285515E-3</v>
      </c>
      <c r="H2180" s="38">
        <f>G2180*SUMIF('Manual Inputs'!$B$11:$B$22,'Expanded kW'!A2180,'Manual Inputs'!$C$11:$C$22)</f>
        <v>53913.776039953773</v>
      </c>
    </row>
    <row r="2181" spans="1:8" x14ac:dyDescent="0.2">
      <c r="A2181">
        <f t="shared" si="204"/>
        <v>5</v>
      </c>
      <c r="B2181" t="b">
        <f t="shared" si="205"/>
        <v>0</v>
      </c>
      <c r="C2181" t="str">
        <f t="shared" si="206"/>
        <v>ON</v>
      </c>
      <c r="D2181" s="4">
        <f t="shared" si="208"/>
        <v>42520.791666661382</v>
      </c>
      <c r="E2181" t="str">
        <f t="shared" si="209"/>
        <v>LRKPLGS</v>
      </c>
      <c r="F2181" s="39">
        <v>90.643333435058594</v>
      </c>
      <c r="G2181">
        <f t="shared" si="207"/>
        <v>1.4015770357427993E-3</v>
      </c>
      <c r="H2181" s="38">
        <f>G2181*SUMIF('Manual Inputs'!$B$11:$B$22,'Expanded kW'!A2181,'Manual Inputs'!$C$11:$C$22)</f>
        <v>51206.427787963352</v>
      </c>
    </row>
    <row r="2182" spans="1:8" x14ac:dyDescent="0.2">
      <c r="A2182">
        <f t="shared" si="204"/>
        <v>5</v>
      </c>
      <c r="B2182" t="b">
        <f t="shared" si="205"/>
        <v>0</v>
      </c>
      <c r="C2182" t="str">
        <f t="shared" si="206"/>
        <v>ON</v>
      </c>
      <c r="D2182" s="4">
        <f t="shared" si="208"/>
        <v>42520.833333328046</v>
      </c>
      <c r="E2182" t="str">
        <f t="shared" si="209"/>
        <v>LRKPLGS</v>
      </c>
      <c r="F2182" s="39">
        <v>82.354598999023438</v>
      </c>
      <c r="G2182">
        <f t="shared" si="207"/>
        <v>1.273412068715846E-3</v>
      </c>
      <c r="H2182" s="38">
        <f>G2182*SUMIF('Manual Inputs'!$B$11:$B$22,'Expanded kW'!A2182,'Manual Inputs'!$C$11:$C$22)</f>
        <v>46523.938019904155</v>
      </c>
    </row>
    <row r="2183" spans="1:8" x14ac:dyDescent="0.2">
      <c r="A2183">
        <f t="shared" si="204"/>
        <v>5</v>
      </c>
      <c r="B2183" t="b">
        <f t="shared" si="205"/>
        <v>0</v>
      </c>
      <c r="C2183" t="str">
        <f t="shared" si="206"/>
        <v>OFF</v>
      </c>
      <c r="D2183" s="4">
        <f t="shared" si="208"/>
        <v>42520.87499999471</v>
      </c>
      <c r="E2183" t="str">
        <f t="shared" si="209"/>
        <v>LRKPLGS</v>
      </c>
      <c r="F2183" s="39">
        <v>80.914421081542969</v>
      </c>
      <c r="G2183">
        <f t="shared" si="207"/>
        <v>1.2511432462880977E-3</v>
      </c>
      <c r="H2183" s="38">
        <f>G2183*SUMIF('Manual Inputs'!$B$11:$B$22,'Expanded kW'!A2183,'Manual Inputs'!$C$11:$C$22)</f>
        <v>45710.349598797402</v>
      </c>
    </row>
    <row r="2184" spans="1:8" x14ac:dyDescent="0.2">
      <c r="A2184">
        <f t="shared" si="204"/>
        <v>5</v>
      </c>
      <c r="B2184" t="b">
        <f t="shared" si="205"/>
        <v>0</v>
      </c>
      <c r="C2184" t="str">
        <f t="shared" si="206"/>
        <v>OFF</v>
      </c>
      <c r="D2184" s="4">
        <f t="shared" si="208"/>
        <v>42520.916666661375</v>
      </c>
      <c r="E2184" t="str">
        <f t="shared" si="209"/>
        <v>LRKPLGS</v>
      </c>
      <c r="F2184" s="39">
        <v>78.948570251464844</v>
      </c>
      <c r="G2184">
        <f t="shared" si="207"/>
        <v>1.2207461803956849E-3</v>
      </c>
      <c r="H2184" s="38">
        <f>G2184*SUMIF('Manual Inputs'!$B$11:$B$22,'Expanded kW'!A2184,'Manual Inputs'!$C$11:$C$22)</f>
        <v>44599.796900021996</v>
      </c>
    </row>
    <row r="2185" spans="1:8" x14ac:dyDescent="0.2">
      <c r="A2185">
        <f t="shared" si="204"/>
        <v>5</v>
      </c>
      <c r="B2185" t="b">
        <f t="shared" si="205"/>
        <v>0</v>
      </c>
      <c r="C2185" t="str">
        <f t="shared" si="206"/>
        <v>OFF</v>
      </c>
      <c r="D2185" s="4">
        <f t="shared" si="208"/>
        <v>42520.958333328039</v>
      </c>
      <c r="E2185" t="str">
        <f t="shared" si="209"/>
        <v>LRKPLGS</v>
      </c>
      <c r="F2185" s="39">
        <v>70.568870544433594</v>
      </c>
      <c r="G2185">
        <f t="shared" si="207"/>
        <v>1.0911746583574951E-3</v>
      </c>
      <c r="H2185" s="38">
        <f>G2185*SUMIF('Manual Inputs'!$B$11:$B$22,'Expanded kW'!A2185,'Manual Inputs'!$C$11:$C$22)</f>
        <v>39865.918834512209</v>
      </c>
    </row>
    <row r="2186" spans="1:8" x14ac:dyDescent="0.2">
      <c r="A2186">
        <f t="shared" si="204"/>
        <v>5</v>
      </c>
      <c r="B2186" t="b">
        <f t="shared" si="205"/>
        <v>0</v>
      </c>
      <c r="C2186" t="str">
        <f t="shared" si="206"/>
        <v>OFF</v>
      </c>
      <c r="D2186" s="4">
        <f t="shared" si="208"/>
        <v>42520.999999994703</v>
      </c>
      <c r="E2186" t="str">
        <f t="shared" si="209"/>
        <v>LRKPLGS</v>
      </c>
      <c r="F2186" s="39">
        <v>68.116622924804688</v>
      </c>
      <c r="G2186">
        <f t="shared" si="207"/>
        <v>1.0532566579996502E-3</v>
      </c>
      <c r="H2186" s="38">
        <f>G2186*SUMIF('Manual Inputs'!$B$11:$B$22,'Expanded kW'!A2186,'Manual Inputs'!$C$11:$C$22)</f>
        <v>38480.589810368394</v>
      </c>
    </row>
    <row r="2187" spans="1:8" x14ac:dyDescent="0.2">
      <c r="A2187">
        <f t="shared" si="204"/>
        <v>5</v>
      </c>
      <c r="B2187" t="b">
        <f t="shared" si="205"/>
        <v>0</v>
      </c>
      <c r="C2187" t="str">
        <f t="shared" si="206"/>
        <v>OFF</v>
      </c>
      <c r="D2187" s="4">
        <f t="shared" si="208"/>
        <v>42521.041666661367</v>
      </c>
      <c r="E2187" t="str">
        <f t="shared" si="209"/>
        <v>LRKPLGS</v>
      </c>
      <c r="F2187" s="39">
        <v>67.063720703125</v>
      </c>
      <c r="G2187">
        <f t="shared" si="207"/>
        <v>1.0369761052125431E-3</v>
      </c>
      <c r="H2187" s="38">
        <f>G2187*SUMIF('Manual Inputs'!$B$11:$B$22,'Expanded kW'!A2187,'Manual Inputs'!$C$11:$C$22)</f>
        <v>37885.782012166055</v>
      </c>
    </row>
    <row r="2188" spans="1:8" x14ac:dyDescent="0.2">
      <c r="A2188">
        <f t="shared" si="204"/>
        <v>5</v>
      </c>
      <c r="B2188" t="b">
        <f t="shared" si="205"/>
        <v>0</v>
      </c>
      <c r="C2188" t="str">
        <f t="shared" si="206"/>
        <v>OFF</v>
      </c>
      <c r="D2188" s="4">
        <f t="shared" si="208"/>
        <v>42521.083333328032</v>
      </c>
      <c r="E2188" t="str">
        <f t="shared" si="209"/>
        <v>LRKPLGS</v>
      </c>
      <c r="F2188" s="39">
        <v>65.011268615722656</v>
      </c>
      <c r="G2188">
        <f t="shared" si="207"/>
        <v>1.0052399630865864E-3</v>
      </c>
      <c r="H2188" s="38">
        <f>G2188*SUMIF('Manual Inputs'!$B$11:$B$22,'Expanded kW'!A2188,'Manual Inputs'!$C$11:$C$22)</f>
        <v>36726.306343973418</v>
      </c>
    </row>
    <row r="2189" spans="1:8" x14ac:dyDescent="0.2">
      <c r="A2189">
        <f t="shared" si="204"/>
        <v>5</v>
      </c>
      <c r="B2189" t="b">
        <f t="shared" si="205"/>
        <v>0</v>
      </c>
      <c r="C2189" t="str">
        <f t="shared" si="206"/>
        <v>OFF</v>
      </c>
      <c r="D2189" s="4">
        <f t="shared" si="208"/>
        <v>42521.124999994696</v>
      </c>
      <c r="E2189" t="str">
        <f t="shared" si="209"/>
        <v>LRKPLGS</v>
      </c>
      <c r="F2189" s="39">
        <v>65.3369140625</v>
      </c>
      <c r="G2189">
        <f t="shared" si="207"/>
        <v>1.0102752719471583E-3</v>
      </c>
      <c r="H2189" s="38">
        <f>G2189*SUMIF('Manual Inputs'!$B$11:$B$22,'Expanded kW'!A2189,'Manual Inputs'!$C$11:$C$22)</f>
        <v>36910.270673427716</v>
      </c>
    </row>
    <row r="2190" spans="1:8" x14ac:dyDescent="0.2">
      <c r="A2190">
        <f t="shared" si="204"/>
        <v>5</v>
      </c>
      <c r="B2190" t="b">
        <f t="shared" si="205"/>
        <v>0</v>
      </c>
      <c r="C2190" t="str">
        <f t="shared" si="206"/>
        <v>OFF</v>
      </c>
      <c r="D2190" s="4">
        <f t="shared" si="208"/>
        <v>42521.16666666136</v>
      </c>
      <c r="E2190" t="str">
        <f t="shared" si="209"/>
        <v>LRKPLGS</v>
      </c>
      <c r="F2190" s="39">
        <v>75.31787109375</v>
      </c>
      <c r="G2190">
        <f t="shared" si="207"/>
        <v>1.1646063147232727E-3</v>
      </c>
      <c r="H2190" s="38">
        <f>G2190*SUMIF('Manual Inputs'!$B$11:$B$22,'Expanded kW'!A2190,'Manual Inputs'!$C$11:$C$22)</f>
        <v>42548.73448656228</v>
      </c>
    </row>
    <row r="2191" spans="1:8" x14ac:dyDescent="0.2">
      <c r="A2191">
        <f t="shared" si="204"/>
        <v>5</v>
      </c>
      <c r="B2191" t="b">
        <f t="shared" si="205"/>
        <v>0</v>
      </c>
      <c r="C2191" t="str">
        <f t="shared" si="206"/>
        <v>OFF</v>
      </c>
      <c r="D2191" s="4">
        <f t="shared" si="208"/>
        <v>42521.208333328024</v>
      </c>
      <c r="E2191" t="str">
        <f t="shared" si="209"/>
        <v>LRKPLGS</v>
      </c>
      <c r="F2191" s="39">
        <v>86.333595275878906</v>
      </c>
      <c r="G2191">
        <f t="shared" si="207"/>
        <v>1.334937495855419E-3</v>
      </c>
      <c r="H2191" s="38">
        <f>G2191*SUMIF('Manual Inputs'!$B$11:$B$22,'Expanded kW'!A2191,'Manual Inputs'!$C$11:$C$22)</f>
        <v>48771.761194515791</v>
      </c>
    </row>
    <row r="2192" spans="1:8" x14ac:dyDescent="0.2">
      <c r="A2192">
        <f t="shared" si="204"/>
        <v>5</v>
      </c>
      <c r="B2192" t="b">
        <f t="shared" si="205"/>
        <v>0</v>
      </c>
      <c r="C2192" t="str">
        <f t="shared" si="206"/>
        <v>OFF</v>
      </c>
      <c r="D2192" s="4">
        <f t="shared" si="208"/>
        <v>42521.249999994689</v>
      </c>
      <c r="E2192" t="str">
        <f t="shared" si="209"/>
        <v>LRKPLGS</v>
      </c>
      <c r="F2192" s="39">
        <v>102.67904663085937</v>
      </c>
      <c r="G2192">
        <f t="shared" si="207"/>
        <v>1.5876798475519737E-3</v>
      </c>
      <c r="H2192" s="38">
        <f>G2192*SUMIF('Manual Inputs'!$B$11:$B$22,'Expanded kW'!A2192,'Manual Inputs'!$C$11:$C$22)</f>
        <v>58005.66889353194</v>
      </c>
    </row>
    <row r="2193" spans="1:8" x14ac:dyDescent="0.2">
      <c r="A2193">
        <f t="shared" si="204"/>
        <v>5</v>
      </c>
      <c r="B2193" t="b">
        <f t="shared" si="205"/>
        <v>0</v>
      </c>
      <c r="C2193" t="str">
        <f t="shared" si="206"/>
        <v>ON</v>
      </c>
      <c r="D2193" s="4">
        <f t="shared" si="208"/>
        <v>42521.291666661353</v>
      </c>
      <c r="E2193" t="str">
        <f t="shared" si="209"/>
        <v>LRKPLGS</v>
      </c>
      <c r="F2193" s="39">
        <v>109.93022918701172</v>
      </c>
      <c r="G2193">
        <f t="shared" si="207"/>
        <v>1.6998016172126542E-3</v>
      </c>
      <c r="H2193" s="38">
        <f>G2193*SUMIF('Manual Inputs'!$B$11:$B$22,'Expanded kW'!A2193,'Manual Inputs'!$C$11:$C$22)</f>
        <v>62102.022611645996</v>
      </c>
    </row>
    <row r="2194" spans="1:8" x14ac:dyDescent="0.2">
      <c r="A2194">
        <f t="shared" si="204"/>
        <v>5</v>
      </c>
      <c r="B2194" t="b">
        <f t="shared" si="205"/>
        <v>0</v>
      </c>
      <c r="C2194" t="str">
        <f t="shared" si="206"/>
        <v>ON</v>
      </c>
      <c r="D2194" s="4">
        <f t="shared" si="208"/>
        <v>42521.333333328017</v>
      </c>
      <c r="E2194" t="str">
        <f t="shared" si="209"/>
        <v>LRKPLGS</v>
      </c>
      <c r="F2194" s="39">
        <v>107.61560821533203</v>
      </c>
      <c r="G2194">
        <f t="shared" si="207"/>
        <v>1.664011675719834E-3</v>
      </c>
      <c r="H2194" s="38">
        <f>G2194*SUMIF('Manual Inputs'!$B$11:$B$22,'Expanded kW'!A2194,'Manual Inputs'!$C$11:$C$22)</f>
        <v>60794.441930847912</v>
      </c>
    </row>
    <row r="2195" spans="1:8" x14ac:dyDescent="0.2">
      <c r="A2195">
        <f t="shared" si="204"/>
        <v>5</v>
      </c>
      <c r="B2195" t="b">
        <f t="shared" si="205"/>
        <v>0</v>
      </c>
      <c r="C2195" t="str">
        <f t="shared" si="206"/>
        <v>ON</v>
      </c>
      <c r="D2195" s="4">
        <f t="shared" si="208"/>
        <v>42521.374999994681</v>
      </c>
      <c r="E2195" t="str">
        <f t="shared" si="209"/>
        <v>LRKPLGS</v>
      </c>
      <c r="F2195" s="39">
        <v>119.70206451416016</v>
      </c>
      <c r="G2195">
        <f t="shared" si="207"/>
        <v>1.8508991052745198E-3</v>
      </c>
      <c r="H2195" s="38">
        <f>G2195*SUMIF('Manual Inputs'!$B$11:$B$22,'Expanded kW'!A2195,'Manual Inputs'!$C$11:$C$22)</f>
        <v>67622.348939825373</v>
      </c>
    </row>
    <row r="2196" spans="1:8" x14ac:dyDescent="0.2">
      <c r="A2196">
        <f t="shared" si="204"/>
        <v>5</v>
      </c>
      <c r="B2196" t="b">
        <f t="shared" si="205"/>
        <v>0</v>
      </c>
      <c r="C2196" t="str">
        <f t="shared" si="206"/>
        <v>ON</v>
      </c>
      <c r="D2196" s="4">
        <f t="shared" si="208"/>
        <v>42521.416666661346</v>
      </c>
      <c r="E2196" t="str">
        <f t="shared" si="209"/>
        <v>LRKPLGS</v>
      </c>
      <c r="F2196" s="39">
        <v>127.88668060302734</v>
      </c>
      <c r="G2196">
        <f t="shared" si="207"/>
        <v>1.9774541371980307E-3</v>
      </c>
      <c r="H2196" s="38">
        <f>G2196*SUMIF('Manual Inputs'!$B$11:$B$22,'Expanded kW'!A2196,'Manual Inputs'!$C$11:$C$22)</f>
        <v>72246.019946221524</v>
      </c>
    </row>
    <row r="2197" spans="1:8" x14ac:dyDescent="0.2">
      <c r="A2197">
        <f t="shared" si="204"/>
        <v>5</v>
      </c>
      <c r="B2197" t="b">
        <f t="shared" si="205"/>
        <v>0</v>
      </c>
      <c r="C2197" t="str">
        <f t="shared" si="206"/>
        <v>ON</v>
      </c>
      <c r="D2197" s="4">
        <f t="shared" si="208"/>
        <v>42521.45833332801</v>
      </c>
      <c r="E2197" t="str">
        <f t="shared" si="209"/>
        <v>LRKPLGS</v>
      </c>
      <c r="F2197" s="39">
        <v>119.98758697509766</v>
      </c>
      <c r="G2197">
        <f t="shared" si="207"/>
        <v>1.8553140104779508E-3</v>
      </c>
      <c r="H2197" s="38">
        <f>G2197*SUMIF('Manual Inputs'!$B$11:$B$22,'Expanded kW'!A2197,'Manual Inputs'!$C$11:$C$22)</f>
        <v>67783.646905420523</v>
      </c>
    </row>
    <row r="2198" spans="1:8" x14ac:dyDescent="0.2">
      <c r="A2198">
        <f t="shared" si="204"/>
        <v>5</v>
      </c>
      <c r="B2198" t="b">
        <f t="shared" si="205"/>
        <v>0</v>
      </c>
      <c r="C2198" t="str">
        <f t="shared" si="206"/>
        <v>ON</v>
      </c>
      <c r="D2198" s="4">
        <f t="shared" si="208"/>
        <v>42521.499999994674</v>
      </c>
      <c r="E2198" t="str">
        <f t="shared" si="209"/>
        <v>LRKPLGS</v>
      </c>
      <c r="F2198" s="39">
        <v>126.76657867431641</v>
      </c>
      <c r="G2198">
        <f t="shared" si="207"/>
        <v>1.9601345056103727E-3</v>
      </c>
      <c r="H2198" s="38">
        <f>G2198*SUMIF('Manual Inputs'!$B$11:$B$22,'Expanded kW'!A2198,'Manual Inputs'!$C$11:$C$22)</f>
        <v>71613.249544316714</v>
      </c>
    </row>
    <row r="2199" spans="1:8" x14ac:dyDescent="0.2">
      <c r="A2199">
        <f t="shared" si="204"/>
        <v>5</v>
      </c>
      <c r="B2199" t="b">
        <f t="shared" si="205"/>
        <v>0</v>
      </c>
      <c r="C2199" t="str">
        <f t="shared" si="206"/>
        <v>ON</v>
      </c>
      <c r="D2199" s="4">
        <f t="shared" si="208"/>
        <v>42521.541666661338</v>
      </c>
      <c r="E2199" t="str">
        <f t="shared" si="209"/>
        <v>LRKPLGS</v>
      </c>
      <c r="F2199" s="39">
        <v>122.31127166748047</v>
      </c>
      <c r="G2199">
        <f t="shared" si="207"/>
        <v>1.8912441002013631E-3</v>
      </c>
      <c r="H2199" s="38">
        <f>G2199*SUMIF('Manual Inputs'!$B$11:$B$22,'Expanded kW'!A2199,'Manual Inputs'!$C$11:$C$22)</f>
        <v>69096.347882903268</v>
      </c>
    </row>
    <row r="2200" spans="1:8" x14ac:dyDescent="0.2">
      <c r="A2200">
        <f t="shared" si="204"/>
        <v>5</v>
      </c>
      <c r="B2200" t="b">
        <f t="shared" si="205"/>
        <v>0</v>
      </c>
      <c r="C2200" t="str">
        <f t="shared" si="206"/>
        <v>ON</v>
      </c>
      <c r="D2200" s="4">
        <f t="shared" si="208"/>
        <v>42521.583333328002</v>
      </c>
      <c r="E2200" t="str">
        <f t="shared" si="209"/>
        <v>LRKPLGS</v>
      </c>
      <c r="F2200" s="39">
        <v>125.56761169433594</v>
      </c>
      <c r="G2200">
        <f t="shared" si="207"/>
        <v>1.9415954192587167E-3</v>
      </c>
      <c r="H2200" s="38">
        <f>G2200*SUMIF('Manual Inputs'!$B$11:$B$22,'Expanded kW'!A2200,'Manual Inputs'!$C$11:$C$22)</f>
        <v>70935.926527235613</v>
      </c>
    </row>
    <row r="2201" spans="1:8" x14ac:dyDescent="0.2">
      <c r="A2201">
        <f t="shared" si="204"/>
        <v>5</v>
      </c>
      <c r="B2201" t="b">
        <f t="shared" si="205"/>
        <v>0</v>
      </c>
      <c r="C2201" t="str">
        <f t="shared" si="206"/>
        <v>ON</v>
      </c>
      <c r="D2201" s="4">
        <f t="shared" si="208"/>
        <v>42521.624999994667</v>
      </c>
      <c r="E2201" t="str">
        <f t="shared" si="209"/>
        <v>LRKPLGS</v>
      </c>
      <c r="F2201" s="39">
        <v>127.92745971679687</v>
      </c>
      <c r="G2201">
        <f t="shared" si="207"/>
        <v>1.9780846862658039E-3</v>
      </c>
      <c r="H2201" s="38">
        <f>G2201*SUMIF('Manual Inputs'!$B$11:$B$22,'Expanded kW'!A2201,'Manual Inputs'!$C$11:$C$22)</f>
        <v>72269.056971288504</v>
      </c>
    </row>
    <row r="2202" spans="1:8" x14ac:dyDescent="0.2">
      <c r="A2202">
        <f t="shared" si="204"/>
        <v>5</v>
      </c>
      <c r="B2202" t="b">
        <f t="shared" si="205"/>
        <v>0</v>
      </c>
      <c r="C2202" t="str">
        <f t="shared" si="206"/>
        <v>ON</v>
      </c>
      <c r="D2202" s="4">
        <f t="shared" si="208"/>
        <v>42521.666666661331</v>
      </c>
      <c r="E2202" t="str">
        <f t="shared" si="209"/>
        <v>LRKPLGS</v>
      </c>
      <c r="F2202" s="39">
        <v>115.1170654296875</v>
      </c>
      <c r="G2202">
        <f t="shared" si="207"/>
        <v>1.7800033296871988E-3</v>
      </c>
      <c r="H2202" s="38">
        <f>G2202*SUMIF('Manual Inputs'!$B$11:$B$22,'Expanded kW'!A2202,'Manual Inputs'!$C$11:$C$22)</f>
        <v>65032.181349672304</v>
      </c>
    </row>
    <row r="2203" spans="1:8" x14ac:dyDescent="0.2">
      <c r="A2203">
        <f t="shared" si="204"/>
        <v>5</v>
      </c>
      <c r="B2203" t="b">
        <f t="shared" si="205"/>
        <v>0</v>
      </c>
      <c r="C2203" t="str">
        <f t="shared" si="206"/>
        <v>ON</v>
      </c>
      <c r="D2203" s="4">
        <f t="shared" si="208"/>
        <v>42521.708333327995</v>
      </c>
      <c r="E2203" t="str">
        <f t="shared" si="209"/>
        <v>LRKPLGS</v>
      </c>
      <c r="F2203" s="39">
        <v>107.75257873535156</v>
      </c>
      <c r="G2203">
        <f t="shared" si="207"/>
        <v>1.6661295891742269E-3</v>
      </c>
      <c r="H2203" s="38">
        <f>G2203*SUMIF('Manual Inputs'!$B$11:$B$22,'Expanded kW'!A2203,'Manual Inputs'!$C$11:$C$22)</f>
        <v>60871.819612985841</v>
      </c>
    </row>
    <row r="2204" spans="1:8" x14ac:dyDescent="0.2">
      <c r="A2204">
        <f t="shared" si="204"/>
        <v>5</v>
      </c>
      <c r="B2204" t="b">
        <f t="shared" si="205"/>
        <v>0</v>
      </c>
      <c r="C2204" t="str">
        <f t="shared" si="206"/>
        <v>ON</v>
      </c>
      <c r="D2204" s="4">
        <f t="shared" si="208"/>
        <v>42521.749999994659</v>
      </c>
      <c r="E2204" t="str">
        <f t="shared" si="209"/>
        <v>LRKPLGS</v>
      </c>
      <c r="F2204" s="39">
        <v>97.967910766601563</v>
      </c>
      <c r="G2204">
        <f t="shared" si="207"/>
        <v>1.5148336757555803E-3</v>
      </c>
      <c r="H2204" s="38">
        <f>G2204*SUMIF('Manual Inputs'!$B$11:$B$22,'Expanded kW'!A2204,'Manual Inputs'!$C$11:$C$22)</f>
        <v>55344.243841183903</v>
      </c>
    </row>
    <row r="2205" spans="1:8" x14ac:dyDescent="0.2">
      <c r="A2205">
        <f t="shared" si="204"/>
        <v>5</v>
      </c>
      <c r="B2205" t="b">
        <f t="shared" si="205"/>
        <v>0</v>
      </c>
      <c r="C2205" t="str">
        <f t="shared" si="206"/>
        <v>ON</v>
      </c>
      <c r="D2205" s="4">
        <f t="shared" si="208"/>
        <v>42521.791666661324</v>
      </c>
      <c r="E2205" t="str">
        <f t="shared" si="209"/>
        <v>LRKPLGS</v>
      </c>
      <c r="F2205" s="39">
        <v>99.069969177246094</v>
      </c>
      <c r="G2205">
        <f t="shared" si="207"/>
        <v>1.531874308550856E-3</v>
      </c>
      <c r="H2205" s="38">
        <f>G2205*SUMIF('Manual Inputs'!$B$11:$B$22,'Expanded kW'!A2205,'Manual Inputs'!$C$11:$C$22)</f>
        <v>55966.821059873866</v>
      </c>
    </row>
    <row r="2206" spans="1:8" x14ac:dyDescent="0.2">
      <c r="A2206">
        <f t="shared" si="204"/>
        <v>5</v>
      </c>
      <c r="B2206" t="b">
        <f t="shared" si="205"/>
        <v>0</v>
      </c>
      <c r="C2206" t="str">
        <f t="shared" si="206"/>
        <v>ON</v>
      </c>
      <c r="D2206" s="4">
        <f t="shared" si="208"/>
        <v>42521.833333327988</v>
      </c>
      <c r="E2206" t="str">
        <f t="shared" si="209"/>
        <v>LRKPLGS</v>
      </c>
      <c r="F2206" s="39">
        <v>94.854705810546875</v>
      </c>
      <c r="G2206">
        <f t="shared" si="207"/>
        <v>1.4666955898246048E-3</v>
      </c>
      <c r="H2206" s="38">
        <f>G2206*SUMIF('Manual Inputs'!$B$11:$B$22,'Expanded kW'!A2206,'Manual Inputs'!$C$11:$C$22)</f>
        <v>53585.525370337309</v>
      </c>
    </row>
    <row r="2207" spans="1:8" x14ac:dyDescent="0.2">
      <c r="A2207">
        <f t="shared" si="204"/>
        <v>5</v>
      </c>
      <c r="B2207" t="b">
        <f t="shared" si="205"/>
        <v>0</v>
      </c>
      <c r="C2207" t="str">
        <f t="shared" si="206"/>
        <v>OFF</v>
      </c>
      <c r="D2207" s="4">
        <f t="shared" si="208"/>
        <v>42521.874999994652</v>
      </c>
      <c r="E2207" t="str">
        <f t="shared" si="209"/>
        <v>LRKPLGS</v>
      </c>
      <c r="F2207" s="39">
        <v>86.770538330078125</v>
      </c>
      <c r="G2207">
        <f t="shared" si="207"/>
        <v>1.3416937494869308E-3</v>
      </c>
      <c r="H2207" s="38">
        <f>G2207*SUMIF('Manual Inputs'!$B$11:$B$22,'Expanded kW'!A2207,'Manual Inputs'!$C$11:$C$22)</f>
        <v>49018.600008848836</v>
      </c>
    </row>
    <row r="2208" spans="1:8" x14ac:dyDescent="0.2">
      <c r="A2208">
        <f t="shared" si="204"/>
        <v>5</v>
      </c>
      <c r="B2208" t="b">
        <f t="shared" si="205"/>
        <v>0</v>
      </c>
      <c r="C2208" t="str">
        <f t="shared" si="206"/>
        <v>OFF</v>
      </c>
      <c r="D2208" s="4">
        <f t="shared" si="208"/>
        <v>42521.916666661316</v>
      </c>
      <c r="E2208" t="str">
        <f t="shared" si="209"/>
        <v>LRKPLGS</v>
      </c>
      <c r="F2208" s="39">
        <v>82.7667236328125</v>
      </c>
      <c r="G2208">
        <f t="shared" si="207"/>
        <v>1.2797845662917047E-3</v>
      </c>
      <c r="H2208" s="38">
        <f>G2208*SUMIF('Manual Inputs'!$B$11:$B$22,'Expanded kW'!A2208,'Manual Inputs'!$C$11:$C$22)</f>
        <v>46756.756358550978</v>
      </c>
    </row>
    <row r="2209" spans="1:8" x14ac:dyDescent="0.2">
      <c r="A2209">
        <f t="shared" si="204"/>
        <v>5</v>
      </c>
      <c r="B2209" t="b">
        <f t="shared" si="205"/>
        <v>0</v>
      </c>
      <c r="C2209" t="str">
        <f t="shared" si="206"/>
        <v>OFF</v>
      </c>
      <c r="D2209" s="4">
        <f t="shared" si="208"/>
        <v>42521.958333327981</v>
      </c>
      <c r="E2209" t="str">
        <f t="shared" si="209"/>
        <v>LRKPLGS</v>
      </c>
      <c r="F2209" s="39">
        <v>75.447990417480469</v>
      </c>
      <c r="G2209">
        <f t="shared" si="207"/>
        <v>1.1666182912154839E-3</v>
      </c>
      <c r="H2209" s="38">
        <f>G2209*SUMIF('Manual Inputs'!$B$11:$B$22,'Expanded kW'!A2209,'Manual Inputs'!$C$11:$C$22)</f>
        <v>42622.241776088391</v>
      </c>
    </row>
    <row r="2210" spans="1:8" x14ac:dyDescent="0.2">
      <c r="A2210">
        <f t="shared" si="204"/>
        <v>6</v>
      </c>
      <c r="B2210" t="b">
        <f t="shared" si="205"/>
        <v>0</v>
      </c>
      <c r="C2210" t="str">
        <f t="shared" si="206"/>
        <v>OFF</v>
      </c>
      <c r="D2210" s="4">
        <f t="shared" si="208"/>
        <v>42521.999999994645</v>
      </c>
      <c r="E2210" t="str">
        <f t="shared" si="209"/>
        <v>LRKPLGS</v>
      </c>
      <c r="F2210" s="39">
        <v>70.408454895019531</v>
      </c>
      <c r="G2210">
        <f t="shared" si="207"/>
        <v>1.056209012086371E-3</v>
      </c>
      <c r="H2210" s="38">
        <f>G2210*SUMIF('Manual Inputs'!$B$11:$B$22,'Expanded kW'!A2210,'Manual Inputs'!$C$11:$C$22)</f>
        <v>36806.766372140795</v>
      </c>
    </row>
    <row r="2211" spans="1:8" x14ac:dyDescent="0.2">
      <c r="A2211">
        <f t="shared" si="204"/>
        <v>6</v>
      </c>
      <c r="B2211" t="b">
        <f t="shared" si="205"/>
        <v>0</v>
      </c>
      <c r="C2211" t="str">
        <f t="shared" si="206"/>
        <v>OFF</v>
      </c>
      <c r="D2211" s="4">
        <f t="shared" si="208"/>
        <v>42522.041666661309</v>
      </c>
      <c r="E2211" t="str">
        <f t="shared" si="209"/>
        <v>LRKPLGS</v>
      </c>
      <c r="F2211" s="39">
        <v>66.914382934570312</v>
      </c>
      <c r="G2211">
        <f t="shared" si="207"/>
        <v>1.0037938540061755E-3</v>
      </c>
      <c r="H2211" s="38">
        <f>G2211*SUMIF('Manual Inputs'!$B$11:$B$22,'Expanded kW'!A2211,'Manual Inputs'!$C$11:$C$22)</f>
        <v>34980.203205437931</v>
      </c>
    </row>
    <row r="2212" spans="1:8" x14ac:dyDescent="0.2">
      <c r="A2212">
        <f t="shared" si="204"/>
        <v>6</v>
      </c>
      <c r="B2212" t="b">
        <f t="shared" si="205"/>
        <v>0</v>
      </c>
      <c r="C2212" t="str">
        <f t="shared" si="206"/>
        <v>OFF</v>
      </c>
      <c r="D2212" s="4">
        <f t="shared" si="208"/>
        <v>42522.083333327973</v>
      </c>
      <c r="E2212" t="str">
        <f t="shared" si="209"/>
        <v>LRKPLGS</v>
      </c>
      <c r="F2212" s="39">
        <v>64.593070983886719</v>
      </c>
      <c r="G2212">
        <f t="shared" si="207"/>
        <v>9.6897146504974297E-4</v>
      </c>
      <c r="H2212" s="38">
        <f>G2212*SUMIF('Manual Inputs'!$B$11:$B$22,'Expanded kW'!A2212,'Manual Inputs'!$C$11:$C$22)</f>
        <v>33766.712769196114</v>
      </c>
    </row>
    <row r="2213" spans="1:8" x14ac:dyDescent="0.2">
      <c r="A2213">
        <f t="shared" si="204"/>
        <v>6</v>
      </c>
      <c r="B2213" t="b">
        <f t="shared" si="205"/>
        <v>0</v>
      </c>
      <c r="C2213" t="str">
        <f t="shared" si="206"/>
        <v>OFF</v>
      </c>
      <c r="D2213" s="4">
        <f t="shared" si="208"/>
        <v>42522.124999994638</v>
      </c>
      <c r="E2213" t="str">
        <f t="shared" si="209"/>
        <v>LRKPLGS</v>
      </c>
      <c r="F2213" s="39">
        <v>64.579551696777344</v>
      </c>
      <c r="G2213">
        <f t="shared" si="207"/>
        <v>9.6876865996187113E-4</v>
      </c>
      <c r="H2213" s="38">
        <f>G2213*SUMIF('Manual Inputs'!$B$11:$B$22,'Expanded kW'!A2213,'Manual Inputs'!$C$11:$C$22)</f>
        <v>33759.645418507986</v>
      </c>
    </row>
    <row r="2214" spans="1:8" x14ac:dyDescent="0.2">
      <c r="A2214">
        <f t="shared" si="204"/>
        <v>6</v>
      </c>
      <c r="B2214" t="b">
        <f t="shared" si="205"/>
        <v>0</v>
      </c>
      <c r="C2214" t="str">
        <f t="shared" si="206"/>
        <v>OFF</v>
      </c>
      <c r="D2214" s="4">
        <f t="shared" si="208"/>
        <v>42522.166666661302</v>
      </c>
      <c r="E2214" t="str">
        <f t="shared" si="209"/>
        <v>LRKPLGS</v>
      </c>
      <c r="F2214" s="39">
        <v>74.972434997558594</v>
      </c>
      <c r="G2214">
        <f t="shared" si="207"/>
        <v>1.124674041214934E-3</v>
      </c>
      <c r="H2214" s="38">
        <f>G2214*SUMIF('Manual Inputs'!$B$11:$B$22,'Expanded kW'!A2214,'Manual Inputs'!$C$11:$C$22)</f>
        <v>39192.635364887814</v>
      </c>
    </row>
    <row r="2215" spans="1:8" x14ac:dyDescent="0.2">
      <c r="A2215">
        <f t="shared" si="204"/>
        <v>6</v>
      </c>
      <c r="B2215" t="b">
        <f t="shared" si="205"/>
        <v>0</v>
      </c>
      <c r="C2215" t="str">
        <f t="shared" si="206"/>
        <v>OFF</v>
      </c>
      <c r="D2215" s="4">
        <f t="shared" si="208"/>
        <v>42522.208333327966</v>
      </c>
      <c r="E2215" t="str">
        <f t="shared" si="209"/>
        <v>LRKPLGS</v>
      </c>
      <c r="F2215" s="39">
        <v>79.883537292480469</v>
      </c>
      <c r="G2215">
        <f t="shared" si="207"/>
        <v>1.198346308429272E-3</v>
      </c>
      <c r="H2215" s="38">
        <f>G2215*SUMIF('Manual Inputs'!$B$11:$B$22,'Expanded kW'!A2215,'Manual Inputs'!$C$11:$C$22)</f>
        <v>41759.96616441173</v>
      </c>
    </row>
    <row r="2216" spans="1:8" x14ac:dyDescent="0.2">
      <c r="A2216">
        <f t="shared" si="204"/>
        <v>6</v>
      </c>
      <c r="B2216" t="b">
        <f t="shared" si="205"/>
        <v>0</v>
      </c>
      <c r="C2216" t="str">
        <f t="shared" si="206"/>
        <v>OFF</v>
      </c>
      <c r="D2216" s="4">
        <f t="shared" si="208"/>
        <v>42522.24999999463</v>
      </c>
      <c r="E2216" t="str">
        <f t="shared" si="209"/>
        <v>LRKPLGS</v>
      </c>
      <c r="F2216" s="39">
        <v>100.60728454589844</v>
      </c>
      <c r="G2216">
        <f t="shared" si="207"/>
        <v>1.509226708317277E-3</v>
      </c>
      <c r="H2216" s="38">
        <f>G2216*SUMIF('Manual Inputs'!$B$11:$B$22,'Expanded kW'!A2216,'Manual Inputs'!$C$11:$C$22)</f>
        <v>52593.52478530693</v>
      </c>
    </row>
    <row r="2217" spans="1:8" x14ac:dyDescent="0.2">
      <c r="A2217">
        <f t="shared" si="204"/>
        <v>6</v>
      </c>
      <c r="B2217" t="b">
        <f t="shared" si="205"/>
        <v>0</v>
      </c>
      <c r="C2217" t="str">
        <f t="shared" si="206"/>
        <v>ON</v>
      </c>
      <c r="D2217" s="4">
        <f t="shared" si="208"/>
        <v>42522.291666661295</v>
      </c>
      <c r="E2217" t="str">
        <f t="shared" si="209"/>
        <v>LRKPLGS</v>
      </c>
      <c r="F2217" s="39">
        <v>102.72804260253906</v>
      </c>
      <c r="G2217">
        <f t="shared" si="207"/>
        <v>1.5410405547540216E-3</v>
      </c>
      <c r="H2217" s="38">
        <f>G2217*SUMIF('Manual Inputs'!$B$11:$B$22,'Expanded kW'!A2217,'Manual Inputs'!$C$11:$C$22)</f>
        <v>53702.173546865371</v>
      </c>
    </row>
    <row r="2218" spans="1:8" x14ac:dyDescent="0.2">
      <c r="A2218">
        <f t="shared" si="204"/>
        <v>6</v>
      </c>
      <c r="B2218" t="b">
        <f t="shared" si="205"/>
        <v>0</v>
      </c>
      <c r="C2218" t="str">
        <f t="shared" si="206"/>
        <v>ON</v>
      </c>
      <c r="D2218" s="4">
        <f t="shared" si="208"/>
        <v>42522.333333327959</v>
      </c>
      <c r="E2218" t="str">
        <f t="shared" si="209"/>
        <v>LRKPLGS</v>
      </c>
      <c r="F2218" s="39">
        <v>113.58565521240234</v>
      </c>
      <c r="G2218">
        <f t="shared" si="207"/>
        <v>1.703917418127591E-3</v>
      </c>
      <c r="H2218" s="38">
        <f>G2218*SUMIF('Manual Inputs'!$B$11:$B$22,'Expanded kW'!A2218,'Manual Inputs'!$C$11:$C$22)</f>
        <v>59378.105667323201</v>
      </c>
    </row>
    <row r="2219" spans="1:8" x14ac:dyDescent="0.2">
      <c r="A2219">
        <f t="shared" si="204"/>
        <v>6</v>
      </c>
      <c r="B2219" t="b">
        <f t="shared" si="205"/>
        <v>0</v>
      </c>
      <c r="C2219" t="str">
        <f t="shared" si="206"/>
        <v>ON</v>
      </c>
      <c r="D2219" s="4">
        <f t="shared" si="208"/>
        <v>42522.374999994623</v>
      </c>
      <c r="E2219" t="str">
        <f t="shared" si="209"/>
        <v>LRKPLGS</v>
      </c>
      <c r="F2219" s="39">
        <v>117.53665161132812</v>
      </c>
      <c r="G2219">
        <f t="shared" si="207"/>
        <v>1.7631869761584888E-3</v>
      </c>
      <c r="H2219" s="38">
        <f>G2219*SUMIF('Manual Inputs'!$B$11:$B$22,'Expanded kW'!A2219,'Manual Inputs'!$C$11:$C$22)</f>
        <v>61443.530929236134</v>
      </c>
    </row>
    <row r="2220" spans="1:8" x14ac:dyDescent="0.2">
      <c r="A2220">
        <f t="shared" si="204"/>
        <v>6</v>
      </c>
      <c r="B2220" t="b">
        <f t="shared" si="205"/>
        <v>0</v>
      </c>
      <c r="C2220" t="str">
        <f t="shared" si="206"/>
        <v>ON</v>
      </c>
      <c r="D2220" s="4">
        <f t="shared" si="208"/>
        <v>42522.416666661287</v>
      </c>
      <c r="E2220" t="str">
        <f t="shared" si="209"/>
        <v>LRKPLGS</v>
      </c>
      <c r="F2220" s="39">
        <v>118.92014312744141</v>
      </c>
      <c r="G2220">
        <f t="shared" si="207"/>
        <v>1.7839409638669629E-3</v>
      </c>
      <c r="H2220" s="38">
        <f>G2220*SUMIF('Manual Inputs'!$B$11:$B$22,'Expanded kW'!A2220,'Manual Inputs'!$C$11:$C$22)</f>
        <v>62166.765789131103</v>
      </c>
    </row>
    <row r="2221" spans="1:8" x14ac:dyDescent="0.2">
      <c r="A2221">
        <f t="shared" si="204"/>
        <v>6</v>
      </c>
      <c r="B2221" t="b">
        <f t="shared" si="205"/>
        <v>0</v>
      </c>
      <c r="C2221" t="str">
        <f t="shared" si="206"/>
        <v>ON</v>
      </c>
      <c r="D2221" s="4">
        <f t="shared" si="208"/>
        <v>42522.458333327952</v>
      </c>
      <c r="E2221" t="str">
        <f t="shared" si="209"/>
        <v>LRKPLGS</v>
      </c>
      <c r="F2221" s="39">
        <v>124.94692230224609</v>
      </c>
      <c r="G2221">
        <f t="shared" si="207"/>
        <v>1.8743496866229774E-3</v>
      </c>
      <c r="H2221" s="38">
        <f>G2221*SUMIF('Manual Inputs'!$B$11:$B$22,'Expanded kW'!A2221,'Manual Inputs'!$C$11:$C$22)</f>
        <v>65317.328507689082</v>
      </c>
    </row>
    <row r="2222" spans="1:8" x14ac:dyDescent="0.2">
      <c r="A2222">
        <f t="shared" si="204"/>
        <v>6</v>
      </c>
      <c r="B2222" t="b">
        <f t="shared" si="205"/>
        <v>0</v>
      </c>
      <c r="C2222" t="str">
        <f t="shared" si="206"/>
        <v>ON</v>
      </c>
      <c r="D2222" s="4">
        <f t="shared" si="208"/>
        <v>42522.499999994616</v>
      </c>
      <c r="E2222" t="str">
        <f t="shared" si="209"/>
        <v>LRKPLGS</v>
      </c>
      <c r="F2222" s="39">
        <v>133.91586303710937</v>
      </c>
      <c r="G2222">
        <f t="shared" si="207"/>
        <v>2.0088942672014847E-3</v>
      </c>
      <c r="H2222" s="38">
        <f>G2222*SUMIF('Manual Inputs'!$B$11:$B$22,'Expanded kW'!A2222,'Manual Inputs'!$C$11:$C$22)</f>
        <v>70005.937378966002</v>
      </c>
    </row>
    <row r="2223" spans="1:8" x14ac:dyDescent="0.2">
      <c r="A2223">
        <f t="shared" si="204"/>
        <v>6</v>
      </c>
      <c r="B2223" t="b">
        <f t="shared" si="205"/>
        <v>0</v>
      </c>
      <c r="C2223" t="str">
        <f t="shared" si="206"/>
        <v>ON</v>
      </c>
      <c r="D2223" s="4">
        <f t="shared" si="208"/>
        <v>42522.54166666128</v>
      </c>
      <c r="E2223" t="str">
        <f t="shared" si="209"/>
        <v>LRKPLGS</v>
      </c>
      <c r="F2223" s="39">
        <v>142.55284118652344</v>
      </c>
      <c r="G2223">
        <f t="shared" si="207"/>
        <v>2.138459021494218E-3</v>
      </c>
      <c r="H2223" s="38">
        <f>G2223*SUMIF('Manual Inputs'!$B$11:$B$22,'Expanded kW'!A2223,'Manual Inputs'!$C$11:$C$22)</f>
        <v>74521.009288735397</v>
      </c>
    </row>
    <row r="2224" spans="1:8" x14ac:dyDescent="0.2">
      <c r="A2224">
        <f t="shared" si="204"/>
        <v>6</v>
      </c>
      <c r="B2224" t="b">
        <f t="shared" si="205"/>
        <v>0</v>
      </c>
      <c r="C2224" t="str">
        <f t="shared" si="206"/>
        <v>ON</v>
      </c>
      <c r="D2224" s="4">
        <f t="shared" si="208"/>
        <v>42522.583333327944</v>
      </c>
      <c r="E2224" t="str">
        <f t="shared" si="209"/>
        <v>LRKPLGS</v>
      </c>
      <c r="F2224" s="39">
        <v>135.48239135742187</v>
      </c>
      <c r="G2224">
        <f t="shared" si="207"/>
        <v>2.0323940206340746E-3</v>
      </c>
      <c r="H2224" s="38">
        <f>G2224*SUMIF('Manual Inputs'!$B$11:$B$22,'Expanded kW'!A2224,'Manual Inputs'!$C$11:$C$22)</f>
        <v>70824.856669086133</v>
      </c>
    </row>
    <row r="2225" spans="1:8" x14ac:dyDescent="0.2">
      <c r="A2225">
        <f t="shared" si="204"/>
        <v>6</v>
      </c>
      <c r="B2225" t="b">
        <f t="shared" si="205"/>
        <v>0</v>
      </c>
      <c r="C2225" t="str">
        <f t="shared" si="206"/>
        <v>ON</v>
      </c>
      <c r="D2225" s="4">
        <f t="shared" si="208"/>
        <v>42522.624999994609</v>
      </c>
      <c r="E2225" t="str">
        <f t="shared" si="209"/>
        <v>LRKPLGS</v>
      </c>
      <c r="F2225" s="39">
        <v>134.54429626464844</v>
      </c>
      <c r="G2225">
        <f t="shared" si="207"/>
        <v>2.0183214991924573E-3</v>
      </c>
      <c r="H2225" s="38">
        <f>G2225*SUMIF('Manual Inputs'!$B$11:$B$22,'Expanded kW'!A2225,'Manual Inputs'!$C$11:$C$22)</f>
        <v>70334.457512251262</v>
      </c>
    </row>
    <row r="2226" spans="1:8" x14ac:dyDescent="0.2">
      <c r="A2226">
        <f t="shared" si="204"/>
        <v>6</v>
      </c>
      <c r="B2226" t="b">
        <f t="shared" si="205"/>
        <v>0</v>
      </c>
      <c r="C2226" t="str">
        <f t="shared" si="206"/>
        <v>ON</v>
      </c>
      <c r="D2226" s="4">
        <f t="shared" si="208"/>
        <v>42522.666666661273</v>
      </c>
      <c r="E2226" t="str">
        <f t="shared" si="209"/>
        <v>LRKPLGS</v>
      </c>
      <c r="F2226" s="39">
        <v>119.43736267089844</v>
      </c>
      <c r="G2226">
        <f t="shared" si="207"/>
        <v>1.7916998607755948E-3</v>
      </c>
      <c r="H2226" s="38">
        <f>G2226*SUMIF('Manual Inputs'!$B$11:$B$22,'Expanded kW'!A2226,'Manual Inputs'!$C$11:$C$22)</f>
        <v>62437.147789808623</v>
      </c>
    </row>
    <row r="2227" spans="1:8" x14ac:dyDescent="0.2">
      <c r="A2227">
        <f t="shared" si="204"/>
        <v>6</v>
      </c>
      <c r="B2227" t="b">
        <f t="shared" si="205"/>
        <v>0</v>
      </c>
      <c r="C2227" t="str">
        <f t="shared" si="206"/>
        <v>ON</v>
      </c>
      <c r="D2227" s="4">
        <f t="shared" si="208"/>
        <v>42522.708333327937</v>
      </c>
      <c r="E2227" t="str">
        <f t="shared" si="209"/>
        <v>LRKPLGS</v>
      </c>
      <c r="F2227" s="39">
        <v>111.74628448486328</v>
      </c>
      <c r="G2227">
        <f t="shared" si="207"/>
        <v>1.6763247100942829E-3</v>
      </c>
      <c r="H2227" s="38">
        <f>G2227*SUMIF('Manual Inputs'!$B$11:$B$22,'Expanded kW'!A2227,'Manual Inputs'!$C$11:$C$22)</f>
        <v>58416.55511574202</v>
      </c>
    </row>
    <row r="2228" spans="1:8" x14ac:dyDescent="0.2">
      <c r="A2228">
        <f t="shared" si="204"/>
        <v>6</v>
      </c>
      <c r="B2228" t="b">
        <f t="shared" si="205"/>
        <v>0</v>
      </c>
      <c r="C2228" t="str">
        <f t="shared" si="206"/>
        <v>ON</v>
      </c>
      <c r="D2228" s="4">
        <f t="shared" si="208"/>
        <v>42522.749999994601</v>
      </c>
      <c r="E2228" t="str">
        <f t="shared" si="209"/>
        <v>LRKPLGS</v>
      </c>
      <c r="F2228" s="39">
        <v>109.91155242919922</v>
      </c>
      <c r="G2228">
        <f t="shared" si="207"/>
        <v>1.6488015875538787E-3</v>
      </c>
      <c r="H2228" s="38">
        <f>G2228*SUMIF('Manual Inputs'!$B$11:$B$22,'Expanded kW'!A2228,'Manual Inputs'!$C$11:$C$22)</f>
        <v>57457.429479069629</v>
      </c>
    </row>
    <row r="2229" spans="1:8" x14ac:dyDescent="0.2">
      <c r="A2229">
        <f t="shared" si="204"/>
        <v>6</v>
      </c>
      <c r="B2229" t="b">
        <f t="shared" si="205"/>
        <v>0</v>
      </c>
      <c r="C2229" t="str">
        <f t="shared" si="206"/>
        <v>ON</v>
      </c>
      <c r="D2229" s="4">
        <f t="shared" si="208"/>
        <v>42522.791666661265</v>
      </c>
      <c r="E2229" t="str">
        <f t="shared" si="209"/>
        <v>LRKPLGS</v>
      </c>
      <c r="F2229" s="39">
        <v>101.26826477050781</v>
      </c>
      <c r="G2229">
        <f t="shared" si="207"/>
        <v>1.5191421832568171E-3</v>
      </c>
      <c r="H2229" s="38">
        <f>G2229*SUMIF('Manual Inputs'!$B$11:$B$22,'Expanded kW'!A2229,'Manual Inputs'!$C$11:$C$22)</f>
        <v>52939.059206422644</v>
      </c>
    </row>
    <row r="2230" spans="1:8" x14ac:dyDescent="0.2">
      <c r="A2230">
        <f t="shared" si="204"/>
        <v>6</v>
      </c>
      <c r="B2230" t="b">
        <f t="shared" si="205"/>
        <v>0</v>
      </c>
      <c r="C2230" t="str">
        <f t="shared" si="206"/>
        <v>ON</v>
      </c>
      <c r="D2230" s="4">
        <f t="shared" si="208"/>
        <v>42522.83333332793</v>
      </c>
      <c r="E2230" t="str">
        <f t="shared" si="209"/>
        <v>LRKPLGS</v>
      </c>
      <c r="F2230" s="39">
        <v>93.992530822753906</v>
      </c>
      <c r="G2230">
        <f t="shared" si="207"/>
        <v>1.4099976809861952E-3</v>
      </c>
      <c r="H2230" s="38">
        <f>G2230*SUMIF('Manual Inputs'!$B$11:$B$22,'Expanded kW'!A2230,'Manual Inputs'!$C$11:$C$22)</f>
        <v>49135.592137018524</v>
      </c>
    </row>
    <row r="2231" spans="1:8" x14ac:dyDescent="0.2">
      <c r="A2231">
        <f t="shared" si="204"/>
        <v>6</v>
      </c>
      <c r="B2231" t="b">
        <f t="shared" si="205"/>
        <v>0</v>
      </c>
      <c r="C2231" t="str">
        <f t="shared" si="206"/>
        <v>OFF</v>
      </c>
      <c r="D2231" s="4">
        <f t="shared" si="208"/>
        <v>42522.874999994594</v>
      </c>
      <c r="E2231" t="str">
        <f t="shared" si="209"/>
        <v>LRKPLGS</v>
      </c>
      <c r="F2231" s="39">
        <v>86.612403869628906</v>
      </c>
      <c r="G2231">
        <f t="shared" si="207"/>
        <v>1.2992871617757596E-3</v>
      </c>
      <c r="H2231" s="38">
        <f>G2231*SUMIF('Manual Inputs'!$B$11:$B$22,'Expanded kW'!A2231,'Manual Inputs'!$C$11:$C$22)</f>
        <v>45277.552517125863</v>
      </c>
    </row>
    <row r="2232" spans="1:8" x14ac:dyDescent="0.2">
      <c r="A2232">
        <f t="shared" si="204"/>
        <v>6</v>
      </c>
      <c r="B2232" t="b">
        <f t="shared" si="205"/>
        <v>0</v>
      </c>
      <c r="C2232" t="str">
        <f t="shared" si="206"/>
        <v>OFF</v>
      </c>
      <c r="D2232" s="4">
        <f t="shared" si="208"/>
        <v>42522.916666661258</v>
      </c>
      <c r="E2232" t="str">
        <f t="shared" si="209"/>
        <v>LRKPLGS</v>
      </c>
      <c r="F2232" s="39">
        <v>79.98321533203125</v>
      </c>
      <c r="G2232">
        <f t="shared" si="207"/>
        <v>1.1998415953779434E-3</v>
      </c>
      <c r="H2232" s="38">
        <f>G2232*SUMIF('Manual Inputs'!$B$11:$B$22,'Expanded kW'!A2232,'Manual Inputs'!$C$11:$C$22)</f>
        <v>41812.073916522597</v>
      </c>
    </row>
    <row r="2233" spans="1:8" x14ac:dyDescent="0.2">
      <c r="A2233">
        <f t="shared" si="204"/>
        <v>6</v>
      </c>
      <c r="B2233" t="b">
        <f t="shared" si="205"/>
        <v>0</v>
      </c>
      <c r="C2233" t="str">
        <f t="shared" si="206"/>
        <v>OFF</v>
      </c>
      <c r="D2233" s="4">
        <f t="shared" si="208"/>
        <v>42522.958333327922</v>
      </c>
      <c r="E2233" t="str">
        <f t="shared" si="209"/>
        <v>LRKPLGS</v>
      </c>
      <c r="F2233" s="39">
        <v>73.499763488769531</v>
      </c>
      <c r="G2233">
        <f t="shared" si="207"/>
        <v>1.1025822495154137E-3</v>
      </c>
      <c r="H2233" s="38">
        <f>G2233*SUMIF('Manual Inputs'!$B$11:$B$22,'Expanded kW'!A2233,'Manual Inputs'!$C$11:$C$22)</f>
        <v>38422.780718201888</v>
      </c>
    </row>
    <row r="2234" spans="1:8" x14ac:dyDescent="0.2">
      <c r="A2234">
        <f t="shared" si="204"/>
        <v>6</v>
      </c>
      <c r="B2234" t="b">
        <f t="shared" si="205"/>
        <v>0</v>
      </c>
      <c r="C2234" t="str">
        <f t="shared" si="206"/>
        <v>OFF</v>
      </c>
      <c r="D2234" s="4">
        <f t="shared" si="208"/>
        <v>42522.999999994587</v>
      </c>
      <c r="E2234" t="str">
        <f t="shared" si="209"/>
        <v>LRKPLGS</v>
      </c>
      <c r="F2234" s="39">
        <v>67.981712341308594</v>
      </c>
      <c r="G2234">
        <f t="shared" si="207"/>
        <v>1.0198050410140801E-3</v>
      </c>
      <c r="H2234" s="38">
        <f>G2234*SUMIF('Manual Inputs'!$B$11:$B$22,'Expanded kW'!A2234,'Manual Inputs'!$C$11:$C$22)</f>
        <v>35538.160970233461</v>
      </c>
    </row>
    <row r="2235" spans="1:8" x14ac:dyDescent="0.2">
      <c r="A2235">
        <f t="shared" si="204"/>
        <v>6</v>
      </c>
      <c r="B2235" t="b">
        <f t="shared" si="205"/>
        <v>0</v>
      </c>
      <c r="C2235" t="str">
        <f t="shared" si="206"/>
        <v>OFF</v>
      </c>
      <c r="D2235" s="4">
        <f t="shared" si="208"/>
        <v>42523.041666661251</v>
      </c>
      <c r="E2235" t="str">
        <f t="shared" si="209"/>
        <v>LRKPLGS</v>
      </c>
      <c r="F2235" s="39">
        <v>65.112709045410156</v>
      </c>
      <c r="G2235">
        <f t="shared" si="207"/>
        <v>9.7676664255253701E-4</v>
      </c>
      <c r="H2235" s="38">
        <f>G2235*SUMIF('Manual Inputs'!$B$11:$B$22,'Expanded kW'!A2235,'Manual Inputs'!$C$11:$C$22)</f>
        <v>34038.359075837594</v>
      </c>
    </row>
    <row r="2236" spans="1:8" x14ac:dyDescent="0.2">
      <c r="A2236">
        <f t="shared" si="204"/>
        <v>6</v>
      </c>
      <c r="B2236" t="b">
        <f t="shared" si="205"/>
        <v>0</v>
      </c>
      <c r="C2236" t="str">
        <f t="shared" si="206"/>
        <v>OFF</v>
      </c>
      <c r="D2236" s="4">
        <f t="shared" si="208"/>
        <v>42523.083333327915</v>
      </c>
      <c r="E2236" t="str">
        <f t="shared" si="209"/>
        <v>LRKPLGS</v>
      </c>
      <c r="F2236" s="39">
        <v>63.624393463134766</v>
      </c>
      <c r="G2236">
        <f t="shared" si="207"/>
        <v>9.5444017148920118E-4</v>
      </c>
      <c r="H2236" s="38">
        <f>G2236*SUMIF('Manual Inputs'!$B$11:$B$22,'Expanded kW'!A2236,'Manual Inputs'!$C$11:$C$22)</f>
        <v>33260.326323854824</v>
      </c>
    </row>
    <row r="2237" spans="1:8" x14ac:dyDescent="0.2">
      <c r="A2237">
        <f t="shared" si="204"/>
        <v>6</v>
      </c>
      <c r="B2237" t="b">
        <f t="shared" si="205"/>
        <v>0</v>
      </c>
      <c r="C2237" t="str">
        <f t="shared" si="206"/>
        <v>OFF</v>
      </c>
      <c r="D2237" s="4">
        <f t="shared" si="208"/>
        <v>42523.124999994579</v>
      </c>
      <c r="E2237" t="str">
        <f t="shared" si="209"/>
        <v>LRKPLGS</v>
      </c>
      <c r="F2237" s="39">
        <v>65.568717956542969</v>
      </c>
      <c r="G2237">
        <f t="shared" si="207"/>
        <v>9.8360730852437668E-4</v>
      </c>
      <c r="H2237" s="38">
        <f>G2237*SUMIF('Manual Inputs'!$B$11:$B$22,'Expanded kW'!A2237,'Manual Inputs'!$C$11:$C$22)</f>
        <v>34276.742569420938</v>
      </c>
    </row>
    <row r="2238" spans="1:8" x14ac:dyDescent="0.2">
      <c r="A2238">
        <f t="shared" si="204"/>
        <v>6</v>
      </c>
      <c r="B2238" t="b">
        <f t="shared" si="205"/>
        <v>0</v>
      </c>
      <c r="C2238" t="str">
        <f t="shared" si="206"/>
        <v>OFF</v>
      </c>
      <c r="D2238" s="4">
        <f t="shared" si="208"/>
        <v>42523.166666661244</v>
      </c>
      <c r="E2238" t="str">
        <f t="shared" si="209"/>
        <v>LRKPLGS</v>
      </c>
      <c r="F2238" s="39">
        <v>66.18499755859375</v>
      </c>
      <c r="G2238">
        <f t="shared" si="207"/>
        <v>9.9285222194594775E-4</v>
      </c>
      <c r="H2238" s="38">
        <f>G2238*SUMIF('Manual Inputs'!$B$11:$B$22,'Expanded kW'!A2238,'Manual Inputs'!$C$11:$C$22)</f>
        <v>34598.909266111281</v>
      </c>
    </row>
    <row r="2239" spans="1:8" x14ac:dyDescent="0.2">
      <c r="A2239">
        <f t="shared" si="204"/>
        <v>6</v>
      </c>
      <c r="B2239" t="b">
        <f t="shared" si="205"/>
        <v>0</v>
      </c>
      <c r="C2239" t="str">
        <f t="shared" si="206"/>
        <v>OFF</v>
      </c>
      <c r="D2239" s="4">
        <f t="shared" si="208"/>
        <v>42523.208333327908</v>
      </c>
      <c r="E2239" t="str">
        <f t="shared" si="209"/>
        <v>LRKPLGS</v>
      </c>
      <c r="F2239" s="39">
        <v>79.342353820800781</v>
      </c>
      <c r="G2239">
        <f t="shared" si="207"/>
        <v>1.1902279246239103E-3</v>
      </c>
      <c r="H2239" s="38">
        <f>G2239*SUMIF('Manual Inputs'!$B$11:$B$22,'Expanded kW'!A2239,'Manual Inputs'!$C$11:$C$22)</f>
        <v>41477.056766154405</v>
      </c>
    </row>
    <row r="2240" spans="1:8" x14ac:dyDescent="0.2">
      <c r="A2240">
        <f t="shared" si="204"/>
        <v>6</v>
      </c>
      <c r="B2240" t="b">
        <f t="shared" si="205"/>
        <v>0</v>
      </c>
      <c r="C2240" t="str">
        <f t="shared" si="206"/>
        <v>OFF</v>
      </c>
      <c r="D2240" s="4">
        <f t="shared" si="208"/>
        <v>42523.249999994572</v>
      </c>
      <c r="E2240" t="str">
        <f t="shared" si="209"/>
        <v>LRKPLGS</v>
      </c>
      <c r="F2240" s="39">
        <v>107.02810668945312</v>
      </c>
      <c r="G2240">
        <f t="shared" si="207"/>
        <v>1.6055465355757773E-3</v>
      </c>
      <c r="H2240" s="38">
        <f>G2240*SUMIF('Manual Inputs'!$B$11:$B$22,'Expanded kW'!A2240,'Manual Inputs'!$C$11:$C$22)</f>
        <v>55950.07764401201</v>
      </c>
    </row>
    <row r="2241" spans="1:8" x14ac:dyDescent="0.2">
      <c r="A2241">
        <f t="shared" si="204"/>
        <v>6</v>
      </c>
      <c r="B2241" t="b">
        <f t="shared" si="205"/>
        <v>0</v>
      </c>
      <c r="C2241" t="str">
        <f t="shared" si="206"/>
        <v>ON</v>
      </c>
      <c r="D2241" s="4">
        <f t="shared" si="208"/>
        <v>42523.291666661236</v>
      </c>
      <c r="E2241" t="str">
        <f t="shared" si="209"/>
        <v>LRKPLGS</v>
      </c>
      <c r="F2241" s="39">
        <v>102.13465118408203</v>
      </c>
      <c r="G2241">
        <f t="shared" si="207"/>
        <v>1.5321389908040171E-3</v>
      </c>
      <c r="H2241" s="38">
        <f>G2241*SUMIF('Manual Inputs'!$B$11:$B$22,'Expanded kW'!A2241,'Manual Inputs'!$C$11:$C$22)</f>
        <v>53391.971890843437</v>
      </c>
    </row>
    <row r="2242" spans="1:8" x14ac:dyDescent="0.2">
      <c r="A2242">
        <f t="shared" ref="A2242:A2305" si="210">MONTH(D2242)</f>
        <v>6</v>
      </c>
      <c r="B2242" t="b">
        <f t="shared" ref="B2242:B2305" si="211">IF(ISNA(VLOOKUP(DATE(YEAR(D2242),MONTH(D2242),DAY(D2242)),Holidays,1,FALSE)),FALSE,TRUE)</f>
        <v>0</v>
      </c>
      <c r="C2242" t="str">
        <f t="shared" ref="C2242:C2305" si="212">IF(OR(HOUR(D2242)&lt;PkStart,HOUR(D2242)&gt;OPkStart-1,WEEKDAY(D2242,2)&gt;5,B2242)=TRUE,"OFF","ON")</f>
        <v>ON</v>
      </c>
      <c r="D2242" s="4">
        <f t="shared" si="208"/>
        <v>42523.333333327901</v>
      </c>
      <c r="E2242" t="str">
        <f t="shared" si="209"/>
        <v>LRKPLGS</v>
      </c>
      <c r="F2242" s="39">
        <v>108.38716125488281</v>
      </c>
      <c r="G2242">
        <f t="shared" ref="G2242:G2305" si="213">IF(SUMIF($A$2:$A$8761,A2242,$F$2:$F$8761)=0,0,F2242/SUMIF($A$2:$A$8761,A2242,$F$2:$F$8761))</f>
        <v>1.6259339404984423E-3</v>
      </c>
      <c r="H2242" s="38">
        <f>G2242*SUMIF('Manual Inputs'!$B$11:$B$22,'Expanded kW'!A2242,'Manual Inputs'!$C$11:$C$22)</f>
        <v>56660.537828820015</v>
      </c>
    </row>
    <row r="2243" spans="1:8" x14ac:dyDescent="0.2">
      <c r="A2243">
        <f t="shared" si="210"/>
        <v>6</v>
      </c>
      <c r="B2243" t="b">
        <f t="shared" si="211"/>
        <v>0</v>
      </c>
      <c r="C2243" t="str">
        <f t="shared" si="212"/>
        <v>ON</v>
      </c>
      <c r="D2243" s="4">
        <f t="shared" si="208"/>
        <v>42523.374999994565</v>
      </c>
      <c r="E2243" t="str">
        <f t="shared" si="209"/>
        <v>LRKPLGS</v>
      </c>
      <c r="F2243" s="39">
        <v>119.79335784912109</v>
      </c>
      <c r="G2243">
        <f t="shared" si="213"/>
        <v>1.7970402040065135E-3</v>
      </c>
      <c r="H2243" s="38">
        <f>G2243*SUMIF('Manual Inputs'!$B$11:$B$22,'Expanded kW'!A2243,'Manual Inputs'!$C$11:$C$22)</f>
        <v>62623.248044017964</v>
      </c>
    </row>
    <row r="2244" spans="1:8" x14ac:dyDescent="0.2">
      <c r="A2244">
        <f t="shared" si="210"/>
        <v>6</v>
      </c>
      <c r="B2244" t="b">
        <f t="shared" si="211"/>
        <v>0</v>
      </c>
      <c r="C2244" t="str">
        <f t="shared" si="212"/>
        <v>ON</v>
      </c>
      <c r="D2244" s="4">
        <f t="shared" ref="D2244:D2307" si="214">+D2243+1/24</f>
        <v>42523.416666661229</v>
      </c>
      <c r="E2244" t="str">
        <f t="shared" ref="E2244:E2307" si="215">+E2243</f>
        <v>LRKPLGS</v>
      </c>
      <c r="F2244" s="39">
        <v>122.14304351806641</v>
      </c>
      <c r="G2244">
        <f t="shared" si="213"/>
        <v>1.8322882318578643E-3</v>
      </c>
      <c r="H2244" s="38">
        <f>G2244*SUMIF('Manual Inputs'!$B$11:$B$22,'Expanded kW'!A2244,'Manual Inputs'!$C$11:$C$22)</f>
        <v>63851.571142341694</v>
      </c>
    </row>
    <row r="2245" spans="1:8" x14ac:dyDescent="0.2">
      <c r="A2245">
        <f t="shared" si="210"/>
        <v>6</v>
      </c>
      <c r="B2245" t="b">
        <f t="shared" si="211"/>
        <v>0</v>
      </c>
      <c r="C2245" t="str">
        <f t="shared" si="212"/>
        <v>ON</v>
      </c>
      <c r="D2245" s="4">
        <f t="shared" si="214"/>
        <v>42523.458333327893</v>
      </c>
      <c r="E2245" t="str">
        <f t="shared" si="215"/>
        <v>LRKPLGS</v>
      </c>
      <c r="F2245" s="39">
        <v>116.15193176269531</v>
      </c>
      <c r="G2245">
        <f t="shared" si="213"/>
        <v>1.742414562028374E-3</v>
      </c>
      <c r="H2245" s="38">
        <f>G2245*SUMIF('Manual Inputs'!$B$11:$B$22,'Expanded kW'!A2245,'Manual Inputs'!$C$11:$C$22)</f>
        <v>60719.653945491969</v>
      </c>
    </row>
    <row r="2246" spans="1:8" x14ac:dyDescent="0.2">
      <c r="A2246">
        <f t="shared" si="210"/>
        <v>6</v>
      </c>
      <c r="B2246" t="b">
        <f t="shared" si="211"/>
        <v>0</v>
      </c>
      <c r="C2246" t="str">
        <f t="shared" si="212"/>
        <v>ON</v>
      </c>
      <c r="D2246" s="4">
        <f t="shared" si="214"/>
        <v>42523.499999994558</v>
      </c>
      <c r="E2246" t="str">
        <f t="shared" si="215"/>
        <v>LRKPLGS</v>
      </c>
      <c r="F2246" s="39">
        <v>126.20465087890625</v>
      </c>
      <c r="G2246">
        <f t="shared" si="213"/>
        <v>1.8932170834350182E-3</v>
      </c>
      <c r="H2246" s="38">
        <f>G2246*SUMIF('Manual Inputs'!$B$11:$B$22,'Expanded kW'!A2246,'Manual Inputs'!$C$11:$C$22)</f>
        <v>65974.819457458099</v>
      </c>
    </row>
    <row r="2247" spans="1:8" x14ac:dyDescent="0.2">
      <c r="A2247">
        <f t="shared" si="210"/>
        <v>6</v>
      </c>
      <c r="B2247" t="b">
        <f t="shared" si="211"/>
        <v>0</v>
      </c>
      <c r="C2247" t="str">
        <f t="shared" si="212"/>
        <v>ON</v>
      </c>
      <c r="D2247" s="4">
        <f t="shared" si="214"/>
        <v>42523.541666661222</v>
      </c>
      <c r="E2247" t="str">
        <f t="shared" si="215"/>
        <v>LRKPLGS</v>
      </c>
      <c r="F2247" s="39">
        <v>125.96435546875</v>
      </c>
      <c r="G2247">
        <f t="shared" si="213"/>
        <v>1.8896123717828674E-3</v>
      </c>
      <c r="H2247" s="38">
        <f>G2247*SUMIF('Manual Inputs'!$B$11:$B$22,'Expanded kW'!A2247,'Manual Inputs'!$C$11:$C$22)</f>
        <v>65849.20248382751</v>
      </c>
    </row>
    <row r="2248" spans="1:8" x14ac:dyDescent="0.2">
      <c r="A2248">
        <f t="shared" si="210"/>
        <v>6</v>
      </c>
      <c r="B2248" t="b">
        <f t="shared" si="211"/>
        <v>0</v>
      </c>
      <c r="C2248" t="str">
        <f t="shared" si="212"/>
        <v>ON</v>
      </c>
      <c r="D2248" s="4">
        <f t="shared" si="214"/>
        <v>42523.583333327886</v>
      </c>
      <c r="E2248" t="str">
        <f t="shared" si="215"/>
        <v>LRKPLGS</v>
      </c>
      <c r="F2248" s="39">
        <v>127.41270446777344</v>
      </c>
      <c r="G2248">
        <f t="shared" si="213"/>
        <v>1.9113392974439364E-3</v>
      </c>
      <c r="H2248" s="38">
        <f>G2248*SUMIF('Manual Inputs'!$B$11:$B$22,'Expanded kW'!A2248,'Manual Inputs'!$C$11:$C$22)</f>
        <v>66606.342280629804</v>
      </c>
    </row>
    <row r="2249" spans="1:8" x14ac:dyDescent="0.2">
      <c r="A2249">
        <f t="shared" si="210"/>
        <v>6</v>
      </c>
      <c r="B2249" t="b">
        <f t="shared" si="211"/>
        <v>0</v>
      </c>
      <c r="C2249" t="str">
        <f t="shared" si="212"/>
        <v>ON</v>
      </c>
      <c r="D2249" s="4">
        <f t="shared" si="214"/>
        <v>42523.62499999455</v>
      </c>
      <c r="E2249" t="str">
        <f t="shared" si="215"/>
        <v>LRKPLGS</v>
      </c>
      <c r="F2249" s="39">
        <v>126.14705657958984</v>
      </c>
      <c r="G2249">
        <f t="shared" si="213"/>
        <v>1.8923531017147337E-3</v>
      </c>
      <c r="H2249" s="38">
        <f>G2249*SUMIF('Manual Inputs'!$B$11:$B$22,'Expanded kW'!A2249,'Manual Inputs'!$C$11:$C$22)</f>
        <v>65944.711426789538</v>
      </c>
    </row>
    <row r="2250" spans="1:8" x14ac:dyDescent="0.2">
      <c r="A2250">
        <f t="shared" si="210"/>
        <v>6</v>
      </c>
      <c r="B2250" t="b">
        <f t="shared" si="211"/>
        <v>0</v>
      </c>
      <c r="C2250" t="str">
        <f t="shared" si="212"/>
        <v>ON</v>
      </c>
      <c r="D2250" s="4">
        <f t="shared" si="214"/>
        <v>42523.666666661215</v>
      </c>
      <c r="E2250" t="str">
        <f t="shared" si="215"/>
        <v>LRKPLGS</v>
      </c>
      <c r="F2250" s="39">
        <v>109.23638916015625</v>
      </c>
      <c r="G2250">
        <f t="shared" si="213"/>
        <v>1.6386733503917915E-3</v>
      </c>
      <c r="H2250" s="38">
        <f>G2250*SUMIF('Manual Inputs'!$B$11:$B$22,'Expanded kW'!A2250,'Manual Inputs'!$C$11:$C$22)</f>
        <v>57104.480721086402</v>
      </c>
    </row>
    <row r="2251" spans="1:8" x14ac:dyDescent="0.2">
      <c r="A2251">
        <f t="shared" si="210"/>
        <v>6</v>
      </c>
      <c r="B2251" t="b">
        <f t="shared" si="211"/>
        <v>0</v>
      </c>
      <c r="C2251" t="str">
        <f t="shared" si="212"/>
        <v>ON</v>
      </c>
      <c r="D2251" s="4">
        <f t="shared" si="214"/>
        <v>42523.708333327879</v>
      </c>
      <c r="E2251" t="str">
        <f t="shared" si="215"/>
        <v>LRKPLGS</v>
      </c>
      <c r="F2251" s="39">
        <v>110.13869476318359</v>
      </c>
      <c r="G2251">
        <f t="shared" si="213"/>
        <v>1.6522089877097029E-3</v>
      </c>
      <c r="H2251" s="38">
        <f>G2251*SUMIF('Manual Inputs'!$B$11:$B$22,'Expanded kW'!A2251,'Manual Inputs'!$C$11:$C$22)</f>
        <v>57576.170542662789</v>
      </c>
    </row>
    <row r="2252" spans="1:8" x14ac:dyDescent="0.2">
      <c r="A2252">
        <f t="shared" si="210"/>
        <v>6</v>
      </c>
      <c r="B2252" t="b">
        <f t="shared" si="211"/>
        <v>0</v>
      </c>
      <c r="C2252" t="str">
        <f t="shared" si="212"/>
        <v>ON</v>
      </c>
      <c r="D2252" s="4">
        <f t="shared" si="214"/>
        <v>42523.749999994543</v>
      </c>
      <c r="E2252" t="str">
        <f t="shared" si="215"/>
        <v>LRKPLGS</v>
      </c>
      <c r="F2252" s="39">
        <v>106.93397521972656</v>
      </c>
      <c r="G2252">
        <f t="shared" si="213"/>
        <v>1.604134453649049E-3</v>
      </c>
      <c r="H2252" s="38">
        <f>G2252*SUMIF('Manual Inputs'!$B$11:$B$22,'Expanded kW'!A2252,'Manual Inputs'!$C$11:$C$22)</f>
        <v>55900.869420089788</v>
      </c>
    </row>
    <row r="2253" spans="1:8" x14ac:dyDescent="0.2">
      <c r="A2253">
        <f t="shared" si="210"/>
        <v>6</v>
      </c>
      <c r="B2253" t="b">
        <f t="shared" si="211"/>
        <v>0</v>
      </c>
      <c r="C2253" t="str">
        <f t="shared" si="212"/>
        <v>ON</v>
      </c>
      <c r="D2253" s="4">
        <f t="shared" si="214"/>
        <v>42523.791666661207</v>
      </c>
      <c r="E2253" t="str">
        <f t="shared" si="215"/>
        <v>LRKPLGS</v>
      </c>
      <c r="F2253" s="39">
        <v>99.320724487304688</v>
      </c>
      <c r="G2253">
        <f t="shared" si="213"/>
        <v>1.4899268056208863E-3</v>
      </c>
      <c r="H2253" s="38">
        <f>G2253*SUMIF('Manual Inputs'!$B$11:$B$22,'Expanded kW'!A2253,'Manual Inputs'!$C$11:$C$22)</f>
        <v>51920.96187264262</v>
      </c>
    </row>
    <row r="2254" spans="1:8" x14ac:dyDescent="0.2">
      <c r="A2254">
        <f t="shared" si="210"/>
        <v>6</v>
      </c>
      <c r="B2254" t="b">
        <f t="shared" si="211"/>
        <v>0</v>
      </c>
      <c r="C2254" t="str">
        <f t="shared" si="212"/>
        <v>ON</v>
      </c>
      <c r="D2254" s="4">
        <f t="shared" si="214"/>
        <v>42523.833333327872</v>
      </c>
      <c r="E2254" t="str">
        <f t="shared" si="215"/>
        <v>LRKPLGS</v>
      </c>
      <c r="F2254" s="39">
        <v>88.196617126464844</v>
      </c>
      <c r="G2254">
        <f t="shared" si="213"/>
        <v>1.3230522099000465E-3</v>
      </c>
      <c r="H2254" s="38">
        <f>G2254*SUMIF('Manual Inputs'!$B$11:$B$22,'Expanded kW'!A2254,'Manual Inputs'!$C$11:$C$22)</f>
        <v>46105.716795335771</v>
      </c>
    </row>
    <row r="2255" spans="1:8" x14ac:dyDescent="0.2">
      <c r="A2255">
        <f t="shared" si="210"/>
        <v>6</v>
      </c>
      <c r="B2255" t="b">
        <f t="shared" si="211"/>
        <v>0</v>
      </c>
      <c r="C2255" t="str">
        <f t="shared" si="212"/>
        <v>OFF</v>
      </c>
      <c r="D2255" s="4">
        <f t="shared" si="214"/>
        <v>42523.874999994536</v>
      </c>
      <c r="E2255" t="str">
        <f t="shared" si="215"/>
        <v>LRKPLGS</v>
      </c>
      <c r="F2255" s="39">
        <v>83.249809265136719</v>
      </c>
      <c r="G2255">
        <f t="shared" si="213"/>
        <v>1.2488443175100649E-3</v>
      </c>
      <c r="H2255" s="38">
        <f>G2255*SUMIF('Manual Inputs'!$B$11:$B$22,'Expanded kW'!A2255,'Manual Inputs'!$C$11:$C$22)</f>
        <v>43519.720532369152</v>
      </c>
    </row>
    <row r="2256" spans="1:8" x14ac:dyDescent="0.2">
      <c r="A2256">
        <f t="shared" si="210"/>
        <v>6</v>
      </c>
      <c r="B2256" t="b">
        <f t="shared" si="211"/>
        <v>0</v>
      </c>
      <c r="C2256" t="str">
        <f t="shared" si="212"/>
        <v>OFF</v>
      </c>
      <c r="D2256" s="4">
        <f t="shared" si="214"/>
        <v>42523.9166666612</v>
      </c>
      <c r="E2256" t="str">
        <f t="shared" si="215"/>
        <v>LRKPLGS</v>
      </c>
      <c r="F2256" s="39">
        <v>76.895248413085937</v>
      </c>
      <c r="G2256">
        <f t="shared" si="213"/>
        <v>1.1535184869717492E-3</v>
      </c>
      <c r="H2256" s="38">
        <f>G2256*SUMIF('Manual Inputs'!$B$11:$B$22,'Expanded kW'!A2256,'Manual Inputs'!$C$11:$C$22)</f>
        <v>40197.806466399081</v>
      </c>
    </row>
    <row r="2257" spans="1:8" x14ac:dyDescent="0.2">
      <c r="A2257">
        <f t="shared" si="210"/>
        <v>6</v>
      </c>
      <c r="B2257" t="b">
        <f t="shared" si="211"/>
        <v>0</v>
      </c>
      <c r="C2257" t="str">
        <f t="shared" si="212"/>
        <v>OFF</v>
      </c>
      <c r="D2257" s="4">
        <f t="shared" si="214"/>
        <v>42523.958333327864</v>
      </c>
      <c r="E2257" t="str">
        <f t="shared" si="215"/>
        <v>LRKPLGS</v>
      </c>
      <c r="F2257" s="39">
        <v>71.458999633789063</v>
      </c>
      <c r="G2257">
        <f t="shared" si="213"/>
        <v>1.0719684094817935E-3</v>
      </c>
      <c r="H2257" s="38">
        <f>G2257*SUMIF('Manual Inputs'!$B$11:$B$22,'Expanded kW'!A2257,'Manual Inputs'!$C$11:$C$22)</f>
        <v>37355.949773779495</v>
      </c>
    </row>
    <row r="2258" spans="1:8" x14ac:dyDescent="0.2">
      <c r="A2258">
        <f t="shared" si="210"/>
        <v>6</v>
      </c>
      <c r="B2258" t="b">
        <f t="shared" si="211"/>
        <v>0</v>
      </c>
      <c r="C2258" t="str">
        <f t="shared" si="212"/>
        <v>OFF</v>
      </c>
      <c r="D2258" s="4">
        <f t="shared" si="214"/>
        <v>42523.999999994528</v>
      </c>
      <c r="E2258" t="str">
        <f t="shared" si="215"/>
        <v>LRKPLGS</v>
      </c>
      <c r="F2258" s="39">
        <v>67.278755187988281</v>
      </c>
      <c r="G2258">
        <f t="shared" si="213"/>
        <v>1.0092598631436876E-3</v>
      </c>
      <c r="H2258" s="38">
        <f>G2258*SUMIF('Manual Inputs'!$B$11:$B$22,'Expanded kW'!A2258,'Manual Inputs'!$C$11:$C$22)</f>
        <v>35170.682664531909</v>
      </c>
    </row>
    <row r="2259" spans="1:8" x14ac:dyDescent="0.2">
      <c r="A2259">
        <f t="shared" si="210"/>
        <v>6</v>
      </c>
      <c r="B2259" t="b">
        <f t="shared" si="211"/>
        <v>0</v>
      </c>
      <c r="C2259" t="str">
        <f t="shared" si="212"/>
        <v>OFF</v>
      </c>
      <c r="D2259" s="4">
        <f t="shared" si="214"/>
        <v>42524.041666661193</v>
      </c>
      <c r="E2259" t="str">
        <f t="shared" si="215"/>
        <v>LRKPLGS</v>
      </c>
      <c r="F2259" s="39">
        <v>66.465736389160156</v>
      </c>
      <c r="G2259">
        <f t="shared" si="213"/>
        <v>9.9706363211435637E-4</v>
      </c>
      <c r="H2259" s="38">
        <f>G2259*SUMIF('Manual Inputs'!$B$11:$B$22,'Expanded kW'!A2259,'Manual Inputs'!$C$11:$C$22)</f>
        <v>34745.668466602932</v>
      </c>
    </row>
    <row r="2260" spans="1:8" x14ac:dyDescent="0.2">
      <c r="A2260">
        <f t="shared" si="210"/>
        <v>6</v>
      </c>
      <c r="B2260" t="b">
        <f t="shared" si="211"/>
        <v>0</v>
      </c>
      <c r="C2260" t="str">
        <f t="shared" si="212"/>
        <v>OFF</v>
      </c>
      <c r="D2260" s="4">
        <f t="shared" si="214"/>
        <v>42524.083333327857</v>
      </c>
      <c r="E2260" t="str">
        <f t="shared" si="215"/>
        <v>LRKPLGS</v>
      </c>
      <c r="F2260" s="39">
        <v>64.496025085449219</v>
      </c>
      <c r="G2260">
        <f t="shared" si="213"/>
        <v>9.6751566329030176E-4</v>
      </c>
      <c r="H2260" s="38">
        <f>G2260*SUMIF('Manual Inputs'!$B$11:$B$22,'Expanded kW'!A2260,'Manual Inputs'!$C$11:$C$22)</f>
        <v>33715.980996762119</v>
      </c>
    </row>
    <row r="2261" spans="1:8" x14ac:dyDescent="0.2">
      <c r="A2261">
        <f t="shared" si="210"/>
        <v>6</v>
      </c>
      <c r="B2261" t="b">
        <f t="shared" si="211"/>
        <v>0</v>
      </c>
      <c r="C2261" t="str">
        <f t="shared" si="212"/>
        <v>OFF</v>
      </c>
      <c r="D2261" s="4">
        <f t="shared" si="214"/>
        <v>42524.124999994521</v>
      </c>
      <c r="E2261" t="str">
        <f t="shared" si="215"/>
        <v>LRKPLGS</v>
      </c>
      <c r="F2261" s="39">
        <v>65.662643432617188</v>
      </c>
      <c r="G2261">
        <f t="shared" si="213"/>
        <v>9.8501630030586114E-4</v>
      </c>
      <c r="H2261" s="38">
        <f>G2261*SUMIF('Manual Inputs'!$B$11:$B$22,'Expanded kW'!A2261,'Manual Inputs'!$C$11:$C$22)</f>
        <v>34325.843107977147</v>
      </c>
    </row>
    <row r="2262" spans="1:8" x14ac:dyDescent="0.2">
      <c r="A2262">
        <f t="shared" si="210"/>
        <v>6</v>
      </c>
      <c r="B2262" t="b">
        <f t="shared" si="211"/>
        <v>0</v>
      </c>
      <c r="C2262" t="str">
        <f t="shared" si="212"/>
        <v>OFF</v>
      </c>
      <c r="D2262" s="4">
        <f t="shared" si="214"/>
        <v>42524.166666661185</v>
      </c>
      <c r="E2262" t="str">
        <f t="shared" si="215"/>
        <v>LRKPLGS</v>
      </c>
      <c r="F2262" s="39">
        <v>67.239295959472656</v>
      </c>
      <c r="G2262">
        <f t="shared" si="213"/>
        <v>1.0086679286547072E-3</v>
      </c>
      <c r="H2262" s="38">
        <f>G2262*SUMIF('Manual Inputs'!$B$11:$B$22,'Expanded kW'!A2262,'Manual Inputs'!$C$11:$C$22)</f>
        <v>35150.05493441959</v>
      </c>
    </row>
    <row r="2263" spans="1:8" x14ac:dyDescent="0.2">
      <c r="A2263">
        <f t="shared" si="210"/>
        <v>6</v>
      </c>
      <c r="B2263" t="b">
        <f t="shared" si="211"/>
        <v>0</v>
      </c>
      <c r="C2263" t="str">
        <f t="shared" si="212"/>
        <v>OFF</v>
      </c>
      <c r="D2263" s="4">
        <f t="shared" si="214"/>
        <v>42524.20833332785</v>
      </c>
      <c r="E2263" t="str">
        <f t="shared" si="215"/>
        <v>LRKPLGS</v>
      </c>
      <c r="F2263" s="39">
        <v>72.654884338378906</v>
      </c>
      <c r="G2263">
        <f t="shared" si="213"/>
        <v>1.0899080760216624E-3</v>
      </c>
      <c r="H2263" s="38">
        <f>G2263*SUMIF('Manual Inputs'!$B$11:$B$22,'Expanded kW'!A2263,'Manual Inputs'!$C$11:$C$22)</f>
        <v>37981.111183662513</v>
      </c>
    </row>
    <row r="2264" spans="1:8" x14ac:dyDescent="0.2">
      <c r="A2264">
        <f t="shared" si="210"/>
        <v>6</v>
      </c>
      <c r="B2264" t="b">
        <f t="shared" si="211"/>
        <v>0</v>
      </c>
      <c r="C2264" t="str">
        <f t="shared" si="212"/>
        <v>OFF</v>
      </c>
      <c r="D2264" s="4">
        <f t="shared" si="214"/>
        <v>42524.249999994514</v>
      </c>
      <c r="E2264" t="str">
        <f t="shared" si="215"/>
        <v>LRKPLGS</v>
      </c>
      <c r="F2264" s="39">
        <v>89.129066467285156</v>
      </c>
      <c r="G2264">
        <f t="shared" si="213"/>
        <v>1.3370400384720108E-3</v>
      </c>
      <c r="H2264" s="38">
        <f>G2264*SUMIF('Manual Inputs'!$B$11:$B$22,'Expanded kW'!A2264,'Manual Inputs'!$C$11:$C$22)</f>
        <v>46593.164575472438</v>
      </c>
    </row>
    <row r="2265" spans="1:8" x14ac:dyDescent="0.2">
      <c r="A2265">
        <f t="shared" si="210"/>
        <v>6</v>
      </c>
      <c r="B2265" t="b">
        <f t="shared" si="211"/>
        <v>0</v>
      </c>
      <c r="C2265" t="str">
        <f t="shared" si="212"/>
        <v>ON</v>
      </c>
      <c r="D2265" s="4">
        <f t="shared" si="214"/>
        <v>42524.291666661178</v>
      </c>
      <c r="E2265" t="str">
        <f t="shared" si="215"/>
        <v>LRKPLGS</v>
      </c>
      <c r="F2265" s="39">
        <v>87.819984436035156</v>
      </c>
      <c r="G2265">
        <f t="shared" si="213"/>
        <v>1.3174022798955987E-3</v>
      </c>
      <c r="H2265" s="38">
        <f>G2265*SUMIF('Manual Inputs'!$B$11:$B$22,'Expanded kW'!A2265,'Manual Inputs'!$C$11:$C$22)</f>
        <v>45908.828062790424</v>
      </c>
    </row>
    <row r="2266" spans="1:8" x14ac:dyDescent="0.2">
      <c r="A2266">
        <f t="shared" si="210"/>
        <v>6</v>
      </c>
      <c r="B2266" t="b">
        <f t="shared" si="211"/>
        <v>0</v>
      </c>
      <c r="C2266" t="str">
        <f t="shared" si="212"/>
        <v>ON</v>
      </c>
      <c r="D2266" s="4">
        <f t="shared" si="214"/>
        <v>42524.333333327842</v>
      </c>
      <c r="E2266" t="str">
        <f t="shared" si="215"/>
        <v>LRKPLGS</v>
      </c>
      <c r="F2266" s="39">
        <v>92.08734130859375</v>
      </c>
      <c r="G2266">
        <f t="shared" si="213"/>
        <v>1.3814176143224863E-3</v>
      </c>
      <c r="H2266" s="38">
        <f>G2266*SUMIF('Manual Inputs'!$B$11:$B$22,'Expanded kW'!A2266,'Manual Inputs'!$C$11:$C$22)</f>
        <v>48139.63411682193</v>
      </c>
    </row>
    <row r="2267" spans="1:8" x14ac:dyDescent="0.2">
      <c r="A2267">
        <f t="shared" si="210"/>
        <v>6</v>
      </c>
      <c r="B2267" t="b">
        <f t="shared" si="211"/>
        <v>0</v>
      </c>
      <c r="C2267" t="str">
        <f t="shared" si="212"/>
        <v>ON</v>
      </c>
      <c r="D2267" s="4">
        <f t="shared" si="214"/>
        <v>42524.374999994507</v>
      </c>
      <c r="E2267" t="str">
        <f t="shared" si="215"/>
        <v>LRKPLGS</v>
      </c>
      <c r="F2267" s="39">
        <v>101.37310791015625</v>
      </c>
      <c r="G2267">
        <f t="shared" si="213"/>
        <v>1.5207149527362385E-3</v>
      </c>
      <c r="H2267" s="38">
        <f>G2267*SUMIF('Manual Inputs'!$B$11:$B$22,'Expanded kW'!A2267,'Manual Inputs'!$C$11:$C$22)</f>
        <v>52993.867069377673</v>
      </c>
    </row>
    <row r="2268" spans="1:8" x14ac:dyDescent="0.2">
      <c r="A2268">
        <f t="shared" si="210"/>
        <v>6</v>
      </c>
      <c r="B2268" t="b">
        <f t="shared" si="211"/>
        <v>0</v>
      </c>
      <c r="C2268" t="str">
        <f t="shared" si="212"/>
        <v>ON</v>
      </c>
      <c r="D2268" s="4">
        <f t="shared" si="214"/>
        <v>42524.416666661171</v>
      </c>
      <c r="E2268" t="str">
        <f t="shared" si="215"/>
        <v>LRKPLGS</v>
      </c>
      <c r="F2268" s="39">
        <v>105.20183563232422</v>
      </c>
      <c r="G2268">
        <f t="shared" si="213"/>
        <v>1.5781503378900291E-3</v>
      </c>
      <c r="H2268" s="38">
        <f>G2268*SUMIF('Manual Inputs'!$B$11:$B$22,'Expanded kW'!A2268,'Manual Inputs'!$C$11:$C$22)</f>
        <v>54995.375084040046</v>
      </c>
    </row>
    <row r="2269" spans="1:8" x14ac:dyDescent="0.2">
      <c r="A2269">
        <f t="shared" si="210"/>
        <v>6</v>
      </c>
      <c r="B2269" t="b">
        <f t="shared" si="211"/>
        <v>0</v>
      </c>
      <c r="C2269" t="str">
        <f t="shared" si="212"/>
        <v>ON</v>
      </c>
      <c r="D2269" s="4">
        <f t="shared" si="214"/>
        <v>42524.458333327835</v>
      </c>
      <c r="E2269" t="str">
        <f t="shared" si="215"/>
        <v>LRKPLGS</v>
      </c>
      <c r="F2269" s="39">
        <v>101.03531646728516</v>
      </c>
      <c r="G2269">
        <f t="shared" si="213"/>
        <v>1.515647686785039E-3</v>
      </c>
      <c r="H2269" s="38">
        <f>G2269*SUMIF('Manual Inputs'!$B$11:$B$22,'Expanded kW'!A2269,'Manual Inputs'!$C$11:$C$22)</f>
        <v>52817.283010846601</v>
      </c>
    </row>
    <row r="2270" spans="1:8" x14ac:dyDescent="0.2">
      <c r="A2270">
        <f t="shared" si="210"/>
        <v>6</v>
      </c>
      <c r="B2270" t="b">
        <f t="shared" si="211"/>
        <v>0</v>
      </c>
      <c r="C2270" t="str">
        <f t="shared" si="212"/>
        <v>ON</v>
      </c>
      <c r="D2270" s="4">
        <f t="shared" si="214"/>
        <v>42524.499999994499</v>
      </c>
      <c r="E2270" t="str">
        <f t="shared" si="215"/>
        <v>LRKPLGS</v>
      </c>
      <c r="F2270" s="39">
        <v>108.66847991943359</v>
      </c>
      <c r="G2270">
        <f t="shared" si="213"/>
        <v>1.630154048853464E-3</v>
      </c>
      <c r="H2270" s="38">
        <f>G2270*SUMIF('Manual Inputs'!$B$11:$B$22,'Expanded kW'!A2270,'Manual Inputs'!$C$11:$C$22)</f>
        <v>56807.60014367527</v>
      </c>
    </row>
    <row r="2271" spans="1:8" x14ac:dyDescent="0.2">
      <c r="A2271">
        <f t="shared" si="210"/>
        <v>6</v>
      </c>
      <c r="B2271" t="b">
        <f t="shared" si="211"/>
        <v>0</v>
      </c>
      <c r="C2271" t="str">
        <f t="shared" si="212"/>
        <v>ON</v>
      </c>
      <c r="D2271" s="4">
        <f t="shared" si="214"/>
        <v>42524.541666661164</v>
      </c>
      <c r="E2271" t="str">
        <f t="shared" si="215"/>
        <v>LRKPLGS</v>
      </c>
      <c r="F2271" s="39">
        <v>109.83010101318359</v>
      </c>
      <c r="G2271">
        <f t="shared" si="213"/>
        <v>1.6475797212343981E-3</v>
      </c>
      <c r="H2271" s="38">
        <f>G2271*SUMIF('Manual Inputs'!$B$11:$B$22,'Expanded kW'!A2271,'Manual Inputs'!$C$11:$C$22)</f>
        <v>57414.849887677701</v>
      </c>
    </row>
    <row r="2272" spans="1:8" x14ac:dyDescent="0.2">
      <c r="A2272">
        <f t="shared" si="210"/>
        <v>6</v>
      </c>
      <c r="B2272" t="b">
        <f t="shared" si="211"/>
        <v>0</v>
      </c>
      <c r="C2272" t="str">
        <f t="shared" si="212"/>
        <v>ON</v>
      </c>
      <c r="D2272" s="4">
        <f t="shared" si="214"/>
        <v>42524.583333327828</v>
      </c>
      <c r="E2272" t="str">
        <f t="shared" si="215"/>
        <v>LRKPLGS</v>
      </c>
      <c r="F2272" s="39">
        <v>102.33211517333984</v>
      </c>
      <c r="G2272">
        <f t="shared" si="213"/>
        <v>1.5351011811450435E-3</v>
      </c>
      <c r="H2272" s="38">
        <f>G2272*SUMIF('Manual Inputs'!$B$11:$B$22,'Expanded kW'!A2272,'Manual Inputs'!$C$11:$C$22)</f>
        <v>53495.198285036568</v>
      </c>
    </row>
    <row r="2273" spans="1:8" x14ac:dyDescent="0.2">
      <c r="A2273">
        <f t="shared" si="210"/>
        <v>6</v>
      </c>
      <c r="B2273" t="b">
        <f t="shared" si="211"/>
        <v>0</v>
      </c>
      <c r="C2273" t="str">
        <f t="shared" si="212"/>
        <v>ON</v>
      </c>
      <c r="D2273" s="4">
        <f t="shared" si="214"/>
        <v>42524.624999994492</v>
      </c>
      <c r="E2273" t="str">
        <f t="shared" si="215"/>
        <v>LRKPLGS</v>
      </c>
      <c r="F2273" s="39">
        <v>108.77346801757812</v>
      </c>
      <c r="G2273">
        <f t="shared" si="213"/>
        <v>1.6317289928795388E-3</v>
      </c>
      <c r="H2273" s="38">
        <f>G2273*SUMIF('Manual Inputs'!$B$11:$B$22,'Expanded kW'!A2273,'Manual Inputs'!$C$11:$C$22)</f>
        <v>56862.483785221208</v>
      </c>
    </row>
    <row r="2274" spans="1:8" x14ac:dyDescent="0.2">
      <c r="A2274">
        <f t="shared" si="210"/>
        <v>6</v>
      </c>
      <c r="B2274" t="b">
        <f t="shared" si="211"/>
        <v>0</v>
      </c>
      <c r="C2274" t="str">
        <f t="shared" si="212"/>
        <v>ON</v>
      </c>
      <c r="D2274" s="4">
        <f t="shared" si="214"/>
        <v>42524.666666661156</v>
      </c>
      <c r="E2274" t="str">
        <f t="shared" si="215"/>
        <v>LRKPLGS</v>
      </c>
      <c r="F2274" s="39">
        <v>105.57760620117187</v>
      </c>
      <c r="G2274">
        <f t="shared" si="213"/>
        <v>1.5837873350643811E-3</v>
      </c>
      <c r="H2274" s="38">
        <f>G2274*SUMIF('Manual Inputs'!$B$11:$B$22,'Expanded kW'!A2274,'Manual Inputs'!$C$11:$C$22)</f>
        <v>55191.813133386881</v>
      </c>
    </row>
    <row r="2275" spans="1:8" x14ac:dyDescent="0.2">
      <c r="A2275">
        <f t="shared" si="210"/>
        <v>6</v>
      </c>
      <c r="B2275" t="b">
        <f t="shared" si="211"/>
        <v>0</v>
      </c>
      <c r="C2275" t="str">
        <f t="shared" si="212"/>
        <v>ON</v>
      </c>
      <c r="D2275" s="4">
        <f t="shared" si="214"/>
        <v>42524.708333327821</v>
      </c>
      <c r="E2275" t="str">
        <f t="shared" si="215"/>
        <v>LRKPLGS</v>
      </c>
      <c r="F2275" s="39">
        <v>99.283500671386719</v>
      </c>
      <c r="G2275">
        <f t="shared" si="213"/>
        <v>1.4893684049302957E-3</v>
      </c>
      <c r="H2275" s="38">
        <f>G2275*SUMIF('Manual Inputs'!$B$11:$B$22,'Expanded kW'!A2275,'Manual Inputs'!$C$11:$C$22)</f>
        <v>51901.502728168918</v>
      </c>
    </row>
    <row r="2276" spans="1:8" x14ac:dyDescent="0.2">
      <c r="A2276">
        <f t="shared" si="210"/>
        <v>6</v>
      </c>
      <c r="B2276" t="b">
        <f t="shared" si="211"/>
        <v>0</v>
      </c>
      <c r="C2276" t="str">
        <f t="shared" si="212"/>
        <v>ON</v>
      </c>
      <c r="D2276" s="4">
        <f t="shared" si="214"/>
        <v>42524.749999994485</v>
      </c>
      <c r="E2276" t="str">
        <f t="shared" si="215"/>
        <v>LRKPLGS</v>
      </c>
      <c r="F2276" s="39">
        <v>96.166290283203125</v>
      </c>
      <c r="G2276">
        <f t="shared" si="213"/>
        <v>1.4426066103492637E-3</v>
      </c>
      <c r="H2276" s="38">
        <f>G2276*SUMIF('Manual Inputs'!$B$11:$B$22,'Expanded kW'!A2276,'Manual Inputs'!$C$11:$C$22)</f>
        <v>50271.947944418091</v>
      </c>
    </row>
    <row r="2277" spans="1:8" x14ac:dyDescent="0.2">
      <c r="A2277">
        <f t="shared" si="210"/>
        <v>6</v>
      </c>
      <c r="B2277" t="b">
        <f t="shared" si="211"/>
        <v>0</v>
      </c>
      <c r="C2277" t="str">
        <f t="shared" si="212"/>
        <v>ON</v>
      </c>
      <c r="D2277" s="4">
        <f t="shared" si="214"/>
        <v>42524.791666661149</v>
      </c>
      <c r="E2277" t="str">
        <f t="shared" si="215"/>
        <v>LRKPLGS</v>
      </c>
      <c r="F2277" s="39">
        <v>89.227302551269531</v>
      </c>
      <c r="G2277">
        <f t="shared" si="213"/>
        <v>1.3385136944039733E-3</v>
      </c>
      <c r="H2277" s="38">
        <f>G2277*SUMIF('Manual Inputs'!$B$11:$B$22,'Expanded kW'!A2277,'Manual Inputs'!$C$11:$C$22)</f>
        <v>46644.518530021189</v>
      </c>
    </row>
    <row r="2278" spans="1:8" x14ac:dyDescent="0.2">
      <c r="A2278">
        <f t="shared" si="210"/>
        <v>6</v>
      </c>
      <c r="B2278" t="b">
        <f t="shared" si="211"/>
        <v>0</v>
      </c>
      <c r="C2278" t="str">
        <f t="shared" si="212"/>
        <v>ON</v>
      </c>
      <c r="D2278" s="4">
        <f t="shared" si="214"/>
        <v>42524.833333327813</v>
      </c>
      <c r="E2278" t="str">
        <f t="shared" si="215"/>
        <v>LRKPLGS</v>
      </c>
      <c r="F2278" s="39">
        <v>84.081779479980469</v>
      </c>
      <c r="G2278">
        <f t="shared" si="213"/>
        <v>1.2613248419018532E-3</v>
      </c>
      <c r="H2278" s="38">
        <f>G2278*SUMIF('Manual Inputs'!$B$11:$B$22,'Expanded kW'!A2278,'Manual Inputs'!$C$11:$C$22)</f>
        <v>43954.641783971572</v>
      </c>
    </row>
    <row r="2279" spans="1:8" x14ac:dyDescent="0.2">
      <c r="A2279">
        <f t="shared" si="210"/>
        <v>6</v>
      </c>
      <c r="B2279" t="b">
        <f t="shared" si="211"/>
        <v>0</v>
      </c>
      <c r="C2279" t="str">
        <f t="shared" si="212"/>
        <v>OFF</v>
      </c>
      <c r="D2279" s="4">
        <f t="shared" si="214"/>
        <v>42524.874999994478</v>
      </c>
      <c r="E2279" t="str">
        <f t="shared" si="215"/>
        <v>LRKPLGS</v>
      </c>
      <c r="F2279" s="39">
        <v>77.675979614257813</v>
      </c>
      <c r="G2279">
        <f t="shared" si="213"/>
        <v>1.1652303663465243E-3</v>
      </c>
      <c r="H2279" s="38">
        <f>G2279*SUMIF('Manual Inputs'!$B$11:$B$22,'Expanded kW'!A2279,'Manual Inputs'!$C$11:$C$22)</f>
        <v>40605.941980291842</v>
      </c>
    </row>
    <row r="2280" spans="1:8" x14ac:dyDescent="0.2">
      <c r="A2280">
        <f t="shared" si="210"/>
        <v>6</v>
      </c>
      <c r="B2280" t="b">
        <f t="shared" si="211"/>
        <v>0</v>
      </c>
      <c r="C2280" t="str">
        <f t="shared" si="212"/>
        <v>OFF</v>
      </c>
      <c r="D2280" s="4">
        <f t="shared" si="214"/>
        <v>42524.916666661142</v>
      </c>
      <c r="E2280" t="str">
        <f t="shared" si="215"/>
        <v>LRKPLGS</v>
      </c>
      <c r="F2280" s="39">
        <v>74.055290222167969</v>
      </c>
      <c r="G2280">
        <f t="shared" si="213"/>
        <v>1.1109157989896239E-3</v>
      </c>
      <c r="H2280" s="38">
        <f>G2280*SUMIF('Manual Inputs'!$B$11:$B$22,'Expanded kW'!A2280,'Manual Inputs'!$C$11:$C$22)</f>
        <v>38713.18820861142</v>
      </c>
    </row>
    <row r="2281" spans="1:8" x14ac:dyDescent="0.2">
      <c r="A2281">
        <f t="shared" si="210"/>
        <v>6</v>
      </c>
      <c r="B2281" t="b">
        <f t="shared" si="211"/>
        <v>0</v>
      </c>
      <c r="C2281" t="str">
        <f t="shared" si="212"/>
        <v>OFF</v>
      </c>
      <c r="D2281" s="4">
        <f t="shared" si="214"/>
        <v>42524.958333327806</v>
      </c>
      <c r="E2281" t="str">
        <f t="shared" si="215"/>
        <v>LRKPLGS</v>
      </c>
      <c r="F2281" s="39">
        <v>69.968742370605469</v>
      </c>
      <c r="G2281">
        <f t="shared" si="213"/>
        <v>1.0496128109382865E-3</v>
      </c>
      <c r="H2281" s="38">
        <f>G2281*SUMIF('Manual Inputs'!$B$11:$B$22,'Expanded kW'!A2281,'Manual Inputs'!$C$11:$C$22)</f>
        <v>36576.901987513353</v>
      </c>
    </row>
    <row r="2282" spans="1:8" x14ac:dyDescent="0.2">
      <c r="A2282">
        <f t="shared" si="210"/>
        <v>6</v>
      </c>
      <c r="B2282" t="b">
        <f t="shared" si="211"/>
        <v>0</v>
      </c>
      <c r="C2282" t="str">
        <f t="shared" si="212"/>
        <v>OFF</v>
      </c>
      <c r="D2282" s="4">
        <f t="shared" si="214"/>
        <v>42524.99999999447</v>
      </c>
      <c r="E2282" t="str">
        <f t="shared" si="215"/>
        <v>LRKPLGS</v>
      </c>
      <c r="F2282" s="39">
        <v>68.159202575683594</v>
      </c>
      <c r="G2282">
        <f t="shared" si="213"/>
        <v>1.022467601716253E-3</v>
      </c>
      <c r="H2282" s="38">
        <f>G2282*SUMIF('Manual Inputs'!$B$11:$B$22,'Expanded kW'!A2282,'Manual Inputs'!$C$11:$C$22)</f>
        <v>35630.945872269978</v>
      </c>
    </row>
    <row r="2283" spans="1:8" x14ac:dyDescent="0.2">
      <c r="A2283">
        <f t="shared" si="210"/>
        <v>6</v>
      </c>
      <c r="B2283" t="b">
        <f t="shared" si="211"/>
        <v>0</v>
      </c>
      <c r="C2283" t="str">
        <f t="shared" si="212"/>
        <v>OFF</v>
      </c>
      <c r="D2283" s="4">
        <f t="shared" si="214"/>
        <v>42525.041666661135</v>
      </c>
      <c r="E2283" t="str">
        <f t="shared" si="215"/>
        <v>LRKPLGS</v>
      </c>
      <c r="F2283" s="39">
        <v>67.44427490234375</v>
      </c>
      <c r="G2283">
        <f t="shared" si="213"/>
        <v>1.0117428520722313E-3</v>
      </c>
      <c r="H2283" s="38">
        <f>G2283*SUMIF('Manual Inputs'!$B$11:$B$22,'Expanded kW'!A2283,'Manual Inputs'!$C$11:$C$22)</f>
        <v>35257.209850298852</v>
      </c>
    </row>
    <row r="2284" spans="1:8" x14ac:dyDescent="0.2">
      <c r="A2284">
        <f t="shared" si="210"/>
        <v>6</v>
      </c>
      <c r="B2284" t="b">
        <f t="shared" si="211"/>
        <v>0</v>
      </c>
      <c r="C2284" t="str">
        <f t="shared" si="212"/>
        <v>OFF</v>
      </c>
      <c r="D2284" s="4">
        <f t="shared" si="214"/>
        <v>42525.083333327799</v>
      </c>
      <c r="E2284" t="str">
        <f t="shared" si="215"/>
        <v>LRKPLGS</v>
      </c>
      <c r="F2284" s="39">
        <v>67.409072875976563</v>
      </c>
      <c r="G2284">
        <f t="shared" si="213"/>
        <v>1.0112147805849622E-3</v>
      </c>
      <c r="H2284" s="38">
        <f>G2284*SUMIF('Manual Inputs'!$B$11:$B$22,'Expanded kW'!A2284,'Manual Inputs'!$C$11:$C$22)</f>
        <v>35238.807617750863</v>
      </c>
    </row>
    <row r="2285" spans="1:8" x14ac:dyDescent="0.2">
      <c r="A2285">
        <f t="shared" si="210"/>
        <v>6</v>
      </c>
      <c r="B2285" t="b">
        <f t="shared" si="211"/>
        <v>0</v>
      </c>
      <c r="C2285" t="str">
        <f t="shared" si="212"/>
        <v>OFF</v>
      </c>
      <c r="D2285" s="4">
        <f t="shared" si="214"/>
        <v>42525.124999994463</v>
      </c>
      <c r="E2285" t="str">
        <f t="shared" si="215"/>
        <v>LRKPLGS</v>
      </c>
      <c r="F2285" s="39">
        <v>66.771568298339844</v>
      </c>
      <c r="G2285">
        <f t="shared" si="213"/>
        <v>1.0016514677534255E-3</v>
      </c>
      <c r="H2285" s="38">
        <f>G2285*SUMIF('Manual Inputs'!$B$11:$B$22,'Expanded kW'!A2285,'Manual Inputs'!$C$11:$C$22)</f>
        <v>34905.545340014032</v>
      </c>
    </row>
    <row r="2286" spans="1:8" x14ac:dyDescent="0.2">
      <c r="A2286">
        <f t="shared" si="210"/>
        <v>6</v>
      </c>
      <c r="B2286" t="b">
        <f t="shared" si="211"/>
        <v>0</v>
      </c>
      <c r="C2286" t="str">
        <f t="shared" si="212"/>
        <v>OFF</v>
      </c>
      <c r="D2286" s="4">
        <f t="shared" si="214"/>
        <v>42525.166666661127</v>
      </c>
      <c r="E2286" t="str">
        <f t="shared" si="215"/>
        <v>LRKPLGS</v>
      </c>
      <c r="F2286" s="39">
        <v>65.710693359375</v>
      </c>
      <c r="G2286">
        <f t="shared" si="213"/>
        <v>9.8573710529650262E-4</v>
      </c>
      <c r="H2286" s="38">
        <f>G2286*SUMIF('Manual Inputs'!$B$11:$B$22,'Expanded kW'!A2286,'Manual Inputs'!$C$11:$C$22)</f>
        <v>34350.961716686994</v>
      </c>
    </row>
    <row r="2287" spans="1:8" x14ac:dyDescent="0.2">
      <c r="A2287">
        <f t="shared" si="210"/>
        <v>6</v>
      </c>
      <c r="B2287" t="b">
        <f t="shared" si="211"/>
        <v>0</v>
      </c>
      <c r="C2287" t="str">
        <f t="shared" si="212"/>
        <v>OFF</v>
      </c>
      <c r="D2287" s="4">
        <f t="shared" si="214"/>
        <v>42525.208333327791</v>
      </c>
      <c r="E2287" t="str">
        <f t="shared" si="215"/>
        <v>LRKPLGS</v>
      </c>
      <c r="F2287" s="39">
        <v>69.185325622558594</v>
      </c>
      <c r="G2287">
        <f t="shared" si="213"/>
        <v>1.0378606452255143E-3</v>
      </c>
      <c r="H2287" s="38">
        <f>G2287*SUMIF('Manual Inputs'!$B$11:$B$22,'Expanded kW'!A2287,'Manual Inputs'!$C$11:$C$22)</f>
        <v>36167.362575515501</v>
      </c>
    </row>
    <row r="2288" spans="1:8" x14ac:dyDescent="0.2">
      <c r="A2288">
        <f t="shared" si="210"/>
        <v>6</v>
      </c>
      <c r="B2288" t="b">
        <f t="shared" si="211"/>
        <v>0</v>
      </c>
      <c r="C2288" t="str">
        <f t="shared" si="212"/>
        <v>OFF</v>
      </c>
      <c r="D2288" s="4">
        <f t="shared" si="214"/>
        <v>42525.249999994456</v>
      </c>
      <c r="E2288" t="str">
        <f t="shared" si="215"/>
        <v>LRKPLGS</v>
      </c>
      <c r="F2288" s="39">
        <v>73.048988342285156</v>
      </c>
      <c r="G2288">
        <f t="shared" si="213"/>
        <v>1.0958200961227388E-3</v>
      </c>
      <c r="H2288" s="38">
        <f>G2288*SUMIF('Manual Inputs'!$B$11:$B$22,'Expanded kW'!A2288,'Manual Inputs'!$C$11:$C$22)</f>
        <v>38187.133230584725</v>
      </c>
    </row>
    <row r="2289" spans="1:8" x14ac:dyDescent="0.2">
      <c r="A2289">
        <f t="shared" si="210"/>
        <v>6</v>
      </c>
      <c r="B2289" t="b">
        <f t="shared" si="211"/>
        <v>0</v>
      </c>
      <c r="C2289" t="str">
        <f t="shared" si="212"/>
        <v>OFF</v>
      </c>
      <c r="D2289" s="4">
        <f t="shared" si="214"/>
        <v>42525.29166666112</v>
      </c>
      <c r="E2289" t="str">
        <f t="shared" si="215"/>
        <v>LRKPLGS</v>
      </c>
      <c r="F2289" s="39">
        <v>79.745109558105469</v>
      </c>
      <c r="G2289">
        <f t="shared" si="213"/>
        <v>1.1962697308252389E-3</v>
      </c>
      <c r="H2289" s="38">
        <f>G2289*SUMIF('Manual Inputs'!$B$11:$B$22,'Expanded kW'!A2289,'Manual Inputs'!$C$11:$C$22)</f>
        <v>41687.60159844927</v>
      </c>
    </row>
    <row r="2290" spans="1:8" x14ac:dyDescent="0.2">
      <c r="A2290">
        <f t="shared" si="210"/>
        <v>6</v>
      </c>
      <c r="B2290" t="b">
        <f t="shared" si="211"/>
        <v>0</v>
      </c>
      <c r="C2290" t="str">
        <f t="shared" si="212"/>
        <v>OFF</v>
      </c>
      <c r="D2290" s="4">
        <f t="shared" si="214"/>
        <v>42525.333333327784</v>
      </c>
      <c r="E2290" t="str">
        <f t="shared" si="215"/>
        <v>LRKPLGS</v>
      </c>
      <c r="F2290" s="39">
        <v>84.59759521484375</v>
      </c>
      <c r="G2290">
        <f t="shared" si="213"/>
        <v>1.2690626800428955E-3</v>
      </c>
      <c r="H2290" s="38">
        <f>G2290*SUMIF('Manual Inputs'!$B$11:$B$22,'Expanded kW'!A2290,'Manual Inputs'!$C$11:$C$22)</f>
        <v>44224.289928821425</v>
      </c>
    </row>
    <row r="2291" spans="1:8" x14ac:dyDescent="0.2">
      <c r="A2291">
        <f t="shared" si="210"/>
        <v>6</v>
      </c>
      <c r="B2291" t="b">
        <f t="shared" si="211"/>
        <v>0</v>
      </c>
      <c r="C2291" t="str">
        <f t="shared" si="212"/>
        <v>OFF</v>
      </c>
      <c r="D2291" s="4">
        <f t="shared" si="214"/>
        <v>42525.374999994448</v>
      </c>
      <c r="E2291" t="str">
        <f t="shared" si="215"/>
        <v>LRKPLGS</v>
      </c>
      <c r="F2291" s="39">
        <v>84.885452270507813</v>
      </c>
      <c r="G2291">
        <f t="shared" si="213"/>
        <v>1.2733808718969613E-3</v>
      </c>
      <c r="H2291" s="38">
        <f>G2291*SUMIF('Manual Inputs'!$B$11:$B$22,'Expanded kW'!A2291,'Manual Inputs'!$C$11:$C$22)</f>
        <v>44374.770256960946</v>
      </c>
    </row>
    <row r="2292" spans="1:8" x14ac:dyDescent="0.2">
      <c r="A2292">
        <f t="shared" si="210"/>
        <v>6</v>
      </c>
      <c r="B2292" t="b">
        <f t="shared" si="211"/>
        <v>0</v>
      </c>
      <c r="C2292" t="str">
        <f t="shared" si="212"/>
        <v>OFF</v>
      </c>
      <c r="D2292" s="4">
        <f t="shared" si="214"/>
        <v>42525.416666661113</v>
      </c>
      <c r="E2292" t="str">
        <f t="shared" si="215"/>
        <v>LRKPLGS</v>
      </c>
      <c r="F2292" s="39">
        <v>94.600875854492187</v>
      </c>
      <c r="G2292">
        <f t="shared" si="213"/>
        <v>1.4191235665909567E-3</v>
      </c>
      <c r="H2292" s="38">
        <f>G2292*SUMIF('Manual Inputs'!$B$11:$B$22,'Expanded kW'!A2292,'Manual Inputs'!$C$11:$C$22)</f>
        <v>49453.610952943825</v>
      </c>
    </row>
    <row r="2293" spans="1:8" x14ac:dyDescent="0.2">
      <c r="A2293">
        <f t="shared" si="210"/>
        <v>6</v>
      </c>
      <c r="B2293" t="b">
        <f t="shared" si="211"/>
        <v>0</v>
      </c>
      <c r="C2293" t="str">
        <f t="shared" si="212"/>
        <v>OFF</v>
      </c>
      <c r="D2293" s="4">
        <f t="shared" si="214"/>
        <v>42525.458333327777</v>
      </c>
      <c r="E2293" t="str">
        <f t="shared" si="215"/>
        <v>LRKPLGS</v>
      </c>
      <c r="F2293" s="39">
        <v>96.430511474609375</v>
      </c>
      <c r="G2293">
        <f t="shared" si="213"/>
        <v>1.4465702366490253E-3</v>
      </c>
      <c r="H2293" s="38">
        <f>G2293*SUMIF('Manual Inputs'!$B$11:$B$22,'Expanded kW'!A2293,'Manual Inputs'!$C$11:$C$22)</f>
        <v>50410.072373894051</v>
      </c>
    </row>
    <row r="2294" spans="1:8" x14ac:dyDescent="0.2">
      <c r="A2294">
        <f t="shared" si="210"/>
        <v>6</v>
      </c>
      <c r="B2294" t="b">
        <f t="shared" si="211"/>
        <v>0</v>
      </c>
      <c r="C2294" t="str">
        <f t="shared" si="212"/>
        <v>OFF</v>
      </c>
      <c r="D2294" s="4">
        <f t="shared" si="214"/>
        <v>42525.499999994441</v>
      </c>
      <c r="E2294" t="str">
        <f t="shared" si="215"/>
        <v>LRKPLGS</v>
      </c>
      <c r="F2294" s="39">
        <v>94.011085510253906</v>
      </c>
      <c r="G2294">
        <f t="shared" si="213"/>
        <v>1.4102760229578117E-3</v>
      </c>
      <c r="H2294" s="38">
        <f>G2294*SUMIF('Manual Inputs'!$B$11:$B$22,'Expanded kW'!A2294,'Manual Inputs'!$C$11:$C$22)</f>
        <v>49145.291796653706</v>
      </c>
    </row>
    <row r="2295" spans="1:8" x14ac:dyDescent="0.2">
      <c r="A2295">
        <f t="shared" si="210"/>
        <v>6</v>
      </c>
      <c r="B2295" t="b">
        <f t="shared" si="211"/>
        <v>0</v>
      </c>
      <c r="C2295" t="str">
        <f t="shared" si="212"/>
        <v>OFF</v>
      </c>
      <c r="D2295" s="4">
        <f t="shared" si="214"/>
        <v>42525.541666661105</v>
      </c>
      <c r="E2295" t="str">
        <f t="shared" si="215"/>
        <v>LRKPLGS</v>
      </c>
      <c r="F2295" s="39">
        <v>97.510704040527344</v>
      </c>
      <c r="G2295">
        <f t="shared" si="213"/>
        <v>1.4627743860599501E-3</v>
      </c>
      <c r="H2295" s="38">
        <f>G2295*SUMIF('Manual Inputs'!$B$11:$B$22,'Expanded kW'!A2295,'Manual Inputs'!$C$11:$C$22)</f>
        <v>50974.754491545209</v>
      </c>
    </row>
    <row r="2296" spans="1:8" x14ac:dyDescent="0.2">
      <c r="A2296">
        <f t="shared" si="210"/>
        <v>6</v>
      </c>
      <c r="B2296" t="b">
        <f t="shared" si="211"/>
        <v>0</v>
      </c>
      <c r="C2296" t="str">
        <f t="shared" si="212"/>
        <v>OFF</v>
      </c>
      <c r="D2296" s="4">
        <f t="shared" si="214"/>
        <v>42525.58333332777</v>
      </c>
      <c r="E2296" t="str">
        <f t="shared" si="215"/>
        <v>LRKPLGS</v>
      </c>
      <c r="F2296" s="39">
        <v>101.89530181884766</v>
      </c>
      <c r="G2296">
        <f t="shared" si="213"/>
        <v>1.5285484709300242E-3</v>
      </c>
      <c r="H2296" s="38">
        <f>G2296*SUMIF('Manual Inputs'!$B$11:$B$22,'Expanded kW'!A2296,'Manual Inputs'!$C$11:$C$22)</f>
        <v>53266.849472227128</v>
      </c>
    </row>
    <row r="2297" spans="1:8" x14ac:dyDescent="0.2">
      <c r="A2297">
        <f t="shared" si="210"/>
        <v>6</v>
      </c>
      <c r="B2297" t="b">
        <f t="shared" si="211"/>
        <v>0</v>
      </c>
      <c r="C2297" t="str">
        <f t="shared" si="212"/>
        <v>OFF</v>
      </c>
      <c r="D2297" s="4">
        <f t="shared" si="214"/>
        <v>42525.624999994434</v>
      </c>
      <c r="E2297" t="str">
        <f t="shared" si="215"/>
        <v>LRKPLGS</v>
      </c>
      <c r="F2297" s="39">
        <v>99.589874267578125</v>
      </c>
      <c r="G2297">
        <f t="shared" si="213"/>
        <v>1.4939643665068587E-3</v>
      </c>
      <c r="H2297" s="38">
        <f>G2297*SUMIF('Manual Inputs'!$B$11:$B$22,'Expanded kW'!A2297,'Manual Inputs'!$C$11:$C$22)</f>
        <v>52061.66277420918</v>
      </c>
    </row>
    <row r="2298" spans="1:8" x14ac:dyDescent="0.2">
      <c r="A2298">
        <f t="shared" si="210"/>
        <v>6</v>
      </c>
      <c r="B2298" t="b">
        <f t="shared" si="211"/>
        <v>0</v>
      </c>
      <c r="C2298" t="str">
        <f t="shared" si="212"/>
        <v>OFF</v>
      </c>
      <c r="D2298" s="4">
        <f t="shared" si="214"/>
        <v>42525.666666661098</v>
      </c>
      <c r="E2298" t="str">
        <f t="shared" si="215"/>
        <v>LRKPLGS</v>
      </c>
      <c r="F2298" s="39">
        <v>94.687515258789063</v>
      </c>
      <c r="G2298">
        <f t="shared" si="213"/>
        <v>1.4204232587906589E-3</v>
      </c>
      <c r="H2298" s="38">
        <f>G2298*SUMIF('Manual Inputs'!$B$11:$B$22,'Expanded kW'!A2298,'Manual Inputs'!$C$11:$C$22)</f>
        <v>49498.902620220586</v>
      </c>
    </row>
    <row r="2299" spans="1:8" x14ac:dyDescent="0.2">
      <c r="A2299">
        <f t="shared" si="210"/>
        <v>6</v>
      </c>
      <c r="B2299" t="b">
        <f t="shared" si="211"/>
        <v>0</v>
      </c>
      <c r="C2299" t="str">
        <f t="shared" si="212"/>
        <v>OFF</v>
      </c>
      <c r="D2299" s="4">
        <f t="shared" si="214"/>
        <v>42525.708333327762</v>
      </c>
      <c r="E2299" t="str">
        <f t="shared" si="215"/>
        <v>LRKPLGS</v>
      </c>
      <c r="F2299" s="39">
        <v>93.435630798339844</v>
      </c>
      <c r="G2299">
        <f t="shared" si="213"/>
        <v>1.4016435305436914E-3</v>
      </c>
      <c r="H2299" s="38">
        <f>G2299*SUMIF('Manual Inputs'!$B$11:$B$22,'Expanded kW'!A2299,'Manual Inputs'!$C$11:$C$22)</f>
        <v>48844.466744168902</v>
      </c>
    </row>
    <row r="2300" spans="1:8" x14ac:dyDescent="0.2">
      <c r="A2300">
        <f t="shared" si="210"/>
        <v>6</v>
      </c>
      <c r="B2300" t="b">
        <f t="shared" si="211"/>
        <v>0</v>
      </c>
      <c r="C2300" t="str">
        <f t="shared" si="212"/>
        <v>OFF</v>
      </c>
      <c r="D2300" s="4">
        <f t="shared" si="214"/>
        <v>42525.749999994427</v>
      </c>
      <c r="E2300" t="str">
        <f t="shared" si="215"/>
        <v>LRKPLGS</v>
      </c>
      <c r="F2300" s="39">
        <v>90.995986938476562</v>
      </c>
      <c r="G2300">
        <f t="shared" si="213"/>
        <v>1.365046024819261E-3</v>
      </c>
      <c r="H2300" s="38">
        <f>G2300*SUMIF('Manual Inputs'!$B$11:$B$22,'Expanded kW'!A2300,'Manual Inputs'!$C$11:$C$22)</f>
        <v>47569.117047671483</v>
      </c>
    </row>
    <row r="2301" spans="1:8" x14ac:dyDescent="0.2">
      <c r="A2301">
        <f t="shared" si="210"/>
        <v>6</v>
      </c>
      <c r="B2301" t="b">
        <f t="shared" si="211"/>
        <v>0</v>
      </c>
      <c r="C2301" t="str">
        <f t="shared" si="212"/>
        <v>OFF</v>
      </c>
      <c r="D2301" s="4">
        <f t="shared" si="214"/>
        <v>42525.791666661091</v>
      </c>
      <c r="E2301" t="str">
        <f t="shared" si="215"/>
        <v>LRKPLGS</v>
      </c>
      <c r="F2301" s="39">
        <v>89.69915771484375</v>
      </c>
      <c r="G2301">
        <f t="shared" si="213"/>
        <v>1.3455920726599608E-3</v>
      </c>
      <c r="H2301" s="38">
        <f>G2301*SUMIF('Manual Inputs'!$B$11:$B$22,'Expanded kW'!A2301,'Manual Inputs'!$C$11:$C$22)</f>
        <v>46891.185820093953</v>
      </c>
    </row>
    <row r="2302" spans="1:8" x14ac:dyDescent="0.2">
      <c r="A2302">
        <f t="shared" si="210"/>
        <v>6</v>
      </c>
      <c r="B2302" t="b">
        <f t="shared" si="211"/>
        <v>0</v>
      </c>
      <c r="C2302" t="str">
        <f t="shared" si="212"/>
        <v>OFF</v>
      </c>
      <c r="D2302" s="4">
        <f t="shared" si="214"/>
        <v>42525.833333327755</v>
      </c>
      <c r="E2302" t="str">
        <f t="shared" si="215"/>
        <v>LRKPLGS</v>
      </c>
      <c r="F2302" s="39">
        <v>84.546623229980469</v>
      </c>
      <c r="G2302">
        <f t="shared" si="213"/>
        <v>1.2682980407697174E-3</v>
      </c>
      <c r="H2302" s="38">
        <f>G2302*SUMIF('Manual Inputs'!$B$11:$B$22,'Expanded kW'!A2302,'Manual Inputs'!$C$11:$C$22)</f>
        <v>44197.643783252912</v>
      </c>
    </row>
    <row r="2303" spans="1:8" x14ac:dyDescent="0.2">
      <c r="A2303">
        <f t="shared" si="210"/>
        <v>6</v>
      </c>
      <c r="B2303" t="b">
        <f t="shared" si="211"/>
        <v>0</v>
      </c>
      <c r="C2303" t="str">
        <f t="shared" si="212"/>
        <v>OFF</v>
      </c>
      <c r="D2303" s="4">
        <f t="shared" si="214"/>
        <v>42525.874999994419</v>
      </c>
      <c r="E2303" t="str">
        <f t="shared" si="215"/>
        <v>LRKPLGS</v>
      </c>
      <c r="F2303" s="39">
        <v>78.02850341796875</v>
      </c>
      <c r="G2303">
        <f t="shared" si="213"/>
        <v>1.1705186349075887E-3</v>
      </c>
      <c r="H2303" s="38">
        <f>G2303*SUMIF('Manual Inputs'!$B$11:$B$22,'Expanded kW'!A2303,'Manual Inputs'!$C$11:$C$22)</f>
        <v>40790.227536666476</v>
      </c>
    </row>
    <row r="2304" spans="1:8" x14ac:dyDescent="0.2">
      <c r="A2304">
        <f t="shared" si="210"/>
        <v>6</v>
      </c>
      <c r="B2304" t="b">
        <f t="shared" si="211"/>
        <v>0</v>
      </c>
      <c r="C2304" t="str">
        <f t="shared" si="212"/>
        <v>OFF</v>
      </c>
      <c r="D2304" s="4">
        <f t="shared" si="214"/>
        <v>42525.916666661084</v>
      </c>
      <c r="E2304" t="str">
        <f t="shared" si="215"/>
        <v>LRKPLGS</v>
      </c>
      <c r="F2304" s="39">
        <v>72.833091735839844</v>
      </c>
      <c r="G2304">
        <f t="shared" si="213"/>
        <v>1.0925813950072778E-3</v>
      </c>
      <c r="H2304" s="38">
        <f>G2304*SUMIF('Manual Inputs'!$B$11:$B$22,'Expanded kW'!A2304,'Manual Inputs'!$C$11:$C$22)</f>
        <v>38074.270990306642</v>
      </c>
    </row>
    <row r="2305" spans="1:8" x14ac:dyDescent="0.2">
      <c r="A2305">
        <f t="shared" si="210"/>
        <v>6</v>
      </c>
      <c r="B2305" t="b">
        <f t="shared" si="211"/>
        <v>0</v>
      </c>
      <c r="C2305" t="str">
        <f t="shared" si="212"/>
        <v>OFF</v>
      </c>
      <c r="D2305" s="4">
        <f t="shared" si="214"/>
        <v>42525.958333327748</v>
      </c>
      <c r="E2305" t="str">
        <f t="shared" si="215"/>
        <v>LRKPLGS</v>
      </c>
      <c r="F2305" s="39">
        <v>67.840660095214844</v>
      </c>
      <c r="G2305">
        <f t="shared" si="213"/>
        <v>1.0176890926706407E-3</v>
      </c>
      <c r="H2305" s="38">
        <f>G2305*SUMIF('Manual Inputs'!$B$11:$B$22,'Expanded kW'!A2305,'Manual Inputs'!$C$11:$C$22)</f>
        <v>35464.424412941022</v>
      </c>
    </row>
    <row r="2306" spans="1:8" x14ac:dyDescent="0.2">
      <c r="A2306">
        <f t="shared" ref="A2306:A2369" si="216">MONTH(D2306)</f>
        <v>6</v>
      </c>
      <c r="B2306" t="b">
        <f t="shared" ref="B2306:B2369" si="217">IF(ISNA(VLOOKUP(DATE(YEAR(D2306),MONTH(D2306),DAY(D2306)),Holidays,1,FALSE)),FALSE,TRUE)</f>
        <v>0</v>
      </c>
      <c r="C2306" t="str">
        <f t="shared" ref="C2306:C2369" si="218">IF(OR(HOUR(D2306)&lt;PkStart,HOUR(D2306)&gt;OPkStart-1,WEEKDAY(D2306,2)&gt;5,B2306)=TRUE,"OFF","ON")</f>
        <v>OFF</v>
      </c>
      <c r="D2306" s="4">
        <f t="shared" si="214"/>
        <v>42525.999999994412</v>
      </c>
      <c r="E2306" t="str">
        <f t="shared" si="215"/>
        <v>LRKPLGS</v>
      </c>
      <c r="F2306" s="39">
        <v>65.904884338378906</v>
      </c>
      <c r="G2306">
        <f t="shared" ref="G2306:G2369" si="219">IF(SUMIF($A$2:$A$8761,A2306,$F$2:$F$8761)=0,0,F2306/SUMIF($A$2:$A$8761,A2306,$F$2:$F$8761))</f>
        <v>9.8865019666309509E-4</v>
      </c>
      <c r="H2306" s="38">
        <f>G2306*SUMIF('Manual Inputs'!$B$11:$B$22,'Expanded kW'!A2306,'Manual Inputs'!$C$11:$C$22)</f>
        <v>34452.477110064552</v>
      </c>
    </row>
    <row r="2307" spans="1:8" x14ac:dyDescent="0.2">
      <c r="A2307">
        <f t="shared" si="216"/>
        <v>6</v>
      </c>
      <c r="B2307" t="b">
        <f t="shared" si="217"/>
        <v>0</v>
      </c>
      <c r="C2307" t="str">
        <f t="shared" si="218"/>
        <v>OFF</v>
      </c>
      <c r="D2307" s="4">
        <f t="shared" si="214"/>
        <v>42526.041666661076</v>
      </c>
      <c r="E2307" t="str">
        <f t="shared" si="215"/>
        <v>LRKPLGS</v>
      </c>
      <c r="F2307" s="39">
        <v>66.503860473632812</v>
      </c>
      <c r="G2307">
        <f t="shared" si="219"/>
        <v>9.9763553788416188E-4</v>
      </c>
      <c r="H2307" s="38">
        <f>G2307*SUMIF('Manual Inputs'!$B$11:$B$22,'Expanded kW'!A2307,'Manual Inputs'!$C$11:$C$22)</f>
        <v>34765.59823600958</v>
      </c>
    </row>
    <row r="2308" spans="1:8" x14ac:dyDescent="0.2">
      <c r="A2308">
        <f t="shared" si="216"/>
        <v>6</v>
      </c>
      <c r="B2308" t="b">
        <f t="shared" si="217"/>
        <v>0</v>
      </c>
      <c r="C2308" t="str">
        <f t="shared" si="218"/>
        <v>OFF</v>
      </c>
      <c r="D2308" s="4">
        <f t="shared" ref="D2308:D2371" si="220">+D2307+1/24</f>
        <v>42526.083333327741</v>
      </c>
      <c r="E2308" t="str">
        <f t="shared" ref="E2308:E2371" si="221">+E2307</f>
        <v>LRKPLGS</v>
      </c>
      <c r="F2308" s="39">
        <v>65.718002319335937</v>
      </c>
      <c r="G2308">
        <f t="shared" si="219"/>
        <v>9.8584674822775609E-4</v>
      </c>
      <c r="H2308" s="38">
        <f>G2308*SUMIF('Manual Inputs'!$B$11:$B$22,'Expanded kW'!A2308,'Manual Inputs'!$C$11:$C$22)</f>
        <v>34354.782553007106</v>
      </c>
    </row>
    <row r="2309" spans="1:8" x14ac:dyDescent="0.2">
      <c r="A2309">
        <f t="shared" si="216"/>
        <v>6</v>
      </c>
      <c r="B2309" t="b">
        <f t="shared" si="217"/>
        <v>0</v>
      </c>
      <c r="C2309" t="str">
        <f t="shared" si="218"/>
        <v>OFF</v>
      </c>
      <c r="D2309" s="4">
        <f t="shared" si="220"/>
        <v>42526.124999994405</v>
      </c>
      <c r="E2309" t="str">
        <f t="shared" si="221"/>
        <v>LRKPLGS</v>
      </c>
      <c r="F2309" s="39">
        <v>66.003128051757813</v>
      </c>
      <c r="G2309">
        <f t="shared" si="219"/>
        <v>9.9012396704488176E-4</v>
      </c>
      <c r="H2309" s="38">
        <f>G2309*SUMIF('Manual Inputs'!$B$11:$B$22,'Expanded kW'!A2309,'Manual Inputs'!$C$11:$C$22)</f>
        <v>34503.835052960203</v>
      </c>
    </row>
    <row r="2310" spans="1:8" x14ac:dyDescent="0.2">
      <c r="A2310">
        <f t="shared" si="216"/>
        <v>6</v>
      </c>
      <c r="B2310" t="b">
        <f t="shared" si="217"/>
        <v>0</v>
      </c>
      <c r="C2310" t="str">
        <f t="shared" si="218"/>
        <v>OFF</v>
      </c>
      <c r="D2310" s="4">
        <f t="shared" si="220"/>
        <v>42526.166666661069</v>
      </c>
      <c r="E2310" t="str">
        <f t="shared" si="221"/>
        <v>LRKPLGS</v>
      </c>
      <c r="F2310" s="39">
        <v>64.772819519042969</v>
      </c>
      <c r="G2310">
        <f t="shared" si="219"/>
        <v>9.7166790289977714E-4</v>
      </c>
      <c r="H2310" s="38">
        <f>G2310*SUMIF('Manual Inputs'!$B$11:$B$22,'Expanded kW'!A2310,'Manual Inputs'!$C$11:$C$22)</f>
        <v>33860.67822191192</v>
      </c>
    </row>
    <row r="2311" spans="1:8" x14ac:dyDescent="0.2">
      <c r="A2311">
        <f t="shared" si="216"/>
        <v>6</v>
      </c>
      <c r="B2311" t="b">
        <f t="shared" si="217"/>
        <v>0</v>
      </c>
      <c r="C2311" t="str">
        <f t="shared" si="218"/>
        <v>OFF</v>
      </c>
      <c r="D2311" s="4">
        <f t="shared" si="220"/>
        <v>42526.208333327733</v>
      </c>
      <c r="E2311" t="str">
        <f t="shared" si="221"/>
        <v>LRKPLGS</v>
      </c>
      <c r="F2311" s="39">
        <v>71.221977233886719</v>
      </c>
      <c r="G2311">
        <f t="shared" si="219"/>
        <v>1.0684127968040766E-3</v>
      </c>
      <c r="H2311" s="38">
        <f>G2311*SUMIF('Manual Inputs'!$B$11:$B$22,'Expanded kW'!A2311,'Manual Inputs'!$C$11:$C$22)</f>
        <v>37232.043800964479</v>
      </c>
    </row>
    <row r="2312" spans="1:8" x14ac:dyDescent="0.2">
      <c r="A2312">
        <f t="shared" si="216"/>
        <v>6</v>
      </c>
      <c r="B2312" t="b">
        <f t="shared" si="217"/>
        <v>0</v>
      </c>
      <c r="C2312" t="str">
        <f t="shared" si="218"/>
        <v>OFF</v>
      </c>
      <c r="D2312" s="4">
        <f t="shared" si="220"/>
        <v>42526.249999994398</v>
      </c>
      <c r="E2312" t="str">
        <f t="shared" si="221"/>
        <v>LRKPLGS</v>
      </c>
      <c r="F2312" s="39">
        <v>75.939117431640625</v>
      </c>
      <c r="G2312">
        <f t="shared" si="219"/>
        <v>1.1391754061465377E-3</v>
      </c>
      <c r="H2312" s="38">
        <f>G2312*SUMIF('Manual Inputs'!$B$11:$B$22,'Expanded kW'!A2312,'Manual Inputs'!$C$11:$C$22)</f>
        <v>39697.978857517519</v>
      </c>
    </row>
    <row r="2313" spans="1:8" x14ac:dyDescent="0.2">
      <c r="A2313">
        <f t="shared" si="216"/>
        <v>6</v>
      </c>
      <c r="B2313" t="b">
        <f t="shared" si="217"/>
        <v>0</v>
      </c>
      <c r="C2313" t="str">
        <f t="shared" si="218"/>
        <v>OFF</v>
      </c>
      <c r="D2313" s="4">
        <f t="shared" si="220"/>
        <v>42526.291666661062</v>
      </c>
      <c r="E2313" t="str">
        <f t="shared" si="221"/>
        <v>LRKPLGS</v>
      </c>
      <c r="F2313" s="39">
        <v>71.720252990722656</v>
      </c>
      <c r="G2313">
        <f t="shared" si="219"/>
        <v>1.0758875148000754E-3</v>
      </c>
      <c r="H2313" s="38">
        <f>G2313*SUMIF('Manual Inputs'!$B$11:$B$22,'Expanded kW'!A2313,'Manual Inputs'!$C$11:$C$22)</f>
        <v>37492.522736315455</v>
      </c>
    </row>
    <row r="2314" spans="1:8" x14ac:dyDescent="0.2">
      <c r="A2314">
        <f t="shared" si="216"/>
        <v>6</v>
      </c>
      <c r="B2314" t="b">
        <f t="shared" si="217"/>
        <v>0</v>
      </c>
      <c r="C2314" t="str">
        <f t="shared" si="218"/>
        <v>OFF</v>
      </c>
      <c r="D2314" s="4">
        <f t="shared" si="220"/>
        <v>42526.333333327726</v>
      </c>
      <c r="E2314" t="str">
        <f t="shared" si="221"/>
        <v>LRKPLGS</v>
      </c>
      <c r="F2314" s="39">
        <v>73.944999694824219</v>
      </c>
      <c r="G2314">
        <f t="shared" si="219"/>
        <v>1.1092613123359696E-3</v>
      </c>
      <c r="H2314" s="38">
        <f>G2314*SUMIF('Manual Inputs'!$B$11:$B$22,'Expanded kW'!A2314,'Manual Inputs'!$C$11:$C$22)</f>
        <v>38655.532665977305</v>
      </c>
    </row>
    <row r="2315" spans="1:8" x14ac:dyDescent="0.2">
      <c r="A2315">
        <f t="shared" si="216"/>
        <v>6</v>
      </c>
      <c r="B2315" t="b">
        <f t="shared" si="217"/>
        <v>0</v>
      </c>
      <c r="C2315" t="str">
        <f t="shared" si="218"/>
        <v>OFF</v>
      </c>
      <c r="D2315" s="4">
        <f t="shared" si="220"/>
        <v>42526.37499999439</v>
      </c>
      <c r="E2315" t="str">
        <f t="shared" si="221"/>
        <v>LRKPLGS</v>
      </c>
      <c r="F2315" s="39">
        <v>76.111557006835938</v>
      </c>
      <c r="G2315">
        <f t="shared" si="219"/>
        <v>1.1417622010653184E-3</v>
      </c>
      <c r="H2315" s="38">
        <f>G2315*SUMIF('Manual Inputs'!$B$11:$B$22,'Expanded kW'!A2315,'Manual Inputs'!$C$11:$C$22)</f>
        <v>39788.123473913212</v>
      </c>
    </row>
    <row r="2316" spans="1:8" x14ac:dyDescent="0.2">
      <c r="A2316">
        <f t="shared" si="216"/>
        <v>6</v>
      </c>
      <c r="B2316" t="b">
        <f t="shared" si="217"/>
        <v>0</v>
      </c>
      <c r="C2316" t="str">
        <f t="shared" si="218"/>
        <v>OFF</v>
      </c>
      <c r="D2316" s="4">
        <f t="shared" si="220"/>
        <v>42526.416666661054</v>
      </c>
      <c r="E2316" t="str">
        <f t="shared" si="221"/>
        <v>LRKPLGS</v>
      </c>
      <c r="F2316" s="39">
        <v>82.811302185058594</v>
      </c>
      <c r="G2316">
        <f t="shared" si="219"/>
        <v>1.2422661994341497E-3</v>
      </c>
      <c r="H2316" s="38">
        <f>G2316*SUMIF('Manual Inputs'!$B$11:$B$22,'Expanded kW'!A2316,'Manual Inputs'!$C$11:$C$22)</f>
        <v>43290.48630655025</v>
      </c>
    </row>
    <row r="2317" spans="1:8" x14ac:dyDescent="0.2">
      <c r="A2317">
        <f t="shared" si="216"/>
        <v>6</v>
      </c>
      <c r="B2317" t="b">
        <f t="shared" si="217"/>
        <v>0</v>
      </c>
      <c r="C2317" t="str">
        <f t="shared" si="218"/>
        <v>OFF</v>
      </c>
      <c r="D2317" s="4">
        <f t="shared" si="220"/>
        <v>42526.458333327719</v>
      </c>
      <c r="E2317" t="str">
        <f t="shared" si="221"/>
        <v>LRKPLGS</v>
      </c>
      <c r="F2317" s="39">
        <v>82.124893188476563</v>
      </c>
      <c r="G2317">
        <f t="shared" si="219"/>
        <v>1.2319692632316995E-3</v>
      </c>
      <c r="H2317" s="38">
        <f>G2317*SUMIF('Manual Inputs'!$B$11:$B$22,'Expanded kW'!A2317,'Manual Inputs'!$C$11:$C$22)</f>
        <v>42931.658725251946</v>
      </c>
    </row>
    <row r="2318" spans="1:8" x14ac:dyDescent="0.2">
      <c r="A2318">
        <f t="shared" si="216"/>
        <v>6</v>
      </c>
      <c r="B2318" t="b">
        <f t="shared" si="217"/>
        <v>0</v>
      </c>
      <c r="C2318" t="str">
        <f t="shared" si="218"/>
        <v>OFF</v>
      </c>
      <c r="D2318" s="4">
        <f t="shared" si="220"/>
        <v>42526.499999994383</v>
      </c>
      <c r="E2318" t="str">
        <f t="shared" si="221"/>
        <v>LRKPLGS</v>
      </c>
      <c r="F2318" s="39">
        <v>89.110481262207031</v>
      </c>
      <c r="G2318">
        <f t="shared" si="219"/>
        <v>1.3367612387010989E-3</v>
      </c>
      <c r="H2318" s="38">
        <f>G2318*SUMIF('Manual Inputs'!$B$11:$B$22,'Expanded kW'!A2318,'Manual Inputs'!$C$11:$C$22)</f>
        <v>46583.4489624497</v>
      </c>
    </row>
    <row r="2319" spans="1:8" x14ac:dyDescent="0.2">
      <c r="A2319">
        <f t="shared" si="216"/>
        <v>6</v>
      </c>
      <c r="B2319" t="b">
        <f t="shared" si="217"/>
        <v>0</v>
      </c>
      <c r="C2319" t="str">
        <f t="shared" si="218"/>
        <v>OFF</v>
      </c>
      <c r="D2319" s="4">
        <f t="shared" si="220"/>
        <v>42526.541666661047</v>
      </c>
      <c r="E2319" t="str">
        <f t="shared" si="221"/>
        <v>LRKPLGS</v>
      </c>
      <c r="F2319" s="39">
        <v>88.146568298339844</v>
      </c>
      <c r="G2319">
        <f t="shared" si="219"/>
        <v>1.3223014190555547E-3</v>
      </c>
      <c r="H2319" s="38">
        <f>G2319*SUMIF('Manual Inputs'!$B$11:$B$22,'Expanded kW'!A2319,'Manual Inputs'!$C$11:$C$22)</f>
        <v>46079.553239740875</v>
      </c>
    </row>
    <row r="2320" spans="1:8" x14ac:dyDescent="0.2">
      <c r="A2320">
        <f t="shared" si="216"/>
        <v>6</v>
      </c>
      <c r="B2320" t="b">
        <f t="shared" si="217"/>
        <v>0</v>
      </c>
      <c r="C2320" t="str">
        <f t="shared" si="218"/>
        <v>OFF</v>
      </c>
      <c r="D2320" s="4">
        <f t="shared" si="220"/>
        <v>42526.583333327711</v>
      </c>
      <c r="E2320" t="str">
        <f t="shared" si="221"/>
        <v>LRKPLGS</v>
      </c>
      <c r="F2320" s="39">
        <v>91.258453369140625</v>
      </c>
      <c r="G2320">
        <f t="shared" si="219"/>
        <v>1.3689833276595358E-3</v>
      </c>
      <c r="H2320" s="38">
        <f>G2320*SUMIF('Manual Inputs'!$B$11:$B$22,'Expanded kW'!A2320,'Manual Inputs'!$C$11:$C$22)</f>
        <v>47706.324157362869</v>
      </c>
    </row>
    <row r="2321" spans="1:8" x14ac:dyDescent="0.2">
      <c r="A2321">
        <f t="shared" si="216"/>
        <v>6</v>
      </c>
      <c r="B2321" t="b">
        <f t="shared" si="217"/>
        <v>0</v>
      </c>
      <c r="C2321" t="str">
        <f t="shared" si="218"/>
        <v>OFF</v>
      </c>
      <c r="D2321" s="4">
        <f t="shared" si="220"/>
        <v>42526.624999994376</v>
      </c>
      <c r="E2321" t="str">
        <f t="shared" si="221"/>
        <v>LRKPLGS</v>
      </c>
      <c r="F2321" s="39">
        <v>93.732696533203125</v>
      </c>
      <c r="G2321">
        <f t="shared" si="219"/>
        <v>1.4060998633351506E-3</v>
      </c>
      <c r="H2321" s="38">
        <f>G2321*SUMIF('Manual Inputs'!$B$11:$B$22,'Expanded kW'!A2321,'Manual Inputs'!$C$11:$C$22)</f>
        <v>48999.76100700401</v>
      </c>
    </row>
    <row r="2322" spans="1:8" x14ac:dyDescent="0.2">
      <c r="A2322">
        <f t="shared" si="216"/>
        <v>6</v>
      </c>
      <c r="B2322" t="b">
        <f t="shared" si="217"/>
        <v>0</v>
      </c>
      <c r="C2322" t="str">
        <f t="shared" si="218"/>
        <v>OFF</v>
      </c>
      <c r="D2322" s="4">
        <f t="shared" si="220"/>
        <v>42526.66666666104</v>
      </c>
      <c r="E2322" t="str">
        <f t="shared" si="221"/>
        <v>LRKPLGS</v>
      </c>
      <c r="F2322" s="39">
        <v>85.078109741210938</v>
      </c>
      <c r="G2322">
        <f t="shared" si="219"/>
        <v>1.2762709588489589E-3</v>
      </c>
      <c r="H2322" s="38">
        <f>G2322*SUMIF('Manual Inputs'!$B$11:$B$22,'Expanded kW'!A2322,'Manual Inputs'!$C$11:$C$22)</f>
        <v>44475.483992613728</v>
      </c>
    </row>
    <row r="2323" spans="1:8" x14ac:dyDescent="0.2">
      <c r="A2323">
        <f t="shared" si="216"/>
        <v>6</v>
      </c>
      <c r="B2323" t="b">
        <f t="shared" si="217"/>
        <v>0</v>
      </c>
      <c r="C2323" t="str">
        <f t="shared" si="218"/>
        <v>OFF</v>
      </c>
      <c r="D2323" s="4">
        <f t="shared" si="220"/>
        <v>42526.708333327704</v>
      </c>
      <c r="E2323" t="str">
        <f t="shared" si="221"/>
        <v>LRKPLGS</v>
      </c>
      <c r="F2323" s="39">
        <v>85.782905578613281</v>
      </c>
      <c r="G2323">
        <f t="shared" si="219"/>
        <v>1.2868437191269008E-3</v>
      </c>
      <c r="H2323" s="38">
        <f>G2323*SUMIF('Manual Inputs'!$B$11:$B$22,'Expanded kW'!A2323,'Manual Inputs'!$C$11:$C$22)</f>
        <v>44843.923489915644</v>
      </c>
    </row>
    <row r="2324" spans="1:8" x14ac:dyDescent="0.2">
      <c r="A2324">
        <f t="shared" si="216"/>
        <v>6</v>
      </c>
      <c r="B2324" t="b">
        <f t="shared" si="217"/>
        <v>0</v>
      </c>
      <c r="C2324" t="str">
        <f t="shared" si="218"/>
        <v>OFF</v>
      </c>
      <c r="D2324" s="4">
        <f t="shared" si="220"/>
        <v>42526.749999994368</v>
      </c>
      <c r="E2324" t="str">
        <f t="shared" si="221"/>
        <v>LRKPLGS</v>
      </c>
      <c r="F2324" s="39">
        <v>81.79620361328125</v>
      </c>
      <c r="G2324">
        <f t="shared" si="219"/>
        <v>1.2270385359203595E-3</v>
      </c>
      <c r="H2324" s="38">
        <f>G2324*SUMIF('Manual Inputs'!$B$11:$B$22,'Expanded kW'!A2324,'Manual Inputs'!$C$11:$C$22)</f>
        <v>42759.832764560007</v>
      </c>
    </row>
    <row r="2325" spans="1:8" x14ac:dyDescent="0.2">
      <c r="A2325">
        <f t="shared" si="216"/>
        <v>6</v>
      </c>
      <c r="B2325" t="b">
        <f t="shared" si="217"/>
        <v>0</v>
      </c>
      <c r="C2325" t="str">
        <f t="shared" si="218"/>
        <v>OFF</v>
      </c>
      <c r="D2325" s="4">
        <f t="shared" si="220"/>
        <v>42526.791666661033</v>
      </c>
      <c r="E2325" t="str">
        <f t="shared" si="221"/>
        <v>LRKPLGS</v>
      </c>
      <c r="F2325" s="39">
        <v>77.804771423339844</v>
      </c>
      <c r="G2325">
        <f t="shared" si="219"/>
        <v>1.1671623938230278E-3</v>
      </c>
      <c r="H2325" s="38">
        <f>G2325*SUMIF('Manual Inputs'!$B$11:$B$22,'Expanded kW'!A2325,'Manual Inputs'!$C$11:$C$22)</f>
        <v>40673.269264132905</v>
      </c>
    </row>
    <row r="2326" spans="1:8" x14ac:dyDescent="0.2">
      <c r="A2326">
        <f t="shared" si="216"/>
        <v>6</v>
      </c>
      <c r="B2326" t="b">
        <f t="shared" si="217"/>
        <v>0</v>
      </c>
      <c r="C2326" t="str">
        <f t="shared" si="218"/>
        <v>OFF</v>
      </c>
      <c r="D2326" s="4">
        <f t="shared" si="220"/>
        <v>42526.833333327697</v>
      </c>
      <c r="E2326" t="str">
        <f t="shared" si="221"/>
        <v>LRKPLGS</v>
      </c>
      <c r="F2326" s="39">
        <v>75.516059875488281</v>
      </c>
      <c r="G2326">
        <f t="shared" si="219"/>
        <v>1.1328290489639296E-3</v>
      </c>
      <c r="H2326" s="38">
        <f>G2326*SUMIF('Manual Inputs'!$B$11:$B$22,'Expanded kW'!A2326,'Manual Inputs'!$C$11:$C$22)</f>
        <v>39476.821034149776</v>
      </c>
    </row>
    <row r="2327" spans="1:8" x14ac:dyDescent="0.2">
      <c r="A2327">
        <f t="shared" si="216"/>
        <v>6</v>
      </c>
      <c r="B2327" t="b">
        <f t="shared" si="217"/>
        <v>0</v>
      </c>
      <c r="C2327" t="str">
        <f t="shared" si="218"/>
        <v>OFF</v>
      </c>
      <c r="D2327" s="4">
        <f t="shared" si="220"/>
        <v>42526.874999994361</v>
      </c>
      <c r="E2327" t="str">
        <f t="shared" si="221"/>
        <v>LRKPLGS</v>
      </c>
      <c r="F2327" s="39">
        <v>69.661186218261719</v>
      </c>
      <c r="G2327">
        <f t="shared" si="219"/>
        <v>1.044999109639026E-3</v>
      </c>
      <c r="H2327" s="38">
        <f>G2327*SUMIF('Manual Inputs'!$B$11:$B$22,'Expanded kW'!A2327,'Manual Inputs'!$C$11:$C$22)</f>
        <v>36416.123747705227</v>
      </c>
    </row>
    <row r="2328" spans="1:8" x14ac:dyDescent="0.2">
      <c r="A2328">
        <f t="shared" si="216"/>
        <v>6</v>
      </c>
      <c r="B2328" t="b">
        <f t="shared" si="217"/>
        <v>0</v>
      </c>
      <c r="C2328" t="str">
        <f t="shared" si="218"/>
        <v>OFF</v>
      </c>
      <c r="D2328" s="4">
        <f t="shared" si="220"/>
        <v>42526.916666661025</v>
      </c>
      <c r="E2328" t="str">
        <f t="shared" si="221"/>
        <v>LRKPLGS</v>
      </c>
      <c r="F2328" s="39">
        <v>69.622116088867188</v>
      </c>
      <c r="G2328">
        <f t="shared" si="219"/>
        <v>1.0444130120910622E-3</v>
      </c>
      <c r="H2328" s="38">
        <f>G2328*SUMIF('Manual Inputs'!$B$11:$B$22,'Expanded kW'!A2328,'Manual Inputs'!$C$11:$C$22)</f>
        <v>36395.699423284277</v>
      </c>
    </row>
    <row r="2329" spans="1:8" x14ac:dyDescent="0.2">
      <c r="A2329">
        <f t="shared" si="216"/>
        <v>6</v>
      </c>
      <c r="B2329" t="b">
        <f t="shared" si="217"/>
        <v>0</v>
      </c>
      <c r="C2329" t="str">
        <f t="shared" si="218"/>
        <v>OFF</v>
      </c>
      <c r="D2329" s="4">
        <f t="shared" si="220"/>
        <v>42526.95833332769</v>
      </c>
      <c r="E2329" t="str">
        <f t="shared" si="221"/>
        <v>LRKPLGS</v>
      </c>
      <c r="F2329" s="39">
        <v>66.02740478515625</v>
      </c>
      <c r="G2329">
        <f t="shared" si="219"/>
        <v>9.9048814638438972E-4</v>
      </c>
      <c r="H2329" s="38">
        <f>G2329*SUMIF('Manual Inputs'!$B$11:$B$22,'Expanded kW'!A2329,'Manual Inputs'!$C$11:$C$22)</f>
        <v>34516.52597276248</v>
      </c>
    </row>
    <row r="2330" spans="1:8" x14ac:dyDescent="0.2">
      <c r="A2330">
        <f t="shared" si="216"/>
        <v>6</v>
      </c>
      <c r="B2330" t="b">
        <f t="shared" si="217"/>
        <v>0</v>
      </c>
      <c r="C2330" t="str">
        <f t="shared" si="218"/>
        <v>OFF</v>
      </c>
      <c r="D2330" s="4">
        <f t="shared" si="220"/>
        <v>42526.999999994354</v>
      </c>
      <c r="E2330" t="str">
        <f t="shared" si="221"/>
        <v>LRKPLGS</v>
      </c>
      <c r="F2330" s="39">
        <v>63.873195648193359</v>
      </c>
      <c r="G2330">
        <f t="shared" si="219"/>
        <v>9.5817249469495099E-4</v>
      </c>
      <c r="H2330" s="38">
        <f>G2330*SUMIF('Manual Inputs'!$B$11:$B$22,'Expanded kW'!A2330,'Manual Inputs'!$C$11:$C$22)</f>
        <v>33390.390304267181</v>
      </c>
    </row>
    <row r="2331" spans="1:8" x14ac:dyDescent="0.2">
      <c r="A2331">
        <f t="shared" si="216"/>
        <v>6</v>
      </c>
      <c r="B2331" t="b">
        <f t="shared" si="217"/>
        <v>0</v>
      </c>
      <c r="C2331" t="str">
        <f t="shared" si="218"/>
        <v>OFF</v>
      </c>
      <c r="D2331" s="4">
        <f t="shared" si="220"/>
        <v>42527.041666661018</v>
      </c>
      <c r="E2331" t="str">
        <f t="shared" si="221"/>
        <v>LRKPLGS</v>
      </c>
      <c r="F2331" s="39">
        <v>63.462799072265625</v>
      </c>
      <c r="G2331">
        <f t="shared" si="219"/>
        <v>9.5201606699503102E-4</v>
      </c>
      <c r="H2331" s="38">
        <f>G2331*SUMIF('Manual Inputs'!$B$11:$B$22,'Expanded kW'!A2331,'Manual Inputs'!$C$11:$C$22)</f>
        <v>33175.851142562504</v>
      </c>
    </row>
    <row r="2332" spans="1:8" x14ac:dyDescent="0.2">
      <c r="A2332">
        <f t="shared" si="216"/>
        <v>6</v>
      </c>
      <c r="B2332" t="b">
        <f t="shared" si="217"/>
        <v>0</v>
      </c>
      <c r="C2332" t="str">
        <f t="shared" si="218"/>
        <v>OFF</v>
      </c>
      <c r="D2332" s="4">
        <f t="shared" si="220"/>
        <v>42527.083333327682</v>
      </c>
      <c r="E2332" t="str">
        <f t="shared" si="221"/>
        <v>LRKPLGS</v>
      </c>
      <c r="F2332" s="39">
        <v>62.363056182861328</v>
      </c>
      <c r="G2332">
        <f t="shared" si="219"/>
        <v>9.3551863991047659E-4</v>
      </c>
      <c r="H2332" s="38">
        <f>G2332*SUMIF('Manual Inputs'!$B$11:$B$22,'Expanded kW'!A2332,'Manual Inputs'!$C$11:$C$22)</f>
        <v>32600.948886007089</v>
      </c>
    </row>
    <row r="2333" spans="1:8" x14ac:dyDescent="0.2">
      <c r="A2333">
        <f t="shared" si="216"/>
        <v>6</v>
      </c>
      <c r="B2333" t="b">
        <f t="shared" si="217"/>
        <v>0</v>
      </c>
      <c r="C2333" t="str">
        <f t="shared" si="218"/>
        <v>OFF</v>
      </c>
      <c r="D2333" s="4">
        <f t="shared" si="220"/>
        <v>42527.124999994347</v>
      </c>
      <c r="E2333" t="str">
        <f t="shared" si="221"/>
        <v>LRKPLGS</v>
      </c>
      <c r="F2333" s="39">
        <v>62.489727020263672</v>
      </c>
      <c r="G2333">
        <f t="shared" si="219"/>
        <v>9.3741885033594844E-4</v>
      </c>
      <c r="H2333" s="38">
        <f>G2333*SUMIF('Manual Inputs'!$B$11:$B$22,'Expanded kW'!A2333,'Manual Inputs'!$C$11:$C$22)</f>
        <v>32667.167409412879</v>
      </c>
    </row>
    <row r="2334" spans="1:8" x14ac:dyDescent="0.2">
      <c r="A2334">
        <f t="shared" si="216"/>
        <v>6</v>
      </c>
      <c r="B2334" t="b">
        <f t="shared" si="217"/>
        <v>0</v>
      </c>
      <c r="C2334" t="str">
        <f t="shared" si="218"/>
        <v>OFF</v>
      </c>
      <c r="D2334" s="4">
        <f t="shared" si="220"/>
        <v>42527.166666661011</v>
      </c>
      <c r="E2334" t="str">
        <f t="shared" si="221"/>
        <v>LRKPLGS</v>
      </c>
      <c r="F2334" s="39">
        <v>67.205001831054687</v>
      </c>
      <c r="G2334">
        <f t="shared" si="219"/>
        <v>1.0081534766964769E-3</v>
      </c>
      <c r="H2334" s="38">
        <f>G2334*SUMIF('Manual Inputs'!$B$11:$B$22,'Expanded kW'!A2334,'Manual Inputs'!$C$11:$C$22)</f>
        <v>35132.127315151447</v>
      </c>
    </row>
    <row r="2335" spans="1:8" x14ac:dyDescent="0.2">
      <c r="A2335">
        <f t="shared" si="216"/>
        <v>6</v>
      </c>
      <c r="B2335" t="b">
        <f t="shared" si="217"/>
        <v>0</v>
      </c>
      <c r="C2335" t="str">
        <f t="shared" si="218"/>
        <v>OFF</v>
      </c>
      <c r="D2335" s="4">
        <f t="shared" si="220"/>
        <v>42527.208333327675</v>
      </c>
      <c r="E2335" t="str">
        <f t="shared" si="221"/>
        <v>LRKPLGS</v>
      </c>
      <c r="F2335" s="39">
        <v>80.55743408203125</v>
      </c>
      <c r="G2335">
        <f t="shared" si="219"/>
        <v>1.2084555469205993E-3</v>
      </c>
      <c r="H2335" s="38">
        <f>G2335*SUMIF('Manual Inputs'!$B$11:$B$22,'Expanded kW'!A2335,'Manual Inputs'!$C$11:$C$22)</f>
        <v>42112.252856811312</v>
      </c>
    </row>
    <row r="2336" spans="1:8" x14ac:dyDescent="0.2">
      <c r="A2336">
        <f t="shared" si="216"/>
        <v>6</v>
      </c>
      <c r="B2336" t="b">
        <f t="shared" si="217"/>
        <v>0</v>
      </c>
      <c r="C2336" t="str">
        <f t="shared" si="218"/>
        <v>OFF</v>
      </c>
      <c r="D2336" s="4">
        <f t="shared" si="220"/>
        <v>42527.249999994339</v>
      </c>
      <c r="E2336" t="str">
        <f t="shared" si="221"/>
        <v>LRKPLGS</v>
      </c>
      <c r="F2336" s="39">
        <v>97.626457214355469</v>
      </c>
      <c r="G2336">
        <f t="shared" si="219"/>
        <v>1.4645108187874849E-3</v>
      </c>
      <c r="H2336" s="38">
        <f>G2336*SUMIF('Manual Inputs'!$B$11:$B$22,'Expanded kW'!A2336,'Manual Inputs'!$C$11:$C$22)</f>
        <v>51035.26569055218</v>
      </c>
    </row>
    <row r="2337" spans="1:8" x14ac:dyDescent="0.2">
      <c r="A2337">
        <f t="shared" si="216"/>
        <v>6</v>
      </c>
      <c r="B2337" t="b">
        <f t="shared" si="217"/>
        <v>0</v>
      </c>
      <c r="C2337" t="str">
        <f t="shared" si="218"/>
        <v>ON</v>
      </c>
      <c r="D2337" s="4">
        <f t="shared" si="220"/>
        <v>42527.291666661004</v>
      </c>
      <c r="E2337" t="str">
        <f t="shared" si="221"/>
        <v>LRKPLGS</v>
      </c>
      <c r="F2337" s="39">
        <v>105.00477600097656</v>
      </c>
      <c r="G2337">
        <f t="shared" si="219"/>
        <v>1.5751942133896669E-3</v>
      </c>
      <c r="H2337" s="38">
        <f>G2337*SUMIF('Manual Inputs'!$B$11:$B$22,'Expanded kW'!A2337,'Manual Inputs'!$C$11:$C$22)</f>
        <v>54892.360072232041</v>
      </c>
    </row>
    <row r="2338" spans="1:8" x14ac:dyDescent="0.2">
      <c r="A2338">
        <f t="shared" si="216"/>
        <v>6</v>
      </c>
      <c r="B2338" t="b">
        <f t="shared" si="217"/>
        <v>0</v>
      </c>
      <c r="C2338" t="str">
        <f t="shared" si="218"/>
        <v>ON</v>
      </c>
      <c r="D2338" s="4">
        <f t="shared" si="220"/>
        <v>42527.333333327668</v>
      </c>
      <c r="E2338" t="str">
        <f t="shared" si="221"/>
        <v>LRKPLGS</v>
      </c>
      <c r="F2338" s="39">
        <v>111.65739440917969</v>
      </c>
      <c r="G2338">
        <f t="shared" si="219"/>
        <v>1.6749912551965432E-3</v>
      </c>
      <c r="H2338" s="38">
        <f>G2338*SUMIF('Manual Inputs'!$B$11:$B$22,'Expanded kW'!A2338,'Manual Inputs'!$C$11:$C$22)</f>
        <v>58370.086886132864</v>
      </c>
    </row>
    <row r="2339" spans="1:8" x14ac:dyDescent="0.2">
      <c r="A2339">
        <f t="shared" si="216"/>
        <v>6</v>
      </c>
      <c r="B2339" t="b">
        <f t="shared" si="217"/>
        <v>0</v>
      </c>
      <c r="C2339" t="str">
        <f t="shared" si="218"/>
        <v>ON</v>
      </c>
      <c r="D2339" s="4">
        <f t="shared" si="220"/>
        <v>42527.374999994332</v>
      </c>
      <c r="E2339" t="str">
        <f t="shared" si="221"/>
        <v>LRKPLGS</v>
      </c>
      <c r="F2339" s="39">
        <v>120.37699890136719</v>
      </c>
      <c r="G2339">
        <f t="shared" si="219"/>
        <v>1.8057955010816308E-3</v>
      </c>
      <c r="H2339" s="38">
        <f>G2339*SUMIF('Manual Inputs'!$B$11:$B$22,'Expanded kW'!A2339,'Manual Inputs'!$C$11:$C$22)</f>
        <v>62928.352592715164</v>
      </c>
    </row>
    <row r="2340" spans="1:8" x14ac:dyDescent="0.2">
      <c r="A2340">
        <f t="shared" si="216"/>
        <v>6</v>
      </c>
      <c r="B2340" t="b">
        <f t="shared" si="217"/>
        <v>0</v>
      </c>
      <c r="C2340" t="str">
        <f t="shared" si="218"/>
        <v>ON</v>
      </c>
      <c r="D2340" s="4">
        <f t="shared" si="220"/>
        <v>42527.416666660996</v>
      </c>
      <c r="E2340" t="str">
        <f t="shared" si="221"/>
        <v>LRKPLGS</v>
      </c>
      <c r="F2340" s="39">
        <v>123.24292755126953</v>
      </c>
      <c r="G2340">
        <f t="shared" si="219"/>
        <v>1.8487877762641601E-3</v>
      </c>
      <c r="H2340" s="38">
        <f>G2340*SUMIF('Manual Inputs'!$B$11:$B$22,'Expanded kW'!A2340,'Manual Inputs'!$C$11:$C$22)</f>
        <v>64426.547183314571</v>
      </c>
    </row>
    <row r="2341" spans="1:8" x14ac:dyDescent="0.2">
      <c r="A2341">
        <f t="shared" si="216"/>
        <v>6</v>
      </c>
      <c r="B2341" t="b">
        <f t="shared" si="217"/>
        <v>0</v>
      </c>
      <c r="C2341" t="str">
        <f t="shared" si="218"/>
        <v>ON</v>
      </c>
      <c r="D2341" s="4">
        <f t="shared" si="220"/>
        <v>42527.458333327661</v>
      </c>
      <c r="E2341" t="str">
        <f t="shared" si="221"/>
        <v>LRKPLGS</v>
      </c>
      <c r="F2341" s="39">
        <v>122.80653381347656</v>
      </c>
      <c r="G2341">
        <f t="shared" si="219"/>
        <v>1.8422413607894527E-3</v>
      </c>
      <c r="H2341" s="38">
        <f>G2341*SUMIF('Manual Inputs'!$B$11:$B$22,'Expanded kW'!A2341,'Manual Inputs'!$C$11:$C$22)</f>
        <v>64198.417729584042</v>
      </c>
    </row>
    <row r="2342" spans="1:8" x14ac:dyDescent="0.2">
      <c r="A2342">
        <f t="shared" si="216"/>
        <v>6</v>
      </c>
      <c r="B2342" t="b">
        <f t="shared" si="217"/>
        <v>0</v>
      </c>
      <c r="C2342" t="str">
        <f t="shared" si="218"/>
        <v>ON</v>
      </c>
      <c r="D2342" s="4">
        <f t="shared" si="220"/>
        <v>42527.499999994325</v>
      </c>
      <c r="E2342" t="str">
        <f t="shared" si="221"/>
        <v>LRKPLGS</v>
      </c>
      <c r="F2342" s="39">
        <v>133.43301391601562</v>
      </c>
      <c r="G2342">
        <f t="shared" si="219"/>
        <v>2.0016509667493214E-3</v>
      </c>
      <c r="H2342" s="38">
        <f>G2342*SUMIF('Manual Inputs'!$B$11:$B$22,'Expanded kW'!A2342,'Manual Inputs'!$C$11:$C$22)</f>
        <v>69753.522881025521</v>
      </c>
    </row>
    <row r="2343" spans="1:8" x14ac:dyDescent="0.2">
      <c r="A2343">
        <f t="shared" si="216"/>
        <v>6</v>
      </c>
      <c r="B2343" t="b">
        <f t="shared" si="217"/>
        <v>0</v>
      </c>
      <c r="C2343" t="str">
        <f t="shared" si="218"/>
        <v>ON</v>
      </c>
      <c r="D2343" s="4">
        <f t="shared" si="220"/>
        <v>42527.541666660989</v>
      </c>
      <c r="E2343" t="str">
        <f t="shared" si="221"/>
        <v>LRKPLGS</v>
      </c>
      <c r="F2343" s="39">
        <v>128.3929443359375</v>
      </c>
      <c r="G2343">
        <f t="shared" si="219"/>
        <v>1.9260440397125312E-3</v>
      </c>
      <c r="H2343" s="38">
        <f>G2343*SUMIF('Manual Inputs'!$B$11:$B$22,'Expanded kW'!A2343,'Manual Inputs'!$C$11:$C$22)</f>
        <v>67118.773065682093</v>
      </c>
    </row>
    <row r="2344" spans="1:8" x14ac:dyDescent="0.2">
      <c r="A2344">
        <f t="shared" si="216"/>
        <v>6</v>
      </c>
      <c r="B2344" t="b">
        <f t="shared" si="217"/>
        <v>0</v>
      </c>
      <c r="C2344" t="str">
        <f t="shared" si="218"/>
        <v>ON</v>
      </c>
      <c r="D2344" s="4">
        <f t="shared" si="220"/>
        <v>42527.583333327653</v>
      </c>
      <c r="E2344" t="str">
        <f t="shared" si="221"/>
        <v>LRKPLGS</v>
      </c>
      <c r="F2344" s="39">
        <v>131.82551574707031</v>
      </c>
      <c r="G2344">
        <f t="shared" si="219"/>
        <v>1.9775366177626277E-3</v>
      </c>
      <c r="H2344" s="38">
        <f>G2344*SUMIF('Manual Inputs'!$B$11:$B$22,'Expanded kW'!A2344,'Manual Inputs'!$C$11:$C$22)</f>
        <v>68913.186168108965</v>
      </c>
    </row>
    <row r="2345" spans="1:8" x14ac:dyDescent="0.2">
      <c r="A2345">
        <f t="shared" si="216"/>
        <v>6</v>
      </c>
      <c r="B2345" t="b">
        <f t="shared" si="217"/>
        <v>0</v>
      </c>
      <c r="C2345" t="str">
        <f t="shared" si="218"/>
        <v>ON</v>
      </c>
      <c r="D2345" s="4">
        <f t="shared" si="220"/>
        <v>42527.624999994317</v>
      </c>
      <c r="E2345" t="str">
        <f t="shared" si="221"/>
        <v>LRKPLGS</v>
      </c>
      <c r="F2345" s="39">
        <v>126.53998565673828</v>
      </c>
      <c r="G2345">
        <f t="shared" si="219"/>
        <v>1.8982474965429366E-3</v>
      </c>
      <c r="H2345" s="38">
        <f>G2345*SUMIF('Manual Inputs'!$B$11:$B$22,'Expanded kW'!A2345,'Manual Inputs'!$C$11:$C$22)</f>
        <v>66150.119268290771</v>
      </c>
    </row>
    <row r="2346" spans="1:8" x14ac:dyDescent="0.2">
      <c r="A2346">
        <f t="shared" si="216"/>
        <v>6</v>
      </c>
      <c r="B2346" t="b">
        <f t="shared" si="217"/>
        <v>0</v>
      </c>
      <c r="C2346" t="str">
        <f t="shared" si="218"/>
        <v>ON</v>
      </c>
      <c r="D2346" s="4">
        <f t="shared" si="220"/>
        <v>42527.666666660982</v>
      </c>
      <c r="E2346" t="str">
        <f t="shared" si="221"/>
        <v>LRKPLGS</v>
      </c>
      <c r="F2346" s="39">
        <v>111.95198059082031</v>
      </c>
      <c r="G2346">
        <f t="shared" si="219"/>
        <v>1.6794103917952493E-3</v>
      </c>
      <c r="H2346" s="38">
        <f>G2346*SUMIF('Manual Inputs'!$B$11:$B$22,'Expanded kW'!A2346,'Manual Inputs'!$C$11:$C$22)</f>
        <v>58524.084936228894</v>
      </c>
    </row>
    <row r="2347" spans="1:8" x14ac:dyDescent="0.2">
      <c r="A2347">
        <f t="shared" si="216"/>
        <v>6</v>
      </c>
      <c r="B2347" t="b">
        <f t="shared" si="217"/>
        <v>0</v>
      </c>
      <c r="C2347" t="str">
        <f t="shared" si="218"/>
        <v>ON</v>
      </c>
      <c r="D2347" s="4">
        <f t="shared" si="220"/>
        <v>42527.708333327646</v>
      </c>
      <c r="E2347" t="str">
        <f t="shared" si="221"/>
        <v>LRKPLGS</v>
      </c>
      <c r="F2347" s="39">
        <v>115.26773071289062</v>
      </c>
      <c r="G2347">
        <f t="shared" si="219"/>
        <v>1.7291505141424717E-3</v>
      </c>
      <c r="H2347" s="38">
        <f>G2347*SUMIF('Manual Inputs'!$B$11:$B$22,'Expanded kW'!A2347,'Manual Inputs'!$C$11:$C$22)</f>
        <v>60257.428471084284</v>
      </c>
    </row>
    <row r="2348" spans="1:8" x14ac:dyDescent="0.2">
      <c r="A2348">
        <f t="shared" si="216"/>
        <v>6</v>
      </c>
      <c r="B2348" t="b">
        <f t="shared" si="217"/>
        <v>0</v>
      </c>
      <c r="C2348" t="str">
        <f t="shared" si="218"/>
        <v>ON</v>
      </c>
      <c r="D2348" s="4">
        <f t="shared" si="220"/>
        <v>42527.74999999431</v>
      </c>
      <c r="E2348" t="str">
        <f t="shared" si="221"/>
        <v>LRKPLGS</v>
      </c>
      <c r="F2348" s="39">
        <v>97.469078063964844</v>
      </c>
      <c r="G2348">
        <f t="shared" si="219"/>
        <v>1.4621499478209949E-3</v>
      </c>
      <c r="H2348" s="38">
        <f>G2348*SUMIF('Manual Inputs'!$B$11:$B$22,'Expanded kW'!A2348,'Manual Inputs'!$C$11:$C$22)</f>
        <v>50952.994070916291</v>
      </c>
    </row>
    <row r="2349" spans="1:8" x14ac:dyDescent="0.2">
      <c r="A2349">
        <f t="shared" si="216"/>
        <v>6</v>
      </c>
      <c r="B2349" t="b">
        <f t="shared" si="217"/>
        <v>0</v>
      </c>
      <c r="C2349" t="str">
        <f t="shared" si="218"/>
        <v>ON</v>
      </c>
      <c r="D2349" s="4">
        <f t="shared" si="220"/>
        <v>42527.791666660974</v>
      </c>
      <c r="E2349" t="str">
        <f t="shared" si="221"/>
        <v>LRKPLGS</v>
      </c>
      <c r="F2349" s="39">
        <v>88.411445617675781</v>
      </c>
      <c r="G2349">
        <f t="shared" si="219"/>
        <v>1.326274888040168E-3</v>
      </c>
      <c r="H2349" s="38">
        <f>G2349*SUMIF('Manual Inputs'!$B$11:$B$22,'Expanded kW'!A2349,'Manual Inputs'!$C$11:$C$22)</f>
        <v>46218.020667049335</v>
      </c>
    </row>
    <row r="2350" spans="1:8" x14ac:dyDescent="0.2">
      <c r="A2350">
        <f t="shared" si="216"/>
        <v>6</v>
      </c>
      <c r="B2350" t="b">
        <f t="shared" si="217"/>
        <v>0</v>
      </c>
      <c r="C2350" t="str">
        <f t="shared" si="218"/>
        <v>ON</v>
      </c>
      <c r="D2350" s="4">
        <f t="shared" si="220"/>
        <v>42527.833333327639</v>
      </c>
      <c r="E2350" t="str">
        <f t="shared" si="221"/>
        <v>LRKPLGS</v>
      </c>
      <c r="F2350" s="39">
        <v>85.782447814941406</v>
      </c>
      <c r="G2350">
        <f t="shared" si="219"/>
        <v>1.2868368521374693E-3</v>
      </c>
      <c r="H2350" s="38">
        <f>G2350*SUMIF('Manual Inputs'!$B$11:$B$22,'Expanded kW'!A2350,'Manual Inputs'!$C$11:$C$22)</f>
        <v>44843.68418910227</v>
      </c>
    </row>
    <row r="2351" spans="1:8" x14ac:dyDescent="0.2">
      <c r="A2351">
        <f t="shared" si="216"/>
        <v>6</v>
      </c>
      <c r="B2351" t="b">
        <f t="shared" si="217"/>
        <v>0</v>
      </c>
      <c r="C2351" t="str">
        <f t="shared" si="218"/>
        <v>OFF</v>
      </c>
      <c r="D2351" s="4">
        <f t="shared" si="220"/>
        <v>42527.874999994303</v>
      </c>
      <c r="E2351" t="str">
        <f t="shared" si="221"/>
        <v>LRKPLGS</v>
      </c>
      <c r="F2351" s="39">
        <v>77.483261108398438</v>
      </c>
      <c r="G2351">
        <f t="shared" si="219"/>
        <v>1.1623393637959357E-3</v>
      </c>
      <c r="H2351" s="38">
        <f>G2351*SUMIF('Manual Inputs'!$B$11:$B$22,'Expanded kW'!A2351,'Manual Inputs'!$C$11:$C$22)</f>
        <v>40505.196337863948</v>
      </c>
    </row>
    <row r="2352" spans="1:8" x14ac:dyDescent="0.2">
      <c r="A2352">
        <f t="shared" si="216"/>
        <v>6</v>
      </c>
      <c r="B2352" t="b">
        <f t="shared" si="217"/>
        <v>0</v>
      </c>
      <c r="C2352" t="str">
        <f t="shared" si="218"/>
        <v>OFF</v>
      </c>
      <c r="D2352" s="4">
        <f t="shared" si="220"/>
        <v>42527.916666660967</v>
      </c>
      <c r="E2352" t="str">
        <f t="shared" si="221"/>
        <v>LRKPLGS</v>
      </c>
      <c r="F2352" s="39">
        <v>72.408378601074219</v>
      </c>
      <c r="G2352">
        <f t="shared" si="219"/>
        <v>1.0862102022128929E-3</v>
      </c>
      <c r="H2352" s="38">
        <f>G2352*SUMIF('Manual Inputs'!$B$11:$B$22,'Expanded kW'!A2352,'Manual Inputs'!$C$11:$C$22)</f>
        <v>37852.247695663878</v>
      </c>
    </row>
    <row r="2353" spans="1:8" x14ac:dyDescent="0.2">
      <c r="A2353">
        <f t="shared" si="216"/>
        <v>6</v>
      </c>
      <c r="B2353" t="b">
        <f t="shared" si="217"/>
        <v>0</v>
      </c>
      <c r="C2353" t="str">
        <f t="shared" si="218"/>
        <v>OFF</v>
      </c>
      <c r="D2353" s="4">
        <f t="shared" si="220"/>
        <v>42527.958333327631</v>
      </c>
      <c r="E2353" t="str">
        <f t="shared" si="221"/>
        <v>LRKPLGS</v>
      </c>
      <c r="F2353" s="39">
        <v>65.605560302734375</v>
      </c>
      <c r="G2353">
        <f t="shared" si="219"/>
        <v>9.8415998672377459E-4</v>
      </c>
      <c r="H2353" s="38">
        <f>G2353*SUMIF('Manual Inputs'!$B$11:$B$22,'Expanded kW'!A2353,'Manual Inputs'!$C$11:$C$22)</f>
        <v>34296.002296550163</v>
      </c>
    </row>
    <row r="2354" spans="1:8" x14ac:dyDescent="0.2">
      <c r="A2354">
        <f t="shared" si="216"/>
        <v>6</v>
      </c>
      <c r="B2354" t="b">
        <f t="shared" si="217"/>
        <v>0</v>
      </c>
      <c r="C2354" t="str">
        <f t="shared" si="218"/>
        <v>OFF</v>
      </c>
      <c r="D2354" s="4">
        <f t="shared" si="220"/>
        <v>42527.999999994296</v>
      </c>
      <c r="E2354" t="str">
        <f t="shared" si="221"/>
        <v>LRKPLGS</v>
      </c>
      <c r="F2354" s="39">
        <v>61.639678955078125</v>
      </c>
      <c r="G2354">
        <f t="shared" si="219"/>
        <v>9.2466713708653494E-4</v>
      </c>
      <c r="H2354" s="38">
        <f>G2354*SUMIF('Manual Inputs'!$B$11:$B$22,'Expanded kW'!A2354,'Manual Inputs'!$C$11:$C$22)</f>
        <v>32222.795769855886</v>
      </c>
    </row>
    <row r="2355" spans="1:8" x14ac:dyDescent="0.2">
      <c r="A2355">
        <f t="shared" si="216"/>
        <v>6</v>
      </c>
      <c r="B2355" t="b">
        <f t="shared" si="217"/>
        <v>0</v>
      </c>
      <c r="C2355" t="str">
        <f t="shared" si="218"/>
        <v>OFF</v>
      </c>
      <c r="D2355" s="4">
        <f t="shared" si="220"/>
        <v>42528.04166666096</v>
      </c>
      <c r="E2355" t="str">
        <f t="shared" si="221"/>
        <v>LRKPLGS</v>
      </c>
      <c r="F2355" s="39">
        <v>61.187507629394531</v>
      </c>
      <c r="G2355">
        <f t="shared" si="219"/>
        <v>9.178840393760945E-4</v>
      </c>
      <c r="H2355" s="38">
        <f>G2355*SUMIF('Manual Inputs'!$B$11:$B$22,'Expanded kW'!A2355,'Manual Inputs'!$C$11:$C$22)</f>
        <v>31986.418414757944</v>
      </c>
    </row>
    <row r="2356" spans="1:8" x14ac:dyDescent="0.2">
      <c r="A2356">
        <f t="shared" si="216"/>
        <v>6</v>
      </c>
      <c r="B2356" t="b">
        <f t="shared" si="217"/>
        <v>0</v>
      </c>
      <c r="C2356" t="str">
        <f t="shared" si="218"/>
        <v>OFF</v>
      </c>
      <c r="D2356" s="4">
        <f t="shared" si="220"/>
        <v>42528.083333327624</v>
      </c>
      <c r="E2356" t="str">
        <f t="shared" si="221"/>
        <v>LRKPLGS</v>
      </c>
      <c r="F2356" s="39">
        <v>59.449600219726562</v>
      </c>
      <c r="G2356">
        <f t="shared" si="219"/>
        <v>8.9181339955023988E-4</v>
      </c>
      <c r="H2356" s="38">
        <f>G2356*SUMIF('Manual Inputs'!$B$11:$B$22,'Expanded kW'!A2356,'Manual Inputs'!$C$11:$C$22)</f>
        <v>31077.908888459762</v>
      </c>
    </row>
    <row r="2357" spans="1:8" x14ac:dyDescent="0.2">
      <c r="A2357">
        <f t="shared" si="216"/>
        <v>6</v>
      </c>
      <c r="B2357" t="b">
        <f t="shared" si="217"/>
        <v>0</v>
      </c>
      <c r="C2357" t="str">
        <f t="shared" si="218"/>
        <v>OFF</v>
      </c>
      <c r="D2357" s="4">
        <f t="shared" si="220"/>
        <v>42528.124999994288</v>
      </c>
      <c r="E2357" t="str">
        <f t="shared" si="221"/>
        <v>LRKPLGS</v>
      </c>
      <c r="F2357" s="39">
        <v>60.038299560546875</v>
      </c>
      <c r="G2357">
        <f t="shared" si="219"/>
        <v>9.0064457685857331E-4</v>
      </c>
      <c r="H2357" s="38">
        <f>G2357*SUMIF('Manual Inputs'!$B$11:$B$22,'Expanded kW'!A2357,'Manual Inputs'!$C$11:$C$22)</f>
        <v>31385.657711144679</v>
      </c>
    </row>
    <row r="2358" spans="1:8" x14ac:dyDescent="0.2">
      <c r="A2358">
        <f t="shared" si="216"/>
        <v>6</v>
      </c>
      <c r="B2358" t="b">
        <f t="shared" si="217"/>
        <v>0</v>
      </c>
      <c r="C2358" t="str">
        <f t="shared" si="218"/>
        <v>OFF</v>
      </c>
      <c r="D2358" s="4">
        <f t="shared" si="220"/>
        <v>42528.166666660953</v>
      </c>
      <c r="E2358" t="str">
        <f t="shared" si="221"/>
        <v>LRKPLGS</v>
      </c>
      <c r="F2358" s="39">
        <v>61.579231262207031</v>
      </c>
      <c r="G2358">
        <f t="shared" si="219"/>
        <v>9.2376035113212829E-4</v>
      </c>
      <c r="H2358" s="38">
        <f>G2358*SUMIF('Manual Inputs'!$B$11:$B$22,'Expanded kW'!A2358,'Manual Inputs'!$C$11:$C$22)</f>
        <v>32191.196097450651</v>
      </c>
    </row>
    <row r="2359" spans="1:8" x14ac:dyDescent="0.2">
      <c r="A2359">
        <f t="shared" si="216"/>
        <v>6</v>
      </c>
      <c r="B2359" t="b">
        <f t="shared" si="217"/>
        <v>0</v>
      </c>
      <c r="C2359" t="str">
        <f t="shared" si="218"/>
        <v>OFF</v>
      </c>
      <c r="D2359" s="4">
        <f t="shared" si="220"/>
        <v>42528.208333327617</v>
      </c>
      <c r="E2359" t="str">
        <f t="shared" si="221"/>
        <v>LRKPLGS</v>
      </c>
      <c r="F2359" s="39">
        <v>79.376365661621094</v>
      </c>
      <c r="G2359">
        <f t="shared" si="219"/>
        <v>1.1907381419386579E-3</v>
      </c>
      <c r="H2359" s="38">
        <f>G2359*SUMIF('Manual Inputs'!$B$11:$B$22,'Expanded kW'!A2359,'Manual Inputs'!$C$11:$C$22)</f>
        <v>41494.836816587638</v>
      </c>
    </row>
    <row r="2360" spans="1:8" x14ac:dyDescent="0.2">
      <c r="A2360">
        <f t="shared" si="216"/>
        <v>6</v>
      </c>
      <c r="B2360" t="b">
        <f t="shared" si="217"/>
        <v>0</v>
      </c>
      <c r="C2360" t="str">
        <f t="shared" si="218"/>
        <v>OFF</v>
      </c>
      <c r="D2360" s="4">
        <f t="shared" si="220"/>
        <v>42528.249999994281</v>
      </c>
      <c r="E2360" t="str">
        <f t="shared" si="221"/>
        <v>LRKPLGS</v>
      </c>
      <c r="F2360" s="39">
        <v>98.343009948730469</v>
      </c>
      <c r="G2360">
        <f t="shared" si="219"/>
        <v>1.4752599462439879E-3</v>
      </c>
      <c r="H2360" s="38">
        <f>G2360*SUMIF('Manual Inputs'!$B$11:$B$22,'Expanded kW'!A2360,'Manual Inputs'!$C$11:$C$22)</f>
        <v>51409.851230410757</v>
      </c>
    </row>
    <row r="2361" spans="1:8" x14ac:dyDescent="0.2">
      <c r="A2361">
        <f t="shared" si="216"/>
        <v>6</v>
      </c>
      <c r="B2361" t="b">
        <f t="shared" si="217"/>
        <v>0</v>
      </c>
      <c r="C2361" t="str">
        <f t="shared" si="218"/>
        <v>ON</v>
      </c>
      <c r="D2361" s="4">
        <f t="shared" si="220"/>
        <v>42528.291666660945</v>
      </c>
      <c r="E2361" t="str">
        <f t="shared" si="221"/>
        <v>LRKPLGS</v>
      </c>
      <c r="F2361" s="39">
        <v>107.09818267822266</v>
      </c>
      <c r="G2361">
        <f t="shared" si="219"/>
        <v>1.6065977572078897E-3</v>
      </c>
      <c r="H2361" s="38">
        <f>G2361*SUMIF('Manual Inputs'!$B$11:$B$22,'Expanded kW'!A2361,'Manual Inputs'!$C$11:$C$22)</f>
        <v>55986.710610191752</v>
      </c>
    </row>
    <row r="2362" spans="1:8" x14ac:dyDescent="0.2">
      <c r="A2362">
        <f t="shared" si="216"/>
        <v>6</v>
      </c>
      <c r="B2362" t="b">
        <f t="shared" si="217"/>
        <v>0</v>
      </c>
      <c r="C2362" t="str">
        <f t="shared" si="218"/>
        <v>ON</v>
      </c>
      <c r="D2362" s="4">
        <f t="shared" si="220"/>
        <v>42528.33333332761</v>
      </c>
      <c r="E2362" t="str">
        <f t="shared" si="221"/>
        <v>LRKPLGS</v>
      </c>
      <c r="F2362" s="39">
        <v>112.08777618408203</v>
      </c>
      <c r="G2362">
        <f t="shared" si="219"/>
        <v>1.6814474842100525E-3</v>
      </c>
      <c r="H2362" s="38">
        <f>G2362*SUMIF('Manual Inputs'!$B$11:$B$22,'Expanded kW'!A2362,'Manual Inputs'!$C$11:$C$22)</f>
        <v>58595.073522514489</v>
      </c>
    </row>
    <row r="2363" spans="1:8" x14ac:dyDescent="0.2">
      <c r="A2363">
        <f t="shared" si="216"/>
        <v>6</v>
      </c>
      <c r="B2363" t="b">
        <f t="shared" si="217"/>
        <v>0</v>
      </c>
      <c r="C2363" t="str">
        <f t="shared" si="218"/>
        <v>ON</v>
      </c>
      <c r="D2363" s="4">
        <f t="shared" si="220"/>
        <v>42528.374999994274</v>
      </c>
      <c r="E2363" t="str">
        <f t="shared" si="221"/>
        <v>LRKPLGS</v>
      </c>
      <c r="F2363" s="39">
        <v>117.03445434570312</v>
      </c>
      <c r="G2363">
        <f t="shared" si="219"/>
        <v>1.7556534309530283E-3</v>
      </c>
      <c r="H2363" s="38">
        <f>G2363*SUMIF('Manual Inputs'!$B$11:$B$22,'Expanded kW'!A2363,'Manual Inputs'!$C$11:$C$22)</f>
        <v>61181.001983583978</v>
      </c>
    </row>
    <row r="2364" spans="1:8" x14ac:dyDescent="0.2">
      <c r="A2364">
        <f t="shared" si="216"/>
        <v>6</v>
      </c>
      <c r="B2364" t="b">
        <f t="shared" si="217"/>
        <v>0</v>
      </c>
      <c r="C2364" t="str">
        <f t="shared" si="218"/>
        <v>ON</v>
      </c>
      <c r="D2364" s="4">
        <f t="shared" si="220"/>
        <v>42528.416666660938</v>
      </c>
      <c r="E2364" t="str">
        <f t="shared" si="221"/>
        <v>LRKPLGS</v>
      </c>
      <c r="F2364" s="39">
        <v>124.62495422363281</v>
      </c>
      <c r="G2364">
        <f t="shared" si="219"/>
        <v>1.8695197896064538E-3</v>
      </c>
      <c r="H2364" s="38">
        <f>G2364*SUMIF('Manual Inputs'!$B$11:$B$22,'Expanded kW'!A2364,'Manual Inputs'!$C$11:$C$22)</f>
        <v>65149.016280606753</v>
      </c>
    </row>
    <row r="2365" spans="1:8" x14ac:dyDescent="0.2">
      <c r="A2365">
        <f t="shared" si="216"/>
        <v>6</v>
      </c>
      <c r="B2365" t="b">
        <f t="shared" si="217"/>
        <v>0</v>
      </c>
      <c r="C2365" t="str">
        <f t="shared" si="218"/>
        <v>ON</v>
      </c>
      <c r="D2365" s="4">
        <f t="shared" si="220"/>
        <v>42528.458333327602</v>
      </c>
      <c r="E2365" t="str">
        <f t="shared" si="221"/>
        <v>LRKPLGS</v>
      </c>
      <c r="F2365" s="39">
        <v>133.01016235351562</v>
      </c>
      <c r="G2365">
        <f t="shared" si="219"/>
        <v>1.9953076997119576E-3</v>
      </c>
      <c r="H2365" s="38">
        <f>G2365*SUMIF('Manual Inputs'!$B$11:$B$22,'Expanded kW'!A2365,'Manual Inputs'!$C$11:$C$22)</f>
        <v>69532.472743023798</v>
      </c>
    </row>
    <row r="2366" spans="1:8" x14ac:dyDescent="0.2">
      <c r="A2366">
        <f t="shared" si="216"/>
        <v>6</v>
      </c>
      <c r="B2366" t="b">
        <f t="shared" si="217"/>
        <v>0</v>
      </c>
      <c r="C2366" t="str">
        <f t="shared" si="218"/>
        <v>ON</v>
      </c>
      <c r="D2366" s="4">
        <f t="shared" si="220"/>
        <v>42528.499999994267</v>
      </c>
      <c r="E2366" t="str">
        <f t="shared" si="221"/>
        <v>LRKPLGS</v>
      </c>
      <c r="F2366" s="39">
        <v>128.67424011230469</v>
      </c>
      <c r="G2366">
        <f t="shared" si="219"/>
        <v>1.9302638047180812E-3</v>
      </c>
      <c r="H2366" s="38">
        <f>G2366*SUMIF('Manual Inputs'!$B$11:$B$22,'Expanded kW'!A2366,'Manual Inputs'!$C$11:$C$22)</f>
        <v>67265.823415496678</v>
      </c>
    </row>
    <row r="2367" spans="1:8" x14ac:dyDescent="0.2">
      <c r="A2367">
        <f t="shared" si="216"/>
        <v>6</v>
      </c>
      <c r="B2367" t="b">
        <f t="shared" si="217"/>
        <v>0</v>
      </c>
      <c r="C2367" t="str">
        <f t="shared" si="218"/>
        <v>ON</v>
      </c>
      <c r="D2367" s="4">
        <f t="shared" si="220"/>
        <v>42528.541666660931</v>
      </c>
      <c r="E2367" t="str">
        <f t="shared" si="221"/>
        <v>LRKPLGS</v>
      </c>
      <c r="F2367" s="39">
        <v>138.07406616210937</v>
      </c>
      <c r="G2367">
        <f t="shared" si="219"/>
        <v>2.0712721679984722E-3</v>
      </c>
      <c r="H2367" s="38">
        <f>G2367*SUMIF('Manual Inputs'!$B$11:$B$22,'Expanded kW'!A2367,'Manual Inputs'!$C$11:$C$22)</f>
        <v>72179.682154049922</v>
      </c>
    </row>
    <row r="2368" spans="1:8" x14ac:dyDescent="0.2">
      <c r="A2368">
        <f t="shared" si="216"/>
        <v>6</v>
      </c>
      <c r="B2368" t="b">
        <f t="shared" si="217"/>
        <v>0</v>
      </c>
      <c r="C2368" t="str">
        <f t="shared" si="218"/>
        <v>ON</v>
      </c>
      <c r="D2368" s="4">
        <f t="shared" si="220"/>
        <v>42528.583333327595</v>
      </c>
      <c r="E2368" t="str">
        <f t="shared" si="221"/>
        <v>LRKPLGS</v>
      </c>
      <c r="F2368" s="39">
        <v>137.42648315429687</v>
      </c>
      <c r="G2368">
        <f t="shared" si="219"/>
        <v>2.0615576669496226E-3</v>
      </c>
      <c r="H2368" s="38">
        <f>G2368*SUMIF('Manual Inputs'!$B$11:$B$22,'Expanded kW'!A2368,'Manual Inputs'!$C$11:$C$22)</f>
        <v>71841.151270072107</v>
      </c>
    </row>
    <row r="2369" spans="1:8" x14ac:dyDescent="0.2">
      <c r="A2369">
        <f t="shared" si="216"/>
        <v>6</v>
      </c>
      <c r="B2369" t="b">
        <f t="shared" si="217"/>
        <v>0</v>
      </c>
      <c r="C2369" t="str">
        <f t="shared" si="218"/>
        <v>ON</v>
      </c>
      <c r="D2369" s="4">
        <f t="shared" si="220"/>
        <v>42528.624999994259</v>
      </c>
      <c r="E2369" t="str">
        <f t="shared" si="221"/>
        <v>LRKPLGS</v>
      </c>
      <c r="F2369" s="39">
        <v>135.61512756347656</v>
      </c>
      <c r="G2369">
        <f t="shared" si="219"/>
        <v>2.0343852186695114E-3</v>
      </c>
      <c r="H2369" s="38">
        <f>G2369*SUMIF('Manual Inputs'!$B$11:$B$22,'Expanded kW'!A2369,'Manual Inputs'!$C$11:$C$22)</f>
        <v>70894.24592826904</v>
      </c>
    </row>
    <row r="2370" spans="1:8" x14ac:dyDescent="0.2">
      <c r="A2370">
        <f t="shared" ref="A2370:A2433" si="222">MONTH(D2370)</f>
        <v>6</v>
      </c>
      <c r="B2370" t="b">
        <f t="shared" ref="B2370:B2433" si="223">IF(ISNA(VLOOKUP(DATE(YEAR(D2370),MONTH(D2370),DAY(D2370)),Holidays,1,FALSE)),FALSE,TRUE)</f>
        <v>0</v>
      </c>
      <c r="C2370" t="str">
        <f t="shared" ref="C2370:C2433" si="224">IF(OR(HOUR(D2370)&lt;PkStart,HOUR(D2370)&gt;OPkStart-1,WEEKDAY(D2370,2)&gt;5,B2370)=TRUE,"OFF","ON")</f>
        <v>ON</v>
      </c>
      <c r="D2370" s="4">
        <f t="shared" si="220"/>
        <v>42528.666666660924</v>
      </c>
      <c r="E2370" t="str">
        <f t="shared" si="221"/>
        <v>LRKPLGS</v>
      </c>
      <c r="F2370" s="39">
        <v>111.29490661621094</v>
      </c>
      <c r="G2370">
        <f t="shared" ref="G2370:G2433" si="225">IF(SUMIF($A$2:$A$8761,A2370,$F$2:$F$8761)=0,0,F2370/SUMIF($A$2:$A$8761,A2370,$F$2:$F$8761))</f>
        <v>1.6695535151655234E-3</v>
      </c>
      <c r="H2370" s="38">
        <f>G2370*SUMIF('Manual Inputs'!$B$11:$B$22,'Expanded kW'!A2370,'Manual Inputs'!$C$11:$C$22)</f>
        <v>58180.592548720582</v>
      </c>
    </row>
    <row r="2371" spans="1:8" x14ac:dyDescent="0.2">
      <c r="A2371">
        <f t="shared" si="222"/>
        <v>6</v>
      </c>
      <c r="B2371" t="b">
        <f t="shared" si="223"/>
        <v>0</v>
      </c>
      <c r="C2371" t="str">
        <f t="shared" si="224"/>
        <v>ON</v>
      </c>
      <c r="D2371" s="4">
        <f t="shared" si="220"/>
        <v>42528.708333327588</v>
      </c>
      <c r="E2371" t="str">
        <f t="shared" si="221"/>
        <v>LRKPLGS</v>
      </c>
      <c r="F2371" s="39">
        <v>111.01779937744141</v>
      </c>
      <c r="G2371">
        <f t="shared" si="225"/>
        <v>1.6653965831132699E-3</v>
      </c>
      <c r="H2371" s="38">
        <f>G2371*SUMIF('Manual Inputs'!$B$11:$B$22,'Expanded kW'!A2371,'Manual Inputs'!$C$11:$C$22)</f>
        <v>58035.731801348316</v>
      </c>
    </row>
    <row r="2372" spans="1:8" x14ac:dyDescent="0.2">
      <c r="A2372">
        <f t="shared" si="222"/>
        <v>6</v>
      </c>
      <c r="B2372" t="b">
        <f t="shared" si="223"/>
        <v>0</v>
      </c>
      <c r="C2372" t="str">
        <f t="shared" si="224"/>
        <v>ON</v>
      </c>
      <c r="D2372" s="4">
        <f t="shared" ref="D2372:D2435" si="226">+D2371+1/24</f>
        <v>42528.749999994252</v>
      </c>
      <c r="E2372" t="str">
        <f t="shared" ref="E2372:E2435" si="227">+E2371</f>
        <v>LRKPLGS</v>
      </c>
      <c r="F2372" s="39">
        <v>99.906997680664063</v>
      </c>
      <c r="G2372">
        <f t="shared" si="225"/>
        <v>1.4987215878852339E-3</v>
      </c>
      <c r="H2372" s="38">
        <f>G2372*SUMIF('Manual Inputs'!$B$11:$B$22,'Expanded kW'!A2372,'Manual Inputs'!$C$11:$C$22)</f>
        <v>52227.442401016691</v>
      </c>
    </row>
    <row r="2373" spans="1:8" x14ac:dyDescent="0.2">
      <c r="A2373">
        <f t="shared" si="222"/>
        <v>6</v>
      </c>
      <c r="B2373" t="b">
        <f t="shared" si="223"/>
        <v>0</v>
      </c>
      <c r="C2373" t="str">
        <f t="shared" si="224"/>
        <v>ON</v>
      </c>
      <c r="D2373" s="4">
        <f t="shared" si="226"/>
        <v>42528.791666660916</v>
      </c>
      <c r="E2373" t="str">
        <f t="shared" si="227"/>
        <v>LRKPLGS</v>
      </c>
      <c r="F2373" s="39">
        <v>85.97998046875</v>
      </c>
      <c r="G2373">
        <f t="shared" si="225"/>
        <v>1.2898000725269107E-3</v>
      </c>
      <c r="H2373" s="38">
        <f>G2373*SUMIF('Manual Inputs'!$B$11:$B$22,'Expanded kW'!A2373,'Manual Inputs'!$C$11:$C$22)</f>
        <v>44946.94647841742</v>
      </c>
    </row>
    <row r="2374" spans="1:8" x14ac:dyDescent="0.2">
      <c r="A2374">
        <f t="shared" si="222"/>
        <v>6</v>
      </c>
      <c r="B2374" t="b">
        <f t="shared" si="223"/>
        <v>0</v>
      </c>
      <c r="C2374" t="str">
        <f t="shared" si="224"/>
        <v>ON</v>
      </c>
      <c r="D2374" s="4">
        <f t="shared" si="226"/>
        <v>42528.83333332758</v>
      </c>
      <c r="E2374" t="str">
        <f t="shared" si="227"/>
        <v>LRKPLGS</v>
      </c>
      <c r="F2374" s="39">
        <v>85.716384887695313</v>
      </c>
      <c r="G2374">
        <f t="shared" si="225"/>
        <v>1.2858458311127052E-3</v>
      </c>
      <c r="H2374" s="38">
        <f>G2374*SUMIF('Manual Inputs'!$B$11:$B$22,'Expanded kW'!A2374,'Manual Inputs'!$C$11:$C$22)</f>
        <v>44809.149093386397</v>
      </c>
    </row>
    <row r="2375" spans="1:8" x14ac:dyDescent="0.2">
      <c r="A2375">
        <f t="shared" si="222"/>
        <v>6</v>
      </c>
      <c r="B2375" t="b">
        <f t="shared" si="223"/>
        <v>0</v>
      </c>
      <c r="C2375" t="str">
        <f t="shared" si="224"/>
        <v>OFF</v>
      </c>
      <c r="D2375" s="4">
        <f t="shared" si="226"/>
        <v>42528.874999994245</v>
      </c>
      <c r="E2375" t="str">
        <f t="shared" si="227"/>
        <v>LRKPLGS</v>
      </c>
      <c r="F2375" s="39">
        <v>75.901054382324219</v>
      </c>
      <c r="G2375">
        <f t="shared" si="225"/>
        <v>1.1386044159753229E-3</v>
      </c>
      <c r="H2375" s="38">
        <f>G2375*SUMIF('Manual Inputs'!$B$11:$B$22,'Expanded kW'!A2375,'Manual Inputs'!$C$11:$C$22)</f>
        <v>39678.080994885968</v>
      </c>
    </row>
    <row r="2376" spans="1:8" x14ac:dyDescent="0.2">
      <c r="A2376">
        <f t="shared" si="222"/>
        <v>6</v>
      </c>
      <c r="B2376" t="b">
        <f t="shared" si="223"/>
        <v>0</v>
      </c>
      <c r="C2376" t="str">
        <f t="shared" si="224"/>
        <v>OFF</v>
      </c>
      <c r="D2376" s="4">
        <f t="shared" si="226"/>
        <v>42528.916666660909</v>
      </c>
      <c r="E2376" t="str">
        <f t="shared" si="227"/>
        <v>LRKPLGS</v>
      </c>
      <c r="F2376" s="39">
        <v>76.559226989746094</v>
      </c>
      <c r="G2376">
        <f t="shared" si="225"/>
        <v>1.148477773379684E-3</v>
      </c>
      <c r="H2376" s="38">
        <f>G2376*SUMIF('Manual Inputs'!$B$11:$B$22,'Expanded kW'!A2376,'Manual Inputs'!$C$11:$C$22)</f>
        <v>40022.14770434636</v>
      </c>
    </row>
    <row r="2377" spans="1:8" x14ac:dyDescent="0.2">
      <c r="A2377">
        <f t="shared" si="222"/>
        <v>6</v>
      </c>
      <c r="B2377" t="b">
        <f t="shared" si="223"/>
        <v>0</v>
      </c>
      <c r="C2377" t="str">
        <f t="shared" si="224"/>
        <v>OFF</v>
      </c>
      <c r="D2377" s="4">
        <f t="shared" si="226"/>
        <v>42528.958333327573</v>
      </c>
      <c r="E2377" t="str">
        <f t="shared" si="227"/>
        <v>LRKPLGS</v>
      </c>
      <c r="F2377" s="39">
        <v>68.986824035644531</v>
      </c>
      <c r="G2377">
        <f t="shared" si="225"/>
        <v>1.0348828897084436E-3</v>
      </c>
      <c r="H2377" s="38">
        <f>G2377*SUMIF('Manual Inputs'!$B$11:$B$22,'Expanded kW'!A2377,'Manual Inputs'!$C$11:$C$22)</f>
        <v>36063.593766145394</v>
      </c>
    </row>
    <row r="2378" spans="1:8" x14ac:dyDescent="0.2">
      <c r="A2378">
        <f t="shared" si="222"/>
        <v>6</v>
      </c>
      <c r="B2378" t="b">
        <f t="shared" si="223"/>
        <v>0</v>
      </c>
      <c r="C2378" t="str">
        <f t="shared" si="224"/>
        <v>OFF</v>
      </c>
      <c r="D2378" s="4">
        <f t="shared" si="226"/>
        <v>42528.999999994237</v>
      </c>
      <c r="E2378" t="str">
        <f t="shared" si="227"/>
        <v>LRKPLGS</v>
      </c>
      <c r="F2378" s="39">
        <v>63.245559692382813</v>
      </c>
      <c r="G2378">
        <f t="shared" si="225"/>
        <v>9.4875722271057117E-4</v>
      </c>
      <c r="H2378" s="38">
        <f>G2378*SUMIF('Manual Inputs'!$B$11:$B$22,'Expanded kW'!A2378,'Manual Inputs'!$C$11:$C$22)</f>
        <v>33062.286953231873</v>
      </c>
    </row>
    <row r="2379" spans="1:8" x14ac:dyDescent="0.2">
      <c r="A2379">
        <f t="shared" si="222"/>
        <v>6</v>
      </c>
      <c r="B2379" t="b">
        <f t="shared" si="223"/>
        <v>0</v>
      </c>
      <c r="C2379" t="str">
        <f t="shared" si="224"/>
        <v>OFF</v>
      </c>
      <c r="D2379" s="4">
        <f t="shared" si="226"/>
        <v>42529.041666660902</v>
      </c>
      <c r="E2379" t="str">
        <f t="shared" si="227"/>
        <v>LRKPLGS</v>
      </c>
      <c r="F2379" s="39">
        <v>60.481647491455078</v>
      </c>
      <c r="G2379">
        <f t="shared" si="225"/>
        <v>9.0729531334772496E-4</v>
      </c>
      <c r="H2379" s="38">
        <f>G2379*SUMIF('Manual Inputs'!$B$11:$B$22,'Expanded kW'!A2379,'Manual Inputs'!$C$11:$C$22)</f>
        <v>31617.422543064953</v>
      </c>
    </row>
    <row r="2380" spans="1:8" x14ac:dyDescent="0.2">
      <c r="A2380">
        <f t="shared" si="222"/>
        <v>6</v>
      </c>
      <c r="B2380" t="b">
        <f t="shared" si="223"/>
        <v>0</v>
      </c>
      <c r="C2380" t="str">
        <f t="shared" si="224"/>
        <v>OFF</v>
      </c>
      <c r="D2380" s="4">
        <f t="shared" si="226"/>
        <v>42529.083333327566</v>
      </c>
      <c r="E2380" t="str">
        <f t="shared" si="227"/>
        <v>LRKPLGS</v>
      </c>
      <c r="F2380" s="39">
        <v>58.666885375976563</v>
      </c>
      <c r="G2380">
        <f t="shared" si="225"/>
        <v>8.8007176322126251E-4</v>
      </c>
      <c r="H2380" s="38">
        <f>G2380*SUMIF('Manual Inputs'!$B$11:$B$22,'Expanded kW'!A2380,'Manual Inputs'!$C$11:$C$22)</f>
        <v>30668.736404375741</v>
      </c>
    </row>
    <row r="2381" spans="1:8" x14ac:dyDescent="0.2">
      <c r="A2381">
        <f t="shared" si="222"/>
        <v>6</v>
      </c>
      <c r="B2381" t="b">
        <f t="shared" si="223"/>
        <v>0</v>
      </c>
      <c r="C2381" t="str">
        <f t="shared" si="224"/>
        <v>OFF</v>
      </c>
      <c r="D2381" s="4">
        <f t="shared" si="226"/>
        <v>42529.12499999423</v>
      </c>
      <c r="E2381" t="str">
        <f t="shared" si="227"/>
        <v>LRKPLGS</v>
      </c>
      <c r="F2381" s="39">
        <v>59.099620819091797</v>
      </c>
      <c r="G2381">
        <f t="shared" si="225"/>
        <v>8.8656330000543113E-4</v>
      </c>
      <c r="H2381" s="38">
        <f>G2381*SUMIF('Manual Inputs'!$B$11:$B$22,'Expanded kW'!A2381,'Manual Inputs'!$C$11:$C$22)</f>
        <v>30894.953445772764</v>
      </c>
    </row>
    <row r="2382" spans="1:8" x14ac:dyDescent="0.2">
      <c r="A2382">
        <f t="shared" si="222"/>
        <v>6</v>
      </c>
      <c r="B2382" t="b">
        <f t="shared" si="223"/>
        <v>0</v>
      </c>
      <c r="C2382" t="str">
        <f t="shared" si="224"/>
        <v>OFF</v>
      </c>
      <c r="D2382" s="4">
        <f t="shared" si="226"/>
        <v>42529.166666660894</v>
      </c>
      <c r="E2382" t="str">
        <f t="shared" si="227"/>
        <v>LRKPLGS</v>
      </c>
      <c r="F2382" s="39">
        <v>61.734561920166016</v>
      </c>
      <c r="G2382">
        <f t="shared" si="225"/>
        <v>9.2609049232091306E-4</v>
      </c>
      <c r="H2382" s="38">
        <f>G2382*SUMIF('Manual Inputs'!$B$11:$B$22,'Expanded kW'!A2382,'Manual Inputs'!$C$11:$C$22)</f>
        <v>32272.396845946718</v>
      </c>
    </row>
    <row r="2383" spans="1:8" x14ac:dyDescent="0.2">
      <c r="A2383">
        <f t="shared" si="222"/>
        <v>6</v>
      </c>
      <c r="B2383" t="b">
        <f t="shared" si="223"/>
        <v>0</v>
      </c>
      <c r="C2383" t="str">
        <f t="shared" si="224"/>
        <v>OFF</v>
      </c>
      <c r="D2383" s="4">
        <f t="shared" si="226"/>
        <v>42529.208333327559</v>
      </c>
      <c r="E2383" t="str">
        <f t="shared" si="227"/>
        <v>LRKPLGS</v>
      </c>
      <c r="F2383" s="39">
        <v>69.979812622070313</v>
      </c>
      <c r="G2383">
        <f t="shared" si="225"/>
        <v>1.0497788776327008E-3</v>
      </c>
      <c r="H2383" s="38">
        <f>G2383*SUMIF('Manual Inputs'!$B$11:$B$22,'Expanded kW'!A2383,'Manual Inputs'!$C$11:$C$22)</f>
        <v>36582.689078849966</v>
      </c>
    </row>
    <row r="2384" spans="1:8" x14ac:dyDescent="0.2">
      <c r="A2384">
        <f t="shared" si="222"/>
        <v>6</v>
      </c>
      <c r="B2384" t="b">
        <f t="shared" si="223"/>
        <v>0</v>
      </c>
      <c r="C2384" t="str">
        <f t="shared" si="224"/>
        <v>OFF</v>
      </c>
      <c r="D2384" s="4">
        <f t="shared" si="226"/>
        <v>42529.249999994223</v>
      </c>
      <c r="E2384" t="str">
        <f t="shared" si="227"/>
        <v>LRKPLGS</v>
      </c>
      <c r="F2384" s="39">
        <v>91.6409912109375</v>
      </c>
      <c r="G2384">
        <f t="shared" si="225"/>
        <v>1.3747218418276475E-3</v>
      </c>
      <c r="H2384" s="38">
        <f>G2384*SUMIF('Manual Inputs'!$B$11:$B$22,'Expanded kW'!A2384,'Manual Inputs'!$C$11:$C$22)</f>
        <v>47906.299870400653</v>
      </c>
    </row>
    <row r="2385" spans="1:8" x14ac:dyDescent="0.2">
      <c r="A2385">
        <f t="shared" si="222"/>
        <v>6</v>
      </c>
      <c r="B2385" t="b">
        <f t="shared" si="223"/>
        <v>0</v>
      </c>
      <c r="C2385" t="str">
        <f t="shared" si="224"/>
        <v>ON</v>
      </c>
      <c r="D2385" s="4">
        <f t="shared" si="226"/>
        <v>42529.291666660887</v>
      </c>
      <c r="E2385" t="str">
        <f t="shared" si="227"/>
        <v>LRKPLGS</v>
      </c>
      <c r="F2385" s="39">
        <v>96.328239440917969</v>
      </c>
      <c r="G2385">
        <f t="shared" si="225"/>
        <v>1.4450360367602431E-3</v>
      </c>
      <c r="H2385" s="38">
        <f>G2385*SUMIF('Manual Inputs'!$B$11:$B$22,'Expanded kW'!A2385,'Manual Inputs'!$C$11:$C$22)</f>
        <v>50356.608583840767</v>
      </c>
    </row>
    <row r="2386" spans="1:8" x14ac:dyDescent="0.2">
      <c r="A2386">
        <f t="shared" si="222"/>
        <v>6</v>
      </c>
      <c r="B2386" t="b">
        <f t="shared" si="223"/>
        <v>0</v>
      </c>
      <c r="C2386" t="str">
        <f t="shared" si="224"/>
        <v>ON</v>
      </c>
      <c r="D2386" s="4">
        <f t="shared" si="226"/>
        <v>42529.333333327551</v>
      </c>
      <c r="E2386" t="str">
        <f t="shared" si="227"/>
        <v>LRKPLGS</v>
      </c>
      <c r="F2386" s="39">
        <v>98.229377746582031</v>
      </c>
      <c r="G2386">
        <f t="shared" si="225"/>
        <v>1.4735553305674849E-3</v>
      </c>
      <c r="H2386" s="38">
        <f>G2386*SUMIF('Manual Inputs'!$B$11:$B$22,'Expanded kW'!A2386,'Manual Inputs'!$C$11:$C$22)</f>
        <v>51350.448791839059</v>
      </c>
    </row>
    <row r="2387" spans="1:8" x14ac:dyDescent="0.2">
      <c r="A2387">
        <f t="shared" si="222"/>
        <v>6</v>
      </c>
      <c r="B2387" t="b">
        <f t="shared" si="223"/>
        <v>0</v>
      </c>
      <c r="C2387" t="str">
        <f t="shared" si="224"/>
        <v>ON</v>
      </c>
      <c r="D2387" s="4">
        <f t="shared" si="226"/>
        <v>42529.374999994216</v>
      </c>
      <c r="E2387" t="str">
        <f t="shared" si="227"/>
        <v>LRKPLGS</v>
      </c>
      <c r="F2387" s="39">
        <v>113.48673248291016</v>
      </c>
      <c r="G2387">
        <f t="shared" si="225"/>
        <v>1.7024334617114815E-3</v>
      </c>
      <c r="H2387" s="38">
        <f>G2387*SUMIF('Manual Inputs'!$B$11:$B$22,'Expanded kW'!A2387,'Manual Inputs'!$C$11:$C$22)</f>
        <v>59326.392761554402</v>
      </c>
    </row>
    <row r="2388" spans="1:8" x14ac:dyDescent="0.2">
      <c r="A2388">
        <f t="shared" si="222"/>
        <v>6</v>
      </c>
      <c r="B2388" t="b">
        <f t="shared" si="223"/>
        <v>0</v>
      </c>
      <c r="C2388" t="str">
        <f t="shared" si="224"/>
        <v>ON</v>
      </c>
      <c r="D2388" s="4">
        <f t="shared" si="226"/>
        <v>42529.41666666088</v>
      </c>
      <c r="E2388" t="str">
        <f t="shared" si="227"/>
        <v>LRKPLGS</v>
      </c>
      <c r="F2388" s="39">
        <v>114.13883972167969</v>
      </c>
      <c r="G2388">
        <f t="shared" si="225"/>
        <v>1.7122158315058774E-3</v>
      </c>
      <c r="H2388" s="38">
        <f>G2388*SUMIF('Manual Inputs'!$B$11:$B$22,'Expanded kW'!A2388,'Manual Inputs'!$C$11:$C$22)</f>
        <v>59667.288735237657</v>
      </c>
    </row>
    <row r="2389" spans="1:8" x14ac:dyDescent="0.2">
      <c r="A2389">
        <f t="shared" si="222"/>
        <v>6</v>
      </c>
      <c r="B2389" t="b">
        <f t="shared" si="223"/>
        <v>0</v>
      </c>
      <c r="C2389" t="str">
        <f t="shared" si="224"/>
        <v>ON</v>
      </c>
      <c r="D2389" s="4">
        <f t="shared" si="226"/>
        <v>42529.458333327544</v>
      </c>
      <c r="E2389" t="str">
        <f t="shared" si="227"/>
        <v>LRKPLGS</v>
      </c>
      <c r="F2389" s="39">
        <v>110.83273315429687</v>
      </c>
      <c r="G2389">
        <f t="shared" si="225"/>
        <v>1.6626203737360086E-3</v>
      </c>
      <c r="H2389" s="38">
        <f>G2389*SUMIF('Manual Inputs'!$B$11:$B$22,'Expanded kW'!A2389,'Manual Inputs'!$C$11:$C$22)</f>
        <v>57938.986470850556</v>
      </c>
    </row>
    <row r="2390" spans="1:8" x14ac:dyDescent="0.2">
      <c r="A2390">
        <f t="shared" si="222"/>
        <v>6</v>
      </c>
      <c r="B2390" t="b">
        <f t="shared" si="223"/>
        <v>0</v>
      </c>
      <c r="C2390" t="str">
        <f t="shared" si="224"/>
        <v>ON</v>
      </c>
      <c r="D2390" s="4">
        <f t="shared" si="226"/>
        <v>42529.499999994208</v>
      </c>
      <c r="E2390" t="str">
        <f t="shared" si="227"/>
        <v>LRKPLGS</v>
      </c>
      <c r="F2390" s="39">
        <v>118.79682159423828</v>
      </c>
      <c r="G2390">
        <f t="shared" si="225"/>
        <v>1.7820909969141635E-3</v>
      </c>
      <c r="H2390" s="38">
        <f>G2390*SUMIF('Manual Inputs'!$B$11:$B$22,'Expanded kW'!A2390,'Manual Inputs'!$C$11:$C$22)</f>
        <v>62102.298150009781</v>
      </c>
    </row>
    <row r="2391" spans="1:8" x14ac:dyDescent="0.2">
      <c r="A2391">
        <f t="shared" si="222"/>
        <v>6</v>
      </c>
      <c r="B2391" t="b">
        <f t="shared" si="223"/>
        <v>0</v>
      </c>
      <c r="C2391" t="str">
        <f t="shared" si="224"/>
        <v>ON</v>
      </c>
      <c r="D2391" s="4">
        <f t="shared" si="226"/>
        <v>42529.541666660873</v>
      </c>
      <c r="E2391" t="str">
        <f t="shared" si="227"/>
        <v>LRKPLGS</v>
      </c>
      <c r="F2391" s="39">
        <v>125.59180450439453</v>
      </c>
      <c r="G2391">
        <f t="shared" si="225"/>
        <v>1.8840236724341824E-3</v>
      </c>
      <c r="H2391" s="38">
        <f>G2391*SUMIF('Manual Inputs'!$B$11:$B$22,'Expanded kW'!A2391,'Manual Inputs'!$C$11:$C$22)</f>
        <v>65654.447516868022</v>
      </c>
    </row>
    <row r="2392" spans="1:8" x14ac:dyDescent="0.2">
      <c r="A2392">
        <f t="shared" si="222"/>
        <v>6</v>
      </c>
      <c r="B2392" t="b">
        <f t="shared" si="223"/>
        <v>0</v>
      </c>
      <c r="C2392" t="str">
        <f t="shared" si="224"/>
        <v>ON</v>
      </c>
      <c r="D2392" s="4">
        <f t="shared" si="226"/>
        <v>42529.583333327537</v>
      </c>
      <c r="E2392" t="str">
        <f t="shared" si="227"/>
        <v>LRKPLGS</v>
      </c>
      <c r="F2392" s="39">
        <v>121.08722686767578</v>
      </c>
      <c r="G2392">
        <f t="shared" si="225"/>
        <v>1.8164497496341576E-3</v>
      </c>
      <c r="H2392" s="38">
        <f>G2392*SUMIF('Manual Inputs'!$B$11:$B$22,'Expanded kW'!A2392,'Manual Inputs'!$C$11:$C$22)</f>
        <v>63299.63179300238</v>
      </c>
    </row>
    <row r="2393" spans="1:8" x14ac:dyDescent="0.2">
      <c r="A2393">
        <f t="shared" si="222"/>
        <v>6</v>
      </c>
      <c r="B2393" t="b">
        <f t="shared" si="223"/>
        <v>0</v>
      </c>
      <c r="C2393" t="str">
        <f t="shared" si="224"/>
        <v>ON</v>
      </c>
      <c r="D2393" s="4">
        <f t="shared" si="226"/>
        <v>42529.624999994201</v>
      </c>
      <c r="E2393" t="str">
        <f t="shared" si="227"/>
        <v>LRKPLGS</v>
      </c>
      <c r="F2393" s="39">
        <v>117.13821411132812</v>
      </c>
      <c r="G2393">
        <f t="shared" si="225"/>
        <v>1.7572099485574622E-3</v>
      </c>
      <c r="H2393" s="38">
        <f>G2393*SUMIF('Manual Inputs'!$B$11:$B$22,'Expanded kW'!A2393,'Manual Inputs'!$C$11:$C$22)</f>
        <v>61235.243501280704</v>
      </c>
    </row>
    <row r="2394" spans="1:8" x14ac:dyDescent="0.2">
      <c r="A2394">
        <f t="shared" si="222"/>
        <v>6</v>
      </c>
      <c r="B2394" t="b">
        <f t="shared" si="223"/>
        <v>0</v>
      </c>
      <c r="C2394" t="str">
        <f t="shared" si="224"/>
        <v>ON</v>
      </c>
      <c r="D2394" s="4">
        <f t="shared" si="226"/>
        <v>42529.666666660865</v>
      </c>
      <c r="E2394" t="str">
        <f t="shared" si="227"/>
        <v>LRKPLGS</v>
      </c>
      <c r="F2394" s="39">
        <v>110.13434600830078</v>
      </c>
      <c r="G2394">
        <f t="shared" si="225"/>
        <v>1.6521437513101053E-3</v>
      </c>
      <c r="H2394" s="38">
        <f>G2394*SUMIF('Manual Inputs'!$B$11:$B$22,'Expanded kW'!A2394,'Manual Inputs'!$C$11:$C$22)</f>
        <v>57573.897184935791</v>
      </c>
    </row>
    <row r="2395" spans="1:8" x14ac:dyDescent="0.2">
      <c r="A2395">
        <f t="shared" si="222"/>
        <v>6</v>
      </c>
      <c r="B2395" t="b">
        <f t="shared" si="223"/>
        <v>0</v>
      </c>
      <c r="C2395" t="str">
        <f t="shared" si="224"/>
        <v>ON</v>
      </c>
      <c r="D2395" s="4">
        <f t="shared" si="226"/>
        <v>42529.70833332753</v>
      </c>
      <c r="E2395" t="str">
        <f t="shared" si="227"/>
        <v>LRKPLGS</v>
      </c>
      <c r="F2395" s="39">
        <v>107.80172729492187</v>
      </c>
      <c r="G2395">
        <f t="shared" si="225"/>
        <v>1.617151747714719E-3</v>
      </c>
      <c r="H2395" s="38">
        <f>G2395*SUMIF('Manual Inputs'!$B$11:$B$22,'Expanded kW'!A2395,'Manual Inputs'!$C$11:$C$22)</f>
        <v>56354.496018603786</v>
      </c>
    </row>
    <row r="2396" spans="1:8" x14ac:dyDescent="0.2">
      <c r="A2396">
        <f t="shared" si="222"/>
        <v>6</v>
      </c>
      <c r="B2396" t="b">
        <f t="shared" si="223"/>
        <v>0</v>
      </c>
      <c r="C2396" t="str">
        <f t="shared" si="224"/>
        <v>ON</v>
      </c>
      <c r="D2396" s="4">
        <f t="shared" si="226"/>
        <v>42529.749999994194</v>
      </c>
      <c r="E2396" t="str">
        <f t="shared" si="227"/>
        <v>LRKPLGS</v>
      </c>
      <c r="F2396" s="39">
        <v>101.93215179443359</v>
      </c>
      <c r="G2396">
        <f t="shared" si="225"/>
        <v>1.5291012635792458E-3</v>
      </c>
      <c r="H2396" s="38">
        <f>G2396*SUMIF('Manual Inputs'!$B$11:$B$22,'Expanded kW'!A2396,'Manual Inputs'!$C$11:$C$22)</f>
        <v>53286.113187703239</v>
      </c>
    </row>
    <row r="2397" spans="1:8" x14ac:dyDescent="0.2">
      <c r="A2397">
        <f t="shared" si="222"/>
        <v>6</v>
      </c>
      <c r="B2397" t="b">
        <f t="shared" si="223"/>
        <v>0</v>
      </c>
      <c r="C2397" t="str">
        <f t="shared" si="224"/>
        <v>ON</v>
      </c>
      <c r="D2397" s="4">
        <f t="shared" si="226"/>
        <v>42529.791666660858</v>
      </c>
      <c r="E2397" t="str">
        <f t="shared" si="227"/>
        <v>LRKPLGS</v>
      </c>
      <c r="F2397" s="39">
        <v>89.413383483886719</v>
      </c>
      <c r="G2397">
        <f t="shared" si="225"/>
        <v>1.3413051256078077E-3</v>
      </c>
      <c r="H2397" s="38">
        <f>G2397*SUMIF('Manual Inputs'!$B$11:$B$22,'Expanded kW'!A2397,'Manual Inputs'!$C$11:$C$22)</f>
        <v>46741.794310655256</v>
      </c>
    </row>
    <row r="2398" spans="1:8" x14ac:dyDescent="0.2">
      <c r="A2398">
        <f t="shared" si="222"/>
        <v>6</v>
      </c>
      <c r="B2398" t="b">
        <f t="shared" si="223"/>
        <v>0</v>
      </c>
      <c r="C2398" t="str">
        <f t="shared" si="224"/>
        <v>ON</v>
      </c>
      <c r="D2398" s="4">
        <f t="shared" si="226"/>
        <v>42529.833333327522</v>
      </c>
      <c r="E2398" t="str">
        <f t="shared" si="227"/>
        <v>LRKPLGS</v>
      </c>
      <c r="F2398" s="39">
        <v>77.676078796386719</v>
      </c>
      <c r="G2398">
        <f t="shared" si="225"/>
        <v>1.1652318541942343E-3</v>
      </c>
      <c r="H2398" s="38">
        <f>G2398*SUMIF('Manual Inputs'!$B$11:$B$22,'Expanded kW'!A2398,'Manual Inputs'!$C$11:$C$22)</f>
        <v>40605.993828801409</v>
      </c>
    </row>
    <row r="2399" spans="1:8" x14ac:dyDescent="0.2">
      <c r="A2399">
        <f t="shared" si="222"/>
        <v>6</v>
      </c>
      <c r="B2399" t="b">
        <f t="shared" si="223"/>
        <v>0</v>
      </c>
      <c r="C2399" t="str">
        <f t="shared" si="224"/>
        <v>OFF</v>
      </c>
      <c r="D2399" s="4">
        <f t="shared" si="226"/>
        <v>42529.874999994187</v>
      </c>
      <c r="E2399" t="str">
        <f t="shared" si="227"/>
        <v>LRKPLGS</v>
      </c>
      <c r="F2399" s="39">
        <v>68.385490417480469</v>
      </c>
      <c r="G2399">
        <f t="shared" si="225"/>
        <v>1.0258621834918055E-3</v>
      </c>
      <c r="H2399" s="38">
        <f>G2399*SUMIF('Manual Inputs'!$B$11:$B$22,'Expanded kW'!A2399,'Manual Inputs'!$C$11:$C$22)</f>
        <v>35749.240241011525</v>
      </c>
    </row>
    <row r="2400" spans="1:8" x14ac:dyDescent="0.2">
      <c r="A2400">
        <f t="shared" si="222"/>
        <v>6</v>
      </c>
      <c r="B2400" t="b">
        <f t="shared" si="223"/>
        <v>0</v>
      </c>
      <c r="C2400" t="str">
        <f t="shared" si="224"/>
        <v>OFF</v>
      </c>
      <c r="D2400" s="4">
        <f t="shared" si="226"/>
        <v>42529.916666660851</v>
      </c>
      <c r="E2400" t="str">
        <f t="shared" si="227"/>
        <v>LRKPLGS</v>
      </c>
      <c r="F2400" s="39">
        <v>63.739036560058594</v>
      </c>
      <c r="G2400">
        <f t="shared" si="225"/>
        <v>9.5615995176736494E-4</v>
      </c>
      <c r="H2400" s="38">
        <f>G2400*SUMIF('Manual Inputs'!$B$11:$B$22,'Expanded kW'!A2400,'Manual Inputs'!$C$11:$C$22)</f>
        <v>33320.257218389372</v>
      </c>
    </row>
    <row r="2401" spans="1:8" x14ac:dyDescent="0.2">
      <c r="A2401">
        <f t="shared" si="222"/>
        <v>6</v>
      </c>
      <c r="B2401" t="b">
        <f t="shared" si="223"/>
        <v>0</v>
      </c>
      <c r="C2401" t="str">
        <f t="shared" si="224"/>
        <v>OFF</v>
      </c>
      <c r="D2401" s="4">
        <f t="shared" si="226"/>
        <v>42529.958333327515</v>
      </c>
      <c r="E2401" t="str">
        <f t="shared" si="227"/>
        <v>LRKPLGS</v>
      </c>
      <c r="F2401" s="39">
        <v>59.418785095214844</v>
      </c>
      <c r="G2401">
        <f t="shared" si="225"/>
        <v>8.9135113671168773E-4</v>
      </c>
      <c r="H2401" s="38">
        <f>G2401*SUMIF('Manual Inputs'!$B$11:$B$22,'Expanded kW'!A2401,'Manual Inputs'!$C$11:$C$22)</f>
        <v>31061.799955373212</v>
      </c>
    </row>
    <row r="2402" spans="1:8" x14ac:dyDescent="0.2">
      <c r="A2402">
        <f t="shared" si="222"/>
        <v>6</v>
      </c>
      <c r="B2402" t="b">
        <f t="shared" si="223"/>
        <v>0</v>
      </c>
      <c r="C2402" t="str">
        <f t="shared" si="224"/>
        <v>OFF</v>
      </c>
      <c r="D2402" s="4">
        <f t="shared" si="226"/>
        <v>42529.999999994179</v>
      </c>
      <c r="E2402" t="str">
        <f t="shared" si="227"/>
        <v>LRKPLGS</v>
      </c>
      <c r="F2402" s="39">
        <v>56.295757293701172</v>
      </c>
      <c r="G2402">
        <f t="shared" si="225"/>
        <v>8.4450207413996588E-4</v>
      </c>
      <c r="H2402" s="38">
        <f>G2402*SUMIF('Manual Inputs'!$B$11:$B$22,'Expanded kW'!A2402,'Manual Inputs'!$C$11:$C$22)</f>
        <v>29429.204057119161</v>
      </c>
    </row>
    <row r="2403" spans="1:8" x14ac:dyDescent="0.2">
      <c r="A2403">
        <f t="shared" si="222"/>
        <v>6</v>
      </c>
      <c r="B2403" t="b">
        <f t="shared" si="223"/>
        <v>0</v>
      </c>
      <c r="C2403" t="str">
        <f t="shared" si="224"/>
        <v>OFF</v>
      </c>
      <c r="D2403" s="4">
        <f t="shared" si="226"/>
        <v>42530.041666660843</v>
      </c>
      <c r="E2403" t="str">
        <f t="shared" si="227"/>
        <v>LRKPLGS</v>
      </c>
      <c r="F2403" s="39">
        <v>54.496475219726563</v>
      </c>
      <c r="G2403">
        <f t="shared" si="225"/>
        <v>8.1751074270610606E-4</v>
      </c>
      <c r="H2403" s="38">
        <f>G2403*SUMIF('Manual Inputs'!$B$11:$B$22,'Expanded kW'!A2403,'Manual Inputs'!$C$11:$C$22)</f>
        <v>28488.610274268671</v>
      </c>
    </row>
    <row r="2404" spans="1:8" x14ac:dyDescent="0.2">
      <c r="A2404">
        <f t="shared" si="222"/>
        <v>6</v>
      </c>
      <c r="B2404" t="b">
        <f t="shared" si="223"/>
        <v>0</v>
      </c>
      <c r="C2404" t="str">
        <f t="shared" si="224"/>
        <v>OFF</v>
      </c>
      <c r="D2404" s="4">
        <f t="shared" si="226"/>
        <v>42530.083333327508</v>
      </c>
      <c r="E2404" t="str">
        <f t="shared" si="227"/>
        <v>LRKPLGS</v>
      </c>
      <c r="F2404" s="39">
        <v>52.451366424560547</v>
      </c>
      <c r="G2404">
        <f t="shared" si="225"/>
        <v>7.8683172349780018E-4</v>
      </c>
      <c r="H2404" s="38">
        <f>G2404*SUMIF('Manual Inputs'!$B$11:$B$22,'Expanded kW'!A2404,'Manual Inputs'!$C$11:$C$22)</f>
        <v>27419.507966292724</v>
      </c>
    </row>
    <row r="2405" spans="1:8" x14ac:dyDescent="0.2">
      <c r="A2405">
        <f t="shared" si="222"/>
        <v>6</v>
      </c>
      <c r="B2405" t="b">
        <f t="shared" si="223"/>
        <v>0</v>
      </c>
      <c r="C2405" t="str">
        <f t="shared" si="224"/>
        <v>OFF</v>
      </c>
      <c r="D2405" s="4">
        <f t="shared" si="226"/>
        <v>42530.124999994172</v>
      </c>
      <c r="E2405" t="str">
        <f t="shared" si="227"/>
        <v>LRKPLGS</v>
      </c>
      <c r="F2405" s="39">
        <v>53.768833160400391</v>
      </c>
      <c r="G2405">
        <f t="shared" si="225"/>
        <v>8.0659526243062921E-4</v>
      </c>
      <c r="H2405" s="38">
        <f>G2405*SUMIF('Manual Inputs'!$B$11:$B$22,'Expanded kW'!A2405,'Manual Inputs'!$C$11:$C$22)</f>
        <v>28108.227672206256</v>
      </c>
    </row>
    <row r="2406" spans="1:8" x14ac:dyDescent="0.2">
      <c r="A2406">
        <f t="shared" si="222"/>
        <v>6</v>
      </c>
      <c r="B2406" t="b">
        <f t="shared" si="223"/>
        <v>0</v>
      </c>
      <c r="C2406" t="str">
        <f t="shared" si="224"/>
        <v>OFF</v>
      </c>
      <c r="D2406" s="4">
        <f t="shared" si="226"/>
        <v>42530.166666660836</v>
      </c>
      <c r="E2406" t="str">
        <f t="shared" si="227"/>
        <v>LRKPLGS</v>
      </c>
      <c r="F2406" s="39">
        <v>59.861736297607422</v>
      </c>
      <c r="G2406">
        <f t="shared" si="225"/>
        <v>8.9799592180999884E-4</v>
      </c>
      <c r="H2406" s="38">
        <f>G2406*SUMIF('Manual Inputs'!$B$11:$B$22,'Expanded kW'!A2406,'Manual Inputs'!$C$11:$C$22)</f>
        <v>31293.357393255232</v>
      </c>
    </row>
    <row r="2407" spans="1:8" x14ac:dyDescent="0.2">
      <c r="A2407">
        <f t="shared" si="222"/>
        <v>6</v>
      </c>
      <c r="B2407" t="b">
        <f t="shared" si="223"/>
        <v>0</v>
      </c>
      <c r="C2407" t="str">
        <f t="shared" si="224"/>
        <v>OFF</v>
      </c>
      <c r="D2407" s="4">
        <f t="shared" si="226"/>
        <v>42530.2083333275</v>
      </c>
      <c r="E2407" t="str">
        <f t="shared" si="227"/>
        <v>LRKPLGS</v>
      </c>
      <c r="F2407" s="39">
        <v>73.662338256835938</v>
      </c>
      <c r="G2407">
        <f t="shared" si="225"/>
        <v>1.1050210608119493E-3</v>
      </c>
      <c r="H2407" s="38">
        <f>G2407*SUMIF('Manual Inputs'!$B$11:$B$22,'Expanded kW'!A2407,'Manual Inputs'!$C$11:$C$22)</f>
        <v>38507.768402069509</v>
      </c>
    </row>
    <row r="2408" spans="1:8" x14ac:dyDescent="0.2">
      <c r="A2408">
        <f t="shared" si="222"/>
        <v>6</v>
      </c>
      <c r="B2408" t="b">
        <f t="shared" si="223"/>
        <v>0</v>
      </c>
      <c r="C2408" t="str">
        <f t="shared" si="224"/>
        <v>OFF</v>
      </c>
      <c r="D2408" s="4">
        <f t="shared" si="226"/>
        <v>42530.249999994165</v>
      </c>
      <c r="E2408" t="str">
        <f t="shared" si="227"/>
        <v>LRKPLGS</v>
      </c>
      <c r="F2408" s="39">
        <v>89.776809692382812</v>
      </c>
      <c r="G2408">
        <f t="shared" si="225"/>
        <v>1.3467569429671616E-3</v>
      </c>
      <c r="H2408" s="38">
        <f>G2408*SUMIF('Manual Inputs'!$B$11:$B$22,'Expanded kW'!A2408,'Manual Inputs'!$C$11:$C$22)</f>
        <v>46931.779214734932</v>
      </c>
    </row>
    <row r="2409" spans="1:8" x14ac:dyDescent="0.2">
      <c r="A2409">
        <f t="shared" si="222"/>
        <v>6</v>
      </c>
      <c r="B2409" t="b">
        <f t="shared" si="223"/>
        <v>0</v>
      </c>
      <c r="C2409" t="str">
        <f t="shared" si="224"/>
        <v>ON</v>
      </c>
      <c r="D2409" s="4">
        <f t="shared" si="226"/>
        <v>42530.291666660829</v>
      </c>
      <c r="E2409" t="str">
        <f t="shared" si="227"/>
        <v>LRKPLGS</v>
      </c>
      <c r="F2409" s="39">
        <v>92.426414489746094</v>
      </c>
      <c r="G2409">
        <f t="shared" si="225"/>
        <v>1.3865041078440937E-3</v>
      </c>
      <c r="H2409" s="38">
        <f>G2409*SUMIF('Manual Inputs'!$B$11:$B$22,'Expanded kW'!A2409,'Manual Inputs'!$C$11:$C$22)</f>
        <v>48316.88821763044</v>
      </c>
    </row>
    <row r="2410" spans="1:8" x14ac:dyDescent="0.2">
      <c r="A2410">
        <f t="shared" si="222"/>
        <v>6</v>
      </c>
      <c r="B2410" t="b">
        <f t="shared" si="223"/>
        <v>0</v>
      </c>
      <c r="C2410" t="str">
        <f t="shared" si="224"/>
        <v>ON</v>
      </c>
      <c r="D2410" s="4">
        <f t="shared" si="226"/>
        <v>42530.333333327493</v>
      </c>
      <c r="E2410" t="str">
        <f t="shared" si="227"/>
        <v>LRKPLGS</v>
      </c>
      <c r="F2410" s="39">
        <v>100.1971435546875</v>
      </c>
      <c r="G2410">
        <f t="shared" si="225"/>
        <v>1.5030741146864564E-3</v>
      </c>
      <c r="H2410" s="38">
        <f>G2410*SUMIF('Manual Inputs'!$B$11:$B$22,'Expanded kW'!A2410,'Manual Inputs'!$C$11:$C$22)</f>
        <v>52379.119233223057</v>
      </c>
    </row>
    <row r="2411" spans="1:8" x14ac:dyDescent="0.2">
      <c r="A2411">
        <f t="shared" si="222"/>
        <v>6</v>
      </c>
      <c r="B2411" t="b">
        <f t="shared" si="223"/>
        <v>0</v>
      </c>
      <c r="C2411" t="str">
        <f t="shared" si="224"/>
        <v>ON</v>
      </c>
      <c r="D2411" s="4">
        <f t="shared" si="226"/>
        <v>42530.374999994157</v>
      </c>
      <c r="E2411" t="str">
        <f t="shared" si="227"/>
        <v>LRKPLGS</v>
      </c>
      <c r="F2411" s="39">
        <v>110.19999694824219</v>
      </c>
      <c r="G2411">
        <f t="shared" si="225"/>
        <v>1.6531285920443814E-3</v>
      </c>
      <c r="H2411" s="38">
        <f>G2411*SUMIF('Manual Inputs'!$B$11:$B$22,'Expanded kW'!A2411,'Manual Inputs'!$C$11:$C$22)</f>
        <v>57608.216909919647</v>
      </c>
    </row>
    <row r="2412" spans="1:8" x14ac:dyDescent="0.2">
      <c r="A2412">
        <f t="shared" si="222"/>
        <v>6</v>
      </c>
      <c r="B2412" t="b">
        <f t="shared" si="223"/>
        <v>0</v>
      </c>
      <c r="C2412" t="str">
        <f t="shared" si="224"/>
        <v>ON</v>
      </c>
      <c r="D2412" s="4">
        <f t="shared" si="226"/>
        <v>42530.416666660822</v>
      </c>
      <c r="E2412" t="str">
        <f t="shared" si="227"/>
        <v>LRKPLGS</v>
      </c>
      <c r="F2412" s="39">
        <v>107.53828430175781</v>
      </c>
      <c r="G2412">
        <f t="shared" si="225"/>
        <v>1.6131997952969906E-3</v>
      </c>
      <c r="H2412" s="38">
        <f>G2412*SUMIF('Manual Inputs'!$B$11:$B$22,'Expanded kW'!A2412,'Manual Inputs'!$C$11:$C$22)</f>
        <v>56216.778400510557</v>
      </c>
    </row>
    <row r="2413" spans="1:8" x14ac:dyDescent="0.2">
      <c r="A2413">
        <f t="shared" si="222"/>
        <v>6</v>
      </c>
      <c r="B2413" t="b">
        <f t="shared" si="223"/>
        <v>0</v>
      </c>
      <c r="C2413" t="str">
        <f t="shared" si="224"/>
        <v>ON</v>
      </c>
      <c r="D2413" s="4">
        <f t="shared" si="226"/>
        <v>42530.458333327486</v>
      </c>
      <c r="E2413" t="str">
        <f t="shared" si="227"/>
        <v>LRKPLGS</v>
      </c>
      <c r="F2413" s="39">
        <v>111.07753753662109</v>
      </c>
      <c r="G2413">
        <f t="shared" si="225"/>
        <v>1.6662927252340581E-3</v>
      </c>
      <c r="H2413" s="38">
        <f>G2413*SUMIF('Manual Inputs'!$B$11:$B$22,'Expanded kW'!A2413,'Manual Inputs'!$C$11:$C$22)</f>
        <v>58066.960557492828</v>
      </c>
    </row>
    <row r="2414" spans="1:8" x14ac:dyDescent="0.2">
      <c r="A2414">
        <f t="shared" si="222"/>
        <v>6</v>
      </c>
      <c r="B2414" t="b">
        <f t="shared" si="223"/>
        <v>0</v>
      </c>
      <c r="C2414" t="str">
        <f t="shared" si="224"/>
        <v>ON</v>
      </c>
      <c r="D2414" s="4">
        <f t="shared" si="226"/>
        <v>42530.49999999415</v>
      </c>
      <c r="E2414" t="str">
        <f t="shared" si="227"/>
        <v>LRKPLGS</v>
      </c>
      <c r="F2414" s="39">
        <v>119.35588836669922</v>
      </c>
      <c r="G2414">
        <f t="shared" si="225"/>
        <v>1.7904776511066425E-3</v>
      </c>
      <c r="H2414" s="38">
        <f>G2414*SUMIF('Manual Inputs'!$B$11:$B$22,'Expanded kW'!A2414,'Manual Inputs'!$C$11:$C$22)</f>
        <v>62394.556233376024</v>
      </c>
    </row>
    <row r="2415" spans="1:8" x14ac:dyDescent="0.2">
      <c r="A2415">
        <f t="shared" si="222"/>
        <v>6</v>
      </c>
      <c r="B2415" t="b">
        <f t="shared" si="223"/>
        <v>0</v>
      </c>
      <c r="C2415" t="str">
        <f t="shared" si="224"/>
        <v>ON</v>
      </c>
      <c r="D2415" s="4">
        <f t="shared" si="226"/>
        <v>42530.541666660814</v>
      </c>
      <c r="E2415" t="str">
        <f t="shared" si="227"/>
        <v>LRKPLGS</v>
      </c>
      <c r="F2415" s="39">
        <v>118.20700836181641</v>
      </c>
      <c r="G2415">
        <f t="shared" si="225"/>
        <v>1.773243109931547E-3</v>
      </c>
      <c r="H2415" s="38">
        <f>G2415*SUMIF('Manual Inputs'!$B$11:$B$22,'Expanded kW'!A2415,'Manual Inputs'!$C$11:$C$22)</f>
        <v>61793.967028678999</v>
      </c>
    </row>
    <row r="2416" spans="1:8" x14ac:dyDescent="0.2">
      <c r="A2416">
        <f t="shared" si="222"/>
        <v>6</v>
      </c>
      <c r="B2416" t="b">
        <f t="shared" si="223"/>
        <v>0</v>
      </c>
      <c r="C2416" t="str">
        <f t="shared" si="224"/>
        <v>ON</v>
      </c>
      <c r="D2416" s="4">
        <f t="shared" si="226"/>
        <v>42530.583333327479</v>
      </c>
      <c r="E2416" t="str">
        <f t="shared" si="227"/>
        <v>LRKPLGS</v>
      </c>
      <c r="F2416" s="39">
        <v>125.14429473876953</v>
      </c>
      <c r="G2416">
        <f t="shared" si="225"/>
        <v>1.8773105035661175E-3</v>
      </c>
      <c r="H2416" s="38">
        <f>G2416*SUMIF('Manual Inputs'!$B$11:$B$22,'Expanded kW'!A2416,'Manual Inputs'!$C$11:$C$22)</f>
        <v>65420.507041719546</v>
      </c>
    </row>
    <row r="2417" spans="1:8" x14ac:dyDescent="0.2">
      <c r="A2417">
        <f t="shared" si="222"/>
        <v>6</v>
      </c>
      <c r="B2417" t="b">
        <f t="shared" si="223"/>
        <v>0</v>
      </c>
      <c r="C2417" t="str">
        <f t="shared" si="224"/>
        <v>ON</v>
      </c>
      <c r="D2417" s="4">
        <f t="shared" si="226"/>
        <v>42530.624999994143</v>
      </c>
      <c r="E2417" t="str">
        <f t="shared" si="227"/>
        <v>LRKPLGS</v>
      </c>
      <c r="F2417" s="39">
        <v>131.77998352050781</v>
      </c>
      <c r="G2417">
        <f t="shared" si="225"/>
        <v>1.9768535812138585E-3</v>
      </c>
      <c r="H2417" s="38">
        <f>G2417*SUMIF('Manual Inputs'!$B$11:$B$22,'Expanded kW'!A2417,'Manual Inputs'!$C$11:$C$22)</f>
        <v>68889.383713872638</v>
      </c>
    </row>
    <row r="2418" spans="1:8" x14ac:dyDescent="0.2">
      <c r="A2418">
        <f t="shared" si="222"/>
        <v>6</v>
      </c>
      <c r="B2418" t="b">
        <f t="shared" si="223"/>
        <v>0</v>
      </c>
      <c r="C2418" t="str">
        <f t="shared" si="224"/>
        <v>ON</v>
      </c>
      <c r="D2418" s="4">
        <f t="shared" si="226"/>
        <v>42530.666666660807</v>
      </c>
      <c r="E2418" t="str">
        <f t="shared" si="227"/>
        <v>LRKPLGS</v>
      </c>
      <c r="F2418" s="39">
        <v>114.67287445068359</v>
      </c>
      <c r="G2418">
        <f t="shared" si="225"/>
        <v>1.7202269758262868E-3</v>
      </c>
      <c r="H2418" s="38">
        <f>G2418*SUMIF('Manual Inputs'!$B$11:$B$22,'Expanded kW'!A2418,'Manual Inputs'!$C$11:$C$22)</f>
        <v>59946.461052459563</v>
      </c>
    </row>
    <row r="2419" spans="1:8" x14ac:dyDescent="0.2">
      <c r="A2419">
        <f t="shared" si="222"/>
        <v>6</v>
      </c>
      <c r="B2419" t="b">
        <f t="shared" si="223"/>
        <v>0</v>
      </c>
      <c r="C2419" t="str">
        <f t="shared" si="224"/>
        <v>ON</v>
      </c>
      <c r="D2419" s="4">
        <f t="shared" si="226"/>
        <v>42530.708333327471</v>
      </c>
      <c r="E2419" t="str">
        <f t="shared" si="227"/>
        <v>LRKPLGS</v>
      </c>
      <c r="F2419" s="39">
        <v>111.25054931640625</v>
      </c>
      <c r="G2419">
        <f t="shared" si="225"/>
        <v>1.6688881038896279E-3</v>
      </c>
      <c r="H2419" s="38">
        <f>G2419*SUMIF('Manual Inputs'!$B$11:$B$22,'Expanded kW'!A2419,'Manual Inputs'!$C$11:$C$22)</f>
        <v>58157.404299905233</v>
      </c>
    </row>
    <row r="2420" spans="1:8" x14ac:dyDescent="0.2">
      <c r="A2420">
        <f t="shared" si="222"/>
        <v>6</v>
      </c>
      <c r="B2420" t="b">
        <f t="shared" si="223"/>
        <v>0</v>
      </c>
      <c r="C2420" t="str">
        <f t="shared" si="224"/>
        <v>ON</v>
      </c>
      <c r="D2420" s="4">
        <f t="shared" si="226"/>
        <v>42530.749999994136</v>
      </c>
      <c r="E2420" t="str">
        <f t="shared" si="227"/>
        <v>LRKPLGS</v>
      </c>
      <c r="F2420" s="39">
        <v>103.32994842529297</v>
      </c>
      <c r="G2420">
        <f t="shared" si="225"/>
        <v>1.550069844707449E-3</v>
      </c>
      <c r="H2420" s="38">
        <f>G2420*SUMIF('Manual Inputs'!$B$11:$B$22,'Expanded kW'!A2420,'Manual Inputs'!$C$11:$C$22)</f>
        <v>54016.826198015959</v>
      </c>
    </row>
    <row r="2421" spans="1:8" x14ac:dyDescent="0.2">
      <c r="A2421">
        <f t="shared" si="222"/>
        <v>6</v>
      </c>
      <c r="B2421" t="b">
        <f t="shared" si="223"/>
        <v>0</v>
      </c>
      <c r="C2421" t="str">
        <f t="shared" si="224"/>
        <v>ON</v>
      </c>
      <c r="D2421" s="4">
        <f t="shared" si="226"/>
        <v>42530.7916666608</v>
      </c>
      <c r="E2421" t="str">
        <f t="shared" si="227"/>
        <v>LRKPLGS</v>
      </c>
      <c r="F2421" s="39">
        <v>96.667182922363281</v>
      </c>
      <c r="G2421">
        <f t="shared" si="225"/>
        <v>1.4501205846348449E-3</v>
      </c>
      <c r="H2421" s="38">
        <f>G2421*SUMIF('Manual Inputs'!$B$11:$B$22,'Expanded kW'!A2421,'Manual Inputs'!$C$11:$C$22)</f>
        <v>50533.794882752154</v>
      </c>
    </row>
    <row r="2422" spans="1:8" x14ac:dyDescent="0.2">
      <c r="A2422">
        <f t="shared" si="222"/>
        <v>6</v>
      </c>
      <c r="B2422" t="b">
        <f t="shared" si="223"/>
        <v>0</v>
      </c>
      <c r="C2422" t="str">
        <f t="shared" si="224"/>
        <v>ON</v>
      </c>
      <c r="D2422" s="4">
        <f t="shared" si="226"/>
        <v>42530.833333327464</v>
      </c>
      <c r="E2422" t="str">
        <f t="shared" si="227"/>
        <v>LRKPLGS</v>
      </c>
      <c r="F2422" s="39">
        <v>91.021293640136719</v>
      </c>
      <c r="G2422">
        <f t="shared" si="225"/>
        <v>1.3654256548849893E-3</v>
      </c>
      <c r="H2422" s="38">
        <f>G2422*SUMIF('Manual Inputs'!$B$11:$B$22,'Expanded kW'!A2422,'Manual Inputs'!$C$11:$C$22)</f>
        <v>47582.34639430383</v>
      </c>
    </row>
    <row r="2423" spans="1:8" x14ac:dyDescent="0.2">
      <c r="A2423">
        <f t="shared" si="222"/>
        <v>6</v>
      </c>
      <c r="B2423" t="b">
        <f t="shared" si="223"/>
        <v>0</v>
      </c>
      <c r="C2423" t="str">
        <f t="shared" si="224"/>
        <v>OFF</v>
      </c>
      <c r="D2423" s="4">
        <f t="shared" si="226"/>
        <v>42530.874999994128</v>
      </c>
      <c r="E2423" t="str">
        <f t="shared" si="227"/>
        <v>LRKPLGS</v>
      </c>
      <c r="F2423" s="39">
        <v>82.697715759277344</v>
      </c>
      <c r="G2423">
        <f t="shared" si="225"/>
        <v>1.2405622704565898E-3</v>
      </c>
      <c r="H2423" s="38">
        <f>G2423*SUMIF('Manual Inputs'!$B$11:$B$22,'Expanded kW'!A2423,'Manual Inputs'!$C$11:$C$22)</f>
        <v>43231.107798059893</v>
      </c>
    </row>
    <row r="2424" spans="1:8" x14ac:dyDescent="0.2">
      <c r="A2424">
        <f t="shared" si="222"/>
        <v>6</v>
      </c>
      <c r="B2424" t="b">
        <f t="shared" si="223"/>
        <v>0</v>
      </c>
      <c r="C2424" t="str">
        <f t="shared" si="224"/>
        <v>OFF</v>
      </c>
      <c r="D2424" s="4">
        <f t="shared" si="226"/>
        <v>42530.916666660793</v>
      </c>
      <c r="E2424" t="str">
        <f t="shared" si="227"/>
        <v>LRKPLGS</v>
      </c>
      <c r="F2424" s="39">
        <v>75.811912536621094</v>
      </c>
      <c r="G2424">
        <f t="shared" si="225"/>
        <v>1.1372671842333959E-3</v>
      </c>
      <c r="H2424" s="38">
        <f>G2424*SUMIF('Manual Inputs'!$B$11:$B$22,'Expanded kW'!A2424,'Manual Inputs'!$C$11:$C$22)</f>
        <v>39631.481149829458</v>
      </c>
    </row>
    <row r="2425" spans="1:8" x14ac:dyDescent="0.2">
      <c r="A2425">
        <f t="shared" si="222"/>
        <v>6</v>
      </c>
      <c r="B2425" t="b">
        <f t="shared" si="223"/>
        <v>0</v>
      </c>
      <c r="C2425" t="str">
        <f t="shared" si="224"/>
        <v>OFF</v>
      </c>
      <c r="D2425" s="4">
        <f t="shared" si="226"/>
        <v>42530.958333327457</v>
      </c>
      <c r="E2425" t="str">
        <f t="shared" si="227"/>
        <v>LRKPLGS</v>
      </c>
      <c r="F2425" s="39">
        <v>70.090217590332031</v>
      </c>
      <c r="G2425">
        <f t="shared" si="225"/>
        <v>1.0514350810337128E-3</v>
      </c>
      <c r="H2425" s="38">
        <f>G2425*SUMIF('Manual Inputs'!$B$11:$B$22,'Expanded kW'!A2425,'Manual Inputs'!$C$11:$C$22)</f>
        <v>36640.404446687418</v>
      </c>
    </row>
    <row r="2426" spans="1:8" x14ac:dyDescent="0.2">
      <c r="A2426">
        <f t="shared" si="222"/>
        <v>6</v>
      </c>
      <c r="B2426" t="b">
        <f t="shared" si="223"/>
        <v>0</v>
      </c>
      <c r="C2426" t="str">
        <f t="shared" si="224"/>
        <v>OFF</v>
      </c>
      <c r="D2426" s="4">
        <f t="shared" si="226"/>
        <v>42530.999999994121</v>
      </c>
      <c r="E2426" t="str">
        <f t="shared" si="227"/>
        <v>LRKPLGS</v>
      </c>
      <c r="F2426" s="39">
        <v>65.339553833007813</v>
      </c>
      <c r="G2426">
        <f t="shared" si="225"/>
        <v>9.8016957916523088E-4</v>
      </c>
      <c r="H2426" s="38">
        <f>G2426*SUMIF('Manual Inputs'!$B$11:$B$22,'Expanded kW'!A2426,'Manual Inputs'!$C$11:$C$22)</f>
        <v>34156.944593902073</v>
      </c>
    </row>
    <row r="2427" spans="1:8" x14ac:dyDescent="0.2">
      <c r="A2427">
        <f t="shared" si="222"/>
        <v>6</v>
      </c>
      <c r="B2427" t="b">
        <f t="shared" si="223"/>
        <v>0</v>
      </c>
      <c r="C2427" t="str">
        <f t="shared" si="224"/>
        <v>OFF</v>
      </c>
      <c r="D2427" s="4">
        <f t="shared" si="226"/>
        <v>42531.041666660785</v>
      </c>
      <c r="E2427" t="str">
        <f t="shared" si="227"/>
        <v>LRKPLGS</v>
      </c>
      <c r="F2427" s="39">
        <v>64.315956115722656</v>
      </c>
      <c r="G2427">
        <f t="shared" si="225"/>
        <v>9.6481441854766564E-4</v>
      </c>
      <c r="H2427" s="38">
        <f>G2427*SUMIF('Manual Inputs'!$B$11:$B$22,'Expanded kW'!A2427,'Manual Inputs'!$C$11:$C$22)</f>
        <v>33621.848033476963</v>
      </c>
    </row>
    <row r="2428" spans="1:8" x14ac:dyDescent="0.2">
      <c r="A2428">
        <f t="shared" si="222"/>
        <v>6</v>
      </c>
      <c r="B2428" t="b">
        <f t="shared" si="223"/>
        <v>0</v>
      </c>
      <c r="C2428" t="str">
        <f t="shared" si="224"/>
        <v>OFF</v>
      </c>
      <c r="D2428" s="4">
        <f t="shared" si="226"/>
        <v>42531.08333332745</v>
      </c>
      <c r="E2428" t="str">
        <f t="shared" si="227"/>
        <v>LRKPLGS</v>
      </c>
      <c r="F2428" s="39">
        <v>62.876194000244141</v>
      </c>
      <c r="G2428">
        <f t="shared" si="225"/>
        <v>9.4321630616334585E-4</v>
      </c>
      <c r="H2428" s="38">
        <f>G2428*SUMIF('Manual Inputs'!$B$11:$B$22,'Expanded kW'!A2428,'Manual Inputs'!$C$11:$C$22)</f>
        <v>32869.197121098747</v>
      </c>
    </row>
    <row r="2429" spans="1:8" x14ac:dyDescent="0.2">
      <c r="A2429">
        <f t="shared" si="222"/>
        <v>6</v>
      </c>
      <c r="B2429" t="b">
        <f t="shared" si="223"/>
        <v>0</v>
      </c>
      <c r="C2429" t="str">
        <f t="shared" si="224"/>
        <v>OFF</v>
      </c>
      <c r="D2429" s="4">
        <f t="shared" si="226"/>
        <v>42531.124999994114</v>
      </c>
      <c r="E2429" t="str">
        <f t="shared" si="227"/>
        <v>LRKPLGS</v>
      </c>
      <c r="F2429" s="39">
        <v>63.705726623535156</v>
      </c>
      <c r="G2429">
        <f t="shared" si="225"/>
        <v>9.5566026383641213E-4</v>
      </c>
      <c r="H2429" s="38">
        <f>G2429*SUMIF('Manual Inputs'!$B$11:$B$22,'Expanded kW'!A2429,'Manual Inputs'!$C$11:$C$22)</f>
        <v>33302.844095869972</v>
      </c>
    </row>
    <row r="2430" spans="1:8" x14ac:dyDescent="0.2">
      <c r="A2430">
        <f t="shared" si="222"/>
        <v>6</v>
      </c>
      <c r="B2430" t="b">
        <f t="shared" si="223"/>
        <v>0</v>
      </c>
      <c r="C2430" t="str">
        <f t="shared" si="224"/>
        <v>OFF</v>
      </c>
      <c r="D2430" s="4">
        <f t="shared" si="226"/>
        <v>42531.166666660778</v>
      </c>
      <c r="E2430" t="str">
        <f t="shared" si="227"/>
        <v>LRKPLGS</v>
      </c>
      <c r="F2430" s="39">
        <v>65.786575317382812</v>
      </c>
      <c r="G2430">
        <f t="shared" si="225"/>
        <v>9.8687542324456885E-4</v>
      </c>
      <c r="H2430" s="38">
        <f>G2430*SUMIF('Manual Inputs'!$B$11:$B$22,'Expanded kW'!A2430,'Manual Inputs'!$C$11:$C$22)</f>
        <v>34390.629814849621</v>
      </c>
    </row>
    <row r="2431" spans="1:8" x14ac:dyDescent="0.2">
      <c r="A2431">
        <f t="shared" si="222"/>
        <v>6</v>
      </c>
      <c r="B2431" t="b">
        <f t="shared" si="223"/>
        <v>0</v>
      </c>
      <c r="C2431" t="str">
        <f t="shared" si="224"/>
        <v>OFF</v>
      </c>
      <c r="D2431" s="4">
        <f t="shared" si="226"/>
        <v>42531.208333327442</v>
      </c>
      <c r="E2431" t="str">
        <f t="shared" si="227"/>
        <v>LRKPLGS</v>
      </c>
      <c r="F2431" s="39">
        <v>70.202041625976563</v>
      </c>
      <c r="G2431">
        <f t="shared" si="225"/>
        <v>1.0531125721019621E-3</v>
      </c>
      <c r="H2431" s="38">
        <f>G2431*SUMIF('Manual Inputs'!$B$11:$B$22,'Expanded kW'!A2431,'Manual Inputs'!$C$11:$C$22)</f>
        <v>36698.861647046317</v>
      </c>
    </row>
    <row r="2432" spans="1:8" x14ac:dyDescent="0.2">
      <c r="A2432">
        <f t="shared" si="222"/>
        <v>6</v>
      </c>
      <c r="B2432" t="b">
        <f t="shared" si="223"/>
        <v>0</v>
      </c>
      <c r="C2432" t="str">
        <f t="shared" si="224"/>
        <v>OFF</v>
      </c>
      <c r="D2432" s="4">
        <f t="shared" si="226"/>
        <v>42531.249999994106</v>
      </c>
      <c r="E2432" t="str">
        <f t="shared" si="227"/>
        <v>LRKPLGS</v>
      </c>
      <c r="F2432" s="39">
        <v>82.960578918457031</v>
      </c>
      <c r="G2432">
        <f t="shared" si="225"/>
        <v>1.2445055246877053E-3</v>
      </c>
      <c r="H2432" s="38">
        <f>G2432*SUMIF('Manual Inputs'!$B$11:$B$22,'Expanded kW'!A2432,'Manual Inputs'!$C$11:$C$22)</f>
        <v>43368.522301789533</v>
      </c>
    </row>
    <row r="2433" spans="1:8" x14ac:dyDescent="0.2">
      <c r="A2433">
        <f t="shared" si="222"/>
        <v>6</v>
      </c>
      <c r="B2433" t="b">
        <f t="shared" si="223"/>
        <v>0</v>
      </c>
      <c r="C2433" t="str">
        <f t="shared" si="224"/>
        <v>ON</v>
      </c>
      <c r="D2433" s="4">
        <f t="shared" si="226"/>
        <v>42531.291666660771</v>
      </c>
      <c r="E2433" t="str">
        <f t="shared" si="227"/>
        <v>LRKPLGS</v>
      </c>
      <c r="F2433" s="39">
        <v>86.236534118652344</v>
      </c>
      <c r="G2433">
        <f t="shared" si="225"/>
        <v>1.2936486767536975E-3</v>
      </c>
      <c r="H2433" s="38">
        <f>G2433*SUMIF('Manual Inputs'!$B$11:$B$22,'Expanded kW'!A2433,'Manual Inputs'!$C$11:$C$22)</f>
        <v>45081.062619269462</v>
      </c>
    </row>
    <row r="2434" spans="1:8" x14ac:dyDescent="0.2">
      <c r="A2434">
        <f t="shared" ref="A2434:A2497" si="228">MONTH(D2434)</f>
        <v>6</v>
      </c>
      <c r="B2434" t="b">
        <f t="shared" ref="B2434:B2497" si="229">IF(ISNA(VLOOKUP(DATE(YEAR(D2434),MONTH(D2434),DAY(D2434)),Holidays,1,FALSE)),FALSE,TRUE)</f>
        <v>0</v>
      </c>
      <c r="C2434" t="str">
        <f t="shared" ref="C2434:C2497" si="230">IF(OR(HOUR(D2434)&lt;PkStart,HOUR(D2434)&gt;OPkStart-1,WEEKDAY(D2434,2)&gt;5,B2434)=TRUE,"OFF","ON")</f>
        <v>ON</v>
      </c>
      <c r="D2434" s="4">
        <f t="shared" si="226"/>
        <v>42531.333333327435</v>
      </c>
      <c r="E2434" t="str">
        <f t="shared" si="227"/>
        <v>LRKPLGS</v>
      </c>
      <c r="F2434" s="39">
        <v>91.032630920410156</v>
      </c>
      <c r="G2434">
        <f t="shared" ref="G2434:G2497" si="231">IF(SUMIF($A$2:$A$8761,A2434,$F$2:$F$8761)=0,0,F2434/SUMIF($A$2:$A$8761,A2434,$F$2:$F$8761))</f>
        <v>1.3655957273232386E-3</v>
      </c>
      <c r="H2434" s="38">
        <f>G2434*SUMIF('Manual Inputs'!$B$11:$B$22,'Expanded kW'!A2434,'Manual Inputs'!$C$11:$C$22)</f>
        <v>47588.273077781581</v>
      </c>
    </row>
    <row r="2435" spans="1:8" x14ac:dyDescent="0.2">
      <c r="A2435">
        <f t="shared" si="228"/>
        <v>6</v>
      </c>
      <c r="B2435" t="b">
        <f t="shared" si="229"/>
        <v>0</v>
      </c>
      <c r="C2435" t="str">
        <f t="shared" si="230"/>
        <v>ON</v>
      </c>
      <c r="D2435" s="4">
        <f t="shared" si="226"/>
        <v>42531.374999994099</v>
      </c>
      <c r="E2435" t="str">
        <f t="shared" si="227"/>
        <v>LRKPLGS</v>
      </c>
      <c r="F2435" s="39">
        <v>94.144607543945313</v>
      </c>
      <c r="G2435">
        <f t="shared" si="231"/>
        <v>1.4122790093251058E-3</v>
      </c>
      <c r="H2435" s="38">
        <f>G2435*SUMIF('Manual Inputs'!$B$11:$B$22,'Expanded kW'!A2435,'Manual Inputs'!$C$11:$C$22)</f>
        <v>49215.091855566243</v>
      </c>
    </row>
    <row r="2436" spans="1:8" x14ac:dyDescent="0.2">
      <c r="A2436">
        <f t="shared" si="228"/>
        <v>6</v>
      </c>
      <c r="B2436" t="b">
        <f t="shared" si="229"/>
        <v>0</v>
      </c>
      <c r="C2436" t="str">
        <f t="shared" si="230"/>
        <v>ON</v>
      </c>
      <c r="D2436" s="4">
        <f t="shared" ref="D2436:D2499" si="232">+D2435+1/24</f>
        <v>42531.416666660763</v>
      </c>
      <c r="E2436" t="str">
        <f t="shared" ref="E2436:E2499" si="233">+E2435</f>
        <v>LRKPLGS</v>
      </c>
      <c r="F2436" s="39">
        <v>102.92929077148437</v>
      </c>
      <c r="G2436">
        <f t="shared" si="231"/>
        <v>1.5440595122076805E-3</v>
      </c>
      <c r="H2436" s="38">
        <f>G2436*SUMIF('Manual Inputs'!$B$11:$B$22,'Expanded kW'!A2436,'Manual Inputs'!$C$11:$C$22)</f>
        <v>53807.378161115688</v>
      </c>
    </row>
    <row r="2437" spans="1:8" x14ac:dyDescent="0.2">
      <c r="A2437">
        <f t="shared" si="228"/>
        <v>6</v>
      </c>
      <c r="B2437" t="b">
        <f t="shared" si="229"/>
        <v>0</v>
      </c>
      <c r="C2437" t="str">
        <f t="shared" si="230"/>
        <v>ON</v>
      </c>
      <c r="D2437" s="4">
        <f t="shared" si="232"/>
        <v>42531.458333327428</v>
      </c>
      <c r="E2437" t="str">
        <f t="shared" si="233"/>
        <v>LRKPLGS</v>
      </c>
      <c r="F2437" s="39">
        <v>99.256614685058594</v>
      </c>
      <c r="G2437">
        <f t="shared" si="231"/>
        <v>1.4889650837510292E-3</v>
      </c>
      <c r="H2437" s="38">
        <f>G2437*SUMIF('Manual Inputs'!$B$11:$B$22,'Expanded kW'!A2437,'Manual Inputs'!$C$11:$C$22)</f>
        <v>51887.447793730447</v>
      </c>
    </row>
    <row r="2438" spans="1:8" x14ac:dyDescent="0.2">
      <c r="A2438">
        <f t="shared" si="228"/>
        <v>6</v>
      </c>
      <c r="B2438" t="b">
        <f t="shared" si="229"/>
        <v>0</v>
      </c>
      <c r="C2438" t="str">
        <f t="shared" si="230"/>
        <v>ON</v>
      </c>
      <c r="D2438" s="4">
        <f t="shared" si="232"/>
        <v>42531.499999994092</v>
      </c>
      <c r="E2438" t="str">
        <f t="shared" si="233"/>
        <v>LRKPLGS</v>
      </c>
      <c r="F2438" s="39">
        <v>104.98414611816406</v>
      </c>
      <c r="G2438">
        <f t="shared" si="231"/>
        <v>1.5748847410659618E-3</v>
      </c>
      <c r="H2438" s="38">
        <f>G2438*SUMIF('Manual Inputs'!$B$11:$B$22,'Expanded kW'!A2438,'Manual Inputs'!$C$11:$C$22)</f>
        <v>54881.575582242927</v>
      </c>
    </row>
    <row r="2439" spans="1:8" x14ac:dyDescent="0.2">
      <c r="A2439">
        <f t="shared" si="228"/>
        <v>6</v>
      </c>
      <c r="B2439" t="b">
        <f t="shared" si="229"/>
        <v>0</v>
      </c>
      <c r="C2439" t="str">
        <f t="shared" si="230"/>
        <v>ON</v>
      </c>
      <c r="D2439" s="4">
        <f t="shared" si="232"/>
        <v>42531.541666660756</v>
      </c>
      <c r="E2439" t="str">
        <f t="shared" si="233"/>
        <v>LRKPLGS</v>
      </c>
      <c r="F2439" s="39">
        <v>107.277099609375</v>
      </c>
      <c r="G2439">
        <f t="shared" si="231"/>
        <v>1.6092817200271236E-3</v>
      </c>
      <c r="H2439" s="38">
        <f>G2439*SUMIF('Manual Inputs'!$B$11:$B$22,'Expanded kW'!A2439,'Manual Inputs'!$C$11:$C$22)</f>
        <v>56080.241333096601</v>
      </c>
    </row>
    <row r="2440" spans="1:8" x14ac:dyDescent="0.2">
      <c r="A2440">
        <f t="shared" si="228"/>
        <v>6</v>
      </c>
      <c r="B2440" t="b">
        <f t="shared" si="229"/>
        <v>0</v>
      </c>
      <c r="C2440" t="str">
        <f t="shared" si="230"/>
        <v>ON</v>
      </c>
      <c r="D2440" s="4">
        <f t="shared" si="232"/>
        <v>42531.58333332742</v>
      </c>
      <c r="E2440" t="str">
        <f t="shared" si="233"/>
        <v>LRKPLGS</v>
      </c>
      <c r="F2440" s="39">
        <v>108.80281066894531</v>
      </c>
      <c r="G2440">
        <f t="shared" si="231"/>
        <v>1.6321691669020869E-3</v>
      </c>
      <c r="H2440" s="38">
        <f>G2440*SUMIF('Manual Inputs'!$B$11:$B$22,'Expanded kW'!A2440,'Manual Inputs'!$C$11:$C$22)</f>
        <v>56877.822967358094</v>
      </c>
    </row>
    <row r="2441" spans="1:8" x14ac:dyDescent="0.2">
      <c r="A2441">
        <f t="shared" si="228"/>
        <v>6</v>
      </c>
      <c r="B2441" t="b">
        <f t="shared" si="229"/>
        <v>0</v>
      </c>
      <c r="C2441" t="str">
        <f t="shared" si="230"/>
        <v>ON</v>
      </c>
      <c r="D2441" s="4">
        <f t="shared" si="232"/>
        <v>42531.624999994085</v>
      </c>
      <c r="E2441" t="str">
        <f t="shared" si="233"/>
        <v>LRKPLGS</v>
      </c>
      <c r="F2441" s="39">
        <v>107.94722747802734</v>
      </c>
      <c r="G2441">
        <f t="shared" si="231"/>
        <v>1.6193344203054663E-3</v>
      </c>
      <c r="H2441" s="38">
        <f>G2441*SUMIF('Manual Inputs'!$B$11:$B$22,'Expanded kW'!A2441,'Manual Inputs'!$C$11:$C$22)</f>
        <v>56430.55778213279</v>
      </c>
    </row>
    <row r="2442" spans="1:8" x14ac:dyDescent="0.2">
      <c r="A2442">
        <f t="shared" si="228"/>
        <v>6</v>
      </c>
      <c r="B2442" t="b">
        <f t="shared" si="229"/>
        <v>0</v>
      </c>
      <c r="C2442" t="str">
        <f t="shared" si="230"/>
        <v>ON</v>
      </c>
      <c r="D2442" s="4">
        <f t="shared" si="232"/>
        <v>42531.666666660749</v>
      </c>
      <c r="E2442" t="str">
        <f t="shared" si="233"/>
        <v>LRKPLGS</v>
      </c>
      <c r="F2442" s="39">
        <v>106.99454498291016</v>
      </c>
      <c r="G2442">
        <f t="shared" si="231"/>
        <v>1.6050430708006373E-3</v>
      </c>
      <c r="H2442" s="38">
        <f>G2442*SUMIF('Manual Inputs'!$B$11:$B$22,'Expanded kW'!A2442,'Manual Inputs'!$C$11:$C$22)</f>
        <v>55932.532906045257</v>
      </c>
    </row>
    <row r="2443" spans="1:8" x14ac:dyDescent="0.2">
      <c r="A2443">
        <f t="shared" si="228"/>
        <v>6</v>
      </c>
      <c r="B2443" t="b">
        <f t="shared" si="229"/>
        <v>0</v>
      </c>
      <c r="C2443" t="str">
        <f t="shared" si="230"/>
        <v>ON</v>
      </c>
      <c r="D2443" s="4">
        <f t="shared" si="232"/>
        <v>42531.708333327413</v>
      </c>
      <c r="E2443" t="str">
        <f t="shared" si="233"/>
        <v>LRKPLGS</v>
      </c>
      <c r="F2443" s="39">
        <v>102.06227111816406</v>
      </c>
      <c r="G2443">
        <f t="shared" si="231"/>
        <v>1.5310532053251006E-3</v>
      </c>
      <c r="H2443" s="38">
        <f>G2443*SUMIF('Manual Inputs'!$B$11:$B$22,'Expanded kW'!A2443,'Manual Inputs'!$C$11:$C$22)</f>
        <v>53354.13444390308</v>
      </c>
    </row>
    <row r="2444" spans="1:8" x14ac:dyDescent="0.2">
      <c r="A2444">
        <f t="shared" si="228"/>
        <v>6</v>
      </c>
      <c r="B2444" t="b">
        <f t="shared" si="229"/>
        <v>0</v>
      </c>
      <c r="C2444" t="str">
        <f t="shared" si="230"/>
        <v>ON</v>
      </c>
      <c r="D2444" s="4">
        <f t="shared" si="232"/>
        <v>42531.749999994077</v>
      </c>
      <c r="E2444" t="str">
        <f t="shared" si="233"/>
        <v>LRKPLGS</v>
      </c>
      <c r="F2444" s="39">
        <v>95.56378173828125</v>
      </c>
      <c r="G2444">
        <f t="shared" si="231"/>
        <v>1.4335682788597518E-3</v>
      </c>
      <c r="H2444" s="38">
        <f>G2444*SUMIF('Manual Inputs'!$B$11:$B$22,'Expanded kW'!A2444,'Manual Inputs'!$C$11:$C$22)</f>
        <v>49956.980213863237</v>
      </c>
    </row>
    <row r="2445" spans="1:8" x14ac:dyDescent="0.2">
      <c r="A2445">
        <f t="shared" si="228"/>
        <v>6</v>
      </c>
      <c r="B2445" t="b">
        <f t="shared" si="229"/>
        <v>0</v>
      </c>
      <c r="C2445" t="str">
        <f t="shared" si="230"/>
        <v>ON</v>
      </c>
      <c r="D2445" s="4">
        <f t="shared" si="232"/>
        <v>42531.791666660742</v>
      </c>
      <c r="E2445" t="str">
        <f t="shared" si="233"/>
        <v>LRKPLGS</v>
      </c>
      <c r="F2445" s="39">
        <v>94.035545349121094</v>
      </c>
      <c r="G2445">
        <f t="shared" si="231"/>
        <v>1.4106429490930922E-3</v>
      </c>
      <c r="H2445" s="38">
        <f>G2445*SUMIF('Manual Inputs'!$B$11:$B$22,'Expanded kW'!A2445,'Manual Inputs'!$C$11:$C$22)</f>
        <v>49158.078436781332</v>
      </c>
    </row>
    <row r="2446" spans="1:8" x14ac:dyDescent="0.2">
      <c r="A2446">
        <f t="shared" si="228"/>
        <v>6</v>
      </c>
      <c r="B2446" t="b">
        <f t="shared" si="229"/>
        <v>0</v>
      </c>
      <c r="C2446" t="str">
        <f t="shared" si="230"/>
        <v>ON</v>
      </c>
      <c r="D2446" s="4">
        <f t="shared" si="232"/>
        <v>42531.833333327406</v>
      </c>
      <c r="E2446" t="str">
        <f t="shared" si="233"/>
        <v>LRKPLGS</v>
      </c>
      <c r="F2446" s="39">
        <v>91.41717529296875</v>
      </c>
      <c r="G2446">
        <f t="shared" si="231"/>
        <v>1.3713643417950243E-3</v>
      </c>
      <c r="H2446" s="38">
        <f>G2446*SUMIF('Manual Inputs'!$B$11:$B$22,'Expanded kW'!A2446,'Manual Inputs'!$C$11:$C$22)</f>
        <v>47789.2977260513</v>
      </c>
    </row>
    <row r="2447" spans="1:8" x14ac:dyDescent="0.2">
      <c r="A2447">
        <f t="shared" si="228"/>
        <v>6</v>
      </c>
      <c r="B2447" t="b">
        <f t="shared" si="229"/>
        <v>0</v>
      </c>
      <c r="C2447" t="str">
        <f t="shared" si="230"/>
        <v>OFF</v>
      </c>
      <c r="D2447" s="4">
        <f t="shared" si="232"/>
        <v>42531.87499999407</v>
      </c>
      <c r="E2447" t="str">
        <f t="shared" si="233"/>
        <v>LRKPLGS</v>
      </c>
      <c r="F2447" s="39">
        <v>83.383132934570313</v>
      </c>
      <c r="G2447">
        <f t="shared" si="231"/>
        <v>1.2508443281819387E-3</v>
      </c>
      <c r="H2447" s="38">
        <f>G2447*SUMIF('Manual Inputs'!$B$11:$B$22,'Expanded kW'!A2447,'Manual Inputs'!$C$11:$C$22)</f>
        <v>43589.416894262562</v>
      </c>
    </row>
    <row r="2448" spans="1:8" x14ac:dyDescent="0.2">
      <c r="A2448">
        <f t="shared" si="228"/>
        <v>6</v>
      </c>
      <c r="B2448" t="b">
        <f t="shared" si="229"/>
        <v>0</v>
      </c>
      <c r="C2448" t="str">
        <f t="shared" si="230"/>
        <v>OFF</v>
      </c>
      <c r="D2448" s="4">
        <f t="shared" si="232"/>
        <v>42531.916666660734</v>
      </c>
      <c r="E2448" t="str">
        <f t="shared" si="233"/>
        <v>LRKPLGS</v>
      </c>
      <c r="F2448" s="39">
        <v>76.206390380859375</v>
      </c>
      <c r="G2448">
        <f t="shared" si="231"/>
        <v>1.1431848123758415E-3</v>
      </c>
      <c r="H2448" s="38">
        <f>G2448*SUMIF('Manual Inputs'!$B$11:$B$22,'Expanded kW'!A2448,'Manual Inputs'!$C$11:$C$22)</f>
        <v>39837.698625749261</v>
      </c>
    </row>
    <row r="2449" spans="1:8" x14ac:dyDescent="0.2">
      <c r="A2449">
        <f t="shared" si="228"/>
        <v>6</v>
      </c>
      <c r="B2449" t="b">
        <f t="shared" si="229"/>
        <v>0</v>
      </c>
      <c r="C2449" t="str">
        <f t="shared" si="230"/>
        <v>OFF</v>
      </c>
      <c r="D2449" s="4">
        <f t="shared" si="232"/>
        <v>42531.958333327399</v>
      </c>
      <c r="E2449" t="str">
        <f t="shared" si="233"/>
        <v>LRKPLGS</v>
      </c>
      <c r="F2449" s="39">
        <v>70.382728576660156</v>
      </c>
      <c r="G2449">
        <f t="shared" si="231"/>
        <v>1.0558230872803303E-3</v>
      </c>
      <c r="H2449" s="38">
        <f>G2449*SUMIF('Manual Inputs'!$B$11:$B$22,'Expanded kW'!A2449,'Manual Inputs'!$C$11:$C$22)</f>
        <v>36793.317666429517</v>
      </c>
    </row>
    <row r="2450" spans="1:8" x14ac:dyDescent="0.2">
      <c r="A2450">
        <f t="shared" si="228"/>
        <v>6</v>
      </c>
      <c r="B2450" t="b">
        <f t="shared" si="229"/>
        <v>0</v>
      </c>
      <c r="C2450" t="str">
        <f t="shared" si="230"/>
        <v>OFF</v>
      </c>
      <c r="D2450" s="4">
        <f t="shared" si="232"/>
        <v>42531.999999994063</v>
      </c>
      <c r="E2450" t="str">
        <f t="shared" si="233"/>
        <v>LRKPLGS</v>
      </c>
      <c r="F2450" s="39">
        <v>66.088615417480469</v>
      </c>
      <c r="G2450">
        <f t="shared" si="231"/>
        <v>9.9140637732118191E-4</v>
      </c>
      <c r="H2450" s="38">
        <f>G2450*SUMIF('Manual Inputs'!$B$11:$B$22,'Expanded kW'!A2450,'Manual Inputs'!$C$11:$C$22)</f>
        <v>34548.524479856664</v>
      </c>
    </row>
    <row r="2451" spans="1:8" x14ac:dyDescent="0.2">
      <c r="A2451">
        <f t="shared" si="228"/>
        <v>6</v>
      </c>
      <c r="B2451" t="b">
        <f t="shared" si="229"/>
        <v>0</v>
      </c>
      <c r="C2451" t="str">
        <f t="shared" si="230"/>
        <v>OFF</v>
      </c>
      <c r="D2451" s="4">
        <f t="shared" si="232"/>
        <v>42532.041666660727</v>
      </c>
      <c r="E2451" t="str">
        <f t="shared" si="233"/>
        <v>LRKPLGS</v>
      </c>
      <c r="F2451" s="39">
        <v>65.072196960449219</v>
      </c>
      <c r="G2451">
        <f t="shared" si="231"/>
        <v>9.7615891398786464E-4</v>
      </c>
      <c r="H2451" s="38">
        <f>G2451*SUMIF('Manual Inputs'!$B$11:$B$22,'Expanded kW'!A2451,'Manual Inputs'!$C$11:$C$22)</f>
        <v>34017.180953854535</v>
      </c>
    </row>
    <row r="2452" spans="1:8" x14ac:dyDescent="0.2">
      <c r="A2452">
        <f t="shared" si="228"/>
        <v>6</v>
      </c>
      <c r="B2452" t="b">
        <f t="shared" si="229"/>
        <v>0</v>
      </c>
      <c r="C2452" t="str">
        <f t="shared" si="230"/>
        <v>OFF</v>
      </c>
      <c r="D2452" s="4">
        <f t="shared" si="232"/>
        <v>42532.083333327391</v>
      </c>
      <c r="E2452" t="str">
        <f t="shared" si="233"/>
        <v>LRKPLGS</v>
      </c>
      <c r="F2452" s="39">
        <v>64.195358276367187</v>
      </c>
      <c r="G2452">
        <f t="shared" si="231"/>
        <v>9.6300531018198271E-4</v>
      </c>
      <c r="H2452" s="38">
        <f>G2452*SUMIF('Manual Inputs'!$B$11:$B$22,'Expanded kW'!A2452,'Manual Inputs'!$C$11:$C$22)</f>
        <v>33558.80423419518</v>
      </c>
    </row>
    <row r="2453" spans="1:8" x14ac:dyDescent="0.2">
      <c r="A2453">
        <f t="shared" si="228"/>
        <v>6</v>
      </c>
      <c r="B2453" t="b">
        <f t="shared" si="229"/>
        <v>0</v>
      </c>
      <c r="C2453" t="str">
        <f t="shared" si="230"/>
        <v>OFF</v>
      </c>
      <c r="D2453" s="4">
        <f t="shared" si="232"/>
        <v>42532.124999994056</v>
      </c>
      <c r="E2453" t="str">
        <f t="shared" si="233"/>
        <v>LRKPLGS</v>
      </c>
      <c r="F2453" s="39">
        <v>63.813255310058594</v>
      </c>
      <c r="G2453">
        <f t="shared" si="231"/>
        <v>9.5727331965383066E-4</v>
      </c>
      <c r="H2453" s="38">
        <f>G2453*SUMIF('Manual Inputs'!$B$11:$B$22,'Expanded kW'!A2453,'Manual Inputs'!$C$11:$C$22)</f>
        <v>33359.055856930092</v>
      </c>
    </row>
    <row r="2454" spans="1:8" x14ac:dyDescent="0.2">
      <c r="A2454">
        <f t="shared" si="228"/>
        <v>6</v>
      </c>
      <c r="B2454" t="b">
        <f t="shared" si="229"/>
        <v>0</v>
      </c>
      <c r="C2454" t="str">
        <f t="shared" si="230"/>
        <v>OFF</v>
      </c>
      <c r="D2454" s="4">
        <f t="shared" si="232"/>
        <v>42532.16666666072</v>
      </c>
      <c r="E2454" t="str">
        <f t="shared" si="233"/>
        <v>LRKPLGS</v>
      </c>
      <c r="F2454" s="39">
        <v>68.197036743164063</v>
      </c>
      <c r="G2454">
        <f t="shared" si="231"/>
        <v>1.0230351583927521E-3</v>
      </c>
      <c r="H2454" s="38">
        <f>G2454*SUMIF('Manual Inputs'!$B$11:$B$22,'Expanded kW'!A2454,'Manual Inputs'!$C$11:$C$22)</f>
        <v>35650.724084494832</v>
      </c>
    </row>
    <row r="2455" spans="1:8" x14ac:dyDescent="0.2">
      <c r="A2455">
        <f t="shared" si="228"/>
        <v>6</v>
      </c>
      <c r="B2455" t="b">
        <f t="shared" si="229"/>
        <v>0</v>
      </c>
      <c r="C2455" t="str">
        <f t="shared" si="230"/>
        <v>OFF</v>
      </c>
      <c r="D2455" s="4">
        <f t="shared" si="232"/>
        <v>42532.208333327384</v>
      </c>
      <c r="E2455" t="str">
        <f t="shared" si="233"/>
        <v>LRKPLGS</v>
      </c>
      <c r="F2455" s="39">
        <v>72.780319213867188</v>
      </c>
      <c r="G2455">
        <f t="shared" si="231"/>
        <v>1.0917897455756697E-3</v>
      </c>
      <c r="H2455" s="38">
        <f>G2455*SUMIF('Manual Inputs'!$B$11:$B$22,'Expanded kW'!A2455,'Manual Inputs'!$C$11:$C$22)</f>
        <v>38046.683594872207</v>
      </c>
    </row>
    <row r="2456" spans="1:8" x14ac:dyDescent="0.2">
      <c r="A2456">
        <f t="shared" si="228"/>
        <v>6</v>
      </c>
      <c r="B2456" t="b">
        <f t="shared" si="229"/>
        <v>0</v>
      </c>
      <c r="C2456" t="str">
        <f t="shared" si="230"/>
        <v>OFF</v>
      </c>
      <c r="D2456" s="4">
        <f t="shared" si="232"/>
        <v>42532.249999994048</v>
      </c>
      <c r="E2456" t="str">
        <f t="shared" si="233"/>
        <v>LRKPLGS</v>
      </c>
      <c r="F2456" s="39">
        <v>70.043182373046875</v>
      </c>
      <c r="G2456">
        <f t="shared" si="231"/>
        <v>1.050729497869644E-3</v>
      </c>
      <c r="H2456" s="38">
        <f>G2456*SUMIF('Manual Inputs'!$B$11:$B$22,'Expanded kW'!A2456,'Manual Inputs'!$C$11:$C$22)</f>
        <v>36615.816288113863</v>
      </c>
    </row>
    <row r="2457" spans="1:8" x14ac:dyDescent="0.2">
      <c r="A2457">
        <f t="shared" si="228"/>
        <v>6</v>
      </c>
      <c r="B2457" t="b">
        <f t="shared" si="229"/>
        <v>0</v>
      </c>
      <c r="C2457" t="str">
        <f t="shared" si="230"/>
        <v>OFF</v>
      </c>
      <c r="D2457" s="4">
        <f t="shared" si="232"/>
        <v>42532.291666660713</v>
      </c>
      <c r="E2457" t="str">
        <f t="shared" si="233"/>
        <v>LRKPLGS</v>
      </c>
      <c r="F2457" s="39">
        <v>77.5662841796875</v>
      </c>
      <c r="G2457">
        <f t="shared" si="231"/>
        <v>1.1635848067791308E-3</v>
      </c>
      <c r="H2457" s="38">
        <f>G2457*SUMIF('Manual Inputs'!$B$11:$B$22,'Expanded kW'!A2457,'Manual Inputs'!$C$11:$C$22)</f>
        <v>40548.597528715116</v>
      </c>
    </row>
    <row r="2458" spans="1:8" x14ac:dyDescent="0.2">
      <c r="A2458">
        <f t="shared" si="228"/>
        <v>6</v>
      </c>
      <c r="B2458" t="b">
        <f t="shared" si="229"/>
        <v>0</v>
      </c>
      <c r="C2458" t="str">
        <f t="shared" si="230"/>
        <v>OFF</v>
      </c>
      <c r="D2458" s="4">
        <f t="shared" si="232"/>
        <v>42532.333333327377</v>
      </c>
      <c r="E2458" t="str">
        <f t="shared" si="233"/>
        <v>LRKPLGS</v>
      </c>
      <c r="F2458" s="39">
        <v>78.475112915039063</v>
      </c>
      <c r="G2458">
        <f t="shared" si="231"/>
        <v>1.1772182986964385E-3</v>
      </c>
      <c r="H2458" s="38">
        <f>G2458*SUMIF('Manual Inputs'!$B$11:$B$22,'Expanded kW'!A2458,'Manual Inputs'!$C$11:$C$22)</f>
        <v>41023.697386881999</v>
      </c>
    </row>
    <row r="2459" spans="1:8" x14ac:dyDescent="0.2">
      <c r="A2459">
        <f t="shared" si="228"/>
        <v>6</v>
      </c>
      <c r="B2459" t="b">
        <f t="shared" si="229"/>
        <v>0</v>
      </c>
      <c r="C2459" t="str">
        <f t="shared" si="230"/>
        <v>OFF</v>
      </c>
      <c r="D2459" s="4">
        <f t="shared" si="232"/>
        <v>42532.374999994041</v>
      </c>
      <c r="E2459" t="str">
        <f t="shared" si="233"/>
        <v>LRKPLGS</v>
      </c>
      <c r="F2459" s="39">
        <v>87.491676330566406</v>
      </c>
      <c r="G2459">
        <f t="shared" si="231"/>
        <v>1.3124772750754514E-3</v>
      </c>
      <c r="H2459" s="38">
        <f>G2459*SUMIF('Manual Inputs'!$B$11:$B$22,'Expanded kW'!A2459,'Manual Inputs'!$C$11:$C$22)</f>
        <v>45737.201519442955</v>
      </c>
    </row>
    <row r="2460" spans="1:8" x14ac:dyDescent="0.2">
      <c r="A2460">
        <f t="shared" si="228"/>
        <v>6</v>
      </c>
      <c r="B2460" t="b">
        <f t="shared" si="229"/>
        <v>0</v>
      </c>
      <c r="C2460" t="str">
        <f t="shared" si="230"/>
        <v>OFF</v>
      </c>
      <c r="D2460" s="4">
        <f t="shared" si="232"/>
        <v>42532.416666660705</v>
      </c>
      <c r="E2460" t="str">
        <f t="shared" si="233"/>
        <v>LRKPLGS</v>
      </c>
      <c r="F2460" s="39">
        <v>90.936058044433594</v>
      </c>
      <c r="G2460">
        <f t="shared" si="231"/>
        <v>1.3641470214528764E-3</v>
      </c>
      <c r="H2460" s="38">
        <f>G2460*SUMIF('Manual Inputs'!$B$11:$B$22,'Expanded kW'!A2460,'Manual Inputs'!$C$11:$C$22)</f>
        <v>47537.78858285473</v>
      </c>
    </row>
    <row r="2461" spans="1:8" x14ac:dyDescent="0.2">
      <c r="A2461">
        <f t="shared" si="228"/>
        <v>6</v>
      </c>
      <c r="B2461" t="b">
        <f t="shared" si="229"/>
        <v>0</v>
      </c>
      <c r="C2461" t="str">
        <f t="shared" si="230"/>
        <v>OFF</v>
      </c>
      <c r="D2461" s="4">
        <f t="shared" si="232"/>
        <v>42532.458333327369</v>
      </c>
      <c r="E2461" t="str">
        <f t="shared" si="233"/>
        <v>LRKPLGS</v>
      </c>
      <c r="F2461" s="39">
        <v>93.484420776367188</v>
      </c>
      <c r="G2461">
        <f t="shared" si="231"/>
        <v>1.4023754371672468E-3</v>
      </c>
      <c r="H2461" s="38">
        <f>G2461*SUMIF('Manual Inputs'!$B$11:$B$22,'Expanded kW'!A2461,'Manual Inputs'!$C$11:$C$22)</f>
        <v>48869.972222527031</v>
      </c>
    </row>
    <row r="2462" spans="1:8" x14ac:dyDescent="0.2">
      <c r="A2462">
        <f t="shared" si="228"/>
        <v>6</v>
      </c>
      <c r="B2462" t="b">
        <f t="shared" si="229"/>
        <v>0</v>
      </c>
      <c r="C2462" t="str">
        <f t="shared" si="230"/>
        <v>OFF</v>
      </c>
      <c r="D2462" s="4">
        <f t="shared" si="232"/>
        <v>42532.499999994034</v>
      </c>
      <c r="E2462" t="str">
        <f t="shared" si="233"/>
        <v>LRKPLGS</v>
      </c>
      <c r="F2462" s="39">
        <v>101.34082794189453</v>
      </c>
      <c r="G2462">
        <f t="shared" si="231"/>
        <v>1.5202307155315062E-3</v>
      </c>
      <c r="H2462" s="38">
        <f>G2462*SUMIF('Manual Inputs'!$B$11:$B$22,'Expanded kW'!A2462,'Manual Inputs'!$C$11:$C$22)</f>
        <v>52976.99237368835</v>
      </c>
    </row>
    <row r="2463" spans="1:8" x14ac:dyDescent="0.2">
      <c r="A2463">
        <f t="shared" si="228"/>
        <v>6</v>
      </c>
      <c r="B2463" t="b">
        <f t="shared" si="229"/>
        <v>0</v>
      </c>
      <c r="C2463" t="str">
        <f t="shared" si="230"/>
        <v>OFF</v>
      </c>
      <c r="D2463" s="4">
        <f t="shared" si="232"/>
        <v>42532.541666660698</v>
      </c>
      <c r="E2463" t="str">
        <f t="shared" si="233"/>
        <v>LRKPLGS</v>
      </c>
      <c r="F2463" s="39">
        <v>100.66902923583984</v>
      </c>
      <c r="G2463">
        <f t="shared" si="231"/>
        <v>1.5101529507417391E-3</v>
      </c>
      <c r="H2463" s="38">
        <f>G2463*SUMIF('Manual Inputs'!$B$11:$B$22,'Expanded kW'!A2463,'Manual Inputs'!$C$11:$C$22)</f>
        <v>52625.80247668337</v>
      </c>
    </row>
    <row r="2464" spans="1:8" x14ac:dyDescent="0.2">
      <c r="A2464">
        <f t="shared" si="228"/>
        <v>6</v>
      </c>
      <c r="B2464" t="b">
        <f t="shared" si="229"/>
        <v>0</v>
      </c>
      <c r="C2464" t="str">
        <f t="shared" si="230"/>
        <v>OFF</v>
      </c>
      <c r="D2464" s="4">
        <f t="shared" si="232"/>
        <v>42532.583333327362</v>
      </c>
      <c r="E2464" t="str">
        <f t="shared" si="233"/>
        <v>LRKPLGS</v>
      </c>
      <c r="F2464" s="39">
        <v>100.84893798828125</v>
      </c>
      <c r="G2464">
        <f t="shared" si="231"/>
        <v>1.5128517920380744E-3</v>
      </c>
      <c r="H2464" s="38">
        <f>G2464*SUMIF('Manual Inputs'!$B$11:$B$22,'Expanded kW'!A2464,'Manual Inputs'!$C$11:$C$22)</f>
        <v>52719.851684683854</v>
      </c>
    </row>
    <row r="2465" spans="1:8" x14ac:dyDescent="0.2">
      <c r="A2465">
        <f t="shared" si="228"/>
        <v>6</v>
      </c>
      <c r="B2465" t="b">
        <f t="shared" si="229"/>
        <v>0</v>
      </c>
      <c r="C2465" t="str">
        <f t="shared" si="230"/>
        <v>OFF</v>
      </c>
      <c r="D2465" s="4">
        <f t="shared" si="232"/>
        <v>42532.624999994026</v>
      </c>
      <c r="E2465" t="str">
        <f t="shared" si="233"/>
        <v>LRKPLGS</v>
      </c>
      <c r="F2465" s="39">
        <v>98.902015686035156</v>
      </c>
      <c r="G2465">
        <f t="shared" si="231"/>
        <v>1.4836456848378759E-3</v>
      </c>
      <c r="H2465" s="38">
        <f>G2465*SUMIF('Manual Inputs'!$B$11:$B$22,'Expanded kW'!A2465,'Manual Inputs'!$C$11:$C$22)</f>
        <v>51702.077407001874</v>
      </c>
    </row>
    <row r="2466" spans="1:8" x14ac:dyDescent="0.2">
      <c r="A2466">
        <f t="shared" si="228"/>
        <v>6</v>
      </c>
      <c r="B2466" t="b">
        <f t="shared" si="229"/>
        <v>0</v>
      </c>
      <c r="C2466" t="str">
        <f t="shared" si="230"/>
        <v>OFF</v>
      </c>
      <c r="D2466" s="4">
        <f t="shared" si="232"/>
        <v>42532.666666660691</v>
      </c>
      <c r="E2466" t="str">
        <f t="shared" si="233"/>
        <v>LRKPLGS</v>
      </c>
      <c r="F2466" s="39">
        <v>99.579376220703125</v>
      </c>
      <c r="G2466">
        <f t="shared" si="231"/>
        <v>1.4938068835492336E-3</v>
      </c>
      <c r="H2466" s="38">
        <f>G2466*SUMIF('Manual Inputs'!$B$11:$B$22,'Expanded kW'!A2466,'Manual Inputs'!$C$11:$C$22)</f>
        <v>52056.174808889278</v>
      </c>
    </row>
    <row r="2467" spans="1:8" x14ac:dyDescent="0.2">
      <c r="A2467">
        <f t="shared" si="228"/>
        <v>6</v>
      </c>
      <c r="B2467" t="b">
        <f t="shared" si="229"/>
        <v>0</v>
      </c>
      <c r="C2467" t="str">
        <f t="shared" si="230"/>
        <v>OFF</v>
      </c>
      <c r="D2467" s="4">
        <f t="shared" si="232"/>
        <v>42532.708333327355</v>
      </c>
      <c r="E2467" t="str">
        <f t="shared" si="233"/>
        <v>LRKPLGS</v>
      </c>
      <c r="F2467" s="39">
        <v>99.601356506347656</v>
      </c>
      <c r="G2467">
        <f t="shared" si="231"/>
        <v>1.4941366134917612E-3</v>
      </c>
      <c r="H2467" s="38">
        <f>G2467*SUMIF('Manual Inputs'!$B$11:$B$22,'Expanded kW'!A2467,'Manual Inputs'!$C$11:$C$22)</f>
        <v>52067.665236277826</v>
      </c>
    </row>
    <row r="2468" spans="1:8" x14ac:dyDescent="0.2">
      <c r="A2468">
        <f t="shared" si="228"/>
        <v>6</v>
      </c>
      <c r="B2468" t="b">
        <f t="shared" si="229"/>
        <v>0</v>
      </c>
      <c r="C2468" t="str">
        <f t="shared" si="230"/>
        <v>OFF</v>
      </c>
      <c r="D2468" s="4">
        <f t="shared" si="232"/>
        <v>42532.749999994019</v>
      </c>
      <c r="E2468" t="str">
        <f t="shared" si="233"/>
        <v>LRKPLGS</v>
      </c>
      <c r="F2468" s="39">
        <v>100.91103363037109</v>
      </c>
      <c r="G2468">
        <f t="shared" si="231"/>
        <v>1.5137832991544337E-3</v>
      </c>
      <c r="H2468" s="38">
        <f>G2468*SUMIF('Manual Inputs'!$B$11:$B$22,'Expanded kW'!A2468,'Manual Inputs'!$C$11:$C$22)</f>
        <v>52752.312840017214</v>
      </c>
    </row>
    <row r="2469" spans="1:8" x14ac:dyDescent="0.2">
      <c r="A2469">
        <f t="shared" si="228"/>
        <v>6</v>
      </c>
      <c r="B2469" t="b">
        <f t="shared" si="229"/>
        <v>0</v>
      </c>
      <c r="C2469" t="str">
        <f t="shared" si="230"/>
        <v>OFF</v>
      </c>
      <c r="D2469" s="4">
        <f t="shared" si="232"/>
        <v>42532.791666660683</v>
      </c>
      <c r="E2469" t="str">
        <f t="shared" si="233"/>
        <v>LRKPLGS</v>
      </c>
      <c r="F2469" s="39">
        <v>91.037796020507813</v>
      </c>
      <c r="G2469">
        <f t="shared" si="231"/>
        <v>1.3656732098539888E-3</v>
      </c>
      <c r="H2469" s="38">
        <f>G2469*SUMIF('Manual Inputs'!$B$11:$B$22,'Expanded kW'!A2469,'Manual Inputs'!$C$11:$C$22)</f>
        <v>47590.97318862575</v>
      </c>
    </row>
    <row r="2470" spans="1:8" x14ac:dyDescent="0.2">
      <c r="A2470">
        <f t="shared" si="228"/>
        <v>6</v>
      </c>
      <c r="B2470" t="b">
        <f t="shared" si="229"/>
        <v>0</v>
      </c>
      <c r="C2470" t="str">
        <f t="shared" si="230"/>
        <v>OFF</v>
      </c>
      <c r="D2470" s="4">
        <f t="shared" si="232"/>
        <v>42532.833333327348</v>
      </c>
      <c r="E2470" t="str">
        <f t="shared" si="233"/>
        <v>LRKPLGS</v>
      </c>
      <c r="F2470" s="39">
        <v>88.121551513671875</v>
      </c>
      <c r="G2470">
        <f t="shared" si="231"/>
        <v>1.3219261380831328E-3</v>
      </c>
      <c r="H2470" s="38">
        <f>G2470*SUMIF('Manual Inputs'!$B$11:$B$22,'Expanded kW'!A2470,'Manual Inputs'!$C$11:$C$22)</f>
        <v>46066.475450290323</v>
      </c>
    </row>
    <row r="2471" spans="1:8" x14ac:dyDescent="0.2">
      <c r="A2471">
        <f t="shared" si="228"/>
        <v>6</v>
      </c>
      <c r="B2471" t="b">
        <f t="shared" si="229"/>
        <v>0</v>
      </c>
      <c r="C2471" t="str">
        <f t="shared" si="230"/>
        <v>OFF</v>
      </c>
      <c r="D2471" s="4">
        <f t="shared" si="232"/>
        <v>42532.874999994012</v>
      </c>
      <c r="E2471" t="str">
        <f t="shared" si="233"/>
        <v>LRKPLGS</v>
      </c>
      <c r="F2471" s="39">
        <v>86.545310974121094</v>
      </c>
      <c r="G2471">
        <f t="shared" si="231"/>
        <v>1.2982806900247749E-3</v>
      </c>
      <c r="H2471" s="38">
        <f>G2471*SUMIF('Manual Inputs'!$B$11:$B$22,'Expanded kW'!A2471,'Manual Inputs'!$C$11:$C$22)</f>
        <v>45242.478994579906</v>
      </c>
    </row>
    <row r="2472" spans="1:8" x14ac:dyDescent="0.2">
      <c r="A2472">
        <f t="shared" si="228"/>
        <v>6</v>
      </c>
      <c r="B2472" t="b">
        <f t="shared" si="229"/>
        <v>0</v>
      </c>
      <c r="C2472" t="str">
        <f t="shared" si="230"/>
        <v>OFF</v>
      </c>
      <c r="D2472" s="4">
        <f t="shared" si="232"/>
        <v>42532.916666660676</v>
      </c>
      <c r="E2472" t="str">
        <f t="shared" si="233"/>
        <v>LRKPLGS</v>
      </c>
      <c r="F2472" s="39">
        <v>81.717529296875</v>
      </c>
      <c r="G2472">
        <f t="shared" si="231"/>
        <v>1.2258583293367621E-3</v>
      </c>
      <c r="H2472" s="38">
        <f>G2472*SUMIF('Manual Inputs'!$B$11:$B$22,'Expanded kW'!A2472,'Manual Inputs'!$C$11:$C$22)</f>
        <v>42718.704931435837</v>
      </c>
    </row>
    <row r="2473" spans="1:8" x14ac:dyDescent="0.2">
      <c r="A2473">
        <f t="shared" si="228"/>
        <v>6</v>
      </c>
      <c r="B2473" t="b">
        <f t="shared" si="229"/>
        <v>0</v>
      </c>
      <c r="C2473" t="str">
        <f t="shared" si="230"/>
        <v>OFF</v>
      </c>
      <c r="D2473" s="4">
        <f t="shared" si="232"/>
        <v>42532.95833332734</v>
      </c>
      <c r="E2473" t="str">
        <f t="shared" si="233"/>
        <v>LRKPLGS</v>
      </c>
      <c r="F2473" s="39">
        <v>76.647865295410156</v>
      </c>
      <c r="G2473">
        <f t="shared" si="231"/>
        <v>1.1498074514332366E-3</v>
      </c>
      <c r="H2473" s="38">
        <f>G2473*SUMIF('Manual Inputs'!$B$11:$B$22,'Expanded kW'!A2473,'Manual Inputs'!$C$11:$C$22)</f>
        <v>40068.48431850817</v>
      </c>
    </row>
    <row r="2474" spans="1:8" x14ac:dyDescent="0.2">
      <c r="A2474">
        <f t="shared" si="228"/>
        <v>6</v>
      </c>
      <c r="B2474" t="b">
        <f t="shared" si="229"/>
        <v>0</v>
      </c>
      <c r="C2474" t="str">
        <f t="shared" si="230"/>
        <v>OFF</v>
      </c>
      <c r="D2474" s="4">
        <f t="shared" si="232"/>
        <v>42532.999999994005</v>
      </c>
      <c r="E2474" t="str">
        <f t="shared" si="233"/>
        <v>LRKPLGS</v>
      </c>
      <c r="F2474" s="39">
        <v>74.201591491699219</v>
      </c>
      <c r="G2474">
        <f t="shared" si="231"/>
        <v>1.1131104888118758E-3</v>
      </c>
      <c r="H2474" s="38">
        <f>G2474*SUMIF('Manual Inputs'!$B$11:$B$22,'Expanded kW'!A2474,'Manual Inputs'!$C$11:$C$22)</f>
        <v>38789.668748563803</v>
      </c>
    </row>
    <row r="2475" spans="1:8" x14ac:dyDescent="0.2">
      <c r="A2475">
        <f t="shared" si="228"/>
        <v>6</v>
      </c>
      <c r="B2475" t="b">
        <f t="shared" si="229"/>
        <v>0</v>
      </c>
      <c r="C2475" t="str">
        <f t="shared" si="230"/>
        <v>OFF</v>
      </c>
      <c r="D2475" s="4">
        <f t="shared" si="232"/>
        <v>42533.041666660669</v>
      </c>
      <c r="E2475" t="str">
        <f t="shared" si="233"/>
        <v>LRKPLGS</v>
      </c>
      <c r="F2475" s="39">
        <v>71.870048522949219</v>
      </c>
      <c r="G2475">
        <f t="shared" si="231"/>
        <v>1.0781346226416532E-3</v>
      </c>
      <c r="H2475" s="38">
        <f>G2475*SUMIF('Manual Inputs'!$B$11:$B$22,'Expanded kW'!A2475,'Manual Inputs'!$C$11:$C$22)</f>
        <v>37570.829939143216</v>
      </c>
    </row>
    <row r="2476" spans="1:8" x14ac:dyDescent="0.2">
      <c r="A2476">
        <f t="shared" si="228"/>
        <v>6</v>
      </c>
      <c r="B2476" t="b">
        <f t="shared" si="229"/>
        <v>0</v>
      </c>
      <c r="C2476" t="str">
        <f t="shared" si="230"/>
        <v>OFF</v>
      </c>
      <c r="D2476" s="4">
        <f t="shared" si="232"/>
        <v>42533.083333327333</v>
      </c>
      <c r="E2476" t="str">
        <f t="shared" si="233"/>
        <v>LRKPLGS</v>
      </c>
      <c r="F2476" s="39">
        <v>68.861381530761719</v>
      </c>
      <c r="G2476">
        <f t="shared" si="231"/>
        <v>1.0330011057046124E-3</v>
      </c>
      <c r="H2476" s="38">
        <f>G2476*SUMIF('Manual Inputs'!$B$11:$B$22,'Expanded kW'!A2476,'Manual Inputs'!$C$11:$C$22)</f>
        <v>35998.0173665888</v>
      </c>
    </row>
    <row r="2477" spans="1:8" x14ac:dyDescent="0.2">
      <c r="A2477">
        <f t="shared" si="228"/>
        <v>6</v>
      </c>
      <c r="B2477" t="b">
        <f t="shared" si="229"/>
        <v>0</v>
      </c>
      <c r="C2477" t="str">
        <f t="shared" si="230"/>
        <v>OFF</v>
      </c>
      <c r="D2477" s="4">
        <f t="shared" si="232"/>
        <v>42533.124999993997</v>
      </c>
      <c r="E2477" t="str">
        <f t="shared" si="233"/>
        <v>LRKPLGS</v>
      </c>
      <c r="F2477" s="39">
        <v>67.884025573730469</v>
      </c>
      <c r="G2477">
        <f t="shared" si="231"/>
        <v>1.018339625469435E-3</v>
      </c>
      <c r="H2477" s="38">
        <f>G2477*SUMIF('Manual Inputs'!$B$11:$B$22,'Expanded kW'!A2477,'Manual Inputs'!$C$11:$C$22)</f>
        <v>35487.094176660743</v>
      </c>
    </row>
    <row r="2478" spans="1:8" x14ac:dyDescent="0.2">
      <c r="A2478">
        <f t="shared" si="228"/>
        <v>6</v>
      </c>
      <c r="B2478" t="b">
        <f t="shared" si="229"/>
        <v>0</v>
      </c>
      <c r="C2478" t="str">
        <f t="shared" si="230"/>
        <v>OFF</v>
      </c>
      <c r="D2478" s="4">
        <f t="shared" si="232"/>
        <v>42533.166666660662</v>
      </c>
      <c r="E2478" t="str">
        <f t="shared" si="233"/>
        <v>LRKPLGS</v>
      </c>
      <c r="F2478" s="39">
        <v>74.005485534667969</v>
      </c>
      <c r="G2478">
        <f t="shared" si="231"/>
        <v>1.1101686705394956E-3</v>
      </c>
      <c r="H2478" s="38">
        <f>G2478*SUMIF('Manual Inputs'!$B$11:$B$22,'Expanded kW'!A2478,'Manual Inputs'!$C$11:$C$22)</f>
        <v>38687.152280116992</v>
      </c>
    </row>
    <row r="2479" spans="1:8" x14ac:dyDescent="0.2">
      <c r="A2479">
        <f t="shared" si="228"/>
        <v>6</v>
      </c>
      <c r="B2479" t="b">
        <f t="shared" si="229"/>
        <v>0</v>
      </c>
      <c r="C2479" t="str">
        <f t="shared" si="230"/>
        <v>OFF</v>
      </c>
      <c r="D2479" s="4">
        <f t="shared" si="232"/>
        <v>42533.208333327326</v>
      </c>
      <c r="E2479" t="str">
        <f t="shared" si="233"/>
        <v>LRKPLGS</v>
      </c>
      <c r="F2479" s="39">
        <v>76.595817565917969</v>
      </c>
      <c r="G2479">
        <f t="shared" si="231"/>
        <v>1.1490266747348947E-3</v>
      </c>
      <c r="H2479" s="38">
        <f>G2479*SUMIF('Manual Inputs'!$B$11:$B$22,'Expanded kW'!A2479,'Manual Inputs'!$C$11:$C$22)</f>
        <v>40041.275816028239</v>
      </c>
    </row>
    <row r="2480" spans="1:8" x14ac:dyDescent="0.2">
      <c r="A2480">
        <f t="shared" si="228"/>
        <v>6</v>
      </c>
      <c r="B2480" t="b">
        <f t="shared" si="229"/>
        <v>0</v>
      </c>
      <c r="C2480" t="str">
        <f t="shared" si="230"/>
        <v>OFF</v>
      </c>
      <c r="D2480" s="4">
        <f t="shared" si="232"/>
        <v>42533.24999999399</v>
      </c>
      <c r="E2480" t="str">
        <f t="shared" si="233"/>
        <v>LRKPLGS</v>
      </c>
      <c r="F2480" s="39">
        <v>72.386444091796875</v>
      </c>
      <c r="G2480">
        <f t="shared" si="231"/>
        <v>1.0858811589693085E-3</v>
      </c>
      <c r="H2480" s="38">
        <f>G2480*SUMIF('Manual Inputs'!$B$11:$B$22,'Expanded kW'!A2480,'Manual Inputs'!$C$11:$C$22)</f>
        <v>37840.781198356672</v>
      </c>
    </row>
    <row r="2481" spans="1:8" x14ac:dyDescent="0.2">
      <c r="A2481">
        <f t="shared" si="228"/>
        <v>6</v>
      </c>
      <c r="B2481" t="b">
        <f t="shared" si="229"/>
        <v>0</v>
      </c>
      <c r="C2481" t="str">
        <f t="shared" si="230"/>
        <v>OFF</v>
      </c>
      <c r="D2481" s="4">
        <f t="shared" si="232"/>
        <v>42533.291666660654</v>
      </c>
      <c r="E2481" t="str">
        <f t="shared" si="233"/>
        <v>LRKPLGS</v>
      </c>
      <c r="F2481" s="39">
        <v>74.964347839355469</v>
      </c>
      <c r="G2481">
        <f t="shared" si="231"/>
        <v>1.1245527244016474E-3</v>
      </c>
      <c r="H2481" s="38">
        <f>G2481*SUMIF('Manual Inputs'!$B$11:$B$22,'Expanded kW'!A2481,'Manual Inputs'!$C$11:$C$22)</f>
        <v>39188.407717184986</v>
      </c>
    </row>
    <row r="2482" spans="1:8" x14ac:dyDescent="0.2">
      <c r="A2482">
        <f t="shared" si="228"/>
        <v>6</v>
      </c>
      <c r="B2482" t="b">
        <f t="shared" si="229"/>
        <v>0</v>
      </c>
      <c r="C2482" t="str">
        <f t="shared" si="230"/>
        <v>OFF</v>
      </c>
      <c r="D2482" s="4">
        <f t="shared" si="232"/>
        <v>42533.333333327319</v>
      </c>
      <c r="E2482" t="str">
        <f t="shared" si="233"/>
        <v>LRKPLGS</v>
      </c>
      <c r="F2482" s="39">
        <v>75.782005310058594</v>
      </c>
      <c r="G2482">
        <f t="shared" si="231"/>
        <v>1.1368185409238827E-3</v>
      </c>
      <c r="H2482" s="38">
        <f>G2482*SUMIF('Manual Inputs'!$B$11:$B$22,'Expanded kW'!A2482,'Manual Inputs'!$C$11:$C$22)</f>
        <v>39615.846830022761</v>
      </c>
    </row>
    <row r="2483" spans="1:8" x14ac:dyDescent="0.2">
      <c r="A2483">
        <f t="shared" si="228"/>
        <v>6</v>
      </c>
      <c r="B2483" t="b">
        <f t="shared" si="229"/>
        <v>0</v>
      </c>
      <c r="C2483" t="str">
        <f t="shared" si="230"/>
        <v>OFF</v>
      </c>
      <c r="D2483" s="4">
        <f t="shared" si="232"/>
        <v>42533.374999993983</v>
      </c>
      <c r="E2483" t="str">
        <f t="shared" si="233"/>
        <v>LRKPLGS</v>
      </c>
      <c r="F2483" s="39">
        <v>83.684906005859375</v>
      </c>
      <c r="G2483">
        <f t="shared" si="231"/>
        <v>1.2553712765147169E-3</v>
      </c>
      <c r="H2483" s="38">
        <f>G2483*SUMIF('Manual Inputs'!$B$11:$B$22,'Expanded kW'!A2483,'Manual Inputs'!$C$11:$C$22)</f>
        <v>43747.171967128474</v>
      </c>
    </row>
    <row r="2484" spans="1:8" x14ac:dyDescent="0.2">
      <c r="A2484">
        <f t="shared" si="228"/>
        <v>6</v>
      </c>
      <c r="B2484" t="b">
        <f t="shared" si="229"/>
        <v>0</v>
      </c>
      <c r="C2484" t="str">
        <f t="shared" si="230"/>
        <v>OFF</v>
      </c>
      <c r="D2484" s="4">
        <f t="shared" si="232"/>
        <v>42533.416666660647</v>
      </c>
      <c r="E2484" t="str">
        <f t="shared" si="233"/>
        <v>LRKPLGS</v>
      </c>
      <c r="F2484" s="39">
        <v>93.576690673828125</v>
      </c>
      <c r="G2484">
        <f t="shared" si="231"/>
        <v>1.4037595933369545E-3</v>
      </c>
      <c r="H2484" s="38">
        <f>G2484*SUMIF('Manual Inputs'!$B$11:$B$22,'Expanded kW'!A2484,'Manual Inputs'!$C$11:$C$22)</f>
        <v>48918.207289808226</v>
      </c>
    </row>
    <row r="2485" spans="1:8" x14ac:dyDescent="0.2">
      <c r="A2485">
        <f t="shared" si="228"/>
        <v>6</v>
      </c>
      <c r="B2485" t="b">
        <f t="shared" si="229"/>
        <v>0</v>
      </c>
      <c r="C2485" t="str">
        <f t="shared" si="230"/>
        <v>OFF</v>
      </c>
      <c r="D2485" s="4">
        <f t="shared" si="232"/>
        <v>42533.458333327311</v>
      </c>
      <c r="E2485" t="str">
        <f t="shared" si="233"/>
        <v>LRKPLGS</v>
      </c>
      <c r="F2485" s="39">
        <v>99.488792419433594</v>
      </c>
      <c r="G2485">
        <f t="shared" si="231"/>
        <v>1.4924480207905979E-3</v>
      </c>
      <c r="H2485" s="38">
        <f>G2485*SUMIF('Manual Inputs'!$B$11:$B$22,'Expanded kW'!A2485,'Manual Inputs'!$C$11:$C$22)</f>
        <v>52008.821166270653</v>
      </c>
    </row>
    <row r="2486" spans="1:8" x14ac:dyDescent="0.2">
      <c r="A2486">
        <f t="shared" si="228"/>
        <v>6</v>
      </c>
      <c r="B2486" t="b">
        <f t="shared" si="229"/>
        <v>0</v>
      </c>
      <c r="C2486" t="str">
        <f t="shared" si="230"/>
        <v>OFF</v>
      </c>
      <c r="D2486" s="4">
        <f t="shared" si="232"/>
        <v>42533.499999993976</v>
      </c>
      <c r="E2486" t="str">
        <f t="shared" si="233"/>
        <v>LRKPLGS</v>
      </c>
      <c r="F2486" s="39">
        <v>101.93278503417969</v>
      </c>
      <c r="G2486">
        <f t="shared" si="231"/>
        <v>1.529110762914626E-3</v>
      </c>
      <c r="H2486" s="38">
        <f>G2486*SUMIF('Manual Inputs'!$B$11:$B$22,'Expanded kW'!A2486,'Manual Inputs'!$C$11:$C$22)</f>
        <v>53286.444220495068</v>
      </c>
    </row>
    <row r="2487" spans="1:8" x14ac:dyDescent="0.2">
      <c r="A2487">
        <f t="shared" si="228"/>
        <v>6</v>
      </c>
      <c r="B2487" t="b">
        <f t="shared" si="229"/>
        <v>0</v>
      </c>
      <c r="C2487" t="str">
        <f t="shared" si="230"/>
        <v>OFF</v>
      </c>
      <c r="D2487" s="4">
        <f t="shared" si="232"/>
        <v>42533.54166666064</v>
      </c>
      <c r="E2487" t="str">
        <f t="shared" si="233"/>
        <v>LRKPLGS</v>
      </c>
      <c r="F2487" s="39">
        <v>106.98659515380859</v>
      </c>
      <c r="G2487">
        <f t="shared" si="231"/>
        <v>1.6049238140841799E-3</v>
      </c>
      <c r="H2487" s="38">
        <f>G2487*SUMIF('Manual Inputs'!$B$11:$B$22,'Expanded kW'!A2487,'Manual Inputs'!$C$11:$C$22)</f>
        <v>55928.37704858643</v>
      </c>
    </row>
    <row r="2488" spans="1:8" x14ac:dyDescent="0.2">
      <c r="A2488">
        <f t="shared" si="228"/>
        <v>6</v>
      </c>
      <c r="B2488" t="b">
        <f t="shared" si="229"/>
        <v>0</v>
      </c>
      <c r="C2488" t="str">
        <f t="shared" si="230"/>
        <v>OFF</v>
      </c>
      <c r="D2488" s="4">
        <f t="shared" si="232"/>
        <v>42533.583333327304</v>
      </c>
      <c r="E2488" t="str">
        <f t="shared" si="233"/>
        <v>LRKPLGS</v>
      </c>
      <c r="F2488" s="39">
        <v>103.62178802490234</v>
      </c>
      <c r="G2488">
        <f t="shared" si="231"/>
        <v>1.5544477793695672E-3</v>
      </c>
      <c r="H2488" s="38">
        <f>G2488*SUMIF('Manual Inputs'!$B$11:$B$22,'Expanded kW'!A2488,'Manual Inputs'!$C$11:$C$22)</f>
        <v>54169.388443231779</v>
      </c>
    </row>
    <row r="2489" spans="1:8" x14ac:dyDescent="0.2">
      <c r="A2489">
        <f t="shared" si="228"/>
        <v>6</v>
      </c>
      <c r="B2489" t="b">
        <f t="shared" si="229"/>
        <v>0</v>
      </c>
      <c r="C2489" t="str">
        <f t="shared" si="230"/>
        <v>OFF</v>
      </c>
      <c r="D2489" s="4">
        <f t="shared" si="232"/>
        <v>42533.624999993968</v>
      </c>
      <c r="E2489" t="str">
        <f t="shared" si="233"/>
        <v>LRKPLGS</v>
      </c>
      <c r="F2489" s="39">
        <v>101.84071350097656</v>
      </c>
      <c r="G2489">
        <f t="shared" si="231"/>
        <v>1.5277295824403384E-3</v>
      </c>
      <c r="H2489" s="38">
        <f>G2489*SUMIF('Manual Inputs'!$B$11:$B$22,'Expanded kW'!A2489,'Manual Inputs'!$C$11:$C$22)</f>
        <v>53238.312850233</v>
      </c>
    </row>
    <row r="2490" spans="1:8" x14ac:dyDescent="0.2">
      <c r="A2490">
        <f t="shared" si="228"/>
        <v>6</v>
      </c>
      <c r="B2490" t="b">
        <f t="shared" si="229"/>
        <v>0</v>
      </c>
      <c r="C2490" t="str">
        <f t="shared" si="230"/>
        <v>OFF</v>
      </c>
      <c r="D2490" s="4">
        <f t="shared" si="232"/>
        <v>42533.666666660632</v>
      </c>
      <c r="E2490" t="str">
        <f t="shared" si="233"/>
        <v>LRKPLGS</v>
      </c>
      <c r="F2490" s="39">
        <v>103.07208251953125</v>
      </c>
      <c r="G2490">
        <f t="shared" si="231"/>
        <v>1.5462015551109588E-3</v>
      </c>
      <c r="H2490" s="38">
        <f>G2490*SUMIF('Manual Inputs'!$B$11:$B$22,'Expanded kW'!A2490,'Manual Inputs'!$C$11:$C$22)</f>
        <v>53882.024061498916</v>
      </c>
    </row>
    <row r="2491" spans="1:8" x14ac:dyDescent="0.2">
      <c r="A2491">
        <f t="shared" si="228"/>
        <v>6</v>
      </c>
      <c r="B2491" t="b">
        <f t="shared" si="229"/>
        <v>0</v>
      </c>
      <c r="C2491" t="str">
        <f t="shared" si="230"/>
        <v>OFF</v>
      </c>
      <c r="D2491" s="4">
        <f t="shared" si="232"/>
        <v>42533.708333327297</v>
      </c>
      <c r="E2491" t="str">
        <f t="shared" si="233"/>
        <v>LRKPLGS</v>
      </c>
      <c r="F2491" s="39">
        <v>98.836563110351563</v>
      </c>
      <c r="G2491">
        <f t="shared" si="231"/>
        <v>1.4826638197990201E-3</v>
      </c>
      <c r="H2491" s="38">
        <f>G2491*SUMIF('Manual Inputs'!$B$11:$B$22,'Expanded kW'!A2491,'Manual Inputs'!$C$11:$C$22)</f>
        <v>51667.861379037153</v>
      </c>
    </row>
    <row r="2492" spans="1:8" x14ac:dyDescent="0.2">
      <c r="A2492">
        <f t="shared" si="228"/>
        <v>6</v>
      </c>
      <c r="B2492" t="b">
        <f t="shared" si="229"/>
        <v>0</v>
      </c>
      <c r="C2492" t="str">
        <f t="shared" si="230"/>
        <v>OFF</v>
      </c>
      <c r="D2492" s="4">
        <f t="shared" si="232"/>
        <v>42533.749999993961</v>
      </c>
      <c r="E2492" t="str">
        <f t="shared" si="233"/>
        <v>LRKPLGS</v>
      </c>
      <c r="F2492" s="39">
        <v>95.920486450195313</v>
      </c>
      <c r="G2492">
        <f t="shared" si="231"/>
        <v>1.438919265924289E-3</v>
      </c>
      <c r="H2492" s="38">
        <f>G2492*SUMIF('Manual Inputs'!$B$11:$B$22,'Expanded kW'!A2492,'Manual Inputs'!$C$11:$C$22)</f>
        <v>50143.45138433329</v>
      </c>
    </row>
    <row r="2493" spans="1:8" x14ac:dyDescent="0.2">
      <c r="A2493">
        <f t="shared" si="228"/>
        <v>6</v>
      </c>
      <c r="B2493" t="b">
        <f t="shared" si="229"/>
        <v>0</v>
      </c>
      <c r="C2493" t="str">
        <f t="shared" si="230"/>
        <v>OFF</v>
      </c>
      <c r="D2493" s="4">
        <f t="shared" si="232"/>
        <v>42533.791666660625</v>
      </c>
      <c r="E2493" t="str">
        <f t="shared" si="233"/>
        <v>LRKPLGS</v>
      </c>
      <c r="F2493" s="39">
        <v>83.558517456054688</v>
      </c>
      <c r="G2493">
        <f t="shared" si="231"/>
        <v>1.2534753007327278E-3</v>
      </c>
      <c r="H2493" s="38">
        <f>G2493*SUMIF('Manual Inputs'!$B$11:$B$22,'Expanded kW'!A2493,'Manual Inputs'!$C$11:$C$22)</f>
        <v>43681.101012557592</v>
      </c>
    </row>
    <row r="2494" spans="1:8" x14ac:dyDescent="0.2">
      <c r="A2494">
        <f t="shared" si="228"/>
        <v>6</v>
      </c>
      <c r="B2494" t="b">
        <f t="shared" si="229"/>
        <v>0</v>
      </c>
      <c r="C2494" t="str">
        <f t="shared" si="230"/>
        <v>OFF</v>
      </c>
      <c r="D2494" s="4">
        <f t="shared" si="232"/>
        <v>42533.833333327289</v>
      </c>
      <c r="E2494" t="str">
        <f t="shared" si="233"/>
        <v>LRKPLGS</v>
      </c>
      <c r="F2494" s="39">
        <v>79.924156188964844</v>
      </c>
      <c r="G2494">
        <f t="shared" si="231"/>
        <v>1.1989556392914785E-3</v>
      </c>
      <c r="H2494" s="38">
        <f>G2494*SUMIF('Manual Inputs'!$B$11:$B$22,'Expanded kW'!A2494,'Manual Inputs'!$C$11:$C$22)</f>
        <v>41781.200123251248</v>
      </c>
    </row>
    <row r="2495" spans="1:8" x14ac:dyDescent="0.2">
      <c r="A2495">
        <f t="shared" si="228"/>
        <v>6</v>
      </c>
      <c r="B2495" t="b">
        <f t="shared" si="229"/>
        <v>0</v>
      </c>
      <c r="C2495" t="str">
        <f t="shared" si="230"/>
        <v>OFF</v>
      </c>
      <c r="D2495" s="4">
        <f t="shared" si="232"/>
        <v>42533.874999993954</v>
      </c>
      <c r="E2495" t="str">
        <f t="shared" si="233"/>
        <v>LRKPLGS</v>
      </c>
      <c r="F2495" s="39">
        <v>79.283454895019531</v>
      </c>
      <c r="G2495">
        <f t="shared" si="231"/>
        <v>1.1893443719837463E-3</v>
      </c>
      <c r="H2495" s="38">
        <f>G2495*SUMIF('Manual Inputs'!$B$11:$B$22,'Expanded kW'!A2495,'Manual Inputs'!$C$11:$C$22)</f>
        <v>41446.266728167728</v>
      </c>
    </row>
    <row r="2496" spans="1:8" x14ac:dyDescent="0.2">
      <c r="A2496">
        <f t="shared" si="228"/>
        <v>6</v>
      </c>
      <c r="B2496" t="b">
        <f t="shared" si="229"/>
        <v>0</v>
      </c>
      <c r="C2496" t="str">
        <f t="shared" si="230"/>
        <v>OFF</v>
      </c>
      <c r="D2496" s="4">
        <f t="shared" si="232"/>
        <v>42533.916666660618</v>
      </c>
      <c r="E2496" t="str">
        <f t="shared" si="233"/>
        <v>LRKPLGS</v>
      </c>
      <c r="F2496" s="39">
        <v>75.605476379394531</v>
      </c>
      <c r="G2496">
        <f t="shared" si="231"/>
        <v>1.1341704008995155E-3</v>
      </c>
      <c r="H2496" s="38">
        <f>G2496*SUMIF('Manual Inputs'!$B$11:$B$22,'Expanded kW'!A2496,'Manual Inputs'!$C$11:$C$22)</f>
        <v>39523.564459694309</v>
      </c>
    </row>
    <row r="2497" spans="1:8" x14ac:dyDescent="0.2">
      <c r="A2497">
        <f t="shared" si="228"/>
        <v>6</v>
      </c>
      <c r="B2497" t="b">
        <f t="shared" si="229"/>
        <v>0</v>
      </c>
      <c r="C2497" t="str">
        <f t="shared" si="230"/>
        <v>OFF</v>
      </c>
      <c r="D2497" s="4">
        <f t="shared" si="232"/>
        <v>42533.958333327282</v>
      </c>
      <c r="E2497" t="str">
        <f t="shared" si="233"/>
        <v>LRKPLGS</v>
      </c>
      <c r="F2497" s="39">
        <v>71.508842468261719</v>
      </c>
      <c r="G2497">
        <f t="shared" si="231"/>
        <v>1.0727161101810412E-3</v>
      </c>
      <c r="H2497" s="38">
        <f>G2497*SUMIF('Manual Inputs'!$B$11:$B$22,'Expanded kW'!A2497,'Manual Inputs'!$C$11:$C$22)</f>
        <v>37382.005644008372</v>
      </c>
    </row>
    <row r="2498" spans="1:8" x14ac:dyDescent="0.2">
      <c r="A2498">
        <f t="shared" ref="A2498:A2561" si="234">MONTH(D2498)</f>
        <v>6</v>
      </c>
      <c r="B2498" t="b">
        <f t="shared" ref="B2498:B2561" si="235">IF(ISNA(VLOOKUP(DATE(YEAR(D2498),MONTH(D2498),DAY(D2498)),Holidays,1,FALSE)),FALSE,TRUE)</f>
        <v>0</v>
      </c>
      <c r="C2498" t="str">
        <f t="shared" ref="C2498:C2561" si="236">IF(OR(HOUR(D2498)&lt;PkStart,HOUR(D2498)&gt;OPkStart-1,WEEKDAY(D2498,2)&gt;5,B2498)=TRUE,"OFF","ON")</f>
        <v>OFF</v>
      </c>
      <c r="D2498" s="4">
        <f t="shared" si="232"/>
        <v>42533.999999993946</v>
      </c>
      <c r="E2498" t="str">
        <f t="shared" si="233"/>
        <v>LRKPLGS</v>
      </c>
      <c r="F2498" s="39">
        <v>68.136276245117188</v>
      </c>
      <c r="G2498">
        <f t="shared" ref="G2498:G2561" si="237">IF(SUMIF($A$2:$A$8761,A2498,$F$2:$F$8761)=0,0,F2498/SUMIF($A$2:$A$8761,A2498,$F$2:$F$8761))</f>
        <v>1.0221236799955674E-3</v>
      </c>
      <c r="H2498" s="38">
        <f>G2498*SUMIF('Manual Inputs'!$B$11:$B$22,'Expanded kW'!A2498,'Manual Inputs'!$C$11:$C$22)</f>
        <v>35618.960889867136</v>
      </c>
    </row>
    <row r="2499" spans="1:8" x14ac:dyDescent="0.2">
      <c r="A2499">
        <f t="shared" si="234"/>
        <v>6</v>
      </c>
      <c r="B2499" t="b">
        <f t="shared" si="235"/>
        <v>0</v>
      </c>
      <c r="C2499" t="str">
        <f t="shared" si="236"/>
        <v>OFF</v>
      </c>
      <c r="D2499" s="4">
        <f t="shared" si="232"/>
        <v>42534.041666660611</v>
      </c>
      <c r="E2499" t="str">
        <f t="shared" si="233"/>
        <v>LRKPLGS</v>
      </c>
      <c r="F2499" s="39">
        <v>66.715576171875</v>
      </c>
      <c r="G2499">
        <f t="shared" si="237"/>
        <v>1.0008115204961504E-3</v>
      </c>
      <c r="H2499" s="38">
        <f>G2499*SUMIF('Manual Inputs'!$B$11:$B$22,'Expanded kW'!A2499,'Manual Inputs'!$C$11:$C$22)</f>
        <v>34876.274862192244</v>
      </c>
    </row>
    <row r="2500" spans="1:8" x14ac:dyDescent="0.2">
      <c r="A2500">
        <f t="shared" si="234"/>
        <v>6</v>
      </c>
      <c r="B2500" t="b">
        <f t="shared" si="235"/>
        <v>0</v>
      </c>
      <c r="C2500" t="str">
        <f t="shared" si="236"/>
        <v>OFF</v>
      </c>
      <c r="D2500" s="4">
        <f t="shared" ref="D2500:D2563" si="238">+D2499+1/24</f>
        <v>42534.083333327275</v>
      </c>
      <c r="E2500" t="str">
        <f t="shared" ref="E2500:E2563" si="239">+E2499</f>
        <v>LRKPLGS</v>
      </c>
      <c r="F2500" s="39">
        <v>65.481399536132812</v>
      </c>
      <c r="G2500">
        <f t="shared" si="237"/>
        <v>9.8229743029035112E-4</v>
      </c>
      <c r="H2500" s="38">
        <f>G2500*SUMIF('Manual Inputs'!$B$11:$B$22,'Expanded kW'!A2500,'Manual Inputs'!$C$11:$C$22)</f>
        <v>34231.095939271007</v>
      </c>
    </row>
    <row r="2501" spans="1:8" x14ac:dyDescent="0.2">
      <c r="A2501">
        <f t="shared" si="234"/>
        <v>6</v>
      </c>
      <c r="B2501" t="b">
        <f t="shared" si="235"/>
        <v>0</v>
      </c>
      <c r="C2501" t="str">
        <f t="shared" si="236"/>
        <v>OFF</v>
      </c>
      <c r="D2501" s="4">
        <f t="shared" si="238"/>
        <v>42534.124999993939</v>
      </c>
      <c r="E2501" t="str">
        <f t="shared" si="239"/>
        <v>LRKPLGS</v>
      </c>
      <c r="F2501" s="39">
        <v>65.231224060058594</v>
      </c>
      <c r="G2501">
        <f t="shared" si="237"/>
        <v>9.7854450611630753E-4</v>
      </c>
      <c r="H2501" s="38">
        <f>G2501*SUMIF('Manual Inputs'!$B$11:$B$22,'Expanded kW'!A2501,'Manual Inputs'!$C$11:$C$22)</f>
        <v>34100.314056418552</v>
      </c>
    </row>
    <row r="2502" spans="1:8" x14ac:dyDescent="0.2">
      <c r="A2502">
        <f t="shared" si="234"/>
        <v>6</v>
      </c>
      <c r="B2502" t="b">
        <f t="shared" si="235"/>
        <v>0</v>
      </c>
      <c r="C2502" t="str">
        <f t="shared" si="236"/>
        <v>OFF</v>
      </c>
      <c r="D2502" s="4">
        <f t="shared" si="238"/>
        <v>42534.166666660603</v>
      </c>
      <c r="E2502" t="str">
        <f t="shared" si="239"/>
        <v>LRKPLGS</v>
      </c>
      <c r="F2502" s="39">
        <v>72.924003601074219</v>
      </c>
      <c r="G2502">
        <f t="shared" si="237"/>
        <v>1.0939451791083391E-3</v>
      </c>
      <c r="H2502" s="38">
        <f>G2502*SUMIF('Manual Inputs'!$B$11:$B$22,'Expanded kW'!A2502,'Manual Inputs'!$C$11:$C$22)</f>
        <v>38121.796131841504</v>
      </c>
    </row>
    <row r="2503" spans="1:8" x14ac:dyDescent="0.2">
      <c r="A2503">
        <f t="shared" si="234"/>
        <v>6</v>
      </c>
      <c r="B2503" t="b">
        <f t="shared" si="235"/>
        <v>0</v>
      </c>
      <c r="C2503" t="str">
        <f t="shared" si="236"/>
        <v>OFF</v>
      </c>
      <c r="D2503" s="4">
        <f t="shared" si="238"/>
        <v>42534.208333327268</v>
      </c>
      <c r="E2503" t="str">
        <f t="shared" si="239"/>
        <v>LRKPLGS</v>
      </c>
      <c r="F2503" s="39">
        <v>80.305747985839844</v>
      </c>
      <c r="G2503">
        <f t="shared" si="237"/>
        <v>1.2046799616814321E-3</v>
      </c>
      <c r="H2503" s="38">
        <f>G2503*SUMIF('Manual Inputs'!$B$11:$B$22,'Expanded kW'!A2503,'Manual Inputs'!$C$11:$C$22)</f>
        <v>41980.681281274738</v>
      </c>
    </row>
    <row r="2504" spans="1:8" x14ac:dyDescent="0.2">
      <c r="A2504">
        <f t="shared" si="234"/>
        <v>6</v>
      </c>
      <c r="B2504" t="b">
        <f t="shared" si="235"/>
        <v>0</v>
      </c>
      <c r="C2504" t="str">
        <f t="shared" si="236"/>
        <v>OFF</v>
      </c>
      <c r="D2504" s="4">
        <f t="shared" si="238"/>
        <v>42534.249999993932</v>
      </c>
      <c r="E2504" t="str">
        <f t="shared" si="239"/>
        <v>LRKPLGS</v>
      </c>
      <c r="F2504" s="39">
        <v>100.92401123046875</v>
      </c>
      <c r="G2504">
        <f t="shared" si="237"/>
        <v>1.5139779783048118E-3</v>
      </c>
      <c r="H2504" s="38">
        <f>G2504*SUMIF('Manual Inputs'!$B$11:$B$22,'Expanded kW'!A2504,'Manual Inputs'!$C$11:$C$22)</f>
        <v>52759.097018076194</v>
      </c>
    </row>
    <row r="2505" spans="1:8" x14ac:dyDescent="0.2">
      <c r="A2505">
        <f t="shared" si="234"/>
        <v>6</v>
      </c>
      <c r="B2505" t="b">
        <f t="shared" si="235"/>
        <v>0</v>
      </c>
      <c r="C2505" t="str">
        <f t="shared" si="236"/>
        <v>ON</v>
      </c>
      <c r="D2505" s="4">
        <f t="shared" si="238"/>
        <v>42534.291666660596</v>
      </c>
      <c r="E2505" t="str">
        <f t="shared" si="239"/>
        <v>LRKPLGS</v>
      </c>
      <c r="F2505" s="39">
        <v>105.76758575439453</v>
      </c>
      <c r="G2505">
        <f t="shared" si="237"/>
        <v>1.5866372501282054E-3</v>
      </c>
      <c r="H2505" s="38">
        <f>G2505*SUMIF('Manual Inputs'!$B$11:$B$22,'Expanded kW'!A2505,'Manual Inputs'!$C$11:$C$22)</f>
        <v>55291.12695928145</v>
      </c>
    </row>
    <row r="2506" spans="1:8" x14ac:dyDescent="0.2">
      <c r="A2506">
        <f t="shared" si="234"/>
        <v>6</v>
      </c>
      <c r="B2506" t="b">
        <f t="shared" si="235"/>
        <v>0</v>
      </c>
      <c r="C2506" t="str">
        <f t="shared" si="236"/>
        <v>ON</v>
      </c>
      <c r="D2506" s="4">
        <f t="shared" si="238"/>
        <v>42534.33333332726</v>
      </c>
      <c r="E2506" t="str">
        <f t="shared" si="239"/>
        <v>LRKPLGS</v>
      </c>
      <c r="F2506" s="39">
        <v>116.79684448242187</v>
      </c>
      <c r="G2506">
        <f t="shared" si="237"/>
        <v>1.7520890056388744E-3</v>
      </c>
      <c r="H2506" s="38">
        <f>G2506*SUMIF('Manual Inputs'!$B$11:$B$22,'Expanded kW'!A2506,'Manual Inputs'!$C$11:$C$22)</f>
        <v>61056.788908058465</v>
      </c>
    </row>
    <row r="2507" spans="1:8" x14ac:dyDescent="0.2">
      <c r="A2507">
        <f t="shared" si="234"/>
        <v>6</v>
      </c>
      <c r="B2507" t="b">
        <f t="shared" si="235"/>
        <v>0</v>
      </c>
      <c r="C2507" t="str">
        <f t="shared" si="236"/>
        <v>ON</v>
      </c>
      <c r="D2507" s="4">
        <f t="shared" si="238"/>
        <v>42534.374999993925</v>
      </c>
      <c r="E2507" t="str">
        <f t="shared" si="239"/>
        <v>LRKPLGS</v>
      </c>
      <c r="F2507" s="39">
        <v>116.51787567138672</v>
      </c>
      <c r="G2507">
        <f t="shared" si="237"/>
        <v>1.7479041478296003E-3</v>
      </c>
      <c r="H2507" s="38">
        <f>G2507*SUMIF('Manual Inputs'!$B$11:$B$22,'Expanded kW'!A2507,'Manual Inputs'!$C$11:$C$22)</f>
        <v>60910.955004045172</v>
      </c>
    </row>
    <row r="2508" spans="1:8" x14ac:dyDescent="0.2">
      <c r="A2508">
        <f t="shared" si="234"/>
        <v>6</v>
      </c>
      <c r="B2508" t="b">
        <f t="shared" si="235"/>
        <v>0</v>
      </c>
      <c r="C2508" t="str">
        <f t="shared" si="236"/>
        <v>ON</v>
      </c>
      <c r="D2508" s="4">
        <f t="shared" si="238"/>
        <v>42534.416666660589</v>
      </c>
      <c r="E2508" t="str">
        <f t="shared" si="239"/>
        <v>LRKPLGS</v>
      </c>
      <c r="F2508" s="39">
        <v>120.23090362548828</v>
      </c>
      <c r="G2508">
        <f t="shared" si="237"/>
        <v>1.803603901404623E-3</v>
      </c>
      <c r="H2508" s="38">
        <f>G2508*SUMIF('Manual Inputs'!$B$11:$B$22,'Expanded kW'!A2508,'Manual Inputs'!$C$11:$C$22)</f>
        <v>62851.979738128794</v>
      </c>
    </row>
    <row r="2509" spans="1:8" x14ac:dyDescent="0.2">
      <c r="A2509">
        <f t="shared" si="234"/>
        <v>6</v>
      </c>
      <c r="B2509" t="b">
        <f t="shared" si="235"/>
        <v>0</v>
      </c>
      <c r="C2509" t="str">
        <f t="shared" si="236"/>
        <v>ON</v>
      </c>
      <c r="D2509" s="4">
        <f t="shared" si="238"/>
        <v>42534.458333327253</v>
      </c>
      <c r="E2509" t="str">
        <f t="shared" si="239"/>
        <v>LRKPLGS</v>
      </c>
      <c r="F2509" s="39">
        <v>115.49185943603516</v>
      </c>
      <c r="G2509">
        <f t="shared" si="237"/>
        <v>1.7325127066178728E-3</v>
      </c>
      <c r="H2509" s="38">
        <f>G2509*SUMIF('Manual Inputs'!$B$11:$B$22,'Expanded kW'!A2509,'Manual Inputs'!$C$11:$C$22)</f>
        <v>60374.594137656095</v>
      </c>
    </row>
    <row r="2510" spans="1:8" x14ac:dyDescent="0.2">
      <c r="A2510">
        <f t="shared" si="234"/>
        <v>6</v>
      </c>
      <c r="B2510" t="b">
        <f t="shared" si="235"/>
        <v>0</v>
      </c>
      <c r="C2510" t="str">
        <f t="shared" si="236"/>
        <v>ON</v>
      </c>
      <c r="D2510" s="4">
        <f t="shared" si="238"/>
        <v>42534.499999993917</v>
      </c>
      <c r="E2510" t="str">
        <f t="shared" si="239"/>
        <v>LRKPLGS</v>
      </c>
      <c r="F2510" s="39">
        <v>118.34637451171875</v>
      </c>
      <c r="G2510">
        <f t="shared" si="237"/>
        <v>1.7753337648639144E-3</v>
      </c>
      <c r="H2510" s="38">
        <f>G2510*SUMIF('Manual Inputs'!$B$11:$B$22,'Expanded kW'!A2510,'Manual Inputs'!$C$11:$C$22)</f>
        <v>61866.822161308868</v>
      </c>
    </row>
    <row r="2511" spans="1:8" x14ac:dyDescent="0.2">
      <c r="A2511">
        <f t="shared" si="234"/>
        <v>6</v>
      </c>
      <c r="B2511" t="b">
        <f t="shared" si="235"/>
        <v>0</v>
      </c>
      <c r="C2511" t="str">
        <f t="shared" si="236"/>
        <v>ON</v>
      </c>
      <c r="D2511" s="4">
        <f t="shared" si="238"/>
        <v>42534.541666660582</v>
      </c>
      <c r="E2511" t="str">
        <f t="shared" si="239"/>
        <v>LRKPLGS</v>
      </c>
      <c r="F2511" s="39">
        <v>125.40486907958984</v>
      </c>
      <c r="G2511">
        <f t="shared" si="237"/>
        <v>1.8812194228500763E-3</v>
      </c>
      <c r="H2511" s="38">
        <f>G2511*SUMIF('Manual Inputs'!$B$11:$B$22,'Expanded kW'!A2511,'Manual Inputs'!$C$11:$C$22)</f>
        <v>65556.725041382349</v>
      </c>
    </row>
    <row r="2512" spans="1:8" x14ac:dyDescent="0.2">
      <c r="A2512">
        <f t="shared" si="234"/>
        <v>6</v>
      </c>
      <c r="B2512" t="b">
        <f t="shared" si="235"/>
        <v>0</v>
      </c>
      <c r="C2512" t="str">
        <f t="shared" si="236"/>
        <v>ON</v>
      </c>
      <c r="D2512" s="4">
        <f t="shared" si="238"/>
        <v>42534.583333327246</v>
      </c>
      <c r="E2512" t="str">
        <f t="shared" si="239"/>
        <v>LRKPLGS</v>
      </c>
      <c r="F2512" s="39">
        <v>125.58657073974609</v>
      </c>
      <c r="G2512">
        <f t="shared" si="237"/>
        <v>1.8839451598550174E-3</v>
      </c>
      <c r="H2512" s="38">
        <f>G2512*SUMIF('Manual Inputs'!$B$11:$B$22,'Expanded kW'!A2512,'Manual Inputs'!$C$11:$C$22)</f>
        <v>65651.711510901849</v>
      </c>
    </row>
    <row r="2513" spans="1:8" x14ac:dyDescent="0.2">
      <c r="A2513">
        <f t="shared" si="234"/>
        <v>6</v>
      </c>
      <c r="B2513" t="b">
        <f t="shared" si="235"/>
        <v>0</v>
      </c>
      <c r="C2513" t="str">
        <f t="shared" si="236"/>
        <v>ON</v>
      </c>
      <c r="D2513" s="4">
        <f t="shared" si="238"/>
        <v>42534.62499999391</v>
      </c>
      <c r="E2513" t="str">
        <f t="shared" si="239"/>
        <v>LRKPLGS</v>
      </c>
      <c r="F2513" s="39">
        <v>123.62242126464844</v>
      </c>
      <c r="G2513">
        <f t="shared" si="237"/>
        <v>1.8544806249525536E-3</v>
      </c>
      <c r="H2513" s="38">
        <f>G2513*SUMIF('Manual Inputs'!$B$11:$B$22,'Expanded kW'!A2513,'Manual Inputs'!$C$11:$C$22)</f>
        <v>64624.931545943466</v>
      </c>
    </row>
    <row r="2514" spans="1:8" x14ac:dyDescent="0.2">
      <c r="A2514">
        <f t="shared" si="234"/>
        <v>6</v>
      </c>
      <c r="B2514" t="b">
        <f t="shared" si="235"/>
        <v>0</v>
      </c>
      <c r="C2514" t="str">
        <f t="shared" si="236"/>
        <v>ON</v>
      </c>
      <c r="D2514" s="4">
        <f t="shared" si="238"/>
        <v>42534.666666660574</v>
      </c>
      <c r="E2514" t="str">
        <f t="shared" si="239"/>
        <v>LRKPLGS</v>
      </c>
      <c r="F2514" s="39">
        <v>118.94635009765625</v>
      </c>
      <c r="G2514">
        <f t="shared" si="237"/>
        <v>1.7843340990119064E-3</v>
      </c>
      <c r="H2514" s="38">
        <f>G2514*SUMIF('Manual Inputs'!$B$11:$B$22,'Expanded kW'!A2514,'Manual Inputs'!$C$11:$C$22)</f>
        <v>62180.465760696417</v>
      </c>
    </row>
    <row r="2515" spans="1:8" x14ac:dyDescent="0.2">
      <c r="A2515">
        <f t="shared" si="234"/>
        <v>6</v>
      </c>
      <c r="B2515" t="b">
        <f t="shared" si="235"/>
        <v>0</v>
      </c>
      <c r="C2515" t="str">
        <f t="shared" si="236"/>
        <v>ON</v>
      </c>
      <c r="D2515" s="4">
        <f t="shared" si="238"/>
        <v>42534.708333327239</v>
      </c>
      <c r="E2515" t="str">
        <f t="shared" si="239"/>
        <v>LRKPLGS</v>
      </c>
      <c r="F2515" s="39">
        <v>109.89707946777344</v>
      </c>
      <c r="G2515">
        <f t="shared" si="237"/>
        <v>1.648584476238025E-3</v>
      </c>
      <c r="H2515" s="38">
        <f>G2515*SUMIF('Manual Inputs'!$B$11:$B$22,'Expanded kW'!A2515,'Manual Inputs'!$C$11:$C$22)</f>
        <v>57449.863585020314</v>
      </c>
    </row>
    <row r="2516" spans="1:8" x14ac:dyDescent="0.2">
      <c r="A2516">
        <f t="shared" si="234"/>
        <v>6</v>
      </c>
      <c r="B2516" t="b">
        <f t="shared" si="235"/>
        <v>0</v>
      </c>
      <c r="C2516" t="str">
        <f t="shared" si="236"/>
        <v>ON</v>
      </c>
      <c r="D2516" s="4">
        <f t="shared" si="238"/>
        <v>42534.749999993903</v>
      </c>
      <c r="E2516" t="str">
        <f t="shared" si="239"/>
        <v>LRKPLGS</v>
      </c>
      <c r="F2516" s="39">
        <v>96.948837280273437</v>
      </c>
      <c r="G2516">
        <f t="shared" si="237"/>
        <v>1.4543457287821162E-3</v>
      </c>
      <c r="H2516" s="38">
        <f>G2516*SUMIF('Manual Inputs'!$B$11:$B$22,'Expanded kW'!A2516,'Manual Inputs'!$C$11:$C$22)</f>
        <v>50681.032684870537</v>
      </c>
    </row>
    <row r="2517" spans="1:8" x14ac:dyDescent="0.2">
      <c r="A2517">
        <f t="shared" si="234"/>
        <v>6</v>
      </c>
      <c r="B2517" t="b">
        <f t="shared" si="235"/>
        <v>0</v>
      </c>
      <c r="C2517" t="str">
        <f t="shared" si="236"/>
        <v>ON</v>
      </c>
      <c r="D2517" s="4">
        <f t="shared" si="238"/>
        <v>42534.791666660567</v>
      </c>
      <c r="E2517" t="str">
        <f t="shared" si="239"/>
        <v>LRKPLGS</v>
      </c>
      <c r="F2517" s="39">
        <v>92.489463806152344</v>
      </c>
      <c r="G2517">
        <f t="shared" si="237"/>
        <v>1.387449921188435E-3</v>
      </c>
      <c r="H2517" s="38">
        <f>G2517*SUMIF('Manual Inputs'!$B$11:$B$22,'Expanded kW'!A2517,'Manual Inputs'!$C$11:$C$22)</f>
        <v>48349.847916324979</v>
      </c>
    </row>
    <row r="2518" spans="1:8" x14ac:dyDescent="0.2">
      <c r="A2518">
        <f t="shared" si="234"/>
        <v>6</v>
      </c>
      <c r="B2518" t="b">
        <f t="shared" si="235"/>
        <v>0</v>
      </c>
      <c r="C2518" t="str">
        <f t="shared" si="236"/>
        <v>ON</v>
      </c>
      <c r="D2518" s="4">
        <f t="shared" si="238"/>
        <v>42534.833333327231</v>
      </c>
      <c r="E2518" t="str">
        <f t="shared" si="239"/>
        <v>LRKPLGS</v>
      </c>
      <c r="F2518" s="39">
        <v>86.315628051757813</v>
      </c>
      <c r="G2518">
        <f t="shared" si="237"/>
        <v>1.294835178077607E-3</v>
      </c>
      <c r="H2518" s="38">
        <f>G2518*SUMIF('Manual Inputs'!$B$11:$B$22,'Expanded kW'!A2518,'Manual Inputs'!$C$11:$C$22)</f>
        <v>45122.409811472557</v>
      </c>
    </row>
    <row r="2519" spans="1:8" x14ac:dyDescent="0.2">
      <c r="A2519">
        <f t="shared" si="234"/>
        <v>6</v>
      </c>
      <c r="B2519" t="b">
        <f t="shared" si="235"/>
        <v>0</v>
      </c>
      <c r="C2519" t="str">
        <f t="shared" si="236"/>
        <v>OFF</v>
      </c>
      <c r="D2519" s="4">
        <f t="shared" si="238"/>
        <v>42534.874999993895</v>
      </c>
      <c r="E2519" t="str">
        <f t="shared" si="239"/>
        <v>LRKPLGS</v>
      </c>
      <c r="F2519" s="39">
        <v>86.28375244140625</v>
      </c>
      <c r="G2519">
        <f t="shared" si="237"/>
        <v>1.2943570067135389E-3</v>
      </c>
      <c r="H2519" s="38">
        <f>G2519*SUMIF('Manual Inputs'!$B$11:$B$22,'Expanded kW'!A2519,'Manual Inputs'!$C$11:$C$22)</f>
        <v>45105.746498168373</v>
      </c>
    </row>
    <row r="2520" spans="1:8" x14ac:dyDescent="0.2">
      <c r="A2520">
        <f t="shared" si="234"/>
        <v>6</v>
      </c>
      <c r="B2520" t="b">
        <f t="shared" si="235"/>
        <v>0</v>
      </c>
      <c r="C2520" t="str">
        <f t="shared" si="236"/>
        <v>OFF</v>
      </c>
      <c r="D2520" s="4">
        <f t="shared" si="238"/>
        <v>42534.91666666056</v>
      </c>
      <c r="E2520" t="str">
        <f t="shared" si="239"/>
        <v>LRKPLGS</v>
      </c>
      <c r="F2520" s="39">
        <v>81.941017150878906</v>
      </c>
      <c r="G2520">
        <f t="shared" si="237"/>
        <v>1.2292109080269595E-3</v>
      </c>
      <c r="H2520" s="38">
        <f>G2520*SUMIF('Manual Inputs'!$B$11:$B$22,'Expanded kW'!A2520,'Manual Inputs'!$C$11:$C$22)</f>
        <v>42835.535576868948</v>
      </c>
    </row>
    <row r="2521" spans="1:8" x14ac:dyDescent="0.2">
      <c r="A2521">
        <f t="shared" si="234"/>
        <v>6</v>
      </c>
      <c r="B2521" t="b">
        <f t="shared" si="235"/>
        <v>0</v>
      </c>
      <c r="C2521" t="str">
        <f t="shared" si="236"/>
        <v>OFF</v>
      </c>
      <c r="D2521" s="4">
        <f t="shared" si="238"/>
        <v>42534.958333327224</v>
      </c>
      <c r="E2521" t="str">
        <f t="shared" si="239"/>
        <v>LRKPLGS</v>
      </c>
      <c r="F2521" s="39">
        <v>74.470443725585937</v>
      </c>
      <c r="G2521">
        <f t="shared" si="237"/>
        <v>1.1171435861547176E-3</v>
      </c>
      <c r="H2521" s="38">
        <f>G2521*SUMIF('Manual Inputs'!$B$11:$B$22,'Expanded kW'!A2521,'Manual Inputs'!$C$11:$C$22)</f>
        <v>38930.21410460167</v>
      </c>
    </row>
    <row r="2522" spans="1:8" x14ac:dyDescent="0.2">
      <c r="A2522">
        <f t="shared" si="234"/>
        <v>6</v>
      </c>
      <c r="B2522" t="b">
        <f t="shared" si="235"/>
        <v>0</v>
      </c>
      <c r="C2522" t="str">
        <f t="shared" si="236"/>
        <v>OFF</v>
      </c>
      <c r="D2522" s="4">
        <f t="shared" si="238"/>
        <v>42534.999999993888</v>
      </c>
      <c r="E2522" t="str">
        <f t="shared" si="239"/>
        <v>LRKPLGS</v>
      </c>
      <c r="F2522" s="39">
        <v>71.110542297363281</v>
      </c>
      <c r="G2522">
        <f t="shared" si="237"/>
        <v>1.066741142676844E-3</v>
      </c>
      <c r="H2522" s="38">
        <f>G2522*SUMIF('Manual Inputs'!$B$11:$B$22,'Expanded kW'!A2522,'Manual Inputs'!$C$11:$C$22)</f>
        <v>37173.790006296949</v>
      </c>
    </row>
    <row r="2523" spans="1:8" x14ac:dyDescent="0.2">
      <c r="A2523">
        <f t="shared" si="234"/>
        <v>6</v>
      </c>
      <c r="B2523" t="b">
        <f t="shared" si="235"/>
        <v>0</v>
      </c>
      <c r="C2523" t="str">
        <f t="shared" si="236"/>
        <v>OFF</v>
      </c>
      <c r="D2523" s="4">
        <f t="shared" si="238"/>
        <v>42535.041666660552</v>
      </c>
      <c r="E2523" t="str">
        <f t="shared" si="239"/>
        <v>LRKPLGS</v>
      </c>
      <c r="F2523" s="39">
        <v>66.978218078613281</v>
      </c>
      <c r="G2523">
        <f t="shared" si="237"/>
        <v>1.0047514556823739E-3</v>
      </c>
      <c r="H2523" s="38">
        <f>G2523*SUMIF('Manual Inputs'!$B$11:$B$22,'Expanded kW'!A2523,'Manual Inputs'!$C$11:$C$22)</f>
        <v>35013.573703862086</v>
      </c>
    </row>
    <row r="2524" spans="1:8" x14ac:dyDescent="0.2">
      <c r="A2524">
        <f t="shared" si="234"/>
        <v>6</v>
      </c>
      <c r="B2524" t="b">
        <f t="shared" si="235"/>
        <v>0</v>
      </c>
      <c r="C2524" t="str">
        <f t="shared" si="236"/>
        <v>OFF</v>
      </c>
      <c r="D2524" s="4">
        <f t="shared" si="238"/>
        <v>42535.083333327217</v>
      </c>
      <c r="E2524" t="str">
        <f t="shared" si="239"/>
        <v>LRKPLGS</v>
      </c>
      <c r="F2524" s="39">
        <v>64.798362731933594</v>
      </c>
      <c r="G2524">
        <f t="shared" si="237"/>
        <v>9.7205108091004519E-4</v>
      </c>
      <c r="H2524" s="38">
        <f>G2524*SUMIF('Manual Inputs'!$B$11:$B$22,'Expanded kW'!A2524,'Manual Inputs'!$C$11:$C$22)</f>
        <v>33874.031207297849</v>
      </c>
    </row>
    <row r="2525" spans="1:8" x14ac:dyDescent="0.2">
      <c r="A2525">
        <f t="shared" si="234"/>
        <v>6</v>
      </c>
      <c r="B2525" t="b">
        <f t="shared" si="235"/>
        <v>0</v>
      </c>
      <c r="C2525" t="str">
        <f t="shared" si="236"/>
        <v>OFF</v>
      </c>
      <c r="D2525" s="4">
        <f t="shared" si="238"/>
        <v>42535.124999993881</v>
      </c>
      <c r="E2525" t="str">
        <f t="shared" si="239"/>
        <v>LRKPLGS</v>
      </c>
      <c r="F2525" s="39">
        <v>65.514694213867187</v>
      </c>
      <c r="G2525">
        <f t="shared" si="237"/>
        <v>9.8279688932165644E-4</v>
      </c>
      <c r="H2525" s="38">
        <f>G2525*SUMIF('Manual Inputs'!$B$11:$B$22,'Expanded kW'!A2525,'Manual Inputs'!$C$11:$C$22)</f>
        <v>34248.501085096636</v>
      </c>
    </row>
    <row r="2526" spans="1:8" x14ac:dyDescent="0.2">
      <c r="A2526">
        <f t="shared" si="234"/>
        <v>6</v>
      </c>
      <c r="B2526" t="b">
        <f t="shared" si="235"/>
        <v>0</v>
      </c>
      <c r="C2526" t="str">
        <f t="shared" si="236"/>
        <v>OFF</v>
      </c>
      <c r="D2526" s="4">
        <f t="shared" si="238"/>
        <v>42535.166666660545</v>
      </c>
      <c r="E2526" t="str">
        <f t="shared" si="239"/>
        <v>LRKPLGS</v>
      </c>
      <c r="F2526" s="39">
        <v>73.550949096679688</v>
      </c>
      <c r="G2526">
        <f t="shared" si="237"/>
        <v>1.1033500933836599E-3</v>
      </c>
      <c r="H2526" s="38">
        <f>G2526*SUMIF('Manual Inputs'!$B$11:$B$22,'Expanded kW'!A2526,'Manual Inputs'!$C$11:$C$22)</f>
        <v>38449.538537483313</v>
      </c>
    </row>
    <row r="2527" spans="1:8" x14ac:dyDescent="0.2">
      <c r="A2527">
        <f t="shared" si="234"/>
        <v>6</v>
      </c>
      <c r="B2527" t="b">
        <f t="shared" si="235"/>
        <v>0</v>
      </c>
      <c r="C2527" t="str">
        <f t="shared" si="236"/>
        <v>OFF</v>
      </c>
      <c r="D2527" s="4">
        <f t="shared" si="238"/>
        <v>42535.208333327209</v>
      </c>
      <c r="E2527" t="str">
        <f t="shared" si="239"/>
        <v>LRKPLGS</v>
      </c>
      <c r="F2527" s="39">
        <v>81.031684875488281</v>
      </c>
      <c r="G2527">
        <f t="shared" si="237"/>
        <v>1.2155698624212773E-3</v>
      </c>
      <c r="H2527" s="38">
        <f>G2527*SUMIF('Manual Inputs'!$B$11:$B$22,'Expanded kW'!A2527,'Manual Inputs'!$C$11:$C$22)</f>
        <v>42360.172487807358</v>
      </c>
    </row>
    <row r="2528" spans="1:8" x14ac:dyDescent="0.2">
      <c r="A2528">
        <f t="shared" si="234"/>
        <v>6</v>
      </c>
      <c r="B2528" t="b">
        <f t="shared" si="235"/>
        <v>0</v>
      </c>
      <c r="C2528" t="str">
        <f t="shared" si="236"/>
        <v>OFF</v>
      </c>
      <c r="D2528" s="4">
        <f t="shared" si="238"/>
        <v>42535.249999993874</v>
      </c>
      <c r="E2528" t="str">
        <f t="shared" si="239"/>
        <v>LRKPLGS</v>
      </c>
      <c r="F2528" s="39">
        <v>87.569282531738281</v>
      </c>
      <c r="G2528">
        <f t="shared" si="237"/>
        <v>1.313641458683709E-3</v>
      </c>
      <c r="H2528" s="38">
        <f>G2528*SUMIF('Manual Inputs'!$B$11:$B$22,'Expanded kW'!A2528,'Manual Inputs'!$C$11:$C$22)</f>
        <v>45777.7709840026</v>
      </c>
    </row>
    <row r="2529" spans="1:8" x14ac:dyDescent="0.2">
      <c r="A2529">
        <f t="shared" si="234"/>
        <v>6</v>
      </c>
      <c r="B2529" t="b">
        <f t="shared" si="235"/>
        <v>0</v>
      </c>
      <c r="C2529" t="str">
        <f t="shared" si="236"/>
        <v>ON</v>
      </c>
      <c r="D2529" s="4">
        <f t="shared" si="238"/>
        <v>42535.291666660538</v>
      </c>
      <c r="E2529" t="str">
        <f t="shared" si="239"/>
        <v>LRKPLGS</v>
      </c>
      <c r="F2529" s="39">
        <v>95.365364074707031</v>
      </c>
      <c r="G2529">
        <f t="shared" si="237"/>
        <v>1.4305917822907434E-3</v>
      </c>
      <c r="H2529" s="38">
        <f>G2529*SUMIF('Manual Inputs'!$B$11:$B$22,'Expanded kW'!A2529,'Manual Inputs'!$C$11:$C$22)</f>
        <v>49853.255276308912</v>
      </c>
    </row>
    <row r="2530" spans="1:8" x14ac:dyDescent="0.2">
      <c r="A2530">
        <f t="shared" si="234"/>
        <v>6</v>
      </c>
      <c r="B2530" t="b">
        <f t="shared" si="235"/>
        <v>0</v>
      </c>
      <c r="C2530" t="str">
        <f t="shared" si="236"/>
        <v>ON</v>
      </c>
      <c r="D2530" s="4">
        <f t="shared" si="238"/>
        <v>42535.333333327202</v>
      </c>
      <c r="E2530" t="str">
        <f t="shared" si="239"/>
        <v>LRKPLGS</v>
      </c>
      <c r="F2530" s="39">
        <v>104.39931488037109</v>
      </c>
      <c r="G2530">
        <f t="shared" si="237"/>
        <v>1.5661115898183229E-3</v>
      </c>
      <c r="H2530" s="38">
        <f>G2530*SUMIF('Manual Inputs'!$B$11:$B$22,'Expanded kW'!A2530,'Manual Inputs'!$C$11:$C$22)</f>
        <v>54575.848851430965</v>
      </c>
    </row>
    <row r="2531" spans="1:8" x14ac:dyDescent="0.2">
      <c r="A2531">
        <f t="shared" si="234"/>
        <v>6</v>
      </c>
      <c r="B2531" t="b">
        <f t="shared" si="235"/>
        <v>0</v>
      </c>
      <c r="C2531" t="str">
        <f t="shared" si="236"/>
        <v>ON</v>
      </c>
      <c r="D2531" s="4">
        <f t="shared" si="238"/>
        <v>42535.374999993866</v>
      </c>
      <c r="E2531" t="str">
        <f t="shared" si="239"/>
        <v>LRKPLGS</v>
      </c>
      <c r="F2531" s="39">
        <v>108.26972198486328</v>
      </c>
      <c r="G2531">
        <f t="shared" si="237"/>
        <v>1.6241722143598356E-3</v>
      </c>
      <c r="H2531" s="38">
        <f>G2531*SUMIF('Manual Inputs'!$B$11:$B$22,'Expanded kW'!A2531,'Manual Inputs'!$C$11:$C$22)</f>
        <v>56599.145205150475</v>
      </c>
    </row>
    <row r="2532" spans="1:8" x14ac:dyDescent="0.2">
      <c r="A2532">
        <f t="shared" si="234"/>
        <v>6</v>
      </c>
      <c r="B2532" t="b">
        <f t="shared" si="235"/>
        <v>0</v>
      </c>
      <c r="C2532" t="str">
        <f t="shared" si="236"/>
        <v>ON</v>
      </c>
      <c r="D2532" s="4">
        <f t="shared" si="238"/>
        <v>42535.416666660531</v>
      </c>
      <c r="E2532" t="str">
        <f t="shared" si="239"/>
        <v>LRKPLGS</v>
      </c>
      <c r="F2532" s="39">
        <v>113.82846832275391</v>
      </c>
      <c r="G2532">
        <f t="shared" si="237"/>
        <v>1.7075598982216143E-3</v>
      </c>
      <c r="H2532" s="38">
        <f>G2532*SUMIF('Manual Inputs'!$B$11:$B$22,'Expanded kW'!A2532,'Manual Inputs'!$C$11:$C$22)</f>
        <v>59505.038795427325</v>
      </c>
    </row>
    <row r="2533" spans="1:8" x14ac:dyDescent="0.2">
      <c r="A2533">
        <f t="shared" si="234"/>
        <v>6</v>
      </c>
      <c r="B2533" t="b">
        <f t="shared" si="235"/>
        <v>0</v>
      </c>
      <c r="C2533" t="str">
        <f t="shared" si="236"/>
        <v>ON</v>
      </c>
      <c r="D2533" s="4">
        <f t="shared" si="238"/>
        <v>42535.458333327195</v>
      </c>
      <c r="E2533" t="str">
        <f t="shared" si="239"/>
        <v>LRKPLGS</v>
      </c>
      <c r="F2533" s="39">
        <v>117.94464111328125</v>
      </c>
      <c r="G2533">
        <f t="shared" si="237"/>
        <v>1.7693072949389824E-3</v>
      </c>
      <c r="H2533" s="38">
        <f>G2533*SUMIF('Manual Inputs'!$B$11:$B$22,'Expanded kW'!A2533,'Manual Inputs'!$C$11:$C$22)</f>
        <v>61656.811767497187</v>
      </c>
    </row>
    <row r="2534" spans="1:8" x14ac:dyDescent="0.2">
      <c r="A2534">
        <f t="shared" si="234"/>
        <v>6</v>
      </c>
      <c r="B2534" t="b">
        <f t="shared" si="235"/>
        <v>0</v>
      </c>
      <c r="C2534" t="str">
        <f t="shared" si="236"/>
        <v>ON</v>
      </c>
      <c r="D2534" s="4">
        <f t="shared" si="238"/>
        <v>42535.499999993859</v>
      </c>
      <c r="E2534" t="str">
        <f t="shared" si="239"/>
        <v>LRKPLGS</v>
      </c>
      <c r="F2534" s="39">
        <v>120.61748504638672</v>
      </c>
      <c r="G2534">
        <f t="shared" si="237"/>
        <v>1.8094030739793782E-3</v>
      </c>
      <c r="H2534" s="38">
        <f>G2534*SUMIF('Manual Inputs'!$B$11:$B$22,'Expanded kW'!A2534,'Manual Inputs'!$C$11:$C$22)</f>
        <v>63054.069275018002</v>
      </c>
    </row>
    <row r="2535" spans="1:8" x14ac:dyDescent="0.2">
      <c r="A2535">
        <f t="shared" si="234"/>
        <v>6</v>
      </c>
      <c r="B2535" t="b">
        <f t="shared" si="235"/>
        <v>0</v>
      </c>
      <c r="C2535" t="str">
        <f t="shared" si="236"/>
        <v>ON</v>
      </c>
      <c r="D2535" s="4">
        <f t="shared" si="238"/>
        <v>42535.541666660523</v>
      </c>
      <c r="E2535" t="str">
        <f t="shared" si="239"/>
        <v>LRKPLGS</v>
      </c>
      <c r="F2535" s="39">
        <v>122.40091705322266</v>
      </c>
      <c r="G2535">
        <f t="shared" si="237"/>
        <v>1.8361566359041783E-3</v>
      </c>
      <c r="H2535" s="38">
        <f>G2535*SUMIF('Manual Inputs'!$B$11:$B$22,'Expanded kW'!A2535,'Manual Inputs'!$C$11:$C$22)</f>
        <v>63986.377267205629</v>
      </c>
    </row>
    <row r="2536" spans="1:8" x14ac:dyDescent="0.2">
      <c r="A2536">
        <f t="shared" si="234"/>
        <v>6</v>
      </c>
      <c r="B2536" t="b">
        <f t="shared" si="235"/>
        <v>0</v>
      </c>
      <c r="C2536" t="str">
        <f t="shared" si="236"/>
        <v>ON</v>
      </c>
      <c r="D2536" s="4">
        <f t="shared" si="238"/>
        <v>42535.583333327188</v>
      </c>
      <c r="E2536" t="str">
        <f t="shared" si="239"/>
        <v>LRKPLGS</v>
      </c>
      <c r="F2536" s="39">
        <v>130.79010009765625</v>
      </c>
      <c r="G2536">
        <f t="shared" si="237"/>
        <v>1.9620041743679106E-3</v>
      </c>
      <c r="H2536" s="38">
        <f>G2536*SUMIF('Manual Inputs'!$B$11:$B$22,'Expanded kW'!A2536,'Manual Inputs'!$C$11:$C$22)</f>
        <v>68371.911658352081</v>
      </c>
    </row>
    <row r="2537" spans="1:8" x14ac:dyDescent="0.2">
      <c r="A2537">
        <f t="shared" si="234"/>
        <v>6</v>
      </c>
      <c r="B2537" t="b">
        <f t="shared" si="235"/>
        <v>0</v>
      </c>
      <c r="C2537" t="str">
        <f t="shared" si="236"/>
        <v>ON</v>
      </c>
      <c r="D2537" s="4">
        <f t="shared" si="238"/>
        <v>42535.624999993852</v>
      </c>
      <c r="E2537" t="str">
        <f t="shared" si="239"/>
        <v>LRKPLGS</v>
      </c>
      <c r="F2537" s="39">
        <v>134.92965698242187</v>
      </c>
      <c r="G2537">
        <f t="shared" si="237"/>
        <v>2.0241023597953956E-3</v>
      </c>
      <c r="H2537" s="38">
        <f>G2537*SUMIF('Manual Inputs'!$B$11:$B$22,'Expanded kW'!A2537,'Manual Inputs'!$C$11:$C$22)</f>
        <v>70535.908913638152</v>
      </c>
    </row>
    <row r="2538" spans="1:8" x14ac:dyDescent="0.2">
      <c r="A2538">
        <f t="shared" si="234"/>
        <v>6</v>
      </c>
      <c r="B2538" t="b">
        <f t="shared" si="235"/>
        <v>0</v>
      </c>
      <c r="C2538" t="str">
        <f t="shared" si="236"/>
        <v>ON</v>
      </c>
      <c r="D2538" s="4">
        <f t="shared" si="238"/>
        <v>42535.666666660516</v>
      </c>
      <c r="E2538" t="str">
        <f t="shared" si="239"/>
        <v>LRKPLGS</v>
      </c>
      <c r="F2538" s="39">
        <v>119.62026977539062</v>
      </c>
      <c r="G2538">
        <f t="shared" si="237"/>
        <v>1.7944436808527051E-3</v>
      </c>
      <c r="H2538" s="38">
        <f>G2538*SUMIF('Manual Inputs'!$B$11:$B$22,'Expanded kW'!A2538,'Manual Inputs'!$C$11:$C$22)</f>
        <v>62532.764418136663</v>
      </c>
    </row>
    <row r="2539" spans="1:8" x14ac:dyDescent="0.2">
      <c r="A2539">
        <f t="shared" si="234"/>
        <v>6</v>
      </c>
      <c r="B2539" t="b">
        <f t="shared" si="235"/>
        <v>0</v>
      </c>
      <c r="C2539" t="str">
        <f t="shared" si="236"/>
        <v>ON</v>
      </c>
      <c r="D2539" s="4">
        <f t="shared" si="238"/>
        <v>42535.70833332718</v>
      </c>
      <c r="E2539" t="str">
        <f t="shared" si="239"/>
        <v>LRKPLGS</v>
      </c>
      <c r="F2539" s="39">
        <v>113.02589416503906</v>
      </c>
      <c r="G2539">
        <f t="shared" si="237"/>
        <v>1.6955203490011412E-3</v>
      </c>
      <c r="H2539" s="38">
        <f>G2539*SUMIF('Manual Inputs'!$B$11:$B$22,'Expanded kW'!A2539,'Manual Inputs'!$C$11:$C$22)</f>
        <v>59085.484644390024</v>
      </c>
    </row>
    <row r="2540" spans="1:8" x14ac:dyDescent="0.2">
      <c r="A2540">
        <f t="shared" si="234"/>
        <v>6</v>
      </c>
      <c r="B2540" t="b">
        <f t="shared" si="235"/>
        <v>0</v>
      </c>
      <c r="C2540" t="str">
        <f t="shared" si="236"/>
        <v>ON</v>
      </c>
      <c r="D2540" s="4">
        <f t="shared" si="238"/>
        <v>42535.749999993845</v>
      </c>
      <c r="E2540" t="str">
        <f t="shared" si="239"/>
        <v>LRKPLGS</v>
      </c>
      <c r="F2540" s="39">
        <v>97.264862060546875</v>
      </c>
      <c r="G2540">
        <f t="shared" si="237"/>
        <v>1.4590864693858562E-3</v>
      </c>
      <c r="H2540" s="38">
        <f>G2540*SUMIF('Manual Inputs'!$B$11:$B$22,'Expanded kW'!A2540,'Manual Inputs'!$C$11:$C$22)</f>
        <v>50846.237989725967</v>
      </c>
    </row>
    <row r="2541" spans="1:8" x14ac:dyDescent="0.2">
      <c r="A2541">
        <f t="shared" si="234"/>
        <v>6</v>
      </c>
      <c r="B2541" t="b">
        <f t="shared" si="235"/>
        <v>0</v>
      </c>
      <c r="C2541" t="str">
        <f t="shared" si="236"/>
        <v>ON</v>
      </c>
      <c r="D2541" s="4">
        <f t="shared" si="238"/>
        <v>42535.791666660509</v>
      </c>
      <c r="E2541" t="str">
        <f t="shared" si="239"/>
        <v>LRKPLGS</v>
      </c>
      <c r="F2541" s="39">
        <v>91.062019348144531</v>
      </c>
      <c r="G2541">
        <f t="shared" si="237"/>
        <v>1.3660365880447298E-3</v>
      </c>
      <c r="H2541" s="38">
        <f>G2541*SUMIF('Manual Inputs'!$B$11:$B$22,'Expanded kW'!A2541,'Manual Inputs'!$C$11:$C$22)</f>
        <v>47603.636189999808</v>
      </c>
    </row>
    <row r="2542" spans="1:8" x14ac:dyDescent="0.2">
      <c r="A2542">
        <f t="shared" si="234"/>
        <v>6</v>
      </c>
      <c r="B2542" t="b">
        <f t="shared" si="235"/>
        <v>0</v>
      </c>
      <c r="C2542" t="str">
        <f t="shared" si="236"/>
        <v>ON</v>
      </c>
      <c r="D2542" s="4">
        <f t="shared" si="238"/>
        <v>42535.833333327173</v>
      </c>
      <c r="E2542" t="str">
        <f t="shared" si="239"/>
        <v>LRKPLGS</v>
      </c>
      <c r="F2542" s="39">
        <v>88.062126159667969</v>
      </c>
      <c r="G2542">
        <f t="shared" si="237"/>
        <v>1.3210346884051228E-3</v>
      </c>
      <c r="H2542" s="38">
        <f>G2542*SUMIF('Manual Inputs'!$B$11:$B$22,'Expanded kW'!A2542,'Manual Inputs'!$C$11:$C$22)</f>
        <v>46035.410216368276</v>
      </c>
    </row>
    <row r="2543" spans="1:8" x14ac:dyDescent="0.2">
      <c r="A2543">
        <f t="shared" si="234"/>
        <v>6</v>
      </c>
      <c r="B2543" t="b">
        <f t="shared" si="235"/>
        <v>0</v>
      </c>
      <c r="C2543" t="str">
        <f t="shared" si="236"/>
        <v>OFF</v>
      </c>
      <c r="D2543" s="4">
        <f t="shared" si="238"/>
        <v>42535.874999993837</v>
      </c>
      <c r="E2543" t="str">
        <f t="shared" si="239"/>
        <v>LRKPLGS</v>
      </c>
      <c r="F2543" s="39">
        <v>86.372779846191406</v>
      </c>
      <c r="G2543">
        <f t="shared" si="237"/>
        <v>1.2956925217081079E-3</v>
      </c>
      <c r="H2543" s="38">
        <f>G2543*SUMIF('Manual Inputs'!$B$11:$B$22,'Expanded kW'!A2543,'Manual Inputs'!$C$11:$C$22)</f>
        <v>45152.286518021538</v>
      </c>
    </row>
    <row r="2544" spans="1:8" x14ac:dyDescent="0.2">
      <c r="A2544">
        <f t="shared" si="234"/>
        <v>6</v>
      </c>
      <c r="B2544" t="b">
        <f t="shared" si="235"/>
        <v>0</v>
      </c>
      <c r="C2544" t="str">
        <f t="shared" si="236"/>
        <v>OFF</v>
      </c>
      <c r="D2544" s="4">
        <f t="shared" si="238"/>
        <v>42535.916666660502</v>
      </c>
      <c r="E2544" t="str">
        <f t="shared" si="239"/>
        <v>LRKPLGS</v>
      </c>
      <c r="F2544" s="39">
        <v>85.080673217773438</v>
      </c>
      <c r="G2544">
        <f t="shared" si="237"/>
        <v>1.2763094139897743E-3</v>
      </c>
      <c r="H2544" s="38">
        <f>G2544*SUMIF('Manual Inputs'!$B$11:$B$22,'Expanded kW'!A2544,'Manual Inputs'!$C$11:$C$22)</f>
        <v>44476.824077168589</v>
      </c>
    </row>
    <row r="2545" spans="1:8" x14ac:dyDescent="0.2">
      <c r="A2545">
        <f t="shared" si="234"/>
        <v>6</v>
      </c>
      <c r="B2545" t="b">
        <f t="shared" si="235"/>
        <v>0</v>
      </c>
      <c r="C2545" t="str">
        <f t="shared" si="236"/>
        <v>OFF</v>
      </c>
      <c r="D2545" s="4">
        <f t="shared" si="238"/>
        <v>42535.958333327166</v>
      </c>
      <c r="E2545" t="str">
        <f t="shared" si="239"/>
        <v>LRKPLGS</v>
      </c>
      <c r="F2545" s="39">
        <v>77.872398376464844</v>
      </c>
      <c r="G2545">
        <f t="shared" si="237"/>
        <v>1.1681768770616825E-3</v>
      </c>
      <c r="H2545" s="38">
        <f>G2545*SUMIF('Manual Inputs'!$B$11:$B$22,'Expanded kW'!A2545,'Manual Inputs'!$C$11:$C$22)</f>
        <v>40708.621970961125</v>
      </c>
    </row>
    <row r="2546" spans="1:8" x14ac:dyDescent="0.2">
      <c r="A2546">
        <f t="shared" si="234"/>
        <v>6</v>
      </c>
      <c r="B2546" t="b">
        <f t="shared" si="235"/>
        <v>0</v>
      </c>
      <c r="C2546" t="str">
        <f t="shared" si="236"/>
        <v>OFF</v>
      </c>
      <c r="D2546" s="4">
        <f t="shared" si="238"/>
        <v>42535.99999999383</v>
      </c>
      <c r="E2546" t="str">
        <f t="shared" si="239"/>
        <v>LRKPLGS</v>
      </c>
      <c r="F2546" s="39">
        <v>73.422660827636719</v>
      </c>
      <c r="G2546">
        <f t="shared" si="237"/>
        <v>1.1014256195955308E-3</v>
      </c>
      <c r="H2546" s="38">
        <f>G2546*SUMIF('Manual Inputs'!$B$11:$B$22,'Expanded kW'!A2546,'Manual Inputs'!$C$11:$C$22)</f>
        <v>38382.474484536957</v>
      </c>
    </row>
    <row r="2547" spans="1:8" x14ac:dyDescent="0.2">
      <c r="A2547">
        <f t="shared" si="234"/>
        <v>6</v>
      </c>
      <c r="B2547" t="b">
        <f t="shared" si="235"/>
        <v>0</v>
      </c>
      <c r="C2547" t="str">
        <f t="shared" si="236"/>
        <v>OFF</v>
      </c>
      <c r="D2547" s="4">
        <f t="shared" si="238"/>
        <v>42536.041666660494</v>
      </c>
      <c r="E2547" t="str">
        <f t="shared" si="239"/>
        <v>LRKPLGS</v>
      </c>
      <c r="F2547" s="39">
        <v>70.52655029296875</v>
      </c>
      <c r="G2547">
        <f t="shared" si="237"/>
        <v>1.0579805809098294E-3</v>
      </c>
      <c r="H2547" s="38">
        <f>G2547*SUMIF('Manual Inputs'!$B$11:$B$22,'Expanded kW'!A2547,'Manual Inputs'!$C$11:$C$22)</f>
        <v>36868.501993642829</v>
      </c>
    </row>
    <row r="2548" spans="1:8" x14ac:dyDescent="0.2">
      <c r="A2548">
        <f t="shared" si="234"/>
        <v>6</v>
      </c>
      <c r="B2548" t="b">
        <f t="shared" si="235"/>
        <v>0</v>
      </c>
      <c r="C2548" t="str">
        <f t="shared" si="236"/>
        <v>OFF</v>
      </c>
      <c r="D2548" s="4">
        <f t="shared" si="238"/>
        <v>42536.083333327158</v>
      </c>
      <c r="E2548" t="str">
        <f t="shared" si="239"/>
        <v>LRKPLGS</v>
      </c>
      <c r="F2548" s="39">
        <v>68.772247314453125</v>
      </c>
      <c r="G2548">
        <f t="shared" si="237"/>
        <v>1.0316639884125093E-3</v>
      </c>
      <c r="H2548" s="38">
        <f>G2548*SUMIF('Manual Inputs'!$B$11:$B$22,'Expanded kW'!A2548,'Manual Inputs'!$C$11:$C$22)</f>
        <v>35951.421509879183</v>
      </c>
    </row>
    <row r="2549" spans="1:8" x14ac:dyDescent="0.2">
      <c r="A2549">
        <f t="shared" si="234"/>
        <v>6</v>
      </c>
      <c r="B2549" t="b">
        <f t="shared" si="235"/>
        <v>0</v>
      </c>
      <c r="C2549" t="str">
        <f t="shared" si="236"/>
        <v>OFF</v>
      </c>
      <c r="D2549" s="4">
        <f t="shared" si="238"/>
        <v>42536.124999993823</v>
      </c>
      <c r="E2549" t="str">
        <f t="shared" si="239"/>
        <v>LRKPLGS</v>
      </c>
      <c r="F2549" s="39">
        <v>69.856575012207031</v>
      </c>
      <c r="G2549">
        <f t="shared" si="237"/>
        <v>1.0479301696279637E-3</v>
      </c>
      <c r="H2549" s="38">
        <f>G2549*SUMIF('Manual Inputs'!$B$11:$B$22,'Expanded kW'!A2549,'Manual Inputs'!$C$11:$C$22)</f>
        <v>36518.265311544426</v>
      </c>
    </row>
    <row r="2550" spans="1:8" x14ac:dyDescent="0.2">
      <c r="A2550">
        <f t="shared" si="234"/>
        <v>6</v>
      </c>
      <c r="B2550" t="b">
        <f t="shared" si="235"/>
        <v>0</v>
      </c>
      <c r="C2550" t="str">
        <f t="shared" si="236"/>
        <v>OFF</v>
      </c>
      <c r="D2550" s="4">
        <f t="shared" si="238"/>
        <v>42536.166666660487</v>
      </c>
      <c r="E2550" t="str">
        <f t="shared" si="239"/>
        <v>LRKPLGS</v>
      </c>
      <c r="F2550" s="39">
        <v>76.961380004882813</v>
      </c>
      <c r="G2550">
        <f t="shared" si="237"/>
        <v>1.1545105380449281E-3</v>
      </c>
      <c r="H2550" s="38">
        <f>G2550*SUMIF('Manual Inputs'!$B$11:$B$22,'Expanded kW'!A2550,'Manual Inputs'!$C$11:$C$22)</f>
        <v>40232.377457236966</v>
      </c>
    </row>
    <row r="2551" spans="1:8" x14ac:dyDescent="0.2">
      <c r="A2551">
        <f t="shared" si="234"/>
        <v>6</v>
      </c>
      <c r="B2551" t="b">
        <f t="shared" si="235"/>
        <v>0</v>
      </c>
      <c r="C2551" t="str">
        <f t="shared" si="236"/>
        <v>OFF</v>
      </c>
      <c r="D2551" s="4">
        <f t="shared" si="238"/>
        <v>42536.208333327151</v>
      </c>
      <c r="E2551" t="str">
        <f t="shared" si="239"/>
        <v>LRKPLGS</v>
      </c>
      <c r="F2551" s="39">
        <v>86.200439453125</v>
      </c>
      <c r="G2551">
        <f t="shared" si="237"/>
        <v>1.2931072146370375E-3</v>
      </c>
      <c r="H2551" s="38">
        <f>G2551*SUMIF('Manual Inputs'!$B$11:$B$22,'Expanded kW'!A2551,'Manual Inputs'!$C$11:$C$22)</f>
        <v>45062.193750135411</v>
      </c>
    </row>
    <row r="2552" spans="1:8" x14ac:dyDescent="0.2">
      <c r="A2552">
        <f t="shared" si="234"/>
        <v>6</v>
      </c>
      <c r="B2552" t="b">
        <f t="shared" si="235"/>
        <v>0</v>
      </c>
      <c r="C2552" t="str">
        <f t="shared" si="236"/>
        <v>OFF</v>
      </c>
      <c r="D2552" s="4">
        <f t="shared" si="238"/>
        <v>42536.249999993815</v>
      </c>
      <c r="E2552" t="str">
        <f t="shared" si="239"/>
        <v>LRKPLGS</v>
      </c>
      <c r="F2552" s="39">
        <v>101.16897583007812</v>
      </c>
      <c r="G2552">
        <f t="shared" si="237"/>
        <v>1.5176527332491623E-3</v>
      </c>
      <c r="H2552" s="38">
        <f>G2552*SUMIF('Manual Inputs'!$B$11:$B$22,'Expanded kW'!A2552,'Manual Inputs'!$C$11:$C$22)</f>
        <v>52887.154860003146</v>
      </c>
    </row>
    <row r="2553" spans="1:8" x14ac:dyDescent="0.2">
      <c r="A2553">
        <f t="shared" si="234"/>
        <v>6</v>
      </c>
      <c r="B2553" t="b">
        <f t="shared" si="235"/>
        <v>0</v>
      </c>
      <c r="C2553" t="str">
        <f t="shared" si="236"/>
        <v>ON</v>
      </c>
      <c r="D2553" s="4">
        <f t="shared" si="238"/>
        <v>42536.29166666048</v>
      </c>
      <c r="E2553" t="str">
        <f t="shared" si="239"/>
        <v>LRKPLGS</v>
      </c>
      <c r="F2553" s="39">
        <v>102.15036773681641</v>
      </c>
      <c r="G2553">
        <f t="shared" si="237"/>
        <v>1.5323747574411592E-3</v>
      </c>
      <c r="H2553" s="38">
        <f>G2553*SUMIF('Manual Inputs'!$B$11:$B$22,'Expanded kW'!A2553,'Manual Inputs'!$C$11:$C$22)</f>
        <v>53400.187885435727</v>
      </c>
    </row>
    <row r="2554" spans="1:8" x14ac:dyDescent="0.2">
      <c r="A2554">
        <f t="shared" si="234"/>
        <v>6</v>
      </c>
      <c r="B2554" t="b">
        <f t="shared" si="235"/>
        <v>0</v>
      </c>
      <c r="C2554" t="str">
        <f t="shared" si="236"/>
        <v>ON</v>
      </c>
      <c r="D2554" s="4">
        <f t="shared" si="238"/>
        <v>42536.333333327144</v>
      </c>
      <c r="E2554" t="str">
        <f t="shared" si="239"/>
        <v>LRKPLGS</v>
      </c>
      <c r="F2554" s="39">
        <v>111.96483612060547</v>
      </c>
      <c r="G2554">
        <f t="shared" si="237"/>
        <v>1.6796032397484457E-3</v>
      </c>
      <c r="H2554" s="38">
        <f>G2554*SUMIF('Manual Inputs'!$B$11:$B$22,'Expanded kW'!A2554,'Manual Inputs'!$C$11:$C$22)</f>
        <v>58530.805300737637</v>
      </c>
    </row>
    <row r="2555" spans="1:8" x14ac:dyDescent="0.2">
      <c r="A2555">
        <f t="shared" si="234"/>
        <v>6</v>
      </c>
      <c r="B2555" t="b">
        <f t="shared" si="235"/>
        <v>0</v>
      </c>
      <c r="C2555" t="str">
        <f t="shared" si="236"/>
        <v>ON</v>
      </c>
      <c r="D2555" s="4">
        <f t="shared" si="238"/>
        <v>42536.374999993808</v>
      </c>
      <c r="E2555" t="str">
        <f t="shared" si="239"/>
        <v>LRKPLGS</v>
      </c>
      <c r="F2555" s="39">
        <v>119.95222473144531</v>
      </c>
      <c r="G2555">
        <f t="shared" si="237"/>
        <v>1.7994233926886553E-3</v>
      </c>
      <c r="H2555" s="38">
        <f>G2555*SUMIF('Manual Inputs'!$B$11:$B$22,'Expanded kW'!A2555,'Manual Inputs'!$C$11:$C$22)</f>
        <v>62706.297391297296</v>
      </c>
    </row>
    <row r="2556" spans="1:8" x14ac:dyDescent="0.2">
      <c r="A2556">
        <f t="shared" si="234"/>
        <v>6</v>
      </c>
      <c r="B2556" t="b">
        <f t="shared" si="235"/>
        <v>0</v>
      </c>
      <c r="C2556" t="str">
        <f t="shared" si="236"/>
        <v>ON</v>
      </c>
      <c r="D2556" s="4">
        <f t="shared" si="238"/>
        <v>42536.416666660472</v>
      </c>
      <c r="E2556" t="str">
        <f t="shared" si="239"/>
        <v>LRKPLGS</v>
      </c>
      <c r="F2556" s="39">
        <v>120.60820770263672</v>
      </c>
      <c r="G2556">
        <f t="shared" si="237"/>
        <v>1.8092639029935699E-3</v>
      </c>
      <c r="H2556" s="38">
        <f>G2556*SUMIF('Manual Inputs'!$B$11:$B$22,'Expanded kW'!A2556,'Manual Inputs'!$C$11:$C$22)</f>
        <v>63049.219445200404</v>
      </c>
    </row>
    <row r="2557" spans="1:8" x14ac:dyDescent="0.2">
      <c r="A2557">
        <f t="shared" si="234"/>
        <v>6</v>
      </c>
      <c r="B2557" t="b">
        <f t="shared" si="235"/>
        <v>0</v>
      </c>
      <c r="C2557" t="str">
        <f t="shared" si="236"/>
        <v>ON</v>
      </c>
      <c r="D2557" s="4">
        <f t="shared" si="238"/>
        <v>42536.458333327137</v>
      </c>
      <c r="E2557" t="str">
        <f t="shared" si="239"/>
        <v>LRKPLGS</v>
      </c>
      <c r="F2557" s="39">
        <v>127.21184539794922</v>
      </c>
      <c r="G2557">
        <f t="shared" si="237"/>
        <v>1.9083261769312944E-3</v>
      </c>
      <c r="H2557" s="38">
        <f>G2557*SUMIF('Manual Inputs'!$B$11:$B$22,'Expanded kW'!A2557,'Manual Inputs'!$C$11:$C$22)</f>
        <v>66501.341072070863</v>
      </c>
    </row>
    <row r="2558" spans="1:8" x14ac:dyDescent="0.2">
      <c r="A2558">
        <f t="shared" si="234"/>
        <v>6</v>
      </c>
      <c r="B2558" t="b">
        <f t="shared" si="235"/>
        <v>0</v>
      </c>
      <c r="C2558" t="str">
        <f t="shared" si="236"/>
        <v>ON</v>
      </c>
      <c r="D2558" s="4">
        <f t="shared" si="238"/>
        <v>42536.499999993801</v>
      </c>
      <c r="E2558" t="str">
        <f t="shared" si="239"/>
        <v>LRKPLGS</v>
      </c>
      <c r="F2558" s="39">
        <v>138.70315551757812</v>
      </c>
      <c r="G2558">
        <f t="shared" si="237"/>
        <v>2.0807092426742965E-3</v>
      </c>
      <c r="H2558" s="38">
        <f>G2558*SUMIF('Manual Inputs'!$B$11:$B$22,'Expanded kW'!A2558,'Manual Inputs'!$C$11:$C$22)</f>
        <v>72508.545285167667</v>
      </c>
    </row>
    <row r="2559" spans="1:8" x14ac:dyDescent="0.2">
      <c r="A2559">
        <f t="shared" si="234"/>
        <v>6</v>
      </c>
      <c r="B2559" t="b">
        <f t="shared" si="235"/>
        <v>0</v>
      </c>
      <c r="C2559" t="str">
        <f t="shared" si="236"/>
        <v>ON</v>
      </c>
      <c r="D2559" s="4">
        <f t="shared" si="238"/>
        <v>42536.541666660465</v>
      </c>
      <c r="E2559" t="str">
        <f t="shared" si="239"/>
        <v>LRKPLGS</v>
      </c>
      <c r="F2559" s="39">
        <v>134.73638916015625</v>
      </c>
      <c r="G2559">
        <f t="shared" si="237"/>
        <v>2.0212031168574895E-3</v>
      </c>
      <c r="H2559" s="38">
        <f>G2559*SUMIF('Manual Inputs'!$B$11:$B$22,'Expanded kW'!A2559,'Manual Inputs'!$C$11:$C$22)</f>
        <v>70434.876110234211</v>
      </c>
    </row>
    <row r="2560" spans="1:8" x14ac:dyDescent="0.2">
      <c r="A2560">
        <f t="shared" si="234"/>
        <v>6</v>
      </c>
      <c r="B2560" t="b">
        <f t="shared" si="235"/>
        <v>0</v>
      </c>
      <c r="C2560" t="str">
        <f t="shared" si="236"/>
        <v>ON</v>
      </c>
      <c r="D2560" s="4">
        <f t="shared" si="238"/>
        <v>42536.583333327129</v>
      </c>
      <c r="E2560" t="str">
        <f t="shared" si="239"/>
        <v>LRKPLGS</v>
      </c>
      <c r="F2560" s="39">
        <v>129.48208618164062</v>
      </c>
      <c r="G2560">
        <f t="shared" si="237"/>
        <v>1.9423824387668385E-3</v>
      </c>
      <c r="H2560" s="38">
        <f>G2560*SUMIF('Manual Inputs'!$B$11:$B$22,'Expanded kW'!A2560,'Manual Inputs'!$C$11:$C$22)</f>
        <v>67688.133514234592</v>
      </c>
    </row>
    <row r="2561" spans="1:8" x14ac:dyDescent="0.2">
      <c r="A2561">
        <f t="shared" si="234"/>
        <v>6</v>
      </c>
      <c r="B2561" t="b">
        <f t="shared" si="235"/>
        <v>0</v>
      </c>
      <c r="C2561" t="str">
        <f t="shared" si="236"/>
        <v>ON</v>
      </c>
      <c r="D2561" s="4">
        <f t="shared" si="238"/>
        <v>42536.624999993794</v>
      </c>
      <c r="E2561" t="str">
        <f t="shared" si="239"/>
        <v>LRKPLGS</v>
      </c>
      <c r="F2561" s="39">
        <v>125.83824157714844</v>
      </c>
      <c r="G2561">
        <f t="shared" si="237"/>
        <v>1.8877205161945368E-3</v>
      </c>
      <c r="H2561" s="38">
        <f>G2561*SUMIF('Manual Inputs'!$B$11:$B$22,'Expanded kW'!A2561,'Manual Inputs'!$C$11:$C$22)</f>
        <v>65783.275109744645</v>
      </c>
    </row>
    <row r="2562" spans="1:8" x14ac:dyDescent="0.2">
      <c r="A2562">
        <f t="shared" ref="A2562:A2625" si="240">MONTH(D2562)</f>
        <v>6</v>
      </c>
      <c r="B2562" t="b">
        <f t="shared" ref="B2562:B2625" si="241">IF(ISNA(VLOOKUP(DATE(YEAR(D2562),MONTH(D2562),DAY(D2562)),Holidays,1,FALSE)),FALSE,TRUE)</f>
        <v>0</v>
      </c>
      <c r="C2562" t="str">
        <f t="shared" ref="C2562:C2625" si="242">IF(OR(HOUR(D2562)&lt;PkStart,HOUR(D2562)&gt;OPkStart-1,WEEKDAY(D2562,2)&gt;5,B2562)=TRUE,"OFF","ON")</f>
        <v>ON</v>
      </c>
      <c r="D2562" s="4">
        <f t="shared" si="238"/>
        <v>42536.666666660458</v>
      </c>
      <c r="E2562" t="str">
        <f t="shared" si="239"/>
        <v>LRKPLGS</v>
      </c>
      <c r="F2562" s="39">
        <v>122.72930908203125</v>
      </c>
      <c r="G2562">
        <f t="shared" ref="G2562:G2625" si="243">IF(SUMIF($A$2:$A$8761,A2562,$F$2:$F$8761)=0,0,F2562/SUMIF($A$2:$A$8761,A2562,$F$2:$F$8761))</f>
        <v>1.841082899672388E-3</v>
      </c>
      <c r="H2562" s="38">
        <f>G2562*SUMIF('Manual Inputs'!$B$11:$B$22,'Expanded kW'!A2562,'Manual Inputs'!$C$11:$C$22)</f>
        <v>64158.04768236888</v>
      </c>
    </row>
    <row r="2563" spans="1:8" x14ac:dyDescent="0.2">
      <c r="A2563">
        <f t="shared" si="240"/>
        <v>6</v>
      </c>
      <c r="B2563" t="b">
        <f t="shared" si="241"/>
        <v>0</v>
      </c>
      <c r="C2563" t="str">
        <f t="shared" si="242"/>
        <v>ON</v>
      </c>
      <c r="D2563" s="4">
        <f t="shared" si="238"/>
        <v>42536.708333327122</v>
      </c>
      <c r="E2563" t="str">
        <f t="shared" si="239"/>
        <v>LRKPLGS</v>
      </c>
      <c r="F2563" s="39">
        <v>121.9512939453125</v>
      </c>
      <c r="G2563">
        <f t="shared" si="243"/>
        <v>1.8294117644349055E-3</v>
      </c>
      <c r="H2563" s="38">
        <f>G2563*SUMIF('Manual Inputs'!$B$11:$B$22,'Expanded kW'!A2563,'Manual Inputs'!$C$11:$C$22)</f>
        <v>63751.332019968766</v>
      </c>
    </row>
    <row r="2564" spans="1:8" x14ac:dyDescent="0.2">
      <c r="A2564">
        <f t="shared" si="240"/>
        <v>6</v>
      </c>
      <c r="B2564" t="b">
        <f t="shared" si="241"/>
        <v>0</v>
      </c>
      <c r="C2564" t="str">
        <f t="shared" si="242"/>
        <v>ON</v>
      </c>
      <c r="D2564" s="4">
        <f t="shared" ref="D2564:D2627" si="244">+D2563+1/24</f>
        <v>42536.749999993786</v>
      </c>
      <c r="E2564" t="str">
        <f t="shared" ref="E2564:E2627" si="245">+E2563</f>
        <v>LRKPLGS</v>
      </c>
      <c r="F2564" s="39">
        <v>113.049560546875</v>
      </c>
      <c r="G2564">
        <f t="shared" si="243"/>
        <v>1.6958753723547407E-3</v>
      </c>
      <c r="H2564" s="38">
        <f>G2564*SUMIF('Manual Inputs'!$B$11:$B$22,'Expanded kW'!A2564,'Manual Inputs'!$C$11:$C$22)</f>
        <v>59097.856496441142</v>
      </c>
    </row>
    <row r="2565" spans="1:8" x14ac:dyDescent="0.2">
      <c r="A2565">
        <f t="shared" si="240"/>
        <v>6</v>
      </c>
      <c r="B2565" t="b">
        <f t="shared" si="241"/>
        <v>0</v>
      </c>
      <c r="C2565" t="str">
        <f t="shared" si="242"/>
        <v>ON</v>
      </c>
      <c r="D2565" s="4">
        <f t="shared" si="244"/>
        <v>42536.791666660451</v>
      </c>
      <c r="E2565" t="str">
        <f t="shared" si="245"/>
        <v>LRKPLGS</v>
      </c>
      <c r="F2565" s="39">
        <v>102.82754516601562</v>
      </c>
      <c r="G2565">
        <f t="shared" si="243"/>
        <v>1.5425332093567442E-3</v>
      </c>
      <c r="H2565" s="38">
        <f>G2565*SUMIF('Manual Inputs'!$B$11:$B$22,'Expanded kW'!A2565,'Manual Inputs'!$C$11:$C$22)</f>
        <v>53754.189566997775</v>
      </c>
    </row>
    <row r="2566" spans="1:8" x14ac:dyDescent="0.2">
      <c r="A2566">
        <f t="shared" si="240"/>
        <v>6</v>
      </c>
      <c r="B2566" t="b">
        <f t="shared" si="241"/>
        <v>0</v>
      </c>
      <c r="C2566" t="str">
        <f t="shared" si="242"/>
        <v>ON</v>
      </c>
      <c r="D2566" s="4">
        <f t="shared" si="244"/>
        <v>42536.833333327115</v>
      </c>
      <c r="E2566" t="str">
        <f t="shared" si="245"/>
        <v>LRKPLGS</v>
      </c>
      <c r="F2566" s="39">
        <v>100.63684844970703</v>
      </c>
      <c r="G2566">
        <f t="shared" si="243"/>
        <v>1.5096702013847169E-3</v>
      </c>
      <c r="H2566" s="38">
        <f>G2566*SUMIF('Manual Inputs'!$B$11:$B$22,'Expanded kW'!A2566,'Manual Inputs'!$C$11:$C$22)</f>
        <v>52608.979629503607</v>
      </c>
    </row>
    <row r="2567" spans="1:8" x14ac:dyDescent="0.2">
      <c r="A2567">
        <f t="shared" si="240"/>
        <v>6</v>
      </c>
      <c r="B2567" t="b">
        <f t="shared" si="241"/>
        <v>0</v>
      </c>
      <c r="C2567" t="str">
        <f t="shared" si="242"/>
        <v>OFF</v>
      </c>
      <c r="D2567" s="4">
        <f t="shared" si="244"/>
        <v>42536.874999993779</v>
      </c>
      <c r="E2567" t="str">
        <f t="shared" si="245"/>
        <v>LRKPLGS</v>
      </c>
      <c r="F2567" s="39">
        <v>95.276382446289063</v>
      </c>
      <c r="G2567">
        <f t="shared" si="243"/>
        <v>1.4292569539951173E-3</v>
      </c>
      <c r="H2567" s="38">
        <f>G2567*SUMIF('Manual Inputs'!$B$11:$B$22,'Expanded kW'!A2567,'Manual Inputs'!$C$11:$C$22)</f>
        <v>49806.739186537081</v>
      </c>
    </row>
    <row r="2568" spans="1:8" x14ac:dyDescent="0.2">
      <c r="A2568">
        <f t="shared" si="240"/>
        <v>6</v>
      </c>
      <c r="B2568" t="b">
        <f t="shared" si="241"/>
        <v>0</v>
      </c>
      <c r="C2568" t="str">
        <f t="shared" si="242"/>
        <v>OFF</v>
      </c>
      <c r="D2568" s="4">
        <f t="shared" si="244"/>
        <v>42536.916666660443</v>
      </c>
      <c r="E2568" t="str">
        <f t="shared" si="245"/>
        <v>LRKPLGS</v>
      </c>
      <c r="F2568" s="39">
        <v>93.93548583984375</v>
      </c>
      <c r="G2568">
        <f t="shared" si="243"/>
        <v>1.4091419396532283E-3</v>
      </c>
      <c r="H2568" s="38">
        <f>G2568*SUMIF('Manual Inputs'!$B$11:$B$22,'Expanded kW'!A2568,'Manual Inputs'!$C$11:$C$22)</f>
        <v>49105.771267326003</v>
      </c>
    </row>
    <row r="2569" spans="1:8" x14ac:dyDescent="0.2">
      <c r="A2569">
        <f t="shared" si="240"/>
        <v>6</v>
      </c>
      <c r="B2569" t="b">
        <f t="shared" si="241"/>
        <v>0</v>
      </c>
      <c r="C2569" t="str">
        <f t="shared" si="242"/>
        <v>OFF</v>
      </c>
      <c r="D2569" s="4">
        <f t="shared" si="244"/>
        <v>42536.958333327108</v>
      </c>
      <c r="E2569" t="str">
        <f t="shared" si="245"/>
        <v>LRKPLGS</v>
      </c>
      <c r="F2569" s="39">
        <v>85.837608337402344</v>
      </c>
      <c r="G2569">
        <f t="shared" si="243"/>
        <v>1.2876643243639441E-3</v>
      </c>
      <c r="H2569" s="38">
        <f>G2569*SUMIF('Manual Inputs'!$B$11:$B$22,'Expanded kW'!A2569,'Manual Inputs'!$C$11:$C$22)</f>
        <v>44872.519937113102</v>
      </c>
    </row>
    <row r="2570" spans="1:8" x14ac:dyDescent="0.2">
      <c r="A2570">
        <f t="shared" si="240"/>
        <v>6</v>
      </c>
      <c r="B2570" t="b">
        <f t="shared" si="241"/>
        <v>0</v>
      </c>
      <c r="C2570" t="str">
        <f t="shared" si="242"/>
        <v>OFF</v>
      </c>
      <c r="D2570" s="4">
        <f t="shared" si="244"/>
        <v>42536.999999993772</v>
      </c>
      <c r="E2570" t="str">
        <f t="shared" si="245"/>
        <v>LRKPLGS</v>
      </c>
      <c r="F2570" s="39">
        <v>82.054359436035156</v>
      </c>
      <c r="G2570">
        <f t="shared" si="243"/>
        <v>1.2309111746101561E-3</v>
      </c>
      <c r="H2570" s="38">
        <f>G2570*SUMIF('Manual Inputs'!$B$11:$B$22,'Expanded kW'!A2570,'Manual Inputs'!$C$11:$C$22)</f>
        <v>42894.786458258845</v>
      </c>
    </row>
    <row r="2571" spans="1:8" x14ac:dyDescent="0.2">
      <c r="A2571">
        <f t="shared" si="240"/>
        <v>6</v>
      </c>
      <c r="B2571" t="b">
        <f t="shared" si="241"/>
        <v>0</v>
      </c>
      <c r="C2571" t="str">
        <f t="shared" si="242"/>
        <v>OFF</v>
      </c>
      <c r="D2571" s="4">
        <f t="shared" si="244"/>
        <v>42537.041666660436</v>
      </c>
      <c r="E2571" t="str">
        <f t="shared" si="245"/>
        <v>LRKPLGS</v>
      </c>
      <c r="F2571" s="39">
        <v>75.4871826171875</v>
      </c>
      <c r="G2571">
        <f t="shared" si="243"/>
        <v>1.1323958563806368E-3</v>
      </c>
      <c r="H2571" s="38">
        <f>G2571*SUMIF('Manual Inputs'!$B$11:$B$22,'Expanded kW'!A2571,'Manual Inputs'!$C$11:$C$22)</f>
        <v>39461.725141173149</v>
      </c>
    </row>
    <row r="2572" spans="1:8" x14ac:dyDescent="0.2">
      <c r="A2572">
        <f t="shared" si="240"/>
        <v>6</v>
      </c>
      <c r="B2572" t="b">
        <f t="shared" si="241"/>
        <v>0</v>
      </c>
      <c r="C2572" t="str">
        <f t="shared" si="242"/>
        <v>OFF</v>
      </c>
      <c r="D2572" s="4">
        <f t="shared" si="244"/>
        <v>42537.0833333271</v>
      </c>
      <c r="E2572" t="str">
        <f t="shared" si="245"/>
        <v>LRKPLGS</v>
      </c>
      <c r="F2572" s="39">
        <v>74.091644287109375</v>
      </c>
      <c r="G2572">
        <f t="shared" si="243"/>
        <v>1.1114611524002951E-3</v>
      </c>
      <c r="H2572" s="38">
        <f>G2572*SUMIF('Manual Inputs'!$B$11:$B$22,'Expanded kW'!A2572,'Manual Inputs'!$C$11:$C$22)</f>
        <v>38732.192681539724</v>
      </c>
    </row>
    <row r="2573" spans="1:8" x14ac:dyDescent="0.2">
      <c r="A2573">
        <f t="shared" si="240"/>
        <v>6</v>
      </c>
      <c r="B2573" t="b">
        <f t="shared" si="241"/>
        <v>0</v>
      </c>
      <c r="C2573" t="str">
        <f t="shared" si="242"/>
        <v>OFF</v>
      </c>
      <c r="D2573" s="4">
        <f t="shared" si="244"/>
        <v>42537.124999993765</v>
      </c>
      <c r="E2573" t="str">
        <f t="shared" si="245"/>
        <v>LRKPLGS</v>
      </c>
      <c r="F2573" s="39">
        <v>73.556770324707031</v>
      </c>
      <c r="G2573">
        <f t="shared" si="243"/>
        <v>1.1034374185992617E-3</v>
      </c>
      <c r="H2573" s="38">
        <f>G2573*SUMIF('Manual Inputs'!$B$11:$B$22,'Expanded kW'!A2573,'Manual Inputs'!$C$11:$C$22)</f>
        <v>38452.581646159975</v>
      </c>
    </row>
    <row r="2574" spans="1:8" x14ac:dyDescent="0.2">
      <c r="A2574">
        <f t="shared" si="240"/>
        <v>6</v>
      </c>
      <c r="B2574" t="b">
        <f t="shared" si="241"/>
        <v>0</v>
      </c>
      <c r="C2574" t="str">
        <f t="shared" si="242"/>
        <v>OFF</v>
      </c>
      <c r="D2574" s="4">
        <f t="shared" si="244"/>
        <v>42537.166666660429</v>
      </c>
      <c r="E2574" t="str">
        <f t="shared" si="245"/>
        <v>LRKPLGS</v>
      </c>
      <c r="F2574" s="39">
        <v>77.380058288574219</v>
      </c>
      <c r="G2574">
        <f t="shared" si="243"/>
        <v>1.1607912010286432E-3</v>
      </c>
      <c r="H2574" s="38">
        <f>G2574*SUMIF('Manual Inputs'!$B$11:$B$22,'Expanded kW'!A2574,'Manual Inputs'!$C$11:$C$22)</f>
        <v>40451.245969490148</v>
      </c>
    </row>
    <row r="2575" spans="1:8" x14ac:dyDescent="0.2">
      <c r="A2575">
        <f t="shared" si="240"/>
        <v>6</v>
      </c>
      <c r="B2575" t="b">
        <f t="shared" si="241"/>
        <v>0</v>
      </c>
      <c r="C2575" t="str">
        <f t="shared" si="242"/>
        <v>OFF</v>
      </c>
      <c r="D2575" s="4">
        <f t="shared" si="244"/>
        <v>42537.208333327093</v>
      </c>
      <c r="E2575" t="str">
        <f t="shared" si="245"/>
        <v>LRKPLGS</v>
      </c>
      <c r="F2575" s="39">
        <v>89.561904907226563</v>
      </c>
      <c r="G2575">
        <f t="shared" si="243"/>
        <v>1.3435331203288014E-3</v>
      </c>
      <c r="H2575" s="38">
        <f>G2575*SUMIF('Manual Inputs'!$B$11:$B$22,'Expanded kW'!A2575,'Manual Inputs'!$C$11:$C$22)</f>
        <v>46819.435459552471</v>
      </c>
    </row>
    <row r="2576" spans="1:8" x14ac:dyDescent="0.2">
      <c r="A2576">
        <f t="shared" si="240"/>
        <v>6</v>
      </c>
      <c r="B2576" t="b">
        <f t="shared" si="241"/>
        <v>0</v>
      </c>
      <c r="C2576" t="str">
        <f t="shared" si="242"/>
        <v>OFF</v>
      </c>
      <c r="D2576" s="4">
        <f t="shared" si="244"/>
        <v>42537.249999993757</v>
      </c>
      <c r="E2576" t="str">
        <f t="shared" si="245"/>
        <v>LRKPLGS</v>
      </c>
      <c r="F2576" s="39">
        <v>102.74407958984375</v>
      </c>
      <c r="G2576">
        <f t="shared" si="243"/>
        <v>1.5412811282837658E-3</v>
      </c>
      <c r="H2576" s="38">
        <f>G2576*SUMIF('Manual Inputs'!$B$11:$B$22,'Expanded kW'!A2576,'Manual Inputs'!$C$11:$C$22)</f>
        <v>53710.557052027027</v>
      </c>
    </row>
    <row r="2577" spans="1:8" x14ac:dyDescent="0.2">
      <c r="A2577">
        <f t="shared" si="240"/>
        <v>6</v>
      </c>
      <c r="B2577" t="b">
        <f t="shared" si="241"/>
        <v>0</v>
      </c>
      <c r="C2577" t="str">
        <f t="shared" si="242"/>
        <v>ON</v>
      </c>
      <c r="D2577" s="4">
        <f t="shared" si="244"/>
        <v>42537.291666660421</v>
      </c>
      <c r="E2577" t="str">
        <f t="shared" si="245"/>
        <v>LRKPLGS</v>
      </c>
      <c r="F2577" s="39">
        <v>107.33994293212891</v>
      </c>
      <c r="G2577">
        <f t="shared" si="243"/>
        <v>1.6102244432262209E-3</v>
      </c>
      <c r="H2577" s="38">
        <f>G2577*SUMIF('Manual Inputs'!$B$11:$B$22,'Expanded kW'!A2577,'Manual Inputs'!$C$11:$C$22)</f>
        <v>56113.093346425128</v>
      </c>
    </row>
    <row r="2578" spans="1:8" x14ac:dyDescent="0.2">
      <c r="A2578">
        <f t="shared" si="240"/>
        <v>6</v>
      </c>
      <c r="B2578" t="b">
        <f t="shared" si="241"/>
        <v>0</v>
      </c>
      <c r="C2578" t="str">
        <f t="shared" si="242"/>
        <v>ON</v>
      </c>
      <c r="D2578" s="4">
        <f t="shared" si="244"/>
        <v>42537.333333327086</v>
      </c>
      <c r="E2578" t="str">
        <f t="shared" si="245"/>
        <v>LRKPLGS</v>
      </c>
      <c r="F2578" s="39">
        <v>111.86489868164062</v>
      </c>
      <c r="G2578">
        <f t="shared" si="243"/>
        <v>1.6781040615057633E-3</v>
      </c>
      <c r="H2578" s="38">
        <f>G2578*SUMIF('Manual Inputs'!$B$11:$B$22,'Expanded kW'!A2578,'Manual Inputs'!$C$11:$C$22)</f>
        <v>58478.561944832531</v>
      </c>
    </row>
    <row r="2579" spans="1:8" x14ac:dyDescent="0.2">
      <c r="A2579">
        <f t="shared" si="240"/>
        <v>6</v>
      </c>
      <c r="B2579" t="b">
        <f t="shared" si="241"/>
        <v>0</v>
      </c>
      <c r="C2579" t="str">
        <f t="shared" si="242"/>
        <v>ON</v>
      </c>
      <c r="D2579" s="4">
        <f t="shared" si="244"/>
        <v>42537.37499999375</v>
      </c>
      <c r="E2579" t="str">
        <f t="shared" si="245"/>
        <v>LRKPLGS</v>
      </c>
      <c r="F2579" s="39">
        <v>119.21121978759766</v>
      </c>
      <c r="G2579">
        <f t="shared" si="243"/>
        <v>1.7883074535466957E-3</v>
      </c>
      <c r="H2579" s="38">
        <f>G2579*SUMIF('Manual Inputs'!$B$11:$B$22,'Expanded kW'!A2579,'Manual Inputs'!$C$11:$C$22)</f>
        <v>62318.929199657985</v>
      </c>
    </row>
    <row r="2580" spans="1:8" x14ac:dyDescent="0.2">
      <c r="A2580">
        <f t="shared" si="240"/>
        <v>6</v>
      </c>
      <c r="B2580" t="b">
        <f t="shared" si="241"/>
        <v>0</v>
      </c>
      <c r="C2580" t="str">
        <f t="shared" si="242"/>
        <v>ON</v>
      </c>
      <c r="D2580" s="4">
        <f t="shared" si="244"/>
        <v>42537.416666660414</v>
      </c>
      <c r="E2580" t="str">
        <f t="shared" si="245"/>
        <v>LRKPLGS</v>
      </c>
      <c r="F2580" s="39">
        <v>125.2569580078125</v>
      </c>
      <c r="G2580">
        <f t="shared" si="243"/>
        <v>1.879000584114991E-3</v>
      </c>
      <c r="H2580" s="38">
        <f>G2580*SUMIF('Manual Inputs'!$B$11:$B$22,'Expanded kW'!A2580,'Manual Inputs'!$C$11:$C$22)</f>
        <v>65479.402960236286</v>
      </c>
    </row>
    <row r="2581" spans="1:8" x14ac:dyDescent="0.2">
      <c r="A2581">
        <f t="shared" si="240"/>
        <v>6</v>
      </c>
      <c r="B2581" t="b">
        <f t="shared" si="241"/>
        <v>0</v>
      </c>
      <c r="C2581" t="str">
        <f t="shared" si="242"/>
        <v>ON</v>
      </c>
      <c r="D2581" s="4">
        <f t="shared" si="244"/>
        <v>42537.458333327078</v>
      </c>
      <c r="E2581" t="str">
        <f t="shared" si="245"/>
        <v>LRKPLGS</v>
      </c>
      <c r="F2581" s="39">
        <v>129.15931701660156</v>
      </c>
      <c r="G2581">
        <f t="shared" si="243"/>
        <v>1.9375405245188103E-3</v>
      </c>
      <c r="H2581" s="38">
        <f>G2581*SUMIF('Manual Inputs'!$B$11:$B$22,'Expanded kW'!A2581,'Manual Inputs'!$C$11:$C$22)</f>
        <v>67519.402510728876</v>
      </c>
    </row>
    <row r="2582" spans="1:8" x14ac:dyDescent="0.2">
      <c r="A2582">
        <f t="shared" si="240"/>
        <v>6</v>
      </c>
      <c r="B2582" t="b">
        <f t="shared" si="241"/>
        <v>0</v>
      </c>
      <c r="C2582" t="str">
        <f t="shared" si="242"/>
        <v>ON</v>
      </c>
      <c r="D2582" s="4">
        <f t="shared" si="244"/>
        <v>42537.499999993743</v>
      </c>
      <c r="E2582" t="str">
        <f t="shared" si="245"/>
        <v>LRKPLGS</v>
      </c>
      <c r="F2582" s="39">
        <v>129.44651794433594</v>
      </c>
      <c r="G2582">
        <f t="shared" si="243"/>
        <v>1.9418488736880244E-3</v>
      </c>
      <c r="H2582" s="38">
        <f>G2582*SUMIF('Manual Inputs'!$B$11:$B$22,'Expanded kW'!A2582,'Manual Inputs'!$C$11:$C$22)</f>
        <v>67669.539841035905</v>
      </c>
    </row>
    <row r="2583" spans="1:8" x14ac:dyDescent="0.2">
      <c r="A2583">
        <f t="shared" si="240"/>
        <v>6</v>
      </c>
      <c r="B2583" t="b">
        <f t="shared" si="241"/>
        <v>0</v>
      </c>
      <c r="C2583" t="str">
        <f t="shared" si="242"/>
        <v>ON</v>
      </c>
      <c r="D2583" s="4">
        <f t="shared" si="244"/>
        <v>42537.541666660407</v>
      </c>
      <c r="E2583" t="str">
        <f t="shared" si="245"/>
        <v>LRKPLGS</v>
      </c>
      <c r="F2583" s="39">
        <v>139.13111877441406</v>
      </c>
      <c r="G2583">
        <f t="shared" si="243"/>
        <v>2.0871291910936436E-3</v>
      </c>
      <c r="H2583" s="38">
        <f>G2583*SUMIF('Manual Inputs'!$B$11:$B$22,'Expanded kW'!A2583,'Manual Inputs'!$C$11:$C$22)</f>
        <v>72732.267615585341</v>
      </c>
    </row>
    <row r="2584" spans="1:8" x14ac:dyDescent="0.2">
      <c r="A2584">
        <f t="shared" si="240"/>
        <v>6</v>
      </c>
      <c r="B2584" t="b">
        <f t="shared" si="241"/>
        <v>0</v>
      </c>
      <c r="C2584" t="str">
        <f t="shared" si="242"/>
        <v>ON</v>
      </c>
      <c r="D2584" s="4">
        <f t="shared" si="244"/>
        <v>42537.583333327071</v>
      </c>
      <c r="E2584" t="str">
        <f t="shared" si="245"/>
        <v>LRKPLGS</v>
      </c>
      <c r="F2584" s="39">
        <v>144.37391662597656</v>
      </c>
      <c r="G2584">
        <f t="shared" si="243"/>
        <v>2.1657772788499208E-3</v>
      </c>
      <c r="H2584" s="38">
        <f>G2584*SUMIF('Manual Inputs'!$B$11:$B$22,'Expanded kW'!A2584,'Manual Inputs'!$C$11:$C$22)</f>
        <v>75472.995784475643</v>
      </c>
    </row>
    <row r="2585" spans="1:8" x14ac:dyDescent="0.2">
      <c r="A2585">
        <f t="shared" si="240"/>
        <v>6</v>
      </c>
      <c r="B2585" t="b">
        <f t="shared" si="241"/>
        <v>0</v>
      </c>
      <c r="C2585" t="str">
        <f t="shared" si="242"/>
        <v>ON</v>
      </c>
      <c r="D2585" s="4">
        <f t="shared" si="244"/>
        <v>42537.624999993735</v>
      </c>
      <c r="E2585" t="str">
        <f t="shared" si="245"/>
        <v>LRKPLGS</v>
      </c>
      <c r="F2585" s="39">
        <v>140.82464599609375</v>
      </c>
      <c r="G2585">
        <f t="shared" si="243"/>
        <v>2.1125340762941313E-3</v>
      </c>
      <c r="H2585" s="38">
        <f>G2585*SUMIF('Manual Inputs'!$B$11:$B$22,'Expanded kW'!A2585,'Manual Inputs'!$C$11:$C$22)</f>
        <v>73617.576928027513</v>
      </c>
    </row>
    <row r="2586" spans="1:8" x14ac:dyDescent="0.2">
      <c r="A2586">
        <f t="shared" si="240"/>
        <v>6</v>
      </c>
      <c r="B2586" t="b">
        <f t="shared" si="241"/>
        <v>0</v>
      </c>
      <c r="C2586" t="str">
        <f t="shared" si="242"/>
        <v>ON</v>
      </c>
      <c r="D2586" s="4">
        <f t="shared" si="244"/>
        <v>42537.6666666604</v>
      </c>
      <c r="E2586" t="str">
        <f t="shared" si="245"/>
        <v>LRKPLGS</v>
      </c>
      <c r="F2586" s="39">
        <v>125.85164642333984</v>
      </c>
      <c r="G2586">
        <f t="shared" si="243"/>
        <v>1.887921604535051E-3</v>
      </c>
      <c r="H2586" s="38">
        <f>G2586*SUMIF('Manual Inputs'!$B$11:$B$22,'Expanded kW'!A2586,'Manual Inputs'!$C$11:$C$22)</f>
        <v>65790.282635229436</v>
      </c>
    </row>
    <row r="2587" spans="1:8" x14ac:dyDescent="0.2">
      <c r="A2587">
        <f t="shared" si="240"/>
        <v>6</v>
      </c>
      <c r="B2587" t="b">
        <f t="shared" si="241"/>
        <v>0</v>
      </c>
      <c r="C2587" t="str">
        <f t="shared" si="242"/>
        <v>ON</v>
      </c>
      <c r="D2587" s="4">
        <f t="shared" si="244"/>
        <v>42537.708333327064</v>
      </c>
      <c r="E2587" t="str">
        <f t="shared" si="245"/>
        <v>LRKPLGS</v>
      </c>
      <c r="F2587" s="39">
        <v>120.46052551269531</v>
      </c>
      <c r="G2587">
        <f t="shared" si="243"/>
        <v>1.8070484977532001E-3</v>
      </c>
      <c r="H2587" s="38">
        <f>G2587*SUMIF('Manual Inputs'!$B$11:$B$22,'Expanded kW'!A2587,'Manual Inputs'!$C$11:$C$22)</f>
        <v>62972.017014461031</v>
      </c>
    </row>
    <row r="2588" spans="1:8" x14ac:dyDescent="0.2">
      <c r="A2588">
        <f t="shared" si="240"/>
        <v>6</v>
      </c>
      <c r="B2588" t="b">
        <f t="shared" si="241"/>
        <v>0</v>
      </c>
      <c r="C2588" t="str">
        <f t="shared" si="242"/>
        <v>ON</v>
      </c>
      <c r="D2588" s="4">
        <f t="shared" si="244"/>
        <v>42537.749999993728</v>
      </c>
      <c r="E2588" t="str">
        <f t="shared" si="245"/>
        <v>LRKPLGS</v>
      </c>
      <c r="F2588" s="39">
        <v>106.98767852783203</v>
      </c>
      <c r="G2588">
        <f t="shared" si="243"/>
        <v>1.6049400659591674E-3</v>
      </c>
      <c r="H2588" s="38">
        <f>G2588*SUMIF('Manual Inputs'!$B$11:$B$22,'Expanded kW'!A2588,'Manual Inputs'!$C$11:$C$22)</f>
        <v>55928.943393844733</v>
      </c>
    </row>
    <row r="2589" spans="1:8" x14ac:dyDescent="0.2">
      <c r="A2589">
        <f t="shared" si="240"/>
        <v>6</v>
      </c>
      <c r="B2589" t="b">
        <f t="shared" si="241"/>
        <v>0</v>
      </c>
      <c r="C2589" t="str">
        <f t="shared" si="242"/>
        <v>ON</v>
      </c>
      <c r="D2589" s="4">
        <f t="shared" si="244"/>
        <v>42537.791666660392</v>
      </c>
      <c r="E2589" t="str">
        <f t="shared" si="245"/>
        <v>LRKPLGS</v>
      </c>
      <c r="F2589" s="39">
        <v>98.477333068847656</v>
      </c>
      <c r="G2589">
        <f t="shared" si="243"/>
        <v>1.4772749498427867E-3</v>
      </c>
      <c r="H2589" s="38">
        <f>G2589*SUMIF('Manual Inputs'!$B$11:$B$22,'Expanded kW'!A2589,'Manual Inputs'!$C$11:$C$22)</f>
        <v>51480.07006574668</v>
      </c>
    </row>
    <row r="2590" spans="1:8" x14ac:dyDescent="0.2">
      <c r="A2590">
        <f t="shared" si="240"/>
        <v>6</v>
      </c>
      <c r="B2590" t="b">
        <f t="shared" si="241"/>
        <v>0</v>
      </c>
      <c r="C2590" t="str">
        <f t="shared" si="242"/>
        <v>ON</v>
      </c>
      <c r="D2590" s="4">
        <f t="shared" si="244"/>
        <v>42537.833333327057</v>
      </c>
      <c r="E2590" t="str">
        <f t="shared" si="245"/>
        <v>LRKPLGS</v>
      </c>
      <c r="F2590" s="39">
        <v>96.080360412597656</v>
      </c>
      <c r="G2590">
        <f t="shared" si="243"/>
        <v>1.4413175619831797E-3</v>
      </c>
      <c r="H2590" s="38">
        <f>G2590*SUMIF('Manual Inputs'!$B$11:$B$22,'Expanded kW'!A2590,'Manual Inputs'!$C$11:$C$22)</f>
        <v>50227.027193402035</v>
      </c>
    </row>
    <row r="2591" spans="1:8" x14ac:dyDescent="0.2">
      <c r="A2591">
        <f t="shared" si="240"/>
        <v>6</v>
      </c>
      <c r="B2591" t="b">
        <f t="shared" si="241"/>
        <v>0</v>
      </c>
      <c r="C2591" t="str">
        <f t="shared" si="242"/>
        <v>OFF</v>
      </c>
      <c r="D2591" s="4">
        <f t="shared" si="244"/>
        <v>42537.874999993721</v>
      </c>
      <c r="E2591" t="str">
        <f t="shared" si="245"/>
        <v>LRKPLGS</v>
      </c>
      <c r="F2591" s="39">
        <v>91.961349487304688</v>
      </c>
      <c r="G2591">
        <f t="shared" si="243"/>
        <v>1.3795275899313375E-3</v>
      </c>
      <c r="H2591" s="38">
        <f>G2591*SUMIF('Manual Inputs'!$B$11:$B$22,'Expanded kW'!A2591,'Manual Inputs'!$C$11:$C$22)</f>
        <v>48073.770556289295</v>
      </c>
    </row>
    <row r="2592" spans="1:8" x14ac:dyDescent="0.2">
      <c r="A2592">
        <f t="shared" si="240"/>
        <v>6</v>
      </c>
      <c r="B2592" t="b">
        <f t="shared" si="241"/>
        <v>0</v>
      </c>
      <c r="C2592" t="str">
        <f t="shared" si="242"/>
        <v>OFF</v>
      </c>
      <c r="D2592" s="4">
        <f t="shared" si="244"/>
        <v>42537.916666660385</v>
      </c>
      <c r="E2592" t="str">
        <f t="shared" si="245"/>
        <v>LRKPLGS</v>
      </c>
      <c r="F2592" s="39">
        <v>85.027442932128906</v>
      </c>
      <c r="G2592">
        <f t="shared" si="243"/>
        <v>1.2755108975687349E-3</v>
      </c>
      <c r="H2592" s="38">
        <f>G2592*SUMIF('Manual Inputs'!$B$11:$B$22,'Expanded kW'!A2592,'Manual Inputs'!$C$11:$C$22)</f>
        <v>44448.997380920788</v>
      </c>
    </row>
    <row r="2593" spans="1:8" x14ac:dyDescent="0.2">
      <c r="A2593">
        <f t="shared" si="240"/>
        <v>6</v>
      </c>
      <c r="B2593" t="b">
        <f t="shared" si="241"/>
        <v>0</v>
      </c>
      <c r="C2593" t="str">
        <f t="shared" si="242"/>
        <v>OFF</v>
      </c>
      <c r="D2593" s="4">
        <f t="shared" si="244"/>
        <v>42537.958333327049</v>
      </c>
      <c r="E2593" t="str">
        <f t="shared" si="245"/>
        <v>LRKPLGS</v>
      </c>
      <c r="F2593" s="39">
        <v>78.619438171386719</v>
      </c>
      <c r="G2593">
        <f t="shared" si="243"/>
        <v>1.1793833460143118E-3</v>
      </c>
      <c r="H2593" s="38">
        <f>G2593*SUMIF('Manual Inputs'!$B$11:$B$22,'Expanded kW'!A2593,'Manual Inputs'!$C$11:$C$22)</f>
        <v>41099.14494499001</v>
      </c>
    </row>
    <row r="2594" spans="1:8" x14ac:dyDescent="0.2">
      <c r="A2594">
        <f t="shared" si="240"/>
        <v>6</v>
      </c>
      <c r="B2594" t="b">
        <f t="shared" si="241"/>
        <v>0</v>
      </c>
      <c r="C2594" t="str">
        <f t="shared" si="242"/>
        <v>OFF</v>
      </c>
      <c r="D2594" s="4">
        <f t="shared" si="244"/>
        <v>42537.999999993714</v>
      </c>
      <c r="E2594" t="str">
        <f t="shared" si="245"/>
        <v>LRKPLGS</v>
      </c>
      <c r="F2594" s="39">
        <v>76.996994018554688</v>
      </c>
      <c r="G2594">
        <f t="shared" si="243"/>
        <v>1.1550447898226854E-3</v>
      </c>
      <c r="H2594" s="38">
        <f>G2594*SUMIF('Manual Inputs'!$B$11:$B$22,'Expanded kW'!A2594,'Manual Inputs'!$C$11:$C$22)</f>
        <v>40250.995060516994</v>
      </c>
    </row>
    <row r="2595" spans="1:8" x14ac:dyDescent="0.2">
      <c r="A2595">
        <f t="shared" si="240"/>
        <v>6</v>
      </c>
      <c r="B2595" t="b">
        <f t="shared" si="241"/>
        <v>0</v>
      </c>
      <c r="C2595" t="str">
        <f t="shared" si="242"/>
        <v>OFF</v>
      </c>
      <c r="D2595" s="4">
        <f t="shared" si="244"/>
        <v>42538.041666660378</v>
      </c>
      <c r="E2595" t="str">
        <f t="shared" si="245"/>
        <v>LRKPLGS</v>
      </c>
      <c r="F2595" s="39">
        <v>75.537208557128906</v>
      </c>
      <c r="G2595">
        <f t="shared" si="243"/>
        <v>1.1331463038756569E-3</v>
      </c>
      <c r="H2595" s="38">
        <f>G2595*SUMIF('Manual Inputs'!$B$11:$B$22,'Expanded kW'!A2595,'Manual Inputs'!$C$11:$C$22)</f>
        <v>39487.876731727374</v>
      </c>
    </row>
    <row r="2596" spans="1:8" x14ac:dyDescent="0.2">
      <c r="A2596">
        <f t="shared" si="240"/>
        <v>6</v>
      </c>
      <c r="B2596" t="b">
        <f t="shared" si="241"/>
        <v>0</v>
      </c>
      <c r="C2596" t="str">
        <f t="shared" si="242"/>
        <v>OFF</v>
      </c>
      <c r="D2596" s="4">
        <f t="shared" si="244"/>
        <v>42538.083333327042</v>
      </c>
      <c r="E2596" t="str">
        <f t="shared" si="245"/>
        <v>LRKPLGS</v>
      </c>
      <c r="F2596" s="39">
        <v>69.655136108398437</v>
      </c>
      <c r="G2596">
        <f t="shared" si="243"/>
        <v>1.0449083509287086E-3</v>
      </c>
      <c r="H2596" s="38">
        <f>G2596*SUMIF('Manual Inputs'!$B$11:$B$22,'Expanded kW'!A2596,'Manual Inputs'!$C$11:$C$22)</f>
        <v>36412.960988621882</v>
      </c>
    </row>
    <row r="2597" spans="1:8" x14ac:dyDescent="0.2">
      <c r="A2597">
        <f t="shared" si="240"/>
        <v>6</v>
      </c>
      <c r="B2597" t="b">
        <f t="shared" si="241"/>
        <v>0</v>
      </c>
      <c r="C2597" t="str">
        <f t="shared" si="242"/>
        <v>OFF</v>
      </c>
      <c r="D2597" s="4">
        <f t="shared" si="244"/>
        <v>42538.124999993706</v>
      </c>
      <c r="E2597" t="str">
        <f t="shared" si="245"/>
        <v>LRKPLGS</v>
      </c>
      <c r="F2597" s="39">
        <v>68.357940673828125</v>
      </c>
      <c r="G2597">
        <f t="shared" si="243"/>
        <v>1.0254489051778634E-3</v>
      </c>
      <c r="H2597" s="38">
        <f>G2597*SUMIF('Manual Inputs'!$B$11:$B$22,'Expanded kW'!A2597,'Manual Inputs'!$C$11:$C$22)</f>
        <v>35734.838320393661</v>
      </c>
    </row>
    <row r="2598" spans="1:8" x14ac:dyDescent="0.2">
      <c r="A2598">
        <f t="shared" si="240"/>
        <v>6</v>
      </c>
      <c r="B2598" t="b">
        <f t="shared" si="241"/>
        <v>0</v>
      </c>
      <c r="C2598" t="str">
        <f t="shared" si="242"/>
        <v>OFF</v>
      </c>
      <c r="D2598" s="4">
        <f t="shared" si="244"/>
        <v>42538.166666660371</v>
      </c>
      <c r="E2598" t="str">
        <f t="shared" si="245"/>
        <v>LRKPLGS</v>
      </c>
      <c r="F2598" s="39">
        <v>76.71221923828125</v>
      </c>
      <c r="G2598">
        <f t="shared" si="243"/>
        <v>1.1507728356974572E-3</v>
      </c>
      <c r="H2598" s="38">
        <f>G2598*SUMIF('Manual Inputs'!$B$11:$B$22,'Expanded kW'!A2598,'Manual Inputs'!$C$11:$C$22)</f>
        <v>40102.12602452081</v>
      </c>
    </row>
    <row r="2599" spans="1:8" x14ac:dyDescent="0.2">
      <c r="A2599">
        <f t="shared" si="240"/>
        <v>6</v>
      </c>
      <c r="B2599" t="b">
        <f t="shared" si="241"/>
        <v>0</v>
      </c>
      <c r="C2599" t="str">
        <f t="shared" si="242"/>
        <v>OFF</v>
      </c>
      <c r="D2599" s="4">
        <f t="shared" si="244"/>
        <v>42538.208333327035</v>
      </c>
      <c r="E2599" t="str">
        <f t="shared" si="245"/>
        <v>LRKPLGS</v>
      </c>
      <c r="F2599" s="39">
        <v>81.491523742675781</v>
      </c>
      <c r="G2599">
        <f t="shared" si="243"/>
        <v>1.2224679822046924E-3</v>
      </c>
      <c r="H2599" s="38">
        <f>G2599*SUMIF('Manual Inputs'!$B$11:$B$22,'Expanded kW'!A2599,'Manual Inputs'!$C$11:$C$22)</f>
        <v>42600.558131529215</v>
      </c>
    </row>
    <row r="2600" spans="1:8" x14ac:dyDescent="0.2">
      <c r="A2600">
        <f t="shared" si="240"/>
        <v>6</v>
      </c>
      <c r="B2600" t="b">
        <f t="shared" si="241"/>
        <v>0</v>
      </c>
      <c r="C2600" t="str">
        <f t="shared" si="242"/>
        <v>OFF</v>
      </c>
      <c r="D2600" s="4">
        <f t="shared" si="244"/>
        <v>42538.249999993699</v>
      </c>
      <c r="E2600" t="str">
        <f t="shared" si="245"/>
        <v>LRKPLGS</v>
      </c>
      <c r="F2600" s="39">
        <v>87.112327575683594</v>
      </c>
      <c r="G2600">
        <f t="shared" si="243"/>
        <v>1.3067866009337113E-3</v>
      </c>
      <c r="H2600" s="38">
        <f>G2600*SUMIF('Manual Inputs'!$B$11:$B$22,'Expanded kW'!A2600,'Manual Inputs'!$C$11:$C$22)</f>
        <v>45538.892935404969</v>
      </c>
    </row>
    <row r="2601" spans="1:8" x14ac:dyDescent="0.2">
      <c r="A2601">
        <f t="shared" si="240"/>
        <v>6</v>
      </c>
      <c r="B2601" t="b">
        <f t="shared" si="241"/>
        <v>0</v>
      </c>
      <c r="C2601" t="str">
        <f t="shared" si="242"/>
        <v>ON</v>
      </c>
      <c r="D2601" s="4">
        <f t="shared" si="244"/>
        <v>42538.291666660363</v>
      </c>
      <c r="E2601" t="str">
        <f t="shared" si="245"/>
        <v>LRKPLGS</v>
      </c>
      <c r="F2601" s="39">
        <v>89.631507873535156</v>
      </c>
      <c r="G2601">
        <f t="shared" si="243"/>
        <v>1.3445772460718346E-3</v>
      </c>
      <c r="H2601" s="38">
        <f>G2601*SUMIF('Manual Inputs'!$B$11:$B$22,'Expanded kW'!A2601,'Manual Inputs'!$C$11:$C$22)</f>
        <v>46855.821148225063</v>
      </c>
    </row>
    <row r="2602" spans="1:8" x14ac:dyDescent="0.2">
      <c r="A2602">
        <f t="shared" si="240"/>
        <v>6</v>
      </c>
      <c r="B2602" t="b">
        <f t="shared" si="241"/>
        <v>0</v>
      </c>
      <c r="C2602" t="str">
        <f t="shared" si="242"/>
        <v>ON</v>
      </c>
      <c r="D2602" s="4">
        <f t="shared" si="244"/>
        <v>42538.333333327028</v>
      </c>
      <c r="E2602" t="str">
        <f t="shared" si="245"/>
        <v>LRKPLGS</v>
      </c>
      <c r="F2602" s="39">
        <v>94.922248840332031</v>
      </c>
      <c r="G2602">
        <f t="shared" si="243"/>
        <v>1.4239445365212193E-3</v>
      </c>
      <c r="H2602" s="38">
        <f>G2602*SUMIF('Manual Inputs'!$B$11:$B$22,'Expanded kW'!A2602,'Manual Inputs'!$C$11:$C$22)</f>
        <v>49621.612088968766</v>
      </c>
    </row>
    <row r="2603" spans="1:8" x14ac:dyDescent="0.2">
      <c r="A2603">
        <f t="shared" si="240"/>
        <v>6</v>
      </c>
      <c r="B2603" t="b">
        <f t="shared" si="241"/>
        <v>0</v>
      </c>
      <c r="C2603" t="str">
        <f t="shared" si="242"/>
        <v>ON</v>
      </c>
      <c r="D2603" s="4">
        <f t="shared" si="244"/>
        <v>42538.374999993692</v>
      </c>
      <c r="E2603" t="str">
        <f t="shared" si="245"/>
        <v>LRKPLGS</v>
      </c>
      <c r="F2603" s="39">
        <v>96.522750854492188</v>
      </c>
      <c r="G2603">
        <f t="shared" si="243"/>
        <v>1.4479539350194376E-3</v>
      </c>
      <c r="H2603" s="38">
        <f>G2603*SUMIF('Manual Inputs'!$B$11:$B$22,'Expanded kW'!A2603,'Manual Inputs'!$C$11:$C$22)</f>
        <v>50458.29148778769</v>
      </c>
    </row>
    <row r="2604" spans="1:8" x14ac:dyDescent="0.2">
      <c r="A2604">
        <f t="shared" si="240"/>
        <v>6</v>
      </c>
      <c r="B2604" t="b">
        <f t="shared" si="241"/>
        <v>0</v>
      </c>
      <c r="C2604" t="str">
        <f t="shared" si="242"/>
        <v>ON</v>
      </c>
      <c r="D2604" s="4">
        <f t="shared" si="244"/>
        <v>42538.416666660356</v>
      </c>
      <c r="E2604" t="str">
        <f t="shared" si="245"/>
        <v>LRKPLGS</v>
      </c>
      <c r="F2604" s="39">
        <v>101.97936248779297</v>
      </c>
      <c r="G2604">
        <f t="shared" si="243"/>
        <v>1.5298094790892633E-3</v>
      </c>
      <c r="H2604" s="38">
        <f>G2604*SUMIF('Manual Inputs'!$B$11:$B$22,'Expanded kW'!A2604,'Manual Inputs'!$C$11:$C$22)</f>
        <v>53310.79307825525</v>
      </c>
    </row>
    <row r="2605" spans="1:8" x14ac:dyDescent="0.2">
      <c r="A2605">
        <f t="shared" si="240"/>
        <v>6</v>
      </c>
      <c r="B2605" t="b">
        <f t="shared" si="241"/>
        <v>0</v>
      </c>
      <c r="C2605" t="str">
        <f t="shared" si="242"/>
        <v>ON</v>
      </c>
      <c r="D2605" s="4">
        <f t="shared" si="244"/>
        <v>42538.45833332702</v>
      </c>
      <c r="E2605" t="str">
        <f t="shared" si="245"/>
        <v>LRKPLGS</v>
      </c>
      <c r="F2605" s="39">
        <v>99.367835998535156</v>
      </c>
      <c r="G2605">
        <f t="shared" si="243"/>
        <v>1.4906335332831938E-3</v>
      </c>
      <c r="H2605" s="38">
        <f>G2605*SUMIF('Manual Inputs'!$B$11:$B$22,'Expanded kW'!A2605,'Manual Inputs'!$C$11:$C$22)</f>
        <v>51945.589914685072</v>
      </c>
    </row>
    <row r="2606" spans="1:8" x14ac:dyDescent="0.2">
      <c r="A2606">
        <f t="shared" si="240"/>
        <v>6</v>
      </c>
      <c r="B2606" t="b">
        <f t="shared" si="241"/>
        <v>0</v>
      </c>
      <c r="C2606" t="str">
        <f t="shared" si="242"/>
        <v>ON</v>
      </c>
      <c r="D2606" s="4">
        <f t="shared" si="244"/>
        <v>42538.499999993684</v>
      </c>
      <c r="E2606" t="str">
        <f t="shared" si="245"/>
        <v>LRKPLGS</v>
      </c>
      <c r="F2606" s="39">
        <v>104.61096954345703</v>
      </c>
      <c r="G2606">
        <f t="shared" si="243"/>
        <v>1.5692866568317206E-3</v>
      </c>
      <c r="H2606" s="38">
        <f>G2606*SUMIF('Manual Inputs'!$B$11:$B$22,'Expanded kW'!A2606,'Manual Inputs'!$C$11:$C$22)</f>
        <v>54686.493570838516</v>
      </c>
    </row>
    <row r="2607" spans="1:8" x14ac:dyDescent="0.2">
      <c r="A2607">
        <f t="shared" si="240"/>
        <v>6</v>
      </c>
      <c r="B2607" t="b">
        <f t="shared" si="241"/>
        <v>0</v>
      </c>
      <c r="C2607" t="str">
        <f t="shared" si="242"/>
        <v>ON</v>
      </c>
      <c r="D2607" s="4">
        <f t="shared" si="244"/>
        <v>42538.541666660349</v>
      </c>
      <c r="E2607" t="str">
        <f t="shared" si="245"/>
        <v>LRKPLGS</v>
      </c>
      <c r="F2607" s="39">
        <v>105.92353820800781</v>
      </c>
      <c r="G2607">
        <f t="shared" si="243"/>
        <v>1.5889767189776343E-3</v>
      </c>
      <c r="H2607" s="38">
        <f>G2607*SUMIF('Manual Inputs'!$B$11:$B$22,'Expanded kW'!A2607,'Manual Inputs'!$C$11:$C$22)</f>
        <v>55372.652758049007</v>
      </c>
    </row>
    <row r="2608" spans="1:8" x14ac:dyDescent="0.2">
      <c r="A2608">
        <f t="shared" si="240"/>
        <v>6</v>
      </c>
      <c r="B2608" t="b">
        <f t="shared" si="241"/>
        <v>0</v>
      </c>
      <c r="C2608" t="str">
        <f t="shared" si="242"/>
        <v>ON</v>
      </c>
      <c r="D2608" s="4">
        <f t="shared" si="244"/>
        <v>42538.583333327013</v>
      </c>
      <c r="E2608" t="str">
        <f t="shared" si="245"/>
        <v>LRKPLGS</v>
      </c>
      <c r="F2608" s="39">
        <v>104.63157653808594</v>
      </c>
      <c r="G2608">
        <f t="shared" si="243"/>
        <v>1.5695957858059542E-3</v>
      </c>
      <c r="H2608" s="38">
        <f>G2608*SUMIF('Manual Inputs'!$B$11:$B$22,'Expanded kW'!A2608,'Manual Inputs'!$C$11:$C$22)</f>
        <v>54697.266095786959</v>
      </c>
    </row>
    <row r="2609" spans="1:8" x14ac:dyDescent="0.2">
      <c r="A2609">
        <f t="shared" si="240"/>
        <v>6</v>
      </c>
      <c r="B2609" t="b">
        <f t="shared" si="241"/>
        <v>0</v>
      </c>
      <c r="C2609" t="str">
        <f t="shared" si="242"/>
        <v>ON</v>
      </c>
      <c r="D2609" s="4">
        <f t="shared" si="244"/>
        <v>42538.624999993677</v>
      </c>
      <c r="E2609" t="str">
        <f t="shared" si="245"/>
        <v>LRKPLGS</v>
      </c>
      <c r="F2609" s="39">
        <v>102.27756500244141</v>
      </c>
      <c r="G2609">
        <f t="shared" si="243"/>
        <v>1.5342828649044771E-3</v>
      </c>
      <c r="H2609" s="38">
        <f>G2609*SUMIF('Manual Inputs'!$B$11:$B$22,'Expanded kW'!A2609,'Manual Inputs'!$C$11:$C$22)</f>
        <v>53466.681604776895</v>
      </c>
    </row>
    <row r="2610" spans="1:8" x14ac:dyDescent="0.2">
      <c r="A2610">
        <f t="shared" si="240"/>
        <v>6</v>
      </c>
      <c r="B2610" t="b">
        <f t="shared" si="241"/>
        <v>0</v>
      </c>
      <c r="C2610" t="str">
        <f t="shared" si="242"/>
        <v>ON</v>
      </c>
      <c r="D2610" s="4">
        <f t="shared" si="244"/>
        <v>42538.666666660341</v>
      </c>
      <c r="E2610" t="str">
        <f t="shared" si="245"/>
        <v>LRKPLGS</v>
      </c>
      <c r="F2610" s="39">
        <v>98.573272705078125</v>
      </c>
      <c r="G2610">
        <f t="shared" si="243"/>
        <v>1.4787141563777689E-3</v>
      </c>
      <c r="H2610" s="38">
        <f>G2610*SUMIF('Manual Inputs'!$B$11:$B$22,'Expanded kW'!A2610,'Manual Inputs'!$C$11:$C$22)</f>
        <v>51530.22352788171</v>
      </c>
    </row>
    <row r="2611" spans="1:8" x14ac:dyDescent="0.2">
      <c r="A2611">
        <f t="shared" si="240"/>
        <v>6</v>
      </c>
      <c r="B2611" t="b">
        <f t="shared" si="241"/>
        <v>0</v>
      </c>
      <c r="C2611" t="str">
        <f t="shared" si="242"/>
        <v>ON</v>
      </c>
      <c r="D2611" s="4">
        <f t="shared" si="244"/>
        <v>42538.708333327006</v>
      </c>
      <c r="E2611" t="str">
        <f t="shared" si="245"/>
        <v>LRKPLGS</v>
      </c>
      <c r="F2611" s="39">
        <v>91.021888732910156</v>
      </c>
      <c r="G2611">
        <f t="shared" si="243"/>
        <v>1.3654345819712501E-3</v>
      </c>
      <c r="H2611" s="38">
        <f>G2611*SUMIF('Manual Inputs'!$B$11:$B$22,'Expanded kW'!A2611,'Manual Inputs'!$C$11:$C$22)</f>
        <v>47582.657485361211</v>
      </c>
    </row>
    <row r="2612" spans="1:8" x14ac:dyDescent="0.2">
      <c r="A2612">
        <f t="shared" si="240"/>
        <v>6</v>
      </c>
      <c r="B2612" t="b">
        <f t="shared" si="241"/>
        <v>0</v>
      </c>
      <c r="C2612" t="str">
        <f t="shared" si="242"/>
        <v>ON</v>
      </c>
      <c r="D2612" s="4">
        <f t="shared" si="244"/>
        <v>42538.74999999367</v>
      </c>
      <c r="E2612" t="str">
        <f t="shared" si="245"/>
        <v>LRKPLGS</v>
      </c>
      <c r="F2612" s="39">
        <v>83.667007446289062</v>
      </c>
      <c r="G2612">
        <f t="shared" si="243"/>
        <v>1.255102777227952E-3</v>
      </c>
      <c r="H2612" s="38">
        <f>G2612*SUMIF('Manual Inputs'!$B$11:$B$22,'Expanded kW'!A2612,'Manual Inputs'!$C$11:$C$22)</f>
        <v>43737.815305325785</v>
      </c>
    </row>
    <row r="2613" spans="1:8" x14ac:dyDescent="0.2">
      <c r="A2613">
        <f t="shared" si="240"/>
        <v>6</v>
      </c>
      <c r="B2613" t="b">
        <f t="shared" si="241"/>
        <v>0</v>
      </c>
      <c r="C2613" t="str">
        <f t="shared" si="242"/>
        <v>ON</v>
      </c>
      <c r="D2613" s="4">
        <f t="shared" si="244"/>
        <v>42538.791666660334</v>
      </c>
      <c r="E2613" t="str">
        <f t="shared" si="245"/>
        <v>LRKPLGS</v>
      </c>
      <c r="F2613" s="39">
        <v>84.620063781738281</v>
      </c>
      <c r="G2613">
        <f t="shared" si="243"/>
        <v>1.2693997347741498E-3</v>
      </c>
      <c r="H2613" s="38">
        <f>G2613*SUMIF('Manual Inputs'!$B$11:$B$22,'Expanded kW'!A2613,'Manual Inputs'!$C$11:$C$22)</f>
        <v>44236.035610410894</v>
      </c>
    </row>
    <row r="2614" spans="1:8" x14ac:dyDescent="0.2">
      <c r="A2614">
        <f t="shared" si="240"/>
        <v>6</v>
      </c>
      <c r="B2614" t="b">
        <f t="shared" si="241"/>
        <v>0</v>
      </c>
      <c r="C2614" t="str">
        <f t="shared" si="242"/>
        <v>ON</v>
      </c>
      <c r="D2614" s="4">
        <f t="shared" si="244"/>
        <v>42538.833333326998</v>
      </c>
      <c r="E2614" t="str">
        <f t="shared" si="245"/>
        <v>LRKPLGS</v>
      </c>
      <c r="F2614" s="39">
        <v>80.763786315917969</v>
      </c>
      <c r="G2614">
        <f t="shared" si="243"/>
        <v>1.2115510713064173E-3</v>
      </c>
      <c r="H2614" s="38">
        <f>G2614*SUMIF('Manual Inputs'!$B$11:$B$22,'Expanded kW'!A2614,'Manual Inputs'!$C$11:$C$22)</f>
        <v>42220.125675130672</v>
      </c>
    </row>
    <row r="2615" spans="1:8" x14ac:dyDescent="0.2">
      <c r="A2615">
        <f t="shared" si="240"/>
        <v>6</v>
      </c>
      <c r="B2615" t="b">
        <f t="shared" si="241"/>
        <v>0</v>
      </c>
      <c r="C2615" t="str">
        <f t="shared" si="242"/>
        <v>OFF</v>
      </c>
      <c r="D2615" s="4">
        <f t="shared" si="244"/>
        <v>42538.874999993663</v>
      </c>
      <c r="E2615" t="str">
        <f t="shared" si="245"/>
        <v>LRKPLGS</v>
      </c>
      <c r="F2615" s="39">
        <v>76.034500122070313</v>
      </c>
      <c r="G2615">
        <f t="shared" si="243"/>
        <v>1.1406062578443784E-3</v>
      </c>
      <c r="H2615" s="38">
        <f>G2615*SUMIF('Manual Inputs'!$B$11:$B$22,'Expanded kW'!A2615,'Manual Inputs'!$C$11:$C$22)</f>
        <v>39747.841170329608</v>
      </c>
    </row>
    <row r="2616" spans="1:8" x14ac:dyDescent="0.2">
      <c r="A2616">
        <f t="shared" si="240"/>
        <v>6</v>
      </c>
      <c r="B2616" t="b">
        <f t="shared" si="241"/>
        <v>0</v>
      </c>
      <c r="C2616" t="str">
        <f t="shared" si="242"/>
        <v>OFF</v>
      </c>
      <c r="D2616" s="4">
        <f t="shared" si="244"/>
        <v>42538.916666660327</v>
      </c>
      <c r="E2616" t="str">
        <f t="shared" si="245"/>
        <v>LRKPLGS</v>
      </c>
      <c r="F2616" s="39">
        <v>72.321434020996094</v>
      </c>
      <c r="G2616">
        <f t="shared" si="243"/>
        <v>1.0849059320202363E-3</v>
      </c>
      <c r="H2616" s="38">
        <f>G2616*SUMIF('Manual Inputs'!$B$11:$B$22,'Expanded kW'!A2616,'Manual Inputs'!$C$11:$C$22)</f>
        <v>37806.796494511538</v>
      </c>
    </row>
    <row r="2617" spans="1:8" x14ac:dyDescent="0.2">
      <c r="A2617">
        <f t="shared" si="240"/>
        <v>6</v>
      </c>
      <c r="B2617" t="b">
        <f t="shared" si="241"/>
        <v>0</v>
      </c>
      <c r="C2617" t="str">
        <f t="shared" si="242"/>
        <v>OFF</v>
      </c>
      <c r="D2617" s="4">
        <f t="shared" si="244"/>
        <v>42538.958333326991</v>
      </c>
      <c r="E2617" t="str">
        <f t="shared" si="245"/>
        <v>LRKPLGS</v>
      </c>
      <c r="F2617" s="39">
        <v>67.893997192382812</v>
      </c>
      <c r="G2617">
        <f t="shared" si="243"/>
        <v>1.0184892113892141E-3</v>
      </c>
      <c r="H2617" s="38">
        <f>G2617*SUMIF('Manual Inputs'!$B$11:$B$22,'Expanded kW'!A2617,'Manual Inputs'!$C$11:$C$22)</f>
        <v>35492.306946045275</v>
      </c>
    </row>
    <row r="2618" spans="1:8" x14ac:dyDescent="0.2">
      <c r="A2618">
        <f t="shared" si="240"/>
        <v>6</v>
      </c>
      <c r="B2618" t="b">
        <f t="shared" si="241"/>
        <v>0</v>
      </c>
      <c r="C2618" t="str">
        <f t="shared" si="242"/>
        <v>OFF</v>
      </c>
      <c r="D2618" s="4">
        <f t="shared" si="244"/>
        <v>42538.999999993655</v>
      </c>
      <c r="E2618" t="str">
        <f t="shared" si="245"/>
        <v>LRKPLGS</v>
      </c>
      <c r="F2618" s="39">
        <v>64.887283325195313</v>
      </c>
      <c r="G2618">
        <f t="shared" si="243"/>
        <v>9.7338499360708028E-4</v>
      </c>
      <c r="H2618" s="38">
        <f>G2618*SUMIF('Manual Inputs'!$B$11:$B$22,'Expanded kW'!A2618,'Manual Inputs'!$C$11:$C$22)</f>
        <v>33920.515390294568</v>
      </c>
    </row>
    <row r="2619" spans="1:8" x14ac:dyDescent="0.2">
      <c r="A2619">
        <f t="shared" si="240"/>
        <v>6</v>
      </c>
      <c r="B2619" t="b">
        <f t="shared" si="241"/>
        <v>0</v>
      </c>
      <c r="C2619" t="str">
        <f t="shared" si="242"/>
        <v>OFF</v>
      </c>
      <c r="D2619" s="4">
        <f t="shared" si="244"/>
        <v>42539.04166666032</v>
      </c>
      <c r="E2619" t="str">
        <f t="shared" si="245"/>
        <v>LRKPLGS</v>
      </c>
      <c r="F2619" s="39">
        <v>66.142189025878906</v>
      </c>
      <c r="G2619">
        <f t="shared" si="243"/>
        <v>9.9221004398429482E-4</v>
      </c>
      <c r="H2619" s="38">
        <f>G2619*SUMIF('Manual Inputs'!$B$11:$B$22,'Expanded kW'!A2619,'Manual Inputs'!$C$11:$C$22)</f>
        <v>34576.530651714485</v>
      </c>
    </row>
    <row r="2620" spans="1:8" x14ac:dyDescent="0.2">
      <c r="A2620">
        <f t="shared" si="240"/>
        <v>6</v>
      </c>
      <c r="B2620" t="b">
        <f t="shared" si="241"/>
        <v>0</v>
      </c>
      <c r="C2620" t="str">
        <f t="shared" si="242"/>
        <v>OFF</v>
      </c>
      <c r="D2620" s="4">
        <f t="shared" si="244"/>
        <v>42539.083333326984</v>
      </c>
      <c r="E2620" t="str">
        <f t="shared" si="245"/>
        <v>LRKPLGS</v>
      </c>
      <c r="F2620" s="39">
        <v>65.975883483886719</v>
      </c>
      <c r="G2620">
        <f t="shared" si="243"/>
        <v>9.8971526672389379E-4</v>
      </c>
      <c r="H2620" s="38">
        <f>G2620*SUMIF('Manual Inputs'!$B$11:$B$22,'Expanded kW'!A2620,'Manual Inputs'!$C$11:$C$22)</f>
        <v>34489.592666217919</v>
      </c>
    </row>
    <row r="2621" spans="1:8" x14ac:dyDescent="0.2">
      <c r="A2621">
        <f t="shared" si="240"/>
        <v>6</v>
      </c>
      <c r="B2621" t="b">
        <f t="shared" si="241"/>
        <v>0</v>
      </c>
      <c r="C2621" t="str">
        <f t="shared" si="242"/>
        <v>OFF</v>
      </c>
      <c r="D2621" s="4">
        <f t="shared" si="244"/>
        <v>42539.124999993648</v>
      </c>
      <c r="E2621" t="str">
        <f t="shared" si="245"/>
        <v>LRKPLGS</v>
      </c>
      <c r="F2621" s="39">
        <v>65.215812683105469</v>
      </c>
      <c r="G2621">
        <f t="shared" si="243"/>
        <v>9.7831331747211953E-4</v>
      </c>
      <c r="H2621" s="38">
        <f>G2621*SUMIF('Manual Inputs'!$B$11:$B$22,'Expanded kW'!A2621,'Manual Inputs'!$C$11:$C$22)</f>
        <v>34092.257595701834</v>
      </c>
    </row>
    <row r="2622" spans="1:8" x14ac:dyDescent="0.2">
      <c r="A2622">
        <f t="shared" si="240"/>
        <v>6</v>
      </c>
      <c r="B2622" t="b">
        <f t="shared" si="241"/>
        <v>0</v>
      </c>
      <c r="C2622" t="str">
        <f t="shared" si="242"/>
        <v>OFF</v>
      </c>
      <c r="D2622" s="4">
        <f t="shared" si="244"/>
        <v>42539.166666660312</v>
      </c>
      <c r="E2622" t="str">
        <f t="shared" si="245"/>
        <v>LRKPLGS</v>
      </c>
      <c r="F2622" s="39">
        <v>64.378463745117187</v>
      </c>
      <c r="G2622">
        <f t="shared" si="243"/>
        <v>9.6575210595451324E-4</v>
      </c>
      <c r="H2622" s="38">
        <f>G2622*SUMIF('Manual Inputs'!$B$11:$B$22,'Expanded kW'!A2622,'Manual Inputs'!$C$11:$C$22)</f>
        <v>33654.524559542348</v>
      </c>
    </row>
    <row r="2623" spans="1:8" x14ac:dyDescent="0.2">
      <c r="A2623">
        <f t="shared" si="240"/>
        <v>6</v>
      </c>
      <c r="B2623" t="b">
        <f t="shared" si="241"/>
        <v>0</v>
      </c>
      <c r="C2623" t="str">
        <f t="shared" si="242"/>
        <v>OFF</v>
      </c>
      <c r="D2623" s="4">
        <f t="shared" si="244"/>
        <v>42539.208333326977</v>
      </c>
      <c r="E2623" t="str">
        <f t="shared" si="245"/>
        <v>LRKPLGS</v>
      </c>
      <c r="F2623" s="39">
        <v>71.725090026855469</v>
      </c>
      <c r="G2623">
        <f t="shared" si="243"/>
        <v>1.0759600759883998E-3</v>
      </c>
      <c r="H2623" s="38">
        <f>G2623*SUMIF('Manual Inputs'!$B$11:$B$22,'Expanded kW'!A2623,'Manual Inputs'!$C$11:$C$22)</f>
        <v>37495.051348243374</v>
      </c>
    </row>
    <row r="2624" spans="1:8" x14ac:dyDescent="0.2">
      <c r="A2624">
        <f t="shared" si="240"/>
        <v>6</v>
      </c>
      <c r="B2624" t="b">
        <f t="shared" si="241"/>
        <v>0</v>
      </c>
      <c r="C2624" t="str">
        <f t="shared" si="242"/>
        <v>OFF</v>
      </c>
      <c r="D2624" s="4">
        <f t="shared" si="244"/>
        <v>42539.249999993641</v>
      </c>
      <c r="E2624" t="str">
        <f t="shared" si="245"/>
        <v>LRKPLGS</v>
      </c>
      <c r="F2624" s="39">
        <v>77.580070495605469</v>
      </c>
      <c r="G2624">
        <f t="shared" si="243"/>
        <v>1.1637916176108374E-3</v>
      </c>
      <c r="H2624" s="38">
        <f>G2624*SUMIF('Manual Inputs'!$B$11:$B$22,'Expanded kW'!A2624,'Manual Inputs'!$C$11:$C$22)</f>
        <v>40555.804471544376</v>
      </c>
    </row>
    <row r="2625" spans="1:8" x14ac:dyDescent="0.2">
      <c r="A2625">
        <f t="shared" si="240"/>
        <v>6</v>
      </c>
      <c r="B2625" t="b">
        <f t="shared" si="241"/>
        <v>0</v>
      </c>
      <c r="C2625" t="str">
        <f t="shared" si="242"/>
        <v>OFF</v>
      </c>
      <c r="D2625" s="4">
        <f t="shared" si="244"/>
        <v>42539.291666660305</v>
      </c>
      <c r="E2625" t="str">
        <f t="shared" si="245"/>
        <v>LRKPLGS</v>
      </c>
      <c r="F2625" s="39">
        <v>69.949272155761719</v>
      </c>
      <c r="G2625">
        <f t="shared" si="243"/>
        <v>1.0493207349878074E-3</v>
      </c>
      <c r="H2625" s="38">
        <f>G2625*SUMIF('Manual Inputs'!$B$11:$B$22,'Expanded kW'!A2625,'Manual Inputs'!$C$11:$C$22)</f>
        <v>36566.723726251439</v>
      </c>
    </row>
    <row r="2626" spans="1:8" x14ac:dyDescent="0.2">
      <c r="A2626">
        <f t="shared" ref="A2626:A2689" si="246">MONTH(D2626)</f>
        <v>6</v>
      </c>
      <c r="B2626" t="b">
        <f t="shared" ref="B2626:B2689" si="247">IF(ISNA(VLOOKUP(DATE(YEAR(D2626),MONTH(D2626),DAY(D2626)),Holidays,1,FALSE)),FALSE,TRUE)</f>
        <v>0</v>
      </c>
      <c r="C2626" t="str">
        <f t="shared" ref="C2626:C2689" si="248">IF(OR(HOUR(D2626)&lt;PkStart,HOUR(D2626)&gt;OPkStart-1,WEEKDAY(D2626,2)&gt;5,B2626)=TRUE,"OFF","ON")</f>
        <v>OFF</v>
      </c>
      <c r="D2626" s="4">
        <f t="shared" si="244"/>
        <v>42539.333333326969</v>
      </c>
      <c r="E2626" t="str">
        <f t="shared" si="245"/>
        <v>LRKPLGS</v>
      </c>
      <c r="F2626" s="39">
        <v>74.643013000488281</v>
      </c>
      <c r="G2626">
        <f t="shared" ref="G2626:G2689" si="249">IF(SUMIF($A$2:$A$8761,A2626,$F$2:$F$8761)=0,0,F2626/SUMIF($A$2:$A$8761,A2626,$F$2:$F$8761))</f>
        <v>1.119732326720504E-3</v>
      </c>
      <c r="H2626" s="38">
        <f>G2626*SUMIF('Manual Inputs'!$B$11:$B$22,'Expanded kW'!A2626,'Manual Inputs'!$C$11:$C$22)</f>
        <v>39020.426522894486</v>
      </c>
    </row>
    <row r="2627" spans="1:8" x14ac:dyDescent="0.2">
      <c r="A2627">
        <f t="shared" si="246"/>
        <v>6</v>
      </c>
      <c r="B2627" t="b">
        <f t="shared" si="247"/>
        <v>0</v>
      </c>
      <c r="C2627" t="str">
        <f t="shared" si="248"/>
        <v>OFF</v>
      </c>
      <c r="D2627" s="4">
        <f t="shared" si="244"/>
        <v>42539.374999993634</v>
      </c>
      <c r="E2627" t="str">
        <f t="shared" si="245"/>
        <v>LRKPLGS</v>
      </c>
      <c r="F2627" s="39">
        <v>79.701980590820313</v>
      </c>
      <c r="G2627">
        <f t="shared" si="249"/>
        <v>1.1956227459709841E-3</v>
      </c>
      <c r="H2627" s="38">
        <f>G2627*SUMIF('Manual Inputs'!$B$11:$B$22,'Expanded kW'!A2627,'Manual Inputs'!$C$11:$C$22)</f>
        <v>41665.055473483124</v>
      </c>
    </row>
    <row r="2628" spans="1:8" x14ac:dyDescent="0.2">
      <c r="A2628">
        <f t="shared" si="246"/>
        <v>6</v>
      </c>
      <c r="B2628" t="b">
        <f t="shared" si="247"/>
        <v>0</v>
      </c>
      <c r="C2628" t="str">
        <f t="shared" si="248"/>
        <v>OFF</v>
      </c>
      <c r="D2628" s="4">
        <f t="shared" ref="D2628:D2691" si="250">+D2627+1/24</f>
        <v>42539.416666660298</v>
      </c>
      <c r="E2628" t="str">
        <f t="shared" ref="E2628:E2691" si="251">+E2627</f>
        <v>LRKPLGS</v>
      </c>
      <c r="F2628" s="39">
        <v>84.143501281738281</v>
      </c>
      <c r="G2628">
        <f t="shared" si="249"/>
        <v>1.2622507409768436E-3</v>
      </c>
      <c r="H2628" s="38">
        <f>G2628*SUMIF('Manual Inputs'!$B$11:$B$22,'Expanded kW'!A2628,'Manual Inputs'!$C$11:$C$22)</f>
        <v>43986.907510307341</v>
      </c>
    </row>
    <row r="2629" spans="1:8" x14ac:dyDescent="0.2">
      <c r="A2629">
        <f t="shared" si="246"/>
        <v>6</v>
      </c>
      <c r="B2629" t="b">
        <f t="shared" si="247"/>
        <v>0</v>
      </c>
      <c r="C2629" t="str">
        <f t="shared" si="248"/>
        <v>OFF</v>
      </c>
      <c r="D2629" s="4">
        <f t="shared" si="250"/>
        <v>42539.458333326962</v>
      </c>
      <c r="E2629" t="str">
        <f t="shared" si="251"/>
        <v>LRKPLGS</v>
      </c>
      <c r="F2629" s="39">
        <v>86.625312805175781</v>
      </c>
      <c r="G2629">
        <f t="shared" si="249"/>
        <v>1.299480810877723E-3</v>
      </c>
      <c r="H2629" s="38">
        <f>G2629*SUMIF('Manual Inputs'!$B$11:$B$22,'Expanded kW'!A2629,'Manual Inputs'!$C$11:$C$22)</f>
        <v>45284.30080006284</v>
      </c>
    </row>
    <row r="2630" spans="1:8" x14ac:dyDescent="0.2">
      <c r="A2630">
        <f t="shared" si="246"/>
        <v>6</v>
      </c>
      <c r="B2630" t="b">
        <f t="shared" si="247"/>
        <v>0</v>
      </c>
      <c r="C2630" t="str">
        <f t="shared" si="248"/>
        <v>OFF</v>
      </c>
      <c r="D2630" s="4">
        <f t="shared" si="250"/>
        <v>42539.499999993626</v>
      </c>
      <c r="E2630" t="str">
        <f t="shared" si="251"/>
        <v>LRKPLGS</v>
      </c>
      <c r="F2630" s="39">
        <v>92.710983276367188</v>
      </c>
      <c r="G2630">
        <f t="shared" si="249"/>
        <v>1.3907729718240778E-3</v>
      </c>
      <c r="H2630" s="38">
        <f>G2630*SUMIF('Manual Inputs'!$B$11:$B$22,'Expanded kW'!A2630,'Manual Inputs'!$C$11:$C$22)</f>
        <v>48465.649568260604</v>
      </c>
    </row>
    <row r="2631" spans="1:8" x14ac:dyDescent="0.2">
      <c r="A2631">
        <f t="shared" si="246"/>
        <v>6</v>
      </c>
      <c r="B2631" t="b">
        <f t="shared" si="247"/>
        <v>0</v>
      </c>
      <c r="C2631" t="str">
        <f t="shared" si="248"/>
        <v>OFF</v>
      </c>
      <c r="D2631" s="4">
        <f t="shared" si="250"/>
        <v>42539.541666660291</v>
      </c>
      <c r="E2631" t="str">
        <f t="shared" si="251"/>
        <v>LRKPLGS</v>
      </c>
      <c r="F2631" s="39">
        <v>96.874992370605469</v>
      </c>
      <c r="G2631">
        <f t="shared" si="249"/>
        <v>1.4532379689370194E-3</v>
      </c>
      <c r="H2631" s="38">
        <f>G2631*SUMIF('Manual Inputs'!$B$11:$B$22,'Expanded kW'!A2631,'Manual Inputs'!$C$11:$C$22)</f>
        <v>50642.429475327408</v>
      </c>
    </row>
    <row r="2632" spans="1:8" x14ac:dyDescent="0.2">
      <c r="A2632">
        <f t="shared" si="246"/>
        <v>6</v>
      </c>
      <c r="B2632" t="b">
        <f t="shared" si="247"/>
        <v>0</v>
      </c>
      <c r="C2632" t="str">
        <f t="shared" si="248"/>
        <v>OFF</v>
      </c>
      <c r="D2632" s="4">
        <f t="shared" si="250"/>
        <v>42539.583333326955</v>
      </c>
      <c r="E2632" t="str">
        <f t="shared" si="251"/>
        <v>LRKPLGS</v>
      </c>
      <c r="F2632" s="39">
        <v>101.3333740234375</v>
      </c>
      <c r="G2632">
        <f t="shared" si="249"/>
        <v>1.5201188980535994E-3</v>
      </c>
      <c r="H2632" s="38">
        <f>G2632*SUMIF('Manual Inputs'!$B$11:$B$22,'Expanded kW'!A2632,'Manual Inputs'!$C$11:$C$22)</f>
        <v>52973.095758777337</v>
      </c>
    </row>
    <row r="2633" spans="1:8" x14ac:dyDescent="0.2">
      <c r="A2633">
        <f t="shared" si="246"/>
        <v>6</v>
      </c>
      <c r="B2633" t="b">
        <f t="shared" si="247"/>
        <v>0</v>
      </c>
      <c r="C2633" t="str">
        <f t="shared" si="248"/>
        <v>OFF</v>
      </c>
      <c r="D2633" s="4">
        <f t="shared" si="250"/>
        <v>42539.624999993619</v>
      </c>
      <c r="E2633" t="str">
        <f t="shared" si="251"/>
        <v>LRKPLGS</v>
      </c>
      <c r="F2633" s="39">
        <v>97.017982482910156</v>
      </c>
      <c r="G2633">
        <f t="shared" si="249"/>
        <v>1.455382987535718E-3</v>
      </c>
      <c r="H2633" s="38">
        <f>G2633*SUMIF('Manual Inputs'!$B$11:$B$22,'Expanded kW'!A2633,'Manual Inputs'!$C$11:$C$22)</f>
        <v>50717.179072729763</v>
      </c>
    </row>
    <row r="2634" spans="1:8" x14ac:dyDescent="0.2">
      <c r="A2634">
        <f t="shared" si="246"/>
        <v>6</v>
      </c>
      <c r="B2634" t="b">
        <f t="shared" si="247"/>
        <v>0</v>
      </c>
      <c r="C2634" t="str">
        <f t="shared" si="248"/>
        <v>OFF</v>
      </c>
      <c r="D2634" s="4">
        <f t="shared" si="250"/>
        <v>42539.666666660283</v>
      </c>
      <c r="E2634" t="str">
        <f t="shared" si="251"/>
        <v>LRKPLGS</v>
      </c>
      <c r="F2634" s="39">
        <v>93.619110107421875</v>
      </c>
      <c r="G2634">
        <f t="shared" si="249"/>
        <v>1.4043959343575908E-3</v>
      </c>
      <c r="H2634" s="38">
        <f>G2634*SUMIF('Manual Inputs'!$B$11:$B$22,'Expanded kW'!A2634,'Manual Inputs'!$C$11:$C$22)</f>
        <v>48940.382498513653</v>
      </c>
    </row>
    <row r="2635" spans="1:8" x14ac:dyDescent="0.2">
      <c r="A2635">
        <f t="shared" si="246"/>
        <v>6</v>
      </c>
      <c r="B2635" t="b">
        <f t="shared" si="247"/>
        <v>0</v>
      </c>
      <c r="C2635" t="str">
        <f t="shared" si="248"/>
        <v>OFF</v>
      </c>
      <c r="D2635" s="4">
        <f t="shared" si="250"/>
        <v>42539.708333326947</v>
      </c>
      <c r="E2635" t="str">
        <f t="shared" si="251"/>
        <v>LRKPLGS</v>
      </c>
      <c r="F2635" s="39">
        <v>94.81683349609375</v>
      </c>
      <c r="G2635">
        <f t="shared" si="249"/>
        <v>1.4223631833050088E-3</v>
      </c>
      <c r="H2635" s="38">
        <f>G2635*SUMIF('Manual Inputs'!$B$11:$B$22,'Expanded kW'!A2635,'Manual Inputs'!$C$11:$C$22)</f>
        <v>49566.505099997034</v>
      </c>
    </row>
    <row r="2636" spans="1:8" x14ac:dyDescent="0.2">
      <c r="A2636">
        <f t="shared" si="246"/>
        <v>6</v>
      </c>
      <c r="B2636" t="b">
        <f t="shared" si="247"/>
        <v>0</v>
      </c>
      <c r="C2636" t="str">
        <f t="shared" si="248"/>
        <v>OFF</v>
      </c>
      <c r="D2636" s="4">
        <f t="shared" si="250"/>
        <v>42539.749999993612</v>
      </c>
      <c r="E2636" t="str">
        <f t="shared" si="251"/>
        <v>LRKPLGS</v>
      </c>
      <c r="F2636" s="39">
        <v>91.934341430664063</v>
      </c>
      <c r="G2636">
        <f t="shared" si="249"/>
        <v>1.3791224375548892E-3</v>
      </c>
      <c r="H2636" s="38">
        <f>G2636*SUMIF('Manual Inputs'!$B$11:$B$22,'Expanded kW'!A2636,'Manual Inputs'!$C$11:$C$22)</f>
        <v>48059.651808300594</v>
      </c>
    </row>
    <row r="2637" spans="1:8" x14ac:dyDescent="0.2">
      <c r="A2637">
        <f t="shared" si="246"/>
        <v>6</v>
      </c>
      <c r="B2637" t="b">
        <f t="shared" si="247"/>
        <v>0</v>
      </c>
      <c r="C2637" t="str">
        <f t="shared" si="248"/>
        <v>OFF</v>
      </c>
      <c r="D2637" s="4">
        <f t="shared" si="250"/>
        <v>42539.791666660276</v>
      </c>
      <c r="E2637" t="str">
        <f t="shared" si="251"/>
        <v>LRKPLGS</v>
      </c>
      <c r="F2637" s="39">
        <v>85.260108947753906</v>
      </c>
      <c r="G2637">
        <f t="shared" si="249"/>
        <v>1.2790011593970304E-3</v>
      </c>
      <c r="H2637" s="38">
        <f>G2637*SUMIF('Manual Inputs'!$B$11:$B$22,'Expanded kW'!A2637,'Manual Inputs'!$C$11:$C$22)</f>
        <v>44570.626007661915</v>
      </c>
    </row>
    <row r="2638" spans="1:8" x14ac:dyDescent="0.2">
      <c r="A2638">
        <f t="shared" si="246"/>
        <v>6</v>
      </c>
      <c r="B2638" t="b">
        <f t="shared" si="247"/>
        <v>0</v>
      </c>
      <c r="C2638" t="str">
        <f t="shared" si="248"/>
        <v>OFF</v>
      </c>
      <c r="D2638" s="4">
        <f t="shared" si="250"/>
        <v>42539.83333332694</v>
      </c>
      <c r="E2638" t="str">
        <f t="shared" si="251"/>
        <v>LRKPLGS</v>
      </c>
      <c r="F2638" s="39">
        <v>78.822563171386719</v>
      </c>
      <c r="G2638">
        <f t="shared" si="249"/>
        <v>1.1824304581246391E-3</v>
      </c>
      <c r="H2638" s="38">
        <f>G2638*SUMIF('Manual Inputs'!$B$11:$B$22,'Expanded kW'!A2638,'Manual Inputs'!$C$11:$C$22)</f>
        <v>41205.330692575131</v>
      </c>
    </row>
    <row r="2639" spans="1:8" x14ac:dyDescent="0.2">
      <c r="A2639">
        <f t="shared" si="246"/>
        <v>6</v>
      </c>
      <c r="B2639" t="b">
        <f t="shared" si="247"/>
        <v>0</v>
      </c>
      <c r="C2639" t="str">
        <f t="shared" si="248"/>
        <v>OFF</v>
      </c>
      <c r="D2639" s="4">
        <f t="shared" si="250"/>
        <v>42539.874999993604</v>
      </c>
      <c r="E2639" t="str">
        <f t="shared" si="251"/>
        <v>LRKPLGS</v>
      </c>
      <c r="F2639" s="39">
        <v>77.816352844238281</v>
      </c>
      <c r="G2639">
        <f t="shared" si="249"/>
        <v>1.1673361286556403E-3</v>
      </c>
      <c r="H2639" s="38">
        <f>G2639*SUMIF('Manual Inputs'!$B$11:$B$22,'Expanded kW'!A2639,'Manual Inputs'!$C$11:$C$22)</f>
        <v>40679.32357471111</v>
      </c>
    </row>
    <row r="2640" spans="1:8" x14ac:dyDescent="0.2">
      <c r="A2640">
        <f t="shared" si="246"/>
        <v>6</v>
      </c>
      <c r="B2640" t="b">
        <f t="shared" si="247"/>
        <v>0</v>
      </c>
      <c r="C2640" t="str">
        <f t="shared" si="248"/>
        <v>OFF</v>
      </c>
      <c r="D2640" s="4">
        <f t="shared" si="250"/>
        <v>42539.916666660269</v>
      </c>
      <c r="E2640" t="str">
        <f t="shared" si="251"/>
        <v>LRKPLGS</v>
      </c>
      <c r="F2640" s="39">
        <v>73.002151489257812</v>
      </c>
      <c r="G2640">
        <f t="shared" si="249"/>
        <v>1.0951174886540903E-3</v>
      </c>
      <c r="H2640" s="38">
        <f>G2640*SUMIF('Manual Inputs'!$B$11:$B$22,'Expanded kW'!A2640,'Manual Inputs'!$C$11:$C$22)</f>
        <v>38162.648769030297</v>
      </c>
    </row>
    <row r="2641" spans="1:8" x14ac:dyDescent="0.2">
      <c r="A2641">
        <f t="shared" si="246"/>
        <v>6</v>
      </c>
      <c r="B2641" t="b">
        <f t="shared" si="247"/>
        <v>0</v>
      </c>
      <c r="C2641" t="str">
        <f t="shared" si="248"/>
        <v>OFF</v>
      </c>
      <c r="D2641" s="4">
        <f t="shared" si="250"/>
        <v>42539.958333326933</v>
      </c>
      <c r="E2641" t="str">
        <f t="shared" si="251"/>
        <v>LRKPLGS</v>
      </c>
      <c r="F2641" s="39">
        <v>69.253822326660156</v>
      </c>
      <c r="G2641">
        <f t="shared" si="249"/>
        <v>1.0388881757440885E-3</v>
      </c>
      <c r="H2641" s="38">
        <f>G2641*SUMIF('Manual Inputs'!$B$11:$B$22,'Expanded kW'!A2641,'Manual Inputs'!$C$11:$C$22)</f>
        <v>36203.169953889119</v>
      </c>
    </row>
    <row r="2642" spans="1:8" x14ac:dyDescent="0.2">
      <c r="A2642">
        <f t="shared" si="246"/>
        <v>6</v>
      </c>
      <c r="B2642" t="b">
        <f t="shared" si="247"/>
        <v>0</v>
      </c>
      <c r="C2642" t="str">
        <f t="shared" si="248"/>
        <v>OFF</v>
      </c>
      <c r="D2642" s="4">
        <f t="shared" si="250"/>
        <v>42539.999999993597</v>
      </c>
      <c r="E2642" t="str">
        <f t="shared" si="251"/>
        <v>LRKPLGS</v>
      </c>
      <c r="F2642" s="39">
        <v>66.262588500976563</v>
      </c>
      <c r="G2642">
        <f t="shared" si="249"/>
        <v>9.9401617665455743E-4</v>
      </c>
      <c r="H2642" s="38">
        <f>G2642*SUMIF('Manual Inputs'!$B$11:$B$22,'Expanded kW'!A2642,'Manual Inputs'!$C$11:$C$22)</f>
        <v>34639.470753977133</v>
      </c>
    </row>
    <row r="2643" spans="1:8" x14ac:dyDescent="0.2">
      <c r="A2643">
        <f t="shared" si="246"/>
        <v>6</v>
      </c>
      <c r="B2643" t="b">
        <f t="shared" si="247"/>
        <v>0</v>
      </c>
      <c r="C2643" t="str">
        <f t="shared" si="248"/>
        <v>OFF</v>
      </c>
      <c r="D2643" s="4">
        <f t="shared" si="250"/>
        <v>42540.041666660261</v>
      </c>
      <c r="E2643" t="str">
        <f t="shared" si="251"/>
        <v>LRKPLGS</v>
      </c>
      <c r="F2643" s="39">
        <v>64.965118408203125</v>
      </c>
      <c r="G2643">
        <f t="shared" si="249"/>
        <v>9.7455261071005355E-4</v>
      </c>
      <c r="H2643" s="38">
        <f>G2643*SUMIF('Manual Inputs'!$B$11:$B$22,'Expanded kW'!A2643,'Manual Inputs'!$C$11:$C$22)</f>
        <v>33961.204505260896</v>
      </c>
    </row>
    <row r="2644" spans="1:8" x14ac:dyDescent="0.2">
      <c r="A2644">
        <f t="shared" si="246"/>
        <v>6</v>
      </c>
      <c r="B2644" t="b">
        <f t="shared" si="247"/>
        <v>0</v>
      </c>
      <c r="C2644" t="str">
        <f t="shared" si="248"/>
        <v>OFF</v>
      </c>
      <c r="D2644" s="4">
        <f t="shared" si="250"/>
        <v>42540.083333326926</v>
      </c>
      <c r="E2644" t="str">
        <f t="shared" si="251"/>
        <v>LRKPLGS</v>
      </c>
      <c r="F2644" s="39">
        <v>63.481243133544922</v>
      </c>
      <c r="G2644">
        <f t="shared" si="249"/>
        <v>9.5229274944420156E-4</v>
      </c>
      <c r="H2644" s="38">
        <f>G2644*SUMIF('Manual Inputs'!$B$11:$B$22,'Expanded kW'!A2644,'Manual Inputs'!$C$11:$C$22)</f>
        <v>33185.492971167791</v>
      </c>
    </row>
    <row r="2645" spans="1:8" x14ac:dyDescent="0.2">
      <c r="A2645">
        <f t="shared" si="246"/>
        <v>6</v>
      </c>
      <c r="B2645" t="b">
        <f t="shared" si="247"/>
        <v>0</v>
      </c>
      <c r="C2645" t="str">
        <f t="shared" si="248"/>
        <v>OFF</v>
      </c>
      <c r="D2645" s="4">
        <f t="shared" si="250"/>
        <v>42540.12499999359</v>
      </c>
      <c r="E2645" t="str">
        <f t="shared" si="251"/>
        <v>LRKPLGS</v>
      </c>
      <c r="F2645" s="39">
        <v>62.992794036865234</v>
      </c>
      <c r="G2645">
        <f t="shared" si="249"/>
        <v>9.4496544282132852E-4</v>
      </c>
      <c r="H2645" s="38">
        <f>G2645*SUMIF('Manual Inputs'!$B$11:$B$22,'Expanded kW'!A2645,'Manual Inputs'!$C$11:$C$22)</f>
        <v>32930.151026610445</v>
      </c>
    </row>
    <row r="2646" spans="1:8" x14ac:dyDescent="0.2">
      <c r="A2646">
        <f t="shared" si="246"/>
        <v>6</v>
      </c>
      <c r="B2646" t="b">
        <f t="shared" si="247"/>
        <v>0</v>
      </c>
      <c r="C2646" t="str">
        <f t="shared" si="248"/>
        <v>OFF</v>
      </c>
      <c r="D2646" s="4">
        <f t="shared" si="250"/>
        <v>42540.166666660254</v>
      </c>
      <c r="E2646" t="str">
        <f t="shared" si="251"/>
        <v>LRKPLGS</v>
      </c>
      <c r="F2646" s="39">
        <v>60.296806335449219</v>
      </c>
      <c r="G2646">
        <f t="shared" si="249"/>
        <v>9.045224802402672E-4</v>
      </c>
      <c r="H2646" s="38">
        <f>G2646*SUMIF('Manual Inputs'!$B$11:$B$22,'Expanded kW'!A2646,'Manual Inputs'!$C$11:$C$22)</f>
        <v>31520.794868800429</v>
      </c>
    </row>
    <row r="2647" spans="1:8" x14ac:dyDescent="0.2">
      <c r="A2647">
        <f t="shared" si="246"/>
        <v>6</v>
      </c>
      <c r="B2647" t="b">
        <f t="shared" si="247"/>
        <v>0</v>
      </c>
      <c r="C2647" t="str">
        <f t="shared" si="248"/>
        <v>OFF</v>
      </c>
      <c r="D2647" s="4">
        <f t="shared" si="250"/>
        <v>42540.208333326918</v>
      </c>
      <c r="E2647" t="str">
        <f t="shared" si="251"/>
        <v>LRKPLGS</v>
      </c>
      <c r="F2647" s="39">
        <v>63.371982574462891</v>
      </c>
      <c r="G2647">
        <f t="shared" si="249"/>
        <v>9.5065371351676778E-4</v>
      </c>
      <c r="H2647" s="38">
        <f>G2647*SUMIF('Manual Inputs'!$B$11:$B$22,'Expanded kW'!A2647,'Manual Inputs'!$C$11:$C$22)</f>
        <v>33128.375855363753</v>
      </c>
    </row>
    <row r="2648" spans="1:8" x14ac:dyDescent="0.2">
      <c r="A2648">
        <f t="shared" si="246"/>
        <v>6</v>
      </c>
      <c r="B2648" t="b">
        <f t="shared" si="247"/>
        <v>0</v>
      </c>
      <c r="C2648" t="str">
        <f t="shared" si="248"/>
        <v>OFF</v>
      </c>
      <c r="D2648" s="4">
        <f t="shared" si="250"/>
        <v>42540.249999993583</v>
      </c>
      <c r="E2648" t="str">
        <f t="shared" si="251"/>
        <v>LRKPLGS</v>
      </c>
      <c r="F2648" s="39">
        <v>68.500862121582031</v>
      </c>
      <c r="G2648">
        <f t="shared" si="249"/>
        <v>1.0275928937281474E-3</v>
      </c>
      <c r="H2648" s="38">
        <f>G2648*SUMIF('Manual Inputs'!$B$11:$B$22,'Expanded kW'!A2648,'Manual Inputs'!$C$11:$C$22)</f>
        <v>35809.552022674012</v>
      </c>
    </row>
    <row r="2649" spans="1:8" x14ac:dyDescent="0.2">
      <c r="A2649">
        <f t="shared" si="246"/>
        <v>6</v>
      </c>
      <c r="B2649" t="b">
        <f t="shared" si="247"/>
        <v>0</v>
      </c>
      <c r="C2649" t="str">
        <f t="shared" si="248"/>
        <v>OFF</v>
      </c>
      <c r="D2649" s="4">
        <f t="shared" si="250"/>
        <v>42540.291666660247</v>
      </c>
      <c r="E2649" t="str">
        <f t="shared" si="251"/>
        <v>LRKPLGS</v>
      </c>
      <c r="F2649" s="39">
        <v>64.674308776855469</v>
      </c>
      <c r="G2649">
        <f t="shared" si="249"/>
        <v>9.7019012677415574E-4</v>
      </c>
      <c r="H2649" s="38">
        <f>G2649*SUMIF('Manual Inputs'!$B$11:$B$22,'Expanded kW'!A2649,'Manual Inputs'!$C$11:$C$22)</f>
        <v>33809.180686875145</v>
      </c>
    </row>
    <row r="2650" spans="1:8" x14ac:dyDescent="0.2">
      <c r="A2650">
        <f t="shared" si="246"/>
        <v>6</v>
      </c>
      <c r="B2650" t="b">
        <f t="shared" si="247"/>
        <v>0</v>
      </c>
      <c r="C2650" t="str">
        <f t="shared" si="248"/>
        <v>OFF</v>
      </c>
      <c r="D2650" s="4">
        <f t="shared" si="250"/>
        <v>42540.333333326911</v>
      </c>
      <c r="E2650" t="str">
        <f t="shared" si="251"/>
        <v>LRKPLGS</v>
      </c>
      <c r="F2650" s="39">
        <v>68.526741027832031</v>
      </c>
      <c r="G2650">
        <f t="shared" si="249"/>
        <v>1.027981107530665E-3</v>
      </c>
      <c r="H2650" s="38">
        <f>G2650*SUMIF('Manual Inputs'!$B$11:$B$22,'Expanded kW'!A2650,'Manual Inputs'!$C$11:$C$22)</f>
        <v>35823.080495323076</v>
      </c>
    </row>
    <row r="2651" spans="1:8" x14ac:dyDescent="0.2">
      <c r="A2651">
        <f t="shared" si="246"/>
        <v>6</v>
      </c>
      <c r="B2651" t="b">
        <f t="shared" si="247"/>
        <v>0</v>
      </c>
      <c r="C2651" t="str">
        <f t="shared" si="248"/>
        <v>OFF</v>
      </c>
      <c r="D2651" s="4">
        <f t="shared" si="250"/>
        <v>42540.374999993575</v>
      </c>
      <c r="E2651" t="str">
        <f t="shared" si="251"/>
        <v>LRKPLGS</v>
      </c>
      <c r="F2651" s="39">
        <v>76.585922241210938</v>
      </c>
      <c r="G2651">
        <f t="shared" si="249"/>
        <v>1.1488782333133542E-3</v>
      </c>
      <c r="H2651" s="38">
        <f>G2651*SUMIF('Manual Inputs'!$B$11:$B$22,'Expanded kW'!A2651,'Manual Inputs'!$C$11:$C$22)</f>
        <v>40036.102930112604</v>
      </c>
    </row>
    <row r="2652" spans="1:8" x14ac:dyDescent="0.2">
      <c r="A2652">
        <f t="shared" si="246"/>
        <v>6</v>
      </c>
      <c r="B2652" t="b">
        <f t="shared" si="247"/>
        <v>0</v>
      </c>
      <c r="C2652" t="str">
        <f t="shared" si="248"/>
        <v>OFF</v>
      </c>
      <c r="D2652" s="4">
        <f t="shared" si="250"/>
        <v>42540.41666666024</v>
      </c>
      <c r="E2652" t="str">
        <f t="shared" si="251"/>
        <v>LRKPLGS</v>
      </c>
      <c r="F2652" s="39">
        <v>79.348388671875</v>
      </c>
      <c r="G2652">
        <f t="shared" si="249"/>
        <v>1.1903184544345799E-3</v>
      </c>
      <c r="H2652" s="38">
        <f>G2652*SUMIF('Manual Inputs'!$B$11:$B$22,'Expanded kW'!A2652,'Manual Inputs'!$C$11:$C$22)</f>
        <v>41480.211548543972</v>
      </c>
    </row>
    <row r="2653" spans="1:8" x14ac:dyDescent="0.2">
      <c r="A2653">
        <f t="shared" si="246"/>
        <v>6</v>
      </c>
      <c r="B2653" t="b">
        <f t="shared" si="247"/>
        <v>0</v>
      </c>
      <c r="C2653" t="str">
        <f t="shared" si="248"/>
        <v>OFF</v>
      </c>
      <c r="D2653" s="4">
        <f t="shared" si="250"/>
        <v>42540.458333326904</v>
      </c>
      <c r="E2653" t="str">
        <f t="shared" si="251"/>
        <v>LRKPLGS</v>
      </c>
      <c r="F2653" s="39">
        <v>84.314559936523438</v>
      </c>
      <c r="G2653">
        <f t="shared" si="249"/>
        <v>1.2648168204775065E-3</v>
      </c>
      <c r="H2653" s="38">
        <f>G2653*SUMIF('Manual Inputs'!$B$11:$B$22,'Expanded kW'!A2653,'Manual Inputs'!$C$11:$C$22)</f>
        <v>44076.330235916044</v>
      </c>
    </row>
    <row r="2654" spans="1:8" x14ac:dyDescent="0.2">
      <c r="A2654">
        <f t="shared" si="246"/>
        <v>6</v>
      </c>
      <c r="B2654" t="b">
        <f t="shared" si="247"/>
        <v>0</v>
      </c>
      <c r="C2654" t="str">
        <f t="shared" si="248"/>
        <v>OFF</v>
      </c>
      <c r="D2654" s="4">
        <f t="shared" si="250"/>
        <v>42540.499999993568</v>
      </c>
      <c r="E2654" t="str">
        <f t="shared" si="251"/>
        <v>LRKPLGS</v>
      </c>
      <c r="F2654" s="39">
        <v>94.008781433105469</v>
      </c>
      <c r="G2654">
        <f t="shared" si="249"/>
        <v>1.4102414591110075E-3</v>
      </c>
      <c r="H2654" s="38">
        <f>G2654*SUMIF('Manual Inputs'!$B$11:$B$22,'Expanded kW'!A2654,'Manual Inputs'!$C$11:$C$22)</f>
        <v>49144.087315893092</v>
      </c>
    </row>
    <row r="2655" spans="1:8" x14ac:dyDescent="0.2">
      <c r="A2655">
        <f t="shared" si="246"/>
        <v>6</v>
      </c>
      <c r="B2655" t="b">
        <f t="shared" si="247"/>
        <v>0</v>
      </c>
      <c r="C2655" t="str">
        <f t="shared" si="248"/>
        <v>OFF</v>
      </c>
      <c r="D2655" s="4">
        <f t="shared" si="250"/>
        <v>42540.541666660232</v>
      </c>
      <c r="E2655" t="str">
        <f t="shared" si="251"/>
        <v>LRKPLGS</v>
      </c>
      <c r="F2655" s="39">
        <v>97.00421142578125</v>
      </c>
      <c r="G2655">
        <f t="shared" si="249"/>
        <v>1.455176405603659E-3</v>
      </c>
      <c r="H2655" s="38">
        <f>G2655*SUMIF('Manual Inputs'!$B$11:$B$22,'Expanded kW'!A2655,'Manual Inputs'!$C$11:$C$22)</f>
        <v>50709.980106594281</v>
      </c>
    </row>
    <row r="2656" spans="1:8" x14ac:dyDescent="0.2">
      <c r="A2656">
        <f t="shared" si="246"/>
        <v>6</v>
      </c>
      <c r="B2656" t="b">
        <f t="shared" si="247"/>
        <v>0</v>
      </c>
      <c r="C2656" t="str">
        <f t="shared" si="248"/>
        <v>OFF</v>
      </c>
      <c r="D2656" s="4">
        <f t="shared" si="250"/>
        <v>42540.583333326897</v>
      </c>
      <c r="E2656" t="str">
        <f t="shared" si="251"/>
        <v>LRKPLGS</v>
      </c>
      <c r="F2656" s="39">
        <v>95.063156127929688</v>
      </c>
      <c r="G2656">
        <f t="shared" si="249"/>
        <v>1.4260583103180055E-3</v>
      </c>
      <c r="H2656" s="38">
        <f>G2656*SUMIF('Manual Inputs'!$B$11:$B$22,'Expanded kW'!A2656,'Manual Inputs'!$C$11:$C$22)</f>
        <v>49695.272867670305</v>
      </c>
    </row>
    <row r="2657" spans="1:8" x14ac:dyDescent="0.2">
      <c r="A2657">
        <f t="shared" si="246"/>
        <v>6</v>
      </c>
      <c r="B2657" t="b">
        <f t="shared" si="247"/>
        <v>0</v>
      </c>
      <c r="C2657" t="str">
        <f t="shared" si="248"/>
        <v>OFF</v>
      </c>
      <c r="D2657" s="4">
        <f t="shared" si="250"/>
        <v>42540.624999993561</v>
      </c>
      <c r="E2657" t="str">
        <f t="shared" si="251"/>
        <v>LRKPLGS</v>
      </c>
      <c r="F2657" s="39">
        <v>97.485076904296875</v>
      </c>
      <c r="G2657">
        <f t="shared" si="249"/>
        <v>1.4623899491016197E-3</v>
      </c>
      <c r="H2657" s="38">
        <f>G2657*SUMIF('Manual Inputs'!$B$11:$B$22,'Expanded kW'!A2657,'Manual Inputs'!$C$11:$C$22)</f>
        <v>50961.357634343498</v>
      </c>
    </row>
    <row r="2658" spans="1:8" x14ac:dyDescent="0.2">
      <c r="A2658">
        <f t="shared" si="246"/>
        <v>6</v>
      </c>
      <c r="B2658" t="b">
        <f t="shared" si="247"/>
        <v>0</v>
      </c>
      <c r="C2658" t="str">
        <f t="shared" si="248"/>
        <v>OFF</v>
      </c>
      <c r="D2658" s="4">
        <f t="shared" si="250"/>
        <v>42540.666666660225</v>
      </c>
      <c r="E2658" t="str">
        <f t="shared" si="251"/>
        <v>LRKPLGS</v>
      </c>
      <c r="F2658" s="39">
        <v>96.591209411621094</v>
      </c>
      <c r="G2658">
        <f t="shared" si="249"/>
        <v>1.4489808932888924E-3</v>
      </c>
      <c r="H2658" s="38">
        <f>G2658*SUMIF('Manual Inputs'!$B$11:$B$22,'Expanded kW'!A2658,'Manual Inputs'!$C$11:$C$22)</f>
        <v>50494.078924426853</v>
      </c>
    </row>
    <row r="2659" spans="1:8" x14ac:dyDescent="0.2">
      <c r="A2659">
        <f t="shared" si="246"/>
        <v>6</v>
      </c>
      <c r="B2659" t="b">
        <f t="shared" si="247"/>
        <v>0</v>
      </c>
      <c r="C2659" t="str">
        <f t="shared" si="248"/>
        <v>OFF</v>
      </c>
      <c r="D2659" s="4">
        <f t="shared" si="250"/>
        <v>42540.708333326889</v>
      </c>
      <c r="E2659" t="str">
        <f t="shared" si="251"/>
        <v>LRKPLGS</v>
      </c>
      <c r="F2659" s="39">
        <v>95.899765014648438</v>
      </c>
      <c r="G2659">
        <f t="shared" si="249"/>
        <v>1.4386084202026976E-3</v>
      </c>
      <c r="H2659" s="38">
        <f>G2659*SUMIF('Manual Inputs'!$B$11:$B$22,'Expanded kW'!A2659,'Manual Inputs'!$C$11:$C$22)</f>
        <v>50132.619034181502</v>
      </c>
    </row>
    <row r="2660" spans="1:8" x14ac:dyDescent="0.2">
      <c r="A2660">
        <f t="shared" si="246"/>
        <v>6</v>
      </c>
      <c r="B2660" t="b">
        <f t="shared" si="247"/>
        <v>0</v>
      </c>
      <c r="C2660" t="str">
        <f t="shared" si="248"/>
        <v>OFF</v>
      </c>
      <c r="D2660" s="4">
        <f t="shared" si="250"/>
        <v>42540.749999993554</v>
      </c>
      <c r="E2660" t="str">
        <f t="shared" si="251"/>
        <v>LRKPLGS</v>
      </c>
      <c r="F2660" s="39">
        <v>84.083961486816406</v>
      </c>
      <c r="G2660">
        <f t="shared" si="249"/>
        <v>1.2613575745514757E-3</v>
      </c>
      <c r="H2660" s="38">
        <f>G2660*SUMIF('Manual Inputs'!$B$11:$B$22,'Expanded kW'!A2660,'Manual Inputs'!$C$11:$C$22)</f>
        <v>43955.782451181949</v>
      </c>
    </row>
    <row r="2661" spans="1:8" x14ac:dyDescent="0.2">
      <c r="A2661">
        <f t="shared" si="246"/>
        <v>6</v>
      </c>
      <c r="B2661" t="b">
        <f t="shared" si="247"/>
        <v>0</v>
      </c>
      <c r="C2661" t="str">
        <f t="shared" si="248"/>
        <v>OFF</v>
      </c>
      <c r="D2661" s="4">
        <f t="shared" si="250"/>
        <v>42540.791666660218</v>
      </c>
      <c r="E2661" t="str">
        <f t="shared" si="251"/>
        <v>LRKPLGS</v>
      </c>
      <c r="F2661" s="39">
        <v>76.351692199707031</v>
      </c>
      <c r="G2661">
        <f t="shared" si="249"/>
        <v>1.1453645092711683E-3</v>
      </c>
      <c r="H2661" s="38">
        <f>G2661*SUMIF('Manual Inputs'!$B$11:$B$22,'Expanded kW'!A2661,'Manual Inputs'!$C$11:$C$22)</f>
        <v>39913.656692259123</v>
      </c>
    </row>
    <row r="2662" spans="1:8" x14ac:dyDescent="0.2">
      <c r="A2662">
        <f t="shared" si="246"/>
        <v>6</v>
      </c>
      <c r="B2662" t="b">
        <f t="shared" si="247"/>
        <v>0</v>
      </c>
      <c r="C2662" t="str">
        <f t="shared" si="248"/>
        <v>OFF</v>
      </c>
      <c r="D2662" s="4">
        <f t="shared" si="250"/>
        <v>42540.833333326882</v>
      </c>
      <c r="E2662" t="str">
        <f t="shared" si="251"/>
        <v>LRKPLGS</v>
      </c>
      <c r="F2662" s="39">
        <v>74.683059692382813</v>
      </c>
      <c r="G2662">
        <f t="shared" si="249"/>
        <v>1.1203330738459212E-3</v>
      </c>
      <c r="H2662" s="38">
        <f>G2662*SUMIF('Manual Inputs'!$B$11:$B$22,'Expanded kW'!A2662,'Manual Inputs'!$C$11:$C$22)</f>
        <v>39041.361355717294</v>
      </c>
    </row>
    <row r="2663" spans="1:8" x14ac:dyDescent="0.2">
      <c r="A2663">
        <f t="shared" si="246"/>
        <v>6</v>
      </c>
      <c r="B2663" t="b">
        <f t="shared" si="247"/>
        <v>0</v>
      </c>
      <c r="C2663" t="str">
        <f t="shared" si="248"/>
        <v>OFF</v>
      </c>
      <c r="D2663" s="4">
        <f t="shared" si="250"/>
        <v>42540.874999993546</v>
      </c>
      <c r="E2663" t="str">
        <f t="shared" si="251"/>
        <v>LRKPLGS</v>
      </c>
      <c r="F2663" s="39">
        <v>74.388572692871094</v>
      </c>
      <c r="G2663">
        <f t="shared" si="249"/>
        <v>1.1159154250949248E-3</v>
      </c>
      <c r="H2663" s="38">
        <f>G2663*SUMIF('Manual Inputs'!$B$11:$B$22,'Expanded kW'!A2663,'Manual Inputs'!$C$11:$C$22)</f>
        <v>38887.415154130817</v>
      </c>
    </row>
    <row r="2664" spans="1:8" x14ac:dyDescent="0.2">
      <c r="A2664">
        <f t="shared" si="246"/>
        <v>6</v>
      </c>
      <c r="B2664" t="b">
        <f t="shared" si="247"/>
        <v>0</v>
      </c>
      <c r="C2664" t="str">
        <f t="shared" si="248"/>
        <v>OFF</v>
      </c>
      <c r="D2664" s="4">
        <f t="shared" si="250"/>
        <v>42540.91666666021</v>
      </c>
      <c r="E2664" t="str">
        <f t="shared" si="251"/>
        <v>LRKPLGS</v>
      </c>
      <c r="F2664" s="39">
        <v>72.199714660644531</v>
      </c>
      <c r="G2664">
        <f t="shared" si="249"/>
        <v>1.0830799995304467E-3</v>
      </c>
      <c r="H2664" s="38">
        <f>G2664*SUMIF('Manual Inputs'!$B$11:$B$22,'Expanded kW'!A2664,'Manual Inputs'!$C$11:$C$22)</f>
        <v>37743.166408237012</v>
      </c>
    </row>
    <row r="2665" spans="1:8" x14ac:dyDescent="0.2">
      <c r="A2665">
        <f t="shared" si="246"/>
        <v>6</v>
      </c>
      <c r="B2665" t="b">
        <f t="shared" si="247"/>
        <v>0</v>
      </c>
      <c r="C2665" t="str">
        <f t="shared" si="248"/>
        <v>OFF</v>
      </c>
      <c r="D2665" s="4">
        <f t="shared" si="250"/>
        <v>42540.958333326875</v>
      </c>
      <c r="E2665" t="str">
        <f t="shared" si="251"/>
        <v>LRKPLGS</v>
      </c>
      <c r="F2665" s="39">
        <v>69.317024230957031</v>
      </c>
      <c r="G2665">
        <f t="shared" si="249"/>
        <v>1.039836278084907E-3</v>
      </c>
      <c r="H2665" s="38">
        <f>G2665*SUMIF('Manual Inputs'!$B$11:$B$22,'Expanded kW'!A2665,'Manual Inputs'!$C$11:$C$22)</f>
        <v>36236.209419521452</v>
      </c>
    </row>
    <row r="2666" spans="1:8" x14ac:dyDescent="0.2">
      <c r="A2666">
        <f t="shared" si="246"/>
        <v>6</v>
      </c>
      <c r="B2666" t="b">
        <f t="shared" si="247"/>
        <v>0</v>
      </c>
      <c r="C2666" t="str">
        <f t="shared" si="248"/>
        <v>OFF</v>
      </c>
      <c r="D2666" s="4">
        <f t="shared" si="250"/>
        <v>42540.999999993539</v>
      </c>
      <c r="E2666" t="str">
        <f t="shared" si="251"/>
        <v>LRKPLGS</v>
      </c>
      <c r="F2666" s="39">
        <v>65.863479614257813</v>
      </c>
      <c r="G2666">
        <f t="shared" si="249"/>
        <v>9.880290774690317E-4</v>
      </c>
      <c r="H2666" s="38">
        <f>G2666*SUMIF('Manual Inputs'!$B$11:$B$22,'Expanded kW'!A2666,'Manual Inputs'!$C$11:$C$22)</f>
        <v>34430.832351495432</v>
      </c>
    </row>
    <row r="2667" spans="1:8" x14ac:dyDescent="0.2">
      <c r="A2667">
        <f t="shared" si="246"/>
        <v>6</v>
      </c>
      <c r="B2667" t="b">
        <f t="shared" si="247"/>
        <v>0</v>
      </c>
      <c r="C2667" t="str">
        <f t="shared" si="248"/>
        <v>OFF</v>
      </c>
      <c r="D2667" s="4">
        <f t="shared" si="250"/>
        <v>42541.041666660203</v>
      </c>
      <c r="E2667" t="str">
        <f t="shared" si="251"/>
        <v>LRKPLGS</v>
      </c>
      <c r="F2667" s="39">
        <v>66.348358154296875</v>
      </c>
      <c r="G2667">
        <f t="shared" si="249"/>
        <v>9.9530282157434045E-4</v>
      </c>
      <c r="H2667" s="38">
        <f>G2667*SUMIF('Manual Inputs'!$B$11:$B$22,'Expanded kW'!A2667,'Manual Inputs'!$C$11:$C$22)</f>
        <v>34684.307749708511</v>
      </c>
    </row>
    <row r="2668" spans="1:8" x14ac:dyDescent="0.2">
      <c r="A2668">
        <f t="shared" si="246"/>
        <v>6</v>
      </c>
      <c r="B2668" t="b">
        <f t="shared" si="247"/>
        <v>0</v>
      </c>
      <c r="C2668" t="str">
        <f t="shared" si="248"/>
        <v>OFF</v>
      </c>
      <c r="D2668" s="4">
        <f t="shared" si="250"/>
        <v>42541.083333326867</v>
      </c>
      <c r="E2668" t="str">
        <f t="shared" si="251"/>
        <v>LRKPLGS</v>
      </c>
      <c r="F2668" s="39">
        <v>65.628456115722656</v>
      </c>
      <c r="G2668">
        <f t="shared" si="249"/>
        <v>9.8450345064516492E-4</v>
      </c>
      <c r="H2668" s="38">
        <f>G2668*SUMIF('Manual Inputs'!$B$11:$B$22,'Expanded kW'!A2668,'Manual Inputs'!$C$11:$C$22)</f>
        <v>34307.971325565457</v>
      </c>
    </row>
    <row r="2669" spans="1:8" x14ac:dyDescent="0.2">
      <c r="A2669">
        <f t="shared" si="246"/>
        <v>6</v>
      </c>
      <c r="B2669" t="b">
        <f t="shared" si="247"/>
        <v>0</v>
      </c>
      <c r="C2669" t="str">
        <f t="shared" si="248"/>
        <v>OFF</v>
      </c>
      <c r="D2669" s="4">
        <f t="shared" si="250"/>
        <v>42541.124999993532</v>
      </c>
      <c r="E2669" t="str">
        <f t="shared" si="251"/>
        <v>LRKPLGS</v>
      </c>
      <c r="F2669" s="39">
        <v>66.438095092773438</v>
      </c>
      <c r="G2669">
        <f t="shared" si="249"/>
        <v>9.9664898040252798E-4</v>
      </c>
      <c r="H2669" s="38">
        <f>G2669*SUMIF('Manual Inputs'!$B$11:$B$22,'Expanded kW'!A2669,'Manual Inputs'!$C$11:$C$22)</f>
        <v>34731.218685822394</v>
      </c>
    </row>
    <row r="2670" spans="1:8" x14ac:dyDescent="0.2">
      <c r="A2670">
        <f t="shared" si="246"/>
        <v>6</v>
      </c>
      <c r="B2670" t="b">
        <f t="shared" si="247"/>
        <v>0</v>
      </c>
      <c r="C2670" t="str">
        <f t="shared" si="248"/>
        <v>OFF</v>
      </c>
      <c r="D2670" s="4">
        <f t="shared" si="250"/>
        <v>42541.166666660196</v>
      </c>
      <c r="E2670" t="str">
        <f t="shared" si="251"/>
        <v>LRKPLGS</v>
      </c>
      <c r="F2670" s="39">
        <v>73.296401977539063</v>
      </c>
      <c r="G2670">
        <f t="shared" si="249"/>
        <v>1.0995315894605469E-3</v>
      </c>
      <c r="H2670" s="38">
        <f>G2670*SUMIF('Manual Inputs'!$B$11:$B$22,'Expanded kW'!A2670,'Manual Inputs'!$C$11:$C$22)</f>
        <v>38316.471331863191</v>
      </c>
    </row>
    <row r="2671" spans="1:8" x14ac:dyDescent="0.2">
      <c r="A2671">
        <f t="shared" si="246"/>
        <v>6</v>
      </c>
      <c r="B2671" t="b">
        <f t="shared" si="247"/>
        <v>0</v>
      </c>
      <c r="C2671" t="str">
        <f t="shared" si="248"/>
        <v>OFF</v>
      </c>
      <c r="D2671" s="4">
        <f t="shared" si="250"/>
        <v>42541.20833332686</v>
      </c>
      <c r="E2671" t="str">
        <f t="shared" si="251"/>
        <v>LRKPLGS</v>
      </c>
      <c r="F2671" s="39">
        <v>82.781517028808594</v>
      </c>
      <c r="G2671">
        <f t="shared" si="249"/>
        <v>1.241819387321818E-3</v>
      </c>
      <c r="H2671" s="38">
        <f>G2671*SUMIF('Manual Inputs'!$B$11:$B$22,'Expanded kW'!A2671,'Manual Inputs'!$C$11:$C$22)</f>
        <v>43274.915800293777</v>
      </c>
    </row>
    <row r="2672" spans="1:8" x14ac:dyDescent="0.2">
      <c r="A2672">
        <f t="shared" si="246"/>
        <v>6</v>
      </c>
      <c r="B2672" t="b">
        <f t="shared" si="247"/>
        <v>0</v>
      </c>
      <c r="C2672" t="str">
        <f t="shared" si="248"/>
        <v>OFF</v>
      </c>
      <c r="D2672" s="4">
        <f t="shared" si="250"/>
        <v>42541.249999993524</v>
      </c>
      <c r="E2672" t="str">
        <f t="shared" si="251"/>
        <v>LRKPLGS</v>
      </c>
      <c r="F2672" s="39">
        <v>100.38465881347656</v>
      </c>
      <c r="G2672">
        <f t="shared" si="249"/>
        <v>1.5058870624571753E-3</v>
      </c>
      <c r="H2672" s="38">
        <f>G2672*SUMIF('Manual Inputs'!$B$11:$B$22,'Expanded kW'!A2672,'Manual Inputs'!$C$11:$C$22)</f>
        <v>52477.144823072333</v>
      </c>
    </row>
    <row r="2673" spans="1:8" x14ac:dyDescent="0.2">
      <c r="A2673">
        <f t="shared" si="246"/>
        <v>6</v>
      </c>
      <c r="B2673" t="b">
        <f t="shared" si="247"/>
        <v>0</v>
      </c>
      <c r="C2673" t="str">
        <f t="shared" si="248"/>
        <v>ON</v>
      </c>
      <c r="D2673" s="4">
        <f t="shared" si="250"/>
        <v>42541.291666660189</v>
      </c>
      <c r="E2673" t="str">
        <f t="shared" si="251"/>
        <v>LRKPLGS</v>
      </c>
      <c r="F2673" s="39">
        <v>112.12545013427734</v>
      </c>
      <c r="G2673">
        <f t="shared" si="249"/>
        <v>1.6820126374402506E-3</v>
      </c>
      <c r="H2673" s="38">
        <f>G2673*SUMIF('Manual Inputs'!$B$11:$B$22,'Expanded kW'!A2673,'Manual Inputs'!$C$11:$C$22)</f>
        <v>58614.767979454664</v>
      </c>
    </row>
    <row r="2674" spans="1:8" x14ac:dyDescent="0.2">
      <c r="A2674">
        <f t="shared" si="246"/>
        <v>6</v>
      </c>
      <c r="B2674" t="b">
        <f t="shared" si="247"/>
        <v>0</v>
      </c>
      <c r="C2674" t="str">
        <f t="shared" si="248"/>
        <v>ON</v>
      </c>
      <c r="D2674" s="4">
        <f t="shared" si="250"/>
        <v>42541.333333326853</v>
      </c>
      <c r="E2674" t="str">
        <f t="shared" si="251"/>
        <v>LRKPLGS</v>
      </c>
      <c r="F2674" s="39">
        <v>112.36071014404297</v>
      </c>
      <c r="G2674">
        <f t="shared" si="249"/>
        <v>1.6855418122086569E-3</v>
      </c>
      <c r="H2674" s="38">
        <f>G2674*SUMIF('Manual Inputs'!$B$11:$B$22,'Expanded kW'!A2674,'Manual Inputs'!$C$11:$C$22)</f>
        <v>58737.752644138214</v>
      </c>
    </row>
    <row r="2675" spans="1:8" x14ac:dyDescent="0.2">
      <c r="A2675">
        <f t="shared" si="246"/>
        <v>6</v>
      </c>
      <c r="B2675" t="b">
        <f t="shared" si="247"/>
        <v>0</v>
      </c>
      <c r="C2675" t="str">
        <f t="shared" si="248"/>
        <v>ON</v>
      </c>
      <c r="D2675" s="4">
        <f t="shared" si="250"/>
        <v>42541.374999993517</v>
      </c>
      <c r="E2675" t="str">
        <f t="shared" si="251"/>
        <v>LRKPLGS</v>
      </c>
      <c r="F2675" s="39">
        <v>122.75434112548828</v>
      </c>
      <c r="G2675">
        <f t="shared" si="249"/>
        <v>1.8414584095444576E-3</v>
      </c>
      <c r="H2675" s="38">
        <f>G2675*SUMIF('Manual Inputs'!$B$11:$B$22,'Expanded kW'!A2675,'Manual Inputs'!$C$11:$C$22)</f>
        <v>64171.13344851321</v>
      </c>
    </row>
    <row r="2676" spans="1:8" x14ac:dyDescent="0.2">
      <c r="A2676">
        <f t="shared" si="246"/>
        <v>6</v>
      </c>
      <c r="B2676" t="b">
        <f t="shared" si="247"/>
        <v>0</v>
      </c>
      <c r="C2676" t="str">
        <f t="shared" si="248"/>
        <v>ON</v>
      </c>
      <c r="D2676" s="4">
        <f t="shared" si="250"/>
        <v>42541.416666660181</v>
      </c>
      <c r="E2676" t="str">
        <f t="shared" si="251"/>
        <v>LRKPLGS</v>
      </c>
      <c r="F2676" s="39">
        <v>118.74690246582031</v>
      </c>
      <c r="G2676">
        <f t="shared" si="249"/>
        <v>1.7813421517166774E-3</v>
      </c>
      <c r="H2676" s="38">
        <f>G2676*SUMIF('Manual Inputs'!$B$11:$B$22,'Expanded kW'!A2676,'Manual Inputs'!$C$11:$C$22)</f>
        <v>62076.202396312015</v>
      </c>
    </row>
    <row r="2677" spans="1:8" x14ac:dyDescent="0.2">
      <c r="A2677">
        <f t="shared" si="246"/>
        <v>6</v>
      </c>
      <c r="B2677" t="b">
        <f t="shared" si="247"/>
        <v>0</v>
      </c>
      <c r="C2677" t="str">
        <f t="shared" si="248"/>
        <v>ON</v>
      </c>
      <c r="D2677" s="4">
        <f t="shared" si="250"/>
        <v>42541.458333326846</v>
      </c>
      <c r="E2677" t="str">
        <f t="shared" si="251"/>
        <v>LRKPLGS</v>
      </c>
      <c r="F2677" s="39">
        <v>127.64187622070312</v>
      </c>
      <c r="G2677">
        <f t="shared" si="249"/>
        <v>1.9147771412529062E-3</v>
      </c>
      <c r="H2677" s="38">
        <f>G2677*SUMIF('Manual Inputs'!$B$11:$B$22,'Expanded kW'!A2677,'Manual Inputs'!$C$11:$C$22)</f>
        <v>66726.144244495561</v>
      </c>
    </row>
    <row r="2678" spans="1:8" x14ac:dyDescent="0.2">
      <c r="A2678">
        <f t="shared" si="246"/>
        <v>6</v>
      </c>
      <c r="B2678" t="b">
        <f t="shared" si="247"/>
        <v>0</v>
      </c>
      <c r="C2678" t="str">
        <f t="shared" si="248"/>
        <v>ON</v>
      </c>
      <c r="D2678" s="4">
        <f t="shared" si="250"/>
        <v>42541.49999999351</v>
      </c>
      <c r="E2678" t="str">
        <f t="shared" si="251"/>
        <v>LRKPLGS</v>
      </c>
      <c r="F2678" s="39">
        <v>130.36555480957031</v>
      </c>
      <c r="G2678">
        <f t="shared" si="249"/>
        <v>1.9556354994696508E-3</v>
      </c>
      <c r="H2678" s="38">
        <f>G2678*SUMIF('Manual Inputs'!$B$11:$B$22,'Expanded kW'!A2678,'Manual Inputs'!$C$11:$C$22)</f>
        <v>68149.976107340888</v>
      </c>
    </row>
    <row r="2679" spans="1:8" x14ac:dyDescent="0.2">
      <c r="A2679">
        <f t="shared" si="246"/>
        <v>6</v>
      </c>
      <c r="B2679" t="b">
        <f t="shared" si="247"/>
        <v>0</v>
      </c>
      <c r="C2679" t="str">
        <f t="shared" si="248"/>
        <v>ON</v>
      </c>
      <c r="D2679" s="4">
        <f t="shared" si="250"/>
        <v>42541.541666660174</v>
      </c>
      <c r="E2679" t="str">
        <f t="shared" si="251"/>
        <v>LRKPLGS</v>
      </c>
      <c r="F2679" s="39">
        <v>132.22734069824219</v>
      </c>
      <c r="G2679">
        <f t="shared" si="249"/>
        <v>1.9835644610854465E-3</v>
      </c>
      <c r="H2679" s="38">
        <f>G2679*SUMIF('Manual Inputs'!$B$11:$B$22,'Expanded kW'!A2679,'Manual Inputs'!$C$11:$C$22)</f>
        <v>69123.244422083328</v>
      </c>
    </row>
    <row r="2680" spans="1:8" x14ac:dyDescent="0.2">
      <c r="A2680">
        <f t="shared" si="246"/>
        <v>6</v>
      </c>
      <c r="B2680" t="b">
        <f t="shared" si="247"/>
        <v>0</v>
      </c>
      <c r="C2680" t="str">
        <f t="shared" si="248"/>
        <v>ON</v>
      </c>
      <c r="D2680" s="4">
        <f t="shared" si="250"/>
        <v>42541.583333326838</v>
      </c>
      <c r="E2680" t="str">
        <f t="shared" si="251"/>
        <v>LRKPLGS</v>
      </c>
      <c r="F2680" s="39">
        <v>136.382568359375</v>
      </c>
      <c r="G2680">
        <f t="shared" si="249"/>
        <v>2.0458977264511302E-3</v>
      </c>
      <c r="H2680" s="38">
        <f>G2680*SUMIF('Manual Inputs'!$B$11:$B$22,'Expanded kW'!A2680,'Manual Inputs'!$C$11:$C$22)</f>
        <v>71295.433741880348</v>
      </c>
    </row>
    <row r="2681" spans="1:8" x14ac:dyDescent="0.2">
      <c r="A2681">
        <f t="shared" si="246"/>
        <v>6</v>
      </c>
      <c r="B2681" t="b">
        <f t="shared" si="247"/>
        <v>0</v>
      </c>
      <c r="C2681" t="str">
        <f t="shared" si="248"/>
        <v>ON</v>
      </c>
      <c r="D2681" s="4">
        <f t="shared" si="250"/>
        <v>42541.624999993503</v>
      </c>
      <c r="E2681" t="str">
        <f t="shared" si="251"/>
        <v>LRKPLGS</v>
      </c>
      <c r="F2681" s="39">
        <v>136.78115844726562</v>
      </c>
      <c r="G2681">
        <f t="shared" si="249"/>
        <v>2.0518770430486338E-3</v>
      </c>
      <c r="H2681" s="38">
        <f>G2681*SUMIF('Manual Inputs'!$B$11:$B$22,'Expanded kW'!A2681,'Manual Inputs'!$C$11:$C$22)</f>
        <v>71503.800936773579</v>
      </c>
    </row>
    <row r="2682" spans="1:8" x14ac:dyDescent="0.2">
      <c r="A2682">
        <f t="shared" si="246"/>
        <v>6</v>
      </c>
      <c r="B2682" t="b">
        <f t="shared" si="247"/>
        <v>0</v>
      </c>
      <c r="C2682" t="str">
        <f t="shared" si="248"/>
        <v>ON</v>
      </c>
      <c r="D2682" s="4">
        <f t="shared" si="250"/>
        <v>42541.666666660167</v>
      </c>
      <c r="E2682" t="str">
        <f t="shared" si="251"/>
        <v>LRKPLGS</v>
      </c>
      <c r="F2682" s="39">
        <v>120.54969787597656</v>
      </c>
      <c r="G2682">
        <f t="shared" si="249"/>
        <v>1.8083861872944225E-3</v>
      </c>
      <c r="H2682" s="38">
        <f>G2682*SUMIF('Manual Inputs'!$B$11:$B$22,'Expanded kW'!A2682,'Manual Inputs'!$C$11:$C$22)</f>
        <v>63018.632812905096</v>
      </c>
    </row>
    <row r="2683" spans="1:8" x14ac:dyDescent="0.2">
      <c r="A2683">
        <f t="shared" si="246"/>
        <v>6</v>
      </c>
      <c r="B2683" t="b">
        <f t="shared" si="247"/>
        <v>0</v>
      </c>
      <c r="C2683" t="str">
        <f t="shared" si="248"/>
        <v>ON</v>
      </c>
      <c r="D2683" s="4">
        <f t="shared" si="250"/>
        <v>42541.708333326831</v>
      </c>
      <c r="E2683" t="str">
        <f t="shared" si="251"/>
        <v>LRKPLGS</v>
      </c>
      <c r="F2683" s="39">
        <v>108.16852569580078</v>
      </c>
      <c r="G2683">
        <f t="shared" si="249"/>
        <v>1.622654151896217E-3</v>
      </c>
      <c r="H2683" s="38">
        <f>G2683*SUMIF('Manual Inputs'!$B$11:$B$22,'Expanded kW'!A2683,'Manual Inputs'!$C$11:$C$22)</f>
        <v>56546.243772008609</v>
      </c>
    </row>
    <row r="2684" spans="1:8" x14ac:dyDescent="0.2">
      <c r="A2684">
        <f t="shared" si="246"/>
        <v>6</v>
      </c>
      <c r="B2684" t="b">
        <f t="shared" si="247"/>
        <v>0</v>
      </c>
      <c r="C2684" t="str">
        <f t="shared" si="248"/>
        <v>ON</v>
      </c>
      <c r="D2684" s="4">
        <f t="shared" si="250"/>
        <v>42541.749999993495</v>
      </c>
      <c r="E2684" t="str">
        <f t="shared" si="251"/>
        <v>LRKPLGS</v>
      </c>
      <c r="F2684" s="39">
        <v>98.422470092773438</v>
      </c>
      <c r="G2684">
        <f t="shared" si="249"/>
        <v>1.4764519411594422E-3</v>
      </c>
      <c r="H2684" s="38">
        <f>G2684*SUMIF('Manual Inputs'!$B$11:$B$22,'Expanded kW'!A2684,'Manual Inputs'!$C$11:$C$22)</f>
        <v>51451.389863264536</v>
      </c>
    </row>
    <row r="2685" spans="1:8" x14ac:dyDescent="0.2">
      <c r="A2685">
        <f t="shared" si="246"/>
        <v>6</v>
      </c>
      <c r="B2685" t="b">
        <f t="shared" si="247"/>
        <v>0</v>
      </c>
      <c r="C2685" t="str">
        <f t="shared" si="248"/>
        <v>ON</v>
      </c>
      <c r="D2685" s="4">
        <f t="shared" si="250"/>
        <v>42541.79166666016</v>
      </c>
      <c r="E2685" t="str">
        <f t="shared" si="251"/>
        <v>LRKPLGS</v>
      </c>
      <c r="F2685" s="39">
        <v>92.527999877929688</v>
      </c>
      <c r="G2685">
        <f t="shared" si="249"/>
        <v>1.3880280072487289E-3</v>
      </c>
      <c r="H2685" s="38">
        <f>G2685*SUMIF('Manual Inputs'!$B$11:$B$22,'Expanded kW'!A2685,'Manual Inputs'!$C$11:$C$22)</f>
        <v>48369.993056463667</v>
      </c>
    </row>
    <row r="2686" spans="1:8" x14ac:dyDescent="0.2">
      <c r="A2686">
        <f t="shared" si="246"/>
        <v>6</v>
      </c>
      <c r="B2686" t="b">
        <f t="shared" si="247"/>
        <v>0</v>
      </c>
      <c r="C2686" t="str">
        <f t="shared" si="248"/>
        <v>ON</v>
      </c>
      <c r="D2686" s="4">
        <f t="shared" si="250"/>
        <v>42541.833333326824</v>
      </c>
      <c r="E2686" t="str">
        <f t="shared" si="251"/>
        <v>LRKPLGS</v>
      </c>
      <c r="F2686" s="39">
        <v>86.608940124511719</v>
      </c>
      <c r="G2686">
        <f t="shared" si="249"/>
        <v>1.2992352015557293E-3</v>
      </c>
      <c r="H2686" s="38">
        <f>G2686*SUMIF('Manual Inputs'!$B$11:$B$22,'Expanded kW'!A2686,'Manual Inputs'!$C$11:$C$22)</f>
        <v>45275.741807638049</v>
      </c>
    </row>
    <row r="2687" spans="1:8" x14ac:dyDescent="0.2">
      <c r="A2687">
        <f t="shared" si="246"/>
        <v>6</v>
      </c>
      <c r="B2687" t="b">
        <f t="shared" si="247"/>
        <v>0</v>
      </c>
      <c r="C2687" t="str">
        <f t="shared" si="248"/>
        <v>OFF</v>
      </c>
      <c r="D2687" s="4">
        <f t="shared" si="250"/>
        <v>42541.874999993488</v>
      </c>
      <c r="E2687" t="str">
        <f t="shared" si="251"/>
        <v>LRKPLGS</v>
      </c>
      <c r="F2687" s="39">
        <v>84.281448364257812</v>
      </c>
      <c r="G2687">
        <f t="shared" si="249"/>
        <v>1.2643201082419737E-3</v>
      </c>
      <c r="H2687" s="38">
        <f>G2687*SUMIF('Manual Inputs'!$B$11:$B$22,'Expanded kW'!A2687,'Manual Inputs'!$C$11:$C$22)</f>
        <v>44059.020810415757</v>
      </c>
    </row>
    <row r="2688" spans="1:8" x14ac:dyDescent="0.2">
      <c r="A2688">
        <f t="shared" si="246"/>
        <v>6</v>
      </c>
      <c r="B2688" t="b">
        <f t="shared" si="247"/>
        <v>0</v>
      </c>
      <c r="C2688" t="str">
        <f t="shared" si="248"/>
        <v>OFF</v>
      </c>
      <c r="D2688" s="4">
        <f t="shared" si="250"/>
        <v>42541.916666660152</v>
      </c>
      <c r="E2688" t="str">
        <f t="shared" si="251"/>
        <v>LRKPLGS</v>
      </c>
      <c r="F2688" s="39">
        <v>81.227119445800781</v>
      </c>
      <c r="G2688">
        <f t="shared" si="249"/>
        <v>1.2185016091091584E-3</v>
      </c>
      <c r="H2688" s="38">
        <f>G2688*SUMIF('Manual Inputs'!$B$11:$B$22,'Expanded kW'!A2688,'Manual Inputs'!$C$11:$C$22)</f>
        <v>42462.337981727906</v>
      </c>
    </row>
    <row r="2689" spans="1:8" x14ac:dyDescent="0.2">
      <c r="A2689">
        <f t="shared" si="246"/>
        <v>6</v>
      </c>
      <c r="B2689" t="b">
        <f t="shared" si="247"/>
        <v>0</v>
      </c>
      <c r="C2689" t="str">
        <f t="shared" si="248"/>
        <v>OFF</v>
      </c>
      <c r="D2689" s="4">
        <f t="shared" si="250"/>
        <v>42541.958333326817</v>
      </c>
      <c r="E2689" t="str">
        <f t="shared" si="251"/>
        <v>LRKPLGS</v>
      </c>
      <c r="F2689" s="39">
        <v>77.950668334960938</v>
      </c>
      <c r="G2689">
        <f t="shared" si="249"/>
        <v>1.1693510178046155E-3</v>
      </c>
      <c r="H2689" s="38">
        <f>G2689*SUMIF('Manual Inputs'!$B$11:$B$22,'Expanded kW'!A2689,'Manual Inputs'!$C$11:$C$22)</f>
        <v>40749.538421700156</v>
      </c>
    </row>
    <row r="2690" spans="1:8" x14ac:dyDescent="0.2">
      <c r="A2690">
        <f t="shared" ref="A2690:A2753" si="252">MONTH(D2690)</f>
        <v>6</v>
      </c>
      <c r="B2690" t="b">
        <f t="shared" ref="B2690:B2753" si="253">IF(ISNA(VLOOKUP(DATE(YEAR(D2690),MONTH(D2690),DAY(D2690)),Holidays,1,FALSE)),FALSE,TRUE)</f>
        <v>0</v>
      </c>
      <c r="C2690" t="str">
        <f t="shared" ref="C2690:C2753" si="254">IF(OR(HOUR(D2690)&lt;PkStart,HOUR(D2690)&gt;OPkStart-1,WEEKDAY(D2690,2)&gt;5,B2690)=TRUE,"OFF","ON")</f>
        <v>OFF</v>
      </c>
      <c r="D2690" s="4">
        <f t="shared" si="250"/>
        <v>42541.999999993481</v>
      </c>
      <c r="E2690" t="str">
        <f t="shared" si="251"/>
        <v>LRKPLGS</v>
      </c>
      <c r="F2690" s="39">
        <v>74.280990600585938</v>
      </c>
      <c r="G2690">
        <f t="shared" ref="G2690:G2753" si="255">IF(SUMIF($A$2:$A$8761,A2690,$F$2:$F$8761)=0,0,F2690/SUMIF($A$2:$A$8761,A2690,$F$2:$F$8761))</f>
        <v>1.1143015681287394E-3</v>
      </c>
      <c r="H2690" s="38">
        <f>G2690*SUMIF('Manual Inputs'!$B$11:$B$22,'Expanded kW'!A2690,'Manual Inputs'!$C$11:$C$22)</f>
        <v>38831.17547464247</v>
      </c>
    </row>
    <row r="2691" spans="1:8" x14ac:dyDescent="0.2">
      <c r="A2691">
        <f t="shared" si="252"/>
        <v>6</v>
      </c>
      <c r="B2691" t="b">
        <f t="shared" si="253"/>
        <v>0</v>
      </c>
      <c r="C2691" t="str">
        <f t="shared" si="254"/>
        <v>OFF</v>
      </c>
      <c r="D2691" s="4">
        <f t="shared" si="250"/>
        <v>42542.041666660145</v>
      </c>
      <c r="E2691" t="str">
        <f t="shared" si="251"/>
        <v>LRKPLGS</v>
      </c>
      <c r="F2691" s="39">
        <v>72.150230407714844</v>
      </c>
      <c r="G2691">
        <f t="shared" si="255"/>
        <v>1.0823376779729203E-3</v>
      </c>
      <c r="H2691" s="38">
        <f>G2691*SUMIF('Manual Inputs'!$B$11:$B$22,'Expanded kW'!A2691,'Manual Inputs'!$C$11:$C$22)</f>
        <v>37717.297990311934</v>
      </c>
    </row>
    <row r="2692" spans="1:8" x14ac:dyDescent="0.2">
      <c r="A2692">
        <f t="shared" si="252"/>
        <v>6</v>
      </c>
      <c r="B2692" t="b">
        <f t="shared" si="253"/>
        <v>0</v>
      </c>
      <c r="C2692" t="str">
        <f t="shared" si="254"/>
        <v>OFF</v>
      </c>
      <c r="D2692" s="4">
        <f t="shared" ref="D2692:D2755" si="256">+D2691+1/24</f>
        <v>42542.083333326809</v>
      </c>
      <c r="E2692" t="str">
        <f t="shared" ref="E2692:E2755" si="257">+E2691</f>
        <v>LRKPLGS</v>
      </c>
      <c r="F2692" s="39">
        <v>68.721328735351563</v>
      </c>
      <c r="G2692">
        <f t="shared" si="255"/>
        <v>1.0309001502880981E-3</v>
      </c>
      <c r="H2692" s="38">
        <f>G2692*SUMIF('Manual Inputs'!$B$11:$B$22,'Expanded kW'!A2692,'Manual Inputs'!$C$11:$C$22)</f>
        <v>35924.803282738889</v>
      </c>
    </row>
    <row r="2693" spans="1:8" x14ac:dyDescent="0.2">
      <c r="A2693">
        <f t="shared" si="252"/>
        <v>6</v>
      </c>
      <c r="B2693" t="b">
        <f t="shared" si="253"/>
        <v>0</v>
      </c>
      <c r="C2693" t="str">
        <f t="shared" si="254"/>
        <v>OFF</v>
      </c>
      <c r="D2693" s="4">
        <f t="shared" si="256"/>
        <v>42542.124999993473</v>
      </c>
      <c r="E2693" t="str">
        <f t="shared" si="257"/>
        <v>LRKPLGS</v>
      </c>
      <c r="F2693" s="39">
        <v>68.753837585449219</v>
      </c>
      <c r="G2693">
        <f t="shared" si="255"/>
        <v>1.0313878209875461E-3</v>
      </c>
      <c r="H2693" s="38">
        <f>G2693*SUMIF('Manual Inputs'!$B$11:$B$22,'Expanded kW'!A2693,'Manual Inputs'!$C$11:$C$22)</f>
        <v>35941.797628834902</v>
      </c>
    </row>
    <row r="2694" spans="1:8" x14ac:dyDescent="0.2">
      <c r="A2694">
        <f t="shared" si="252"/>
        <v>6</v>
      </c>
      <c r="B2694" t="b">
        <f t="shared" si="253"/>
        <v>0</v>
      </c>
      <c r="C2694" t="str">
        <f t="shared" si="254"/>
        <v>OFF</v>
      </c>
      <c r="D2694" s="4">
        <f t="shared" si="256"/>
        <v>42542.166666660138</v>
      </c>
      <c r="E2694" t="str">
        <f t="shared" si="257"/>
        <v>LRKPLGS</v>
      </c>
      <c r="F2694" s="39">
        <v>78.276321411132813</v>
      </c>
      <c r="G2694">
        <f t="shared" si="255"/>
        <v>1.1742361940860612E-3</v>
      </c>
      <c r="H2694" s="38">
        <f>G2694*SUMIF('Manual Inputs'!$B$11:$B$22,'Expanded kW'!A2694,'Manual Inputs'!$C$11:$C$22)</f>
        <v>40919.77702033009</v>
      </c>
    </row>
    <row r="2695" spans="1:8" x14ac:dyDescent="0.2">
      <c r="A2695">
        <f t="shared" si="252"/>
        <v>6</v>
      </c>
      <c r="B2695" t="b">
        <f t="shared" si="253"/>
        <v>0</v>
      </c>
      <c r="C2695" t="str">
        <f t="shared" si="254"/>
        <v>OFF</v>
      </c>
      <c r="D2695" s="4">
        <f t="shared" si="256"/>
        <v>42542.208333326802</v>
      </c>
      <c r="E2695" t="str">
        <f t="shared" si="257"/>
        <v>LRKPLGS</v>
      </c>
      <c r="F2695" s="39">
        <v>87.668174743652344</v>
      </c>
      <c r="G2695">
        <f t="shared" si="255"/>
        <v>1.3151249573005233E-3</v>
      </c>
      <c r="H2695" s="38">
        <f>G2695*SUMIF('Manual Inputs'!$B$11:$B$22,'Expanded kW'!A2695,'Manual Inputs'!$C$11:$C$22)</f>
        <v>45829.467936383851</v>
      </c>
    </row>
    <row r="2696" spans="1:8" x14ac:dyDescent="0.2">
      <c r="A2696">
        <f t="shared" si="252"/>
        <v>6</v>
      </c>
      <c r="B2696" t="b">
        <f t="shared" si="253"/>
        <v>0</v>
      </c>
      <c r="C2696" t="str">
        <f t="shared" si="254"/>
        <v>OFF</v>
      </c>
      <c r="D2696" s="4">
        <f t="shared" si="256"/>
        <v>42542.249999993466</v>
      </c>
      <c r="E2696" t="str">
        <f t="shared" si="257"/>
        <v>LRKPLGS</v>
      </c>
      <c r="F2696" s="39">
        <v>106.65460968017578</v>
      </c>
      <c r="G2696">
        <f t="shared" si="255"/>
        <v>1.5999436444489343E-3</v>
      </c>
      <c r="H2696" s="38">
        <f>G2696*SUMIF('Manual Inputs'!$B$11:$B$22,'Expanded kW'!A2696,'Manual Inputs'!$C$11:$C$22)</f>
        <v>55754.828122038241</v>
      </c>
    </row>
    <row r="2697" spans="1:8" x14ac:dyDescent="0.2">
      <c r="A2697">
        <f t="shared" si="252"/>
        <v>6</v>
      </c>
      <c r="B2697" t="b">
        <f t="shared" si="253"/>
        <v>0</v>
      </c>
      <c r="C2697" t="str">
        <f t="shared" si="254"/>
        <v>ON</v>
      </c>
      <c r="D2697" s="4">
        <f t="shared" si="256"/>
        <v>42542.29166666013</v>
      </c>
      <c r="E2697" t="str">
        <f t="shared" si="257"/>
        <v>LRKPLGS</v>
      </c>
      <c r="F2697" s="39">
        <v>106.82086944580078</v>
      </c>
      <c r="G2697">
        <f t="shared" si="255"/>
        <v>1.6024377350103921E-3</v>
      </c>
      <c r="H2697" s="38">
        <f>G2697*SUMIF('Manual Inputs'!$B$11:$B$22,'Expanded kW'!A2697,'Manual Inputs'!$C$11:$C$22)</f>
        <v>55841.742177453467</v>
      </c>
    </row>
    <row r="2698" spans="1:8" x14ac:dyDescent="0.2">
      <c r="A2698">
        <f t="shared" si="252"/>
        <v>6</v>
      </c>
      <c r="B2698" t="b">
        <f t="shared" si="253"/>
        <v>0</v>
      </c>
      <c r="C2698" t="str">
        <f t="shared" si="254"/>
        <v>ON</v>
      </c>
      <c r="D2698" s="4">
        <f t="shared" si="256"/>
        <v>42542.333333326795</v>
      </c>
      <c r="E2698" t="str">
        <f t="shared" si="257"/>
        <v>LRKPLGS</v>
      </c>
      <c r="F2698" s="39">
        <v>110.73976135253906</v>
      </c>
      <c r="G2698">
        <f t="shared" si="255"/>
        <v>1.6612256881825061E-3</v>
      </c>
      <c r="H2698" s="38">
        <f>G2698*SUMIF('Manual Inputs'!$B$11:$B$22,'Expanded kW'!A2698,'Manual Inputs'!$C$11:$C$22)</f>
        <v>57890.384475655534</v>
      </c>
    </row>
    <row r="2699" spans="1:8" x14ac:dyDescent="0.2">
      <c r="A2699">
        <f t="shared" si="252"/>
        <v>6</v>
      </c>
      <c r="B2699" t="b">
        <f t="shared" si="253"/>
        <v>0</v>
      </c>
      <c r="C2699" t="str">
        <f t="shared" si="254"/>
        <v>ON</v>
      </c>
      <c r="D2699" s="4">
        <f t="shared" si="256"/>
        <v>42542.374999993459</v>
      </c>
      <c r="E2699" t="str">
        <f t="shared" si="257"/>
        <v>LRKPLGS</v>
      </c>
      <c r="F2699" s="39">
        <v>123.48141479492187</v>
      </c>
      <c r="G2699">
        <f t="shared" si="255"/>
        <v>1.8523653633080574E-3</v>
      </c>
      <c r="H2699" s="38">
        <f>G2699*SUMIF('Manual Inputs'!$B$11:$B$22,'Expanded kW'!A2699,'Manual Inputs'!$C$11:$C$22)</f>
        <v>64551.218918732367</v>
      </c>
    </row>
    <row r="2700" spans="1:8" x14ac:dyDescent="0.2">
      <c r="A2700">
        <f t="shared" si="252"/>
        <v>6</v>
      </c>
      <c r="B2700" t="b">
        <f t="shared" si="253"/>
        <v>0</v>
      </c>
      <c r="C2700" t="str">
        <f t="shared" si="254"/>
        <v>ON</v>
      </c>
      <c r="D2700" s="4">
        <f t="shared" si="256"/>
        <v>42542.416666660123</v>
      </c>
      <c r="E2700" t="str">
        <f t="shared" si="257"/>
        <v>LRKPLGS</v>
      </c>
      <c r="F2700" s="39">
        <v>122.71163177490234</v>
      </c>
      <c r="G2700">
        <f t="shared" si="255"/>
        <v>1.840817719430515E-3</v>
      </c>
      <c r="H2700" s="38">
        <f>G2700*SUMIF('Manual Inputs'!$B$11:$B$22,'Expanded kW'!A2700,'Manual Inputs'!$C$11:$C$22)</f>
        <v>64148.806682625989</v>
      </c>
    </row>
    <row r="2701" spans="1:8" x14ac:dyDescent="0.2">
      <c r="A2701">
        <f t="shared" si="252"/>
        <v>6</v>
      </c>
      <c r="B2701" t="b">
        <f t="shared" si="253"/>
        <v>0</v>
      </c>
      <c r="C2701" t="str">
        <f t="shared" si="254"/>
        <v>ON</v>
      </c>
      <c r="D2701" s="4">
        <f t="shared" si="256"/>
        <v>42542.458333326787</v>
      </c>
      <c r="E2701" t="str">
        <f t="shared" si="257"/>
        <v>LRKPLGS</v>
      </c>
      <c r="F2701" s="39">
        <v>126.778564453125</v>
      </c>
      <c r="G2701">
        <f t="shared" si="255"/>
        <v>1.9018264569847199E-3</v>
      </c>
      <c r="H2701" s="38">
        <f>G2701*SUMIF('Manual Inputs'!$B$11:$B$22,'Expanded kW'!A2701,'Manual Inputs'!$C$11:$C$22)</f>
        <v>66274.838863871235</v>
      </c>
    </row>
    <row r="2702" spans="1:8" x14ac:dyDescent="0.2">
      <c r="A2702">
        <f t="shared" si="252"/>
        <v>6</v>
      </c>
      <c r="B2702" t="b">
        <f t="shared" si="253"/>
        <v>0</v>
      </c>
      <c r="C2702" t="str">
        <f t="shared" si="254"/>
        <v>ON</v>
      </c>
      <c r="D2702" s="4">
        <f t="shared" si="256"/>
        <v>42542.499999993452</v>
      </c>
      <c r="E2702" t="str">
        <f t="shared" si="257"/>
        <v>LRKPLGS</v>
      </c>
      <c r="F2702" s="39">
        <v>133.89401245117187</v>
      </c>
      <c r="G2702">
        <f t="shared" si="255"/>
        <v>2.0085664829059629E-3</v>
      </c>
      <c r="H2702" s="38">
        <f>G2702*SUMIF('Manual Inputs'!$B$11:$B$22,'Expanded kW'!A2702,'Manual Inputs'!$C$11:$C$22)</f>
        <v>69994.514753474577</v>
      </c>
    </row>
    <row r="2703" spans="1:8" x14ac:dyDescent="0.2">
      <c r="A2703">
        <f t="shared" si="252"/>
        <v>6</v>
      </c>
      <c r="B2703" t="b">
        <f t="shared" si="253"/>
        <v>0</v>
      </c>
      <c r="C2703" t="str">
        <f t="shared" si="254"/>
        <v>ON</v>
      </c>
      <c r="D2703" s="4">
        <f t="shared" si="256"/>
        <v>42542.541666660116</v>
      </c>
      <c r="E2703" t="str">
        <f t="shared" si="257"/>
        <v>LRKPLGS</v>
      </c>
      <c r="F2703" s="39">
        <v>135.64141845703125</v>
      </c>
      <c r="G2703">
        <f t="shared" si="255"/>
        <v>2.0347796127625174E-3</v>
      </c>
      <c r="H2703" s="38">
        <f>G2703*SUMIF('Manual Inputs'!$B$11:$B$22,'Expanded kW'!A2703,'Manual Inputs'!$C$11:$C$22)</f>
        <v>70907.989771650144</v>
      </c>
    </row>
    <row r="2704" spans="1:8" x14ac:dyDescent="0.2">
      <c r="A2704">
        <f t="shared" si="252"/>
        <v>6</v>
      </c>
      <c r="B2704" t="b">
        <f t="shared" si="253"/>
        <v>0</v>
      </c>
      <c r="C2704" t="str">
        <f t="shared" si="254"/>
        <v>ON</v>
      </c>
      <c r="D2704" s="4">
        <f t="shared" si="256"/>
        <v>42542.58333332678</v>
      </c>
      <c r="E2704" t="str">
        <f t="shared" si="257"/>
        <v>LRKPLGS</v>
      </c>
      <c r="F2704" s="39">
        <v>137.14608764648437</v>
      </c>
      <c r="G2704">
        <f t="shared" si="255"/>
        <v>2.0573514070232873E-3</v>
      </c>
      <c r="H2704" s="38">
        <f>G2704*SUMIF('Manual Inputs'!$B$11:$B$22,'Expanded kW'!A2704,'Manual Inputs'!$C$11:$C$22)</f>
        <v>71694.571545190483</v>
      </c>
    </row>
    <row r="2705" spans="1:8" x14ac:dyDescent="0.2">
      <c r="A2705">
        <f t="shared" si="252"/>
        <v>6</v>
      </c>
      <c r="B2705" t="b">
        <f t="shared" si="253"/>
        <v>0</v>
      </c>
      <c r="C2705" t="str">
        <f t="shared" si="254"/>
        <v>ON</v>
      </c>
      <c r="D2705" s="4">
        <f t="shared" si="256"/>
        <v>42542.624999993444</v>
      </c>
      <c r="E2705" t="str">
        <f t="shared" si="257"/>
        <v>LRKPLGS</v>
      </c>
      <c r="F2705" s="39">
        <v>126.56539916992187</v>
      </c>
      <c r="G2705">
        <f t="shared" si="255"/>
        <v>1.8986287289061989E-3</v>
      </c>
      <c r="H2705" s="38">
        <f>G2705*SUMIF('Manual Inputs'!$B$11:$B$22,'Expanded kW'!A2705,'Manual Inputs'!$C$11:$C$22)</f>
        <v>66163.40445177957</v>
      </c>
    </row>
    <row r="2706" spans="1:8" x14ac:dyDescent="0.2">
      <c r="A2706">
        <f t="shared" si="252"/>
        <v>6</v>
      </c>
      <c r="B2706" t="b">
        <f t="shared" si="253"/>
        <v>0</v>
      </c>
      <c r="C2706" t="str">
        <f t="shared" si="254"/>
        <v>ON</v>
      </c>
      <c r="D2706" s="4">
        <f t="shared" si="256"/>
        <v>42542.666666660109</v>
      </c>
      <c r="E2706" t="str">
        <f t="shared" si="257"/>
        <v>LRKPLGS</v>
      </c>
      <c r="F2706" s="39">
        <v>108.34025573730469</v>
      </c>
      <c r="G2706">
        <f t="shared" si="255"/>
        <v>1.6252303029813792E-3</v>
      </c>
      <c r="H2706" s="38">
        <f>G2706*SUMIF('Manual Inputs'!$B$11:$B$22,'Expanded kW'!A2706,'Manual Inputs'!$C$11:$C$22)</f>
        <v>56636.017472143591</v>
      </c>
    </row>
    <row r="2707" spans="1:8" x14ac:dyDescent="0.2">
      <c r="A2707">
        <f t="shared" si="252"/>
        <v>6</v>
      </c>
      <c r="B2707" t="b">
        <f t="shared" si="253"/>
        <v>0</v>
      </c>
      <c r="C2707" t="str">
        <f t="shared" si="254"/>
        <v>ON</v>
      </c>
      <c r="D2707" s="4">
        <f t="shared" si="256"/>
        <v>42542.708333326773</v>
      </c>
      <c r="E2707" t="str">
        <f t="shared" si="257"/>
        <v>LRKPLGS</v>
      </c>
      <c r="F2707" s="39">
        <v>98.889091491699219</v>
      </c>
      <c r="G2707">
        <f t="shared" si="255"/>
        <v>1.4834518068362649E-3</v>
      </c>
      <c r="H2707" s="38">
        <f>G2707*SUMIF('Manual Inputs'!$B$11:$B$22,'Expanded kW'!A2707,'Manual Inputs'!$C$11:$C$22)</f>
        <v>51695.321147371127</v>
      </c>
    </row>
    <row r="2708" spans="1:8" x14ac:dyDescent="0.2">
      <c r="A2708">
        <f t="shared" si="252"/>
        <v>6</v>
      </c>
      <c r="B2708" t="b">
        <f t="shared" si="253"/>
        <v>0</v>
      </c>
      <c r="C2708" t="str">
        <f t="shared" si="254"/>
        <v>ON</v>
      </c>
      <c r="D2708" s="4">
        <f t="shared" si="256"/>
        <v>42542.749999993437</v>
      </c>
      <c r="E2708" t="str">
        <f t="shared" si="257"/>
        <v>LRKPLGS</v>
      </c>
      <c r="F2708" s="39">
        <v>89.633232116699219</v>
      </c>
      <c r="G2708">
        <f t="shared" si="255"/>
        <v>1.344603111732026E-3</v>
      </c>
      <c r="H2708" s="38">
        <f>G2708*SUMIF('Manual Inputs'!$B$11:$B$22,'Expanded kW'!A2708,'Manual Inputs'!$C$11:$C$22)</f>
        <v>46856.722514622081</v>
      </c>
    </row>
    <row r="2709" spans="1:8" x14ac:dyDescent="0.2">
      <c r="A2709">
        <f t="shared" si="252"/>
        <v>6</v>
      </c>
      <c r="B2709" t="b">
        <f t="shared" si="253"/>
        <v>0</v>
      </c>
      <c r="C2709" t="str">
        <f t="shared" si="254"/>
        <v>ON</v>
      </c>
      <c r="D2709" s="4">
        <f t="shared" si="256"/>
        <v>42542.791666660101</v>
      </c>
      <c r="E2709" t="str">
        <f t="shared" si="257"/>
        <v>LRKPLGS</v>
      </c>
      <c r="F2709" s="39">
        <v>87.838058471679688</v>
      </c>
      <c r="G2709">
        <f t="shared" si="255"/>
        <v>1.3176734115283124E-3</v>
      </c>
      <c r="H2709" s="38">
        <f>G2709*SUMIF('Manual Inputs'!$B$11:$B$22,'Expanded kW'!A2709,'Manual Inputs'!$C$11:$C$22)</f>
        <v>45918.27645657157</v>
      </c>
    </row>
    <row r="2710" spans="1:8" x14ac:dyDescent="0.2">
      <c r="A2710">
        <f t="shared" si="252"/>
        <v>6</v>
      </c>
      <c r="B2710" t="b">
        <f t="shared" si="253"/>
        <v>0</v>
      </c>
      <c r="C2710" t="str">
        <f t="shared" si="254"/>
        <v>ON</v>
      </c>
      <c r="D2710" s="4">
        <f t="shared" si="256"/>
        <v>42542.833333326766</v>
      </c>
      <c r="E2710" t="str">
        <f t="shared" si="257"/>
        <v>LRKPLGS</v>
      </c>
      <c r="F2710" s="39">
        <v>90.465278625488281</v>
      </c>
      <c r="G2710">
        <f t="shared" si="255"/>
        <v>1.3570847806220526E-3</v>
      </c>
      <c r="H2710" s="38">
        <f>G2710*SUMIF('Manual Inputs'!$B$11:$B$22,'Expanded kW'!A2710,'Manual Inputs'!$C$11:$C$22)</f>
        <v>47291.683649693383</v>
      </c>
    </row>
    <row r="2711" spans="1:8" x14ac:dyDescent="0.2">
      <c r="A2711">
        <f t="shared" si="252"/>
        <v>6</v>
      </c>
      <c r="B2711" t="b">
        <f t="shared" si="253"/>
        <v>0</v>
      </c>
      <c r="C2711" t="str">
        <f t="shared" si="254"/>
        <v>OFF</v>
      </c>
      <c r="D2711" s="4">
        <f t="shared" si="256"/>
        <v>42542.87499999343</v>
      </c>
      <c r="E2711" t="str">
        <f t="shared" si="257"/>
        <v>LRKPLGS</v>
      </c>
      <c r="F2711" s="39">
        <v>87.430488586425781</v>
      </c>
      <c r="G2711">
        <f t="shared" si="255"/>
        <v>1.3115593874881309E-3</v>
      </c>
      <c r="H2711" s="38">
        <f>G2711*SUMIF('Manual Inputs'!$B$11:$B$22,'Expanded kW'!A2711,'Manual Inputs'!$C$11:$C$22)</f>
        <v>45705.214977389449</v>
      </c>
    </row>
    <row r="2712" spans="1:8" x14ac:dyDescent="0.2">
      <c r="A2712">
        <f t="shared" si="252"/>
        <v>6</v>
      </c>
      <c r="B2712" t="b">
        <f t="shared" si="253"/>
        <v>0</v>
      </c>
      <c r="C2712" t="str">
        <f t="shared" si="254"/>
        <v>OFF</v>
      </c>
      <c r="D2712" s="4">
        <f t="shared" si="256"/>
        <v>42542.916666660094</v>
      </c>
      <c r="E2712" t="str">
        <f t="shared" si="257"/>
        <v>LRKPLGS</v>
      </c>
      <c r="F2712" s="39">
        <v>82.263130187988281</v>
      </c>
      <c r="G2712">
        <f t="shared" si="255"/>
        <v>1.2340429795901363E-3</v>
      </c>
      <c r="H2712" s="38">
        <f>G2712*SUMIF('Manual Inputs'!$B$11:$B$22,'Expanded kW'!A2712,'Manual Inputs'!$C$11:$C$22)</f>
        <v>43003.923582542171</v>
      </c>
    </row>
    <row r="2713" spans="1:8" x14ac:dyDescent="0.2">
      <c r="A2713">
        <f t="shared" si="252"/>
        <v>6</v>
      </c>
      <c r="B2713" t="b">
        <f t="shared" si="253"/>
        <v>0</v>
      </c>
      <c r="C2713" t="str">
        <f t="shared" si="254"/>
        <v>OFF</v>
      </c>
      <c r="D2713" s="4">
        <f t="shared" si="256"/>
        <v>42542.958333326758</v>
      </c>
      <c r="E2713" t="str">
        <f t="shared" si="257"/>
        <v>LRKPLGS</v>
      </c>
      <c r="F2713" s="39">
        <v>77.694305419921875</v>
      </c>
      <c r="G2713">
        <f t="shared" si="255"/>
        <v>1.1655052748234249E-3</v>
      </c>
      <c r="H2713" s="38">
        <f>G2713*SUMIF('Manual Inputs'!$B$11:$B$22,'Expanded kW'!A2713,'Manual Inputs'!$C$11:$C$22)</f>
        <v>40615.521989520341</v>
      </c>
    </row>
    <row r="2714" spans="1:8" x14ac:dyDescent="0.2">
      <c r="A2714">
        <f t="shared" si="252"/>
        <v>6</v>
      </c>
      <c r="B2714" t="b">
        <f t="shared" si="253"/>
        <v>0</v>
      </c>
      <c r="C2714" t="str">
        <f t="shared" si="254"/>
        <v>OFF</v>
      </c>
      <c r="D2714" s="4">
        <f t="shared" si="256"/>
        <v>42542.999999993423</v>
      </c>
      <c r="E2714" t="str">
        <f t="shared" si="257"/>
        <v>LRKPLGS</v>
      </c>
      <c r="F2714" s="39">
        <v>73.792808532714844</v>
      </c>
      <c r="G2714">
        <f t="shared" si="255"/>
        <v>1.1069782672497013E-3</v>
      </c>
      <c r="H2714" s="38">
        <f>G2714*SUMIF('Manual Inputs'!$B$11:$B$22,'Expanded kW'!A2714,'Manual Inputs'!$C$11:$C$22)</f>
        <v>38575.973122226256</v>
      </c>
    </row>
    <row r="2715" spans="1:8" x14ac:dyDescent="0.2">
      <c r="A2715">
        <f t="shared" si="252"/>
        <v>6</v>
      </c>
      <c r="B2715" t="b">
        <f t="shared" si="253"/>
        <v>0</v>
      </c>
      <c r="C2715" t="str">
        <f t="shared" si="254"/>
        <v>OFF</v>
      </c>
      <c r="D2715" s="4">
        <f t="shared" si="256"/>
        <v>42543.041666660087</v>
      </c>
      <c r="E2715" t="str">
        <f t="shared" si="257"/>
        <v>LRKPLGS</v>
      </c>
      <c r="F2715" s="39">
        <v>73.319503784179688</v>
      </c>
      <c r="G2715">
        <f t="shared" si="255"/>
        <v>1.0998781435271813E-3</v>
      </c>
      <c r="H2715" s="38">
        <f>G2715*SUMIF('Manual Inputs'!$B$11:$B$22,'Expanded kW'!A2715,'Manual Inputs'!$C$11:$C$22)</f>
        <v>38328.548046244498</v>
      </c>
    </row>
    <row r="2716" spans="1:8" x14ac:dyDescent="0.2">
      <c r="A2716">
        <f t="shared" si="252"/>
        <v>6</v>
      </c>
      <c r="B2716" t="b">
        <f t="shared" si="253"/>
        <v>0</v>
      </c>
      <c r="C2716" t="str">
        <f t="shared" si="254"/>
        <v>OFF</v>
      </c>
      <c r="D2716" s="4">
        <f t="shared" si="256"/>
        <v>42543.083333326751</v>
      </c>
      <c r="E2716" t="str">
        <f t="shared" si="257"/>
        <v>LRKPLGS</v>
      </c>
      <c r="F2716" s="39">
        <v>69.872329711914063</v>
      </c>
      <c r="G2716">
        <f t="shared" si="255"/>
        <v>1.0481665085142252E-3</v>
      </c>
      <c r="H2716" s="38">
        <f>G2716*SUMIF('Manual Inputs'!$B$11:$B$22,'Expanded kW'!A2716,'Manual Inputs'!$C$11:$C$22)</f>
        <v>36526.50124787118</v>
      </c>
    </row>
    <row r="2717" spans="1:8" x14ac:dyDescent="0.2">
      <c r="A2717">
        <f t="shared" si="252"/>
        <v>6</v>
      </c>
      <c r="B2717" t="b">
        <f t="shared" si="253"/>
        <v>0</v>
      </c>
      <c r="C2717" t="str">
        <f t="shared" si="254"/>
        <v>OFF</v>
      </c>
      <c r="D2717" s="4">
        <f t="shared" si="256"/>
        <v>42543.124999993415</v>
      </c>
      <c r="E2717" t="str">
        <f t="shared" si="257"/>
        <v>LRKPLGS</v>
      </c>
      <c r="F2717" s="39">
        <v>69.511962890625</v>
      </c>
      <c r="G2717">
        <f t="shared" si="255"/>
        <v>1.0427605855342374E-3</v>
      </c>
      <c r="H2717" s="38">
        <f>G2717*SUMIF('Manual Inputs'!$B$11:$B$22,'Expanded kW'!A2717,'Manual Inputs'!$C$11:$C$22)</f>
        <v>36338.115670894178</v>
      </c>
    </row>
    <row r="2718" spans="1:8" x14ac:dyDescent="0.2">
      <c r="A2718">
        <f t="shared" si="252"/>
        <v>6</v>
      </c>
      <c r="B2718" t="b">
        <f t="shared" si="253"/>
        <v>0</v>
      </c>
      <c r="C2718" t="str">
        <f t="shared" si="254"/>
        <v>OFF</v>
      </c>
      <c r="D2718" s="4">
        <f t="shared" si="256"/>
        <v>42543.166666660079</v>
      </c>
      <c r="E2718" t="str">
        <f t="shared" si="257"/>
        <v>LRKPLGS</v>
      </c>
      <c r="F2718" s="39">
        <v>71.520278930664063</v>
      </c>
      <c r="G2718">
        <f t="shared" si="255"/>
        <v>1.0728876704670005E-3</v>
      </c>
      <c r="H2718" s="38">
        <f>G2718*SUMIF('Manual Inputs'!$B$11:$B$22,'Expanded kW'!A2718,'Manual Inputs'!$C$11:$C$22)</f>
        <v>37387.984175995683</v>
      </c>
    </row>
    <row r="2719" spans="1:8" x14ac:dyDescent="0.2">
      <c r="A2719">
        <f t="shared" si="252"/>
        <v>6</v>
      </c>
      <c r="B2719" t="b">
        <f t="shared" si="253"/>
        <v>0</v>
      </c>
      <c r="C2719" t="str">
        <f t="shared" si="254"/>
        <v>OFF</v>
      </c>
      <c r="D2719" s="4">
        <f t="shared" si="256"/>
        <v>42543.208333326744</v>
      </c>
      <c r="E2719" t="str">
        <f t="shared" si="257"/>
        <v>LRKPLGS</v>
      </c>
      <c r="F2719" s="39">
        <v>80.511627197265625</v>
      </c>
      <c r="G2719">
        <f t="shared" si="255"/>
        <v>1.2077683901781711E-3</v>
      </c>
      <c r="H2719" s="38">
        <f>G2719*SUMIF('Manual Inputs'!$B$11:$B$22,'Expanded kW'!A2719,'Manual Inputs'!$C$11:$C$22)</f>
        <v>42088.306822086954</v>
      </c>
    </row>
    <row r="2720" spans="1:8" x14ac:dyDescent="0.2">
      <c r="A2720">
        <f t="shared" si="252"/>
        <v>6</v>
      </c>
      <c r="B2720" t="b">
        <f t="shared" si="253"/>
        <v>0</v>
      </c>
      <c r="C2720" t="str">
        <f t="shared" si="254"/>
        <v>OFF</v>
      </c>
      <c r="D2720" s="4">
        <f t="shared" si="256"/>
        <v>42543.249999993408</v>
      </c>
      <c r="E2720" t="str">
        <f t="shared" si="257"/>
        <v>LRKPLGS</v>
      </c>
      <c r="F2720" s="39">
        <v>104.21437072753906</v>
      </c>
      <c r="G2720">
        <f t="shared" si="255"/>
        <v>1.5633372116382431E-3</v>
      </c>
      <c r="H2720" s="38">
        <f>G2720*SUMIF('Manual Inputs'!$B$11:$B$22,'Expanded kW'!A2720,'Manual Inputs'!$C$11:$C$22)</f>
        <v>54479.167334483434</v>
      </c>
    </row>
    <row r="2721" spans="1:8" x14ac:dyDescent="0.2">
      <c r="A2721">
        <f t="shared" si="252"/>
        <v>6</v>
      </c>
      <c r="B2721" t="b">
        <f t="shared" si="253"/>
        <v>0</v>
      </c>
      <c r="C2721" t="str">
        <f t="shared" si="254"/>
        <v>ON</v>
      </c>
      <c r="D2721" s="4">
        <f t="shared" si="256"/>
        <v>42543.291666660072</v>
      </c>
      <c r="E2721" t="str">
        <f t="shared" si="257"/>
        <v>LRKPLGS</v>
      </c>
      <c r="F2721" s="39">
        <v>111.61948394775391</v>
      </c>
      <c r="G2721">
        <f t="shared" si="255"/>
        <v>1.6744225540218055E-3</v>
      </c>
      <c r="H2721" s="38">
        <f>G2721*SUMIF('Manual Inputs'!$B$11:$B$22,'Expanded kW'!A2721,'Manual Inputs'!$C$11:$C$22)</f>
        <v>58350.268790439106</v>
      </c>
    </row>
    <row r="2722" spans="1:8" x14ac:dyDescent="0.2">
      <c r="A2722">
        <f t="shared" si="252"/>
        <v>6</v>
      </c>
      <c r="B2722" t="b">
        <f t="shared" si="253"/>
        <v>0</v>
      </c>
      <c r="C2722" t="str">
        <f t="shared" si="254"/>
        <v>ON</v>
      </c>
      <c r="D2722" s="4">
        <f t="shared" si="256"/>
        <v>42543.333333326736</v>
      </c>
      <c r="E2722" t="str">
        <f t="shared" si="257"/>
        <v>LRKPLGS</v>
      </c>
      <c r="F2722" s="39">
        <v>114.52310180664062</v>
      </c>
      <c r="G2722">
        <f t="shared" si="255"/>
        <v>1.7179802113341807E-3</v>
      </c>
      <c r="H2722" s="38">
        <f>G2722*SUMIF('Manual Inputs'!$B$11:$B$22,'Expanded kW'!A2722,'Manual Inputs'!$C$11:$C$22)</f>
        <v>59868.165814672473</v>
      </c>
    </row>
    <row r="2723" spans="1:8" x14ac:dyDescent="0.2">
      <c r="A2723">
        <f t="shared" si="252"/>
        <v>6</v>
      </c>
      <c r="B2723" t="b">
        <f t="shared" si="253"/>
        <v>0</v>
      </c>
      <c r="C2723" t="str">
        <f t="shared" si="254"/>
        <v>ON</v>
      </c>
      <c r="D2723" s="4">
        <f t="shared" si="256"/>
        <v>42543.374999993401</v>
      </c>
      <c r="E2723" t="str">
        <f t="shared" si="257"/>
        <v>LRKPLGS</v>
      </c>
      <c r="F2723" s="39">
        <v>117.92329406738281</v>
      </c>
      <c r="G2723">
        <f t="shared" si="255"/>
        <v>1.7689870643318349E-3</v>
      </c>
      <c r="H2723" s="38">
        <f>G2723*SUMIF('Manual Inputs'!$B$11:$B$22,'Expanded kW'!A2723,'Manual Inputs'!$C$11:$C$22)</f>
        <v>61645.652372900462</v>
      </c>
    </row>
    <row r="2724" spans="1:8" x14ac:dyDescent="0.2">
      <c r="A2724">
        <f t="shared" si="252"/>
        <v>6</v>
      </c>
      <c r="B2724" t="b">
        <f t="shared" si="253"/>
        <v>0</v>
      </c>
      <c r="C2724" t="str">
        <f t="shared" si="254"/>
        <v>ON</v>
      </c>
      <c r="D2724" s="4">
        <f t="shared" si="256"/>
        <v>42543.416666660065</v>
      </c>
      <c r="E2724" t="str">
        <f t="shared" si="257"/>
        <v>LRKPLGS</v>
      </c>
      <c r="F2724" s="39">
        <v>119.86186218261719</v>
      </c>
      <c r="G2724">
        <f t="shared" si="255"/>
        <v>1.7980678489749114E-3</v>
      </c>
      <c r="H2724" s="38">
        <f>G2724*SUMIF('Manual Inputs'!$B$11:$B$22,'Expanded kW'!A2724,'Manual Inputs'!$C$11:$C$22)</f>
        <v>62659.059410738468</v>
      </c>
    </row>
    <row r="2725" spans="1:8" x14ac:dyDescent="0.2">
      <c r="A2725">
        <f t="shared" si="252"/>
        <v>6</v>
      </c>
      <c r="B2725" t="b">
        <f t="shared" si="253"/>
        <v>0</v>
      </c>
      <c r="C2725" t="str">
        <f t="shared" si="254"/>
        <v>ON</v>
      </c>
      <c r="D2725" s="4">
        <f t="shared" si="256"/>
        <v>42543.458333326729</v>
      </c>
      <c r="E2725" t="str">
        <f t="shared" si="257"/>
        <v>LRKPLGS</v>
      </c>
      <c r="F2725" s="39">
        <v>117.55076599121094</v>
      </c>
      <c r="G2725">
        <f t="shared" si="255"/>
        <v>1.7633987083326213E-3</v>
      </c>
      <c r="H2725" s="38">
        <f>G2725*SUMIF('Manual Inputs'!$B$11:$B$22,'Expanded kW'!A2725,'Manual Inputs'!$C$11:$C$22)</f>
        <v>61450.909370981644</v>
      </c>
    </row>
    <row r="2726" spans="1:8" x14ac:dyDescent="0.2">
      <c r="A2726">
        <f t="shared" si="252"/>
        <v>6</v>
      </c>
      <c r="B2726" t="b">
        <f t="shared" si="253"/>
        <v>0</v>
      </c>
      <c r="C2726" t="str">
        <f t="shared" si="254"/>
        <v>ON</v>
      </c>
      <c r="D2726" s="4">
        <f t="shared" si="256"/>
        <v>42543.499999993393</v>
      </c>
      <c r="E2726" t="str">
        <f t="shared" si="257"/>
        <v>LRKPLGS</v>
      </c>
      <c r="F2726" s="39">
        <v>113.68909454345703</v>
      </c>
      <c r="G2726">
        <f t="shared" si="255"/>
        <v>1.7054691288394231E-3</v>
      </c>
      <c r="H2726" s="38">
        <f>G2726*SUMIF('Manual Inputs'!$B$11:$B$22,'Expanded kW'!A2726,'Manual Inputs'!$C$11:$C$22)</f>
        <v>59432.17967445057</v>
      </c>
    </row>
    <row r="2727" spans="1:8" x14ac:dyDescent="0.2">
      <c r="A2727">
        <f t="shared" si="252"/>
        <v>6</v>
      </c>
      <c r="B2727" t="b">
        <f t="shared" si="253"/>
        <v>0</v>
      </c>
      <c r="C2727" t="str">
        <f t="shared" si="254"/>
        <v>ON</v>
      </c>
      <c r="D2727" s="4">
        <f t="shared" si="256"/>
        <v>42543.541666660058</v>
      </c>
      <c r="E2727" t="str">
        <f t="shared" si="257"/>
        <v>LRKPLGS</v>
      </c>
      <c r="F2727" s="39">
        <v>119.19046783447266</v>
      </c>
      <c r="G2727">
        <f t="shared" si="255"/>
        <v>1.7879961500258089E-3</v>
      </c>
      <c r="H2727" s="38">
        <f>G2727*SUMIF('Manual Inputs'!$B$11:$B$22,'Expanded kW'!A2727,'Manual Inputs'!$C$11:$C$22)</f>
        <v>62308.080896118634</v>
      </c>
    </row>
    <row r="2728" spans="1:8" x14ac:dyDescent="0.2">
      <c r="A2728">
        <f t="shared" si="252"/>
        <v>6</v>
      </c>
      <c r="B2728" t="b">
        <f t="shared" si="253"/>
        <v>0</v>
      </c>
      <c r="C2728" t="str">
        <f t="shared" si="254"/>
        <v>ON</v>
      </c>
      <c r="D2728" s="4">
        <f t="shared" si="256"/>
        <v>42543.583333326722</v>
      </c>
      <c r="E2728" t="str">
        <f t="shared" si="257"/>
        <v>LRKPLGS</v>
      </c>
      <c r="F2728" s="39">
        <v>123.72699737548828</v>
      </c>
      <c r="G2728">
        <f t="shared" si="255"/>
        <v>1.8560493886881401E-3</v>
      </c>
      <c r="H2728" s="38">
        <f>G2728*SUMIF('Manual Inputs'!$B$11:$B$22,'Expanded kW'!A2728,'Manual Inputs'!$C$11:$C$22)</f>
        <v>64679.599816757363</v>
      </c>
    </row>
    <row r="2729" spans="1:8" x14ac:dyDescent="0.2">
      <c r="A2729">
        <f t="shared" si="252"/>
        <v>6</v>
      </c>
      <c r="B2729" t="b">
        <f t="shared" si="253"/>
        <v>0</v>
      </c>
      <c r="C2729" t="str">
        <f t="shared" si="254"/>
        <v>ON</v>
      </c>
      <c r="D2729" s="4">
        <f t="shared" si="256"/>
        <v>42543.624999993386</v>
      </c>
      <c r="E2729" t="str">
        <f t="shared" si="257"/>
        <v>LRKPLGS</v>
      </c>
      <c r="F2729" s="39">
        <v>118.86009979248047</v>
      </c>
      <c r="G2729">
        <f t="shared" si="255"/>
        <v>1.7830402437532206E-3</v>
      </c>
      <c r="H2729" s="38">
        <f>G2729*SUMIF('Manual Inputs'!$B$11:$B$22,'Expanded kW'!A2729,'Manual Inputs'!$C$11:$C$22)</f>
        <v>62135.377499111011</v>
      </c>
    </row>
    <row r="2730" spans="1:8" x14ac:dyDescent="0.2">
      <c r="A2730">
        <f t="shared" si="252"/>
        <v>6</v>
      </c>
      <c r="B2730" t="b">
        <f t="shared" si="253"/>
        <v>0</v>
      </c>
      <c r="C2730" t="str">
        <f t="shared" si="254"/>
        <v>ON</v>
      </c>
      <c r="D2730" s="4">
        <f t="shared" si="256"/>
        <v>42543.66666666005</v>
      </c>
      <c r="E2730" t="str">
        <f t="shared" si="257"/>
        <v>LRKPLGS</v>
      </c>
      <c r="F2730" s="39">
        <v>109.62288665771484</v>
      </c>
      <c r="G2730">
        <f t="shared" si="255"/>
        <v>1.6444712640184844E-3</v>
      </c>
      <c r="H2730" s="38">
        <f>G2730*SUMIF('Manual Inputs'!$B$11:$B$22,'Expanded kW'!A2730,'Manual Inputs'!$C$11:$C$22)</f>
        <v>57306.526386159821</v>
      </c>
    </row>
    <row r="2731" spans="1:8" x14ac:dyDescent="0.2">
      <c r="A2731">
        <f t="shared" si="252"/>
        <v>6</v>
      </c>
      <c r="B2731" t="b">
        <f t="shared" si="253"/>
        <v>0</v>
      </c>
      <c r="C2731" t="str">
        <f t="shared" si="254"/>
        <v>ON</v>
      </c>
      <c r="D2731" s="4">
        <f t="shared" si="256"/>
        <v>42543.708333326715</v>
      </c>
      <c r="E2731" t="str">
        <f t="shared" si="257"/>
        <v>LRKPLGS</v>
      </c>
      <c r="F2731" s="39">
        <v>107.5257568359375</v>
      </c>
      <c r="G2731">
        <f t="shared" si="255"/>
        <v>1.6130118686862201E-3</v>
      </c>
      <c r="H2731" s="38">
        <f>G2731*SUMIF('Manual Inputs'!$B$11:$B$22,'Expanded kW'!A2731,'Manual Inputs'!$C$11:$C$22)</f>
        <v>56210.229534918057</v>
      </c>
    </row>
    <row r="2732" spans="1:8" x14ac:dyDescent="0.2">
      <c r="A2732">
        <f t="shared" si="252"/>
        <v>6</v>
      </c>
      <c r="B2732" t="b">
        <f t="shared" si="253"/>
        <v>0</v>
      </c>
      <c r="C2732" t="str">
        <f t="shared" si="254"/>
        <v>ON</v>
      </c>
      <c r="D2732" s="4">
        <f t="shared" si="256"/>
        <v>42543.749999993379</v>
      </c>
      <c r="E2732" t="str">
        <f t="shared" si="257"/>
        <v>LRKPLGS</v>
      </c>
      <c r="F2732" s="39">
        <v>104.39898681640625</v>
      </c>
      <c r="G2732">
        <f t="shared" si="255"/>
        <v>1.5661066684758971E-3</v>
      </c>
      <c r="H2732" s="38">
        <f>G2732*SUMIF('Manual Inputs'!$B$11:$B$22,'Expanded kW'!A2732,'Manual Inputs'!$C$11:$C$22)</f>
        <v>54575.677352514722</v>
      </c>
    </row>
    <row r="2733" spans="1:8" x14ac:dyDescent="0.2">
      <c r="A2733">
        <f t="shared" si="252"/>
        <v>6</v>
      </c>
      <c r="B2733" t="b">
        <f t="shared" si="253"/>
        <v>0</v>
      </c>
      <c r="C2733" t="str">
        <f t="shared" si="254"/>
        <v>ON</v>
      </c>
      <c r="D2733" s="4">
        <f t="shared" si="256"/>
        <v>42543.791666660043</v>
      </c>
      <c r="E2733" t="str">
        <f t="shared" si="257"/>
        <v>LRKPLGS</v>
      </c>
      <c r="F2733" s="39">
        <v>98.65106201171875</v>
      </c>
      <c r="G2733">
        <f t="shared" si="255"/>
        <v>1.4798810867817989E-3</v>
      </c>
      <c r="H2733" s="38">
        <f>G2733*SUMIF('Manual Inputs'!$B$11:$B$22,'Expanded kW'!A2733,'Manual Inputs'!$C$11:$C$22)</f>
        <v>51570.888712766697</v>
      </c>
    </row>
    <row r="2734" spans="1:8" x14ac:dyDescent="0.2">
      <c r="A2734">
        <f t="shared" si="252"/>
        <v>6</v>
      </c>
      <c r="B2734" t="b">
        <f t="shared" si="253"/>
        <v>0</v>
      </c>
      <c r="C2734" t="str">
        <f t="shared" si="254"/>
        <v>ON</v>
      </c>
      <c r="D2734" s="4">
        <f t="shared" si="256"/>
        <v>42543.833333326707</v>
      </c>
      <c r="E2734" t="str">
        <f t="shared" si="257"/>
        <v>LRKPLGS</v>
      </c>
      <c r="F2734" s="39">
        <v>92.964385986328125</v>
      </c>
      <c r="G2734">
        <f t="shared" si="255"/>
        <v>1.3945743082736124E-3</v>
      </c>
      <c r="H2734" s="38">
        <f>G2734*SUMIF('Manual Inputs'!$B$11:$B$22,'Expanded kW'!A2734,'Manual Inputs'!$C$11:$C$22)</f>
        <v>48598.118521847304</v>
      </c>
    </row>
    <row r="2735" spans="1:8" x14ac:dyDescent="0.2">
      <c r="A2735">
        <f t="shared" si="252"/>
        <v>6</v>
      </c>
      <c r="B2735" t="b">
        <f t="shared" si="253"/>
        <v>0</v>
      </c>
      <c r="C2735" t="str">
        <f t="shared" si="254"/>
        <v>OFF</v>
      </c>
      <c r="D2735" s="4">
        <f t="shared" si="256"/>
        <v>42543.874999993372</v>
      </c>
      <c r="E2735" t="str">
        <f t="shared" si="257"/>
        <v>LRKPLGS</v>
      </c>
      <c r="F2735" s="39">
        <v>85.216819763183594</v>
      </c>
      <c r="G2735">
        <f t="shared" si="255"/>
        <v>1.2783517710964747E-3</v>
      </c>
      <c r="H2735" s="38">
        <f>G2735*SUMIF('Manual Inputs'!$B$11:$B$22,'Expanded kW'!A2735,'Manual Inputs'!$C$11:$C$22)</f>
        <v>44547.996127411097</v>
      </c>
    </row>
    <row r="2736" spans="1:8" x14ac:dyDescent="0.2">
      <c r="A2736">
        <f t="shared" si="252"/>
        <v>6</v>
      </c>
      <c r="B2736" t="b">
        <f t="shared" si="253"/>
        <v>0</v>
      </c>
      <c r="C2736" t="str">
        <f t="shared" si="254"/>
        <v>OFF</v>
      </c>
      <c r="D2736" s="4">
        <f t="shared" si="256"/>
        <v>42543.916666660036</v>
      </c>
      <c r="E2736" t="str">
        <f t="shared" si="257"/>
        <v>LRKPLGS</v>
      </c>
      <c r="F2736" s="39">
        <v>82.59686279296875</v>
      </c>
      <c r="G2736">
        <f t="shared" si="255"/>
        <v>1.2390493582350448E-3</v>
      </c>
      <c r="H2736" s="38">
        <f>G2736*SUMIF('Manual Inputs'!$B$11:$B$22,'Expanded kW'!A2736,'Manual Inputs'!$C$11:$C$22)</f>
        <v>43178.385840528048</v>
      </c>
    </row>
    <row r="2737" spans="1:8" x14ac:dyDescent="0.2">
      <c r="A2737">
        <f t="shared" si="252"/>
        <v>6</v>
      </c>
      <c r="B2737" t="b">
        <f t="shared" si="253"/>
        <v>0</v>
      </c>
      <c r="C2737" t="str">
        <f t="shared" si="254"/>
        <v>OFF</v>
      </c>
      <c r="D2737" s="4">
        <f t="shared" si="256"/>
        <v>42543.9583333267</v>
      </c>
      <c r="E2737" t="str">
        <f t="shared" si="257"/>
        <v>LRKPLGS</v>
      </c>
      <c r="F2737" s="39">
        <v>76.171714782714844</v>
      </c>
      <c r="G2737">
        <f t="shared" si="255"/>
        <v>1.1426646379264186E-3</v>
      </c>
      <c r="H2737" s="38">
        <f>G2737*SUMIF('Manual Inputs'!$B$11:$B$22,'Expanded kW'!A2737,'Manual Inputs'!$C$11:$C$22)</f>
        <v>39819.571589136642</v>
      </c>
    </row>
    <row r="2738" spans="1:8" x14ac:dyDescent="0.2">
      <c r="A2738">
        <f t="shared" si="252"/>
        <v>6</v>
      </c>
      <c r="B2738" t="b">
        <f t="shared" si="253"/>
        <v>0</v>
      </c>
      <c r="C2738" t="str">
        <f t="shared" si="254"/>
        <v>OFF</v>
      </c>
      <c r="D2738" s="4">
        <f t="shared" si="256"/>
        <v>42543.999999993364</v>
      </c>
      <c r="E2738" t="str">
        <f t="shared" si="257"/>
        <v>LRKPLGS</v>
      </c>
      <c r="F2738" s="39">
        <v>73.016265869140625</v>
      </c>
      <c r="G2738">
        <f t="shared" si="255"/>
        <v>1.095329220828223E-3</v>
      </c>
      <c r="H2738" s="38">
        <f>G2738*SUMIF('Manual Inputs'!$B$11:$B$22,'Expanded kW'!A2738,'Manual Inputs'!$C$11:$C$22)</f>
        <v>38170.027210775814</v>
      </c>
    </row>
    <row r="2739" spans="1:8" x14ac:dyDescent="0.2">
      <c r="A2739">
        <f t="shared" si="252"/>
        <v>6</v>
      </c>
      <c r="B2739" t="b">
        <f t="shared" si="253"/>
        <v>0</v>
      </c>
      <c r="C2739" t="str">
        <f t="shared" si="254"/>
        <v>OFF</v>
      </c>
      <c r="D2739" s="4">
        <f t="shared" si="256"/>
        <v>42544.041666660029</v>
      </c>
      <c r="E2739" t="str">
        <f t="shared" si="257"/>
        <v>LRKPLGS</v>
      </c>
      <c r="F2739" s="39">
        <v>68.838340759277344</v>
      </c>
      <c r="G2739">
        <f t="shared" si="255"/>
        <v>1.032655467236569E-3</v>
      </c>
      <c r="H2739" s="38">
        <f>G2739*SUMIF('Manual Inputs'!$B$11:$B$22,'Expanded kW'!A2739,'Manual Inputs'!$C$11:$C$22)</f>
        <v>35985.972558982619</v>
      </c>
    </row>
    <row r="2740" spans="1:8" x14ac:dyDescent="0.2">
      <c r="A2740">
        <f t="shared" si="252"/>
        <v>6</v>
      </c>
      <c r="B2740" t="b">
        <f t="shared" si="253"/>
        <v>0</v>
      </c>
      <c r="C2740" t="str">
        <f t="shared" si="254"/>
        <v>OFF</v>
      </c>
      <c r="D2740" s="4">
        <f t="shared" si="256"/>
        <v>42544.083333326693</v>
      </c>
      <c r="E2740" t="str">
        <f t="shared" si="257"/>
        <v>LRKPLGS</v>
      </c>
      <c r="F2740" s="39">
        <v>66.882369995117187</v>
      </c>
      <c r="G2740">
        <f t="shared" si="255"/>
        <v>1.0033136225452782E-3</v>
      </c>
      <c r="H2740" s="38">
        <f>G2740*SUMIF('Manual Inputs'!$B$11:$B$22,'Expanded kW'!A2740,'Manual Inputs'!$C$11:$C$22)</f>
        <v>34963.468101889739</v>
      </c>
    </row>
    <row r="2741" spans="1:8" x14ac:dyDescent="0.2">
      <c r="A2741">
        <f t="shared" si="252"/>
        <v>6</v>
      </c>
      <c r="B2741" t="b">
        <f t="shared" si="253"/>
        <v>0</v>
      </c>
      <c r="C2741" t="str">
        <f t="shared" si="254"/>
        <v>OFF</v>
      </c>
      <c r="D2741" s="4">
        <f t="shared" si="256"/>
        <v>42544.124999993357</v>
      </c>
      <c r="E2741" t="str">
        <f t="shared" si="257"/>
        <v>LRKPLGS</v>
      </c>
      <c r="F2741" s="39">
        <v>68.254150390625</v>
      </c>
      <c r="G2741">
        <f t="shared" si="255"/>
        <v>1.0238919297741341E-3</v>
      </c>
      <c r="H2741" s="38">
        <f>G2741*SUMIF('Manual Inputs'!$B$11:$B$22,'Expanded kW'!A2741,'Manual Inputs'!$C$11:$C$22)</f>
        <v>35680.580849309372</v>
      </c>
    </row>
    <row r="2742" spans="1:8" x14ac:dyDescent="0.2">
      <c r="A2742">
        <f t="shared" si="252"/>
        <v>6</v>
      </c>
      <c r="B2742" t="b">
        <f t="shared" si="253"/>
        <v>0</v>
      </c>
      <c r="C2742" t="str">
        <f t="shared" si="254"/>
        <v>OFF</v>
      </c>
      <c r="D2742" s="4">
        <f t="shared" si="256"/>
        <v>42544.166666660021</v>
      </c>
      <c r="E2742" t="str">
        <f t="shared" si="257"/>
        <v>LRKPLGS</v>
      </c>
      <c r="F2742" s="39">
        <v>71.928565979003906</v>
      </c>
      <c r="G2742">
        <f t="shared" si="255"/>
        <v>1.0790124527906243E-3</v>
      </c>
      <c r="H2742" s="38">
        <f>G2742*SUMIF('Manual Inputs'!$B$11:$B$22,'Expanded kW'!A2742,'Manual Inputs'!$C$11:$C$22)</f>
        <v>37601.420559785409</v>
      </c>
    </row>
    <row r="2743" spans="1:8" x14ac:dyDescent="0.2">
      <c r="A2743">
        <f t="shared" si="252"/>
        <v>6</v>
      </c>
      <c r="B2743" t="b">
        <f t="shared" si="253"/>
        <v>0</v>
      </c>
      <c r="C2743" t="str">
        <f t="shared" si="254"/>
        <v>OFF</v>
      </c>
      <c r="D2743" s="4">
        <f t="shared" si="256"/>
        <v>42544.208333326686</v>
      </c>
      <c r="E2743" t="str">
        <f t="shared" si="257"/>
        <v>LRKPLGS</v>
      </c>
      <c r="F2743" s="39">
        <v>81.964500427246094</v>
      </c>
      <c r="G2743">
        <f t="shared" si="255"/>
        <v>1.2295631845847866E-3</v>
      </c>
      <c r="H2743" s="38">
        <f>G2743*SUMIF('Manual Inputs'!$B$11:$B$22,'Expanded kW'!A2743,'Manual Inputs'!$C$11:$C$22)</f>
        <v>42847.811708594723</v>
      </c>
    </row>
    <row r="2744" spans="1:8" x14ac:dyDescent="0.2">
      <c r="A2744">
        <f t="shared" si="252"/>
        <v>6</v>
      </c>
      <c r="B2744" t="b">
        <f t="shared" si="253"/>
        <v>0</v>
      </c>
      <c r="C2744" t="str">
        <f t="shared" si="254"/>
        <v>OFF</v>
      </c>
      <c r="D2744" s="4">
        <f t="shared" si="256"/>
        <v>42544.24999999335</v>
      </c>
      <c r="E2744" t="str">
        <f t="shared" si="257"/>
        <v>LRKPLGS</v>
      </c>
      <c r="F2744" s="39">
        <v>103.79602813720703</v>
      </c>
      <c r="G2744">
        <f t="shared" si="255"/>
        <v>1.5570615844467779E-3</v>
      </c>
      <c r="H2744" s="38">
        <f>G2744*SUMIF('Manual Inputs'!$B$11:$B$22,'Expanded kW'!A2744,'Manual Inputs'!$C$11:$C$22)</f>
        <v>54260.474309493395</v>
      </c>
    </row>
    <row r="2745" spans="1:8" x14ac:dyDescent="0.2">
      <c r="A2745">
        <f t="shared" si="252"/>
        <v>6</v>
      </c>
      <c r="B2745" t="b">
        <f t="shared" si="253"/>
        <v>0</v>
      </c>
      <c r="C2745" t="str">
        <f t="shared" si="254"/>
        <v>ON</v>
      </c>
      <c r="D2745" s="4">
        <f t="shared" si="256"/>
        <v>42544.291666660014</v>
      </c>
      <c r="E2745" t="str">
        <f t="shared" si="257"/>
        <v>LRKPLGS</v>
      </c>
      <c r="F2745" s="39">
        <v>111.6988525390625</v>
      </c>
      <c r="G2745">
        <f t="shared" si="255"/>
        <v>1.6756131755393737E-3</v>
      </c>
      <c r="H2745" s="38">
        <f>G2745*SUMIF('Manual Inputs'!$B$11:$B$22,'Expanded kW'!A2745,'Manual Inputs'!$C$11:$C$22)</f>
        <v>58391.759563130217</v>
      </c>
    </row>
    <row r="2746" spans="1:8" x14ac:dyDescent="0.2">
      <c r="A2746">
        <f t="shared" si="252"/>
        <v>6</v>
      </c>
      <c r="B2746" t="b">
        <f t="shared" si="253"/>
        <v>0</v>
      </c>
      <c r="C2746" t="str">
        <f t="shared" si="254"/>
        <v>ON</v>
      </c>
      <c r="D2746" s="4">
        <f t="shared" si="256"/>
        <v>42544.333333326678</v>
      </c>
      <c r="E2746" t="str">
        <f t="shared" si="257"/>
        <v>LRKPLGS</v>
      </c>
      <c r="F2746" s="39">
        <v>116.88822174072266</v>
      </c>
      <c r="G2746">
        <f t="shared" si="255"/>
        <v>1.753459771179191E-3</v>
      </c>
      <c r="H2746" s="38">
        <f>G2746*SUMIF('Manual Inputs'!$B$11:$B$22,'Expanded kW'!A2746,'Manual Inputs'!$C$11:$C$22)</f>
        <v>61104.557338753591</v>
      </c>
    </row>
    <row r="2747" spans="1:8" x14ac:dyDescent="0.2">
      <c r="A2747">
        <f t="shared" si="252"/>
        <v>6</v>
      </c>
      <c r="B2747" t="b">
        <f t="shared" si="253"/>
        <v>0</v>
      </c>
      <c r="C2747" t="str">
        <f t="shared" si="254"/>
        <v>ON</v>
      </c>
      <c r="D2747" s="4">
        <f t="shared" si="256"/>
        <v>42544.374999993342</v>
      </c>
      <c r="E2747" t="str">
        <f t="shared" si="257"/>
        <v>LRKPLGS</v>
      </c>
      <c r="F2747" s="39">
        <v>126.65660858154297</v>
      </c>
      <c r="G2747">
        <f t="shared" si="255"/>
        <v>1.8999969765503908E-3</v>
      </c>
      <c r="H2747" s="38">
        <f>G2747*SUMIF('Manual Inputs'!$B$11:$B$22,'Expanded kW'!A2747,'Manual Inputs'!$C$11:$C$22)</f>
        <v>66211.085138843133</v>
      </c>
    </row>
    <row r="2748" spans="1:8" x14ac:dyDescent="0.2">
      <c r="A2748">
        <f t="shared" si="252"/>
        <v>6</v>
      </c>
      <c r="B2748" t="b">
        <f t="shared" si="253"/>
        <v>0</v>
      </c>
      <c r="C2748" t="str">
        <f t="shared" si="254"/>
        <v>ON</v>
      </c>
      <c r="D2748" s="4">
        <f t="shared" si="256"/>
        <v>42544.416666660007</v>
      </c>
      <c r="E2748" t="str">
        <f t="shared" si="257"/>
        <v>LRKPLGS</v>
      </c>
      <c r="F2748" s="39">
        <v>119.97186279296875</v>
      </c>
      <c r="G2748">
        <f t="shared" si="255"/>
        <v>1.7997179865352592E-3</v>
      </c>
      <c r="H2748" s="38">
        <f>G2748*SUMIF('Manual Inputs'!$B$11:$B$22,'Expanded kW'!A2748,'Manual Inputs'!$C$11:$C$22)</f>
        <v>62716.563396190781</v>
      </c>
    </row>
    <row r="2749" spans="1:8" x14ac:dyDescent="0.2">
      <c r="A2749">
        <f t="shared" si="252"/>
        <v>6</v>
      </c>
      <c r="B2749" t="b">
        <f t="shared" si="253"/>
        <v>0</v>
      </c>
      <c r="C2749" t="str">
        <f t="shared" si="254"/>
        <v>ON</v>
      </c>
      <c r="D2749" s="4">
        <f t="shared" si="256"/>
        <v>42544.458333326671</v>
      </c>
      <c r="E2749" t="str">
        <f t="shared" si="257"/>
        <v>LRKPLGS</v>
      </c>
      <c r="F2749" s="39">
        <v>124.37660980224609</v>
      </c>
      <c r="G2749">
        <f t="shared" si="255"/>
        <v>1.8657943333901354E-3</v>
      </c>
      <c r="H2749" s="38">
        <f>G2749*SUMIF('Manual Inputs'!$B$11:$B$22,'Expanded kW'!A2749,'Manual Inputs'!$C$11:$C$22)</f>
        <v>65019.191601007769</v>
      </c>
    </row>
    <row r="2750" spans="1:8" x14ac:dyDescent="0.2">
      <c r="A2750">
        <f t="shared" si="252"/>
        <v>6</v>
      </c>
      <c r="B2750" t="b">
        <f t="shared" si="253"/>
        <v>0</v>
      </c>
      <c r="C2750" t="str">
        <f t="shared" si="254"/>
        <v>ON</v>
      </c>
      <c r="D2750" s="4">
        <f t="shared" si="256"/>
        <v>42544.499999993335</v>
      </c>
      <c r="E2750" t="str">
        <f t="shared" si="257"/>
        <v>LRKPLGS</v>
      </c>
      <c r="F2750" s="39">
        <v>137.56524658203125</v>
      </c>
      <c r="G2750">
        <f t="shared" si="255"/>
        <v>2.0636392803459053E-3</v>
      </c>
      <c r="H2750" s="38">
        <f>G2750*SUMIF('Manual Inputs'!$B$11:$B$22,'Expanded kW'!A2750,'Manual Inputs'!$C$11:$C$22)</f>
        <v>71913.691323297709</v>
      </c>
    </row>
    <row r="2751" spans="1:8" x14ac:dyDescent="0.2">
      <c r="A2751">
        <f t="shared" si="252"/>
        <v>6</v>
      </c>
      <c r="B2751" t="b">
        <f t="shared" si="253"/>
        <v>0</v>
      </c>
      <c r="C2751" t="str">
        <f t="shared" si="254"/>
        <v>ON</v>
      </c>
      <c r="D2751" s="4">
        <f t="shared" si="256"/>
        <v>42544.541666659999</v>
      </c>
      <c r="E2751" t="str">
        <f t="shared" si="257"/>
        <v>LRKPLGS</v>
      </c>
      <c r="F2751" s="39">
        <v>141.29457092285156</v>
      </c>
      <c r="G2751">
        <f t="shared" si="255"/>
        <v>2.1195834987446831E-3</v>
      </c>
      <c r="H2751" s="38">
        <f>G2751*SUMIF('Manual Inputs'!$B$11:$B$22,'Expanded kW'!A2751,'Manual Inputs'!$C$11:$C$22)</f>
        <v>73863.235166337225</v>
      </c>
    </row>
    <row r="2752" spans="1:8" x14ac:dyDescent="0.2">
      <c r="A2752">
        <f t="shared" si="252"/>
        <v>6</v>
      </c>
      <c r="B2752" t="b">
        <f t="shared" si="253"/>
        <v>0</v>
      </c>
      <c r="C2752" t="str">
        <f t="shared" si="254"/>
        <v>ON</v>
      </c>
      <c r="D2752" s="4">
        <f t="shared" si="256"/>
        <v>42544.583333326664</v>
      </c>
      <c r="E2752" t="str">
        <f t="shared" si="257"/>
        <v>LRKPLGS</v>
      </c>
      <c r="F2752" s="39">
        <v>141.06916809082031</v>
      </c>
      <c r="G2752">
        <f t="shared" si="255"/>
        <v>2.1162021931486982E-3</v>
      </c>
      <c r="H2752" s="38">
        <f>G2752*SUMIF('Manual Inputs'!$B$11:$B$22,'Expanded kW'!A2752,'Manual Inputs'!$C$11:$C$22)</f>
        <v>73745.403445834861</v>
      </c>
    </row>
    <row r="2753" spans="1:8" x14ac:dyDescent="0.2">
      <c r="A2753">
        <f t="shared" si="252"/>
        <v>6</v>
      </c>
      <c r="B2753" t="b">
        <f t="shared" si="253"/>
        <v>0</v>
      </c>
      <c r="C2753" t="str">
        <f t="shared" si="254"/>
        <v>ON</v>
      </c>
      <c r="D2753" s="4">
        <f t="shared" si="256"/>
        <v>42544.624999993328</v>
      </c>
      <c r="E2753" t="str">
        <f t="shared" si="257"/>
        <v>LRKPLGS</v>
      </c>
      <c r="F2753" s="39">
        <v>135.55972290039062</v>
      </c>
      <c r="G2753">
        <f t="shared" si="255"/>
        <v>2.0335540840486733E-3</v>
      </c>
      <c r="H2753" s="38">
        <f>G2753*SUMIF('Manual Inputs'!$B$11:$B$22,'Expanded kW'!A2753,'Manual Inputs'!$C$11:$C$22)</f>
        <v>70865.282553157755</v>
      </c>
    </row>
    <row r="2754" spans="1:8" x14ac:dyDescent="0.2">
      <c r="A2754">
        <f t="shared" ref="A2754:A2817" si="258">MONTH(D2754)</f>
        <v>6</v>
      </c>
      <c r="B2754" t="b">
        <f t="shared" ref="B2754:B2817" si="259">IF(ISNA(VLOOKUP(DATE(YEAR(D2754),MONTH(D2754),DAY(D2754)),Holidays,1,FALSE)),FALSE,TRUE)</f>
        <v>0</v>
      </c>
      <c r="C2754" t="str">
        <f t="shared" ref="C2754:C2817" si="260">IF(OR(HOUR(D2754)&lt;PkStart,HOUR(D2754)&gt;OPkStart-1,WEEKDAY(D2754,2)&gt;5,B2754)=TRUE,"OFF","ON")</f>
        <v>ON</v>
      </c>
      <c r="D2754" s="4">
        <f t="shared" si="256"/>
        <v>42544.666666659992</v>
      </c>
      <c r="E2754" t="str">
        <f t="shared" si="257"/>
        <v>LRKPLGS</v>
      </c>
      <c r="F2754" s="39">
        <v>119.60310363769531</v>
      </c>
      <c r="G2754">
        <f t="shared" ref="G2754:G2817" si="261">IF(SUMIF($A$2:$A$8761,A2754,$F$2:$F$8761)=0,0,F2754/SUMIF($A$2:$A$8761,A2754,$F$2:$F$8761))</f>
        <v>1.7941861687490303E-3</v>
      </c>
      <c r="H2754" s="38">
        <f>G2754*SUMIF('Manual Inputs'!$B$11:$B$22,'Expanded kW'!A2754,'Manual Inputs'!$C$11:$C$22)</f>
        <v>62523.790637635364</v>
      </c>
    </row>
    <row r="2755" spans="1:8" x14ac:dyDescent="0.2">
      <c r="A2755">
        <f t="shared" si="258"/>
        <v>6</v>
      </c>
      <c r="B2755" t="b">
        <f t="shared" si="259"/>
        <v>0</v>
      </c>
      <c r="C2755" t="str">
        <f t="shared" si="260"/>
        <v>ON</v>
      </c>
      <c r="D2755" s="4">
        <f t="shared" si="256"/>
        <v>42544.708333326656</v>
      </c>
      <c r="E2755" t="str">
        <f t="shared" si="257"/>
        <v>LRKPLGS</v>
      </c>
      <c r="F2755" s="39">
        <v>113.6446533203125</v>
      </c>
      <c r="G2755">
        <f t="shared" si="261"/>
        <v>1.7048024586154651E-3</v>
      </c>
      <c r="H2755" s="38">
        <f>G2755*SUMIF('Manual Inputs'!$B$11:$B$22,'Expanded kW'!A2755,'Manual Inputs'!$C$11:$C$22)</f>
        <v>59408.947553819438</v>
      </c>
    </row>
    <row r="2756" spans="1:8" x14ac:dyDescent="0.2">
      <c r="A2756">
        <f t="shared" si="258"/>
        <v>6</v>
      </c>
      <c r="B2756" t="b">
        <f t="shared" si="259"/>
        <v>0</v>
      </c>
      <c r="C2756" t="str">
        <f t="shared" si="260"/>
        <v>ON</v>
      </c>
      <c r="D2756" s="4">
        <f t="shared" ref="D2756:D2819" si="262">+D2755+1/24</f>
        <v>42544.749999993321</v>
      </c>
      <c r="E2756" t="str">
        <f t="shared" ref="E2756:E2819" si="263">+E2755</f>
        <v>LRKPLGS</v>
      </c>
      <c r="F2756" s="39">
        <v>102.3758544921875</v>
      </c>
      <c r="G2756">
        <f t="shared" si="261"/>
        <v>1.5357573219852067E-3</v>
      </c>
      <c r="H2756" s="38">
        <f>G2756*SUMIF('Manual Inputs'!$B$11:$B$22,'Expanded kW'!A2756,'Manual Inputs'!$C$11:$C$22)</f>
        <v>53518.063477753873</v>
      </c>
    </row>
    <row r="2757" spans="1:8" x14ac:dyDescent="0.2">
      <c r="A2757">
        <f t="shared" si="258"/>
        <v>6</v>
      </c>
      <c r="B2757" t="b">
        <f t="shared" si="259"/>
        <v>0</v>
      </c>
      <c r="C2757" t="str">
        <f t="shared" si="260"/>
        <v>ON</v>
      </c>
      <c r="D2757" s="4">
        <f t="shared" si="262"/>
        <v>42544.791666659985</v>
      </c>
      <c r="E2757" t="str">
        <f t="shared" si="263"/>
        <v>LRKPLGS</v>
      </c>
      <c r="F2757" s="39">
        <v>91.178184509277344</v>
      </c>
      <c r="G2757">
        <f t="shared" si="261"/>
        <v>1.3677792010627528E-3</v>
      </c>
      <c r="H2757" s="38">
        <f>G2757*SUMIF('Manual Inputs'!$B$11:$B$22,'Expanded kW'!A2757,'Manual Inputs'!$C$11:$C$22)</f>
        <v>47664.362759738804</v>
      </c>
    </row>
    <row r="2758" spans="1:8" x14ac:dyDescent="0.2">
      <c r="A2758">
        <f t="shared" si="258"/>
        <v>6</v>
      </c>
      <c r="B2758" t="b">
        <f t="shared" si="259"/>
        <v>0</v>
      </c>
      <c r="C2758" t="str">
        <f t="shared" si="260"/>
        <v>ON</v>
      </c>
      <c r="D2758" s="4">
        <f t="shared" si="262"/>
        <v>42544.833333326649</v>
      </c>
      <c r="E2758" t="str">
        <f t="shared" si="263"/>
        <v>LRKPLGS</v>
      </c>
      <c r="F2758" s="39">
        <v>83.059257507324219</v>
      </c>
      <c r="G2758">
        <f t="shared" si="261"/>
        <v>1.2459858187094516E-3</v>
      </c>
      <c r="H2758" s="38">
        <f>G2758*SUMIF('Manual Inputs'!$B$11:$B$22,'Expanded kW'!A2758,'Manual Inputs'!$C$11:$C$22)</f>
        <v>43420.107580457872</v>
      </c>
    </row>
    <row r="2759" spans="1:8" x14ac:dyDescent="0.2">
      <c r="A2759">
        <f t="shared" si="258"/>
        <v>6</v>
      </c>
      <c r="B2759" t="b">
        <f t="shared" si="259"/>
        <v>0</v>
      </c>
      <c r="C2759" t="str">
        <f t="shared" si="260"/>
        <v>OFF</v>
      </c>
      <c r="D2759" s="4">
        <f t="shared" si="262"/>
        <v>42544.874999993313</v>
      </c>
      <c r="E2759" t="str">
        <f t="shared" si="263"/>
        <v>LRKPLGS</v>
      </c>
      <c r="F2759" s="39">
        <v>75.983657836914063</v>
      </c>
      <c r="G2759">
        <f t="shared" si="261"/>
        <v>1.1398435642182058E-3</v>
      </c>
      <c r="H2759" s="38">
        <f>G2759*SUMIF('Manual Inputs'!$B$11:$B$22,'Expanded kW'!A2759,'Manual Inputs'!$C$11:$C$22)</f>
        <v>39721.262826658211</v>
      </c>
    </row>
    <row r="2760" spans="1:8" x14ac:dyDescent="0.2">
      <c r="A2760">
        <f t="shared" si="258"/>
        <v>6</v>
      </c>
      <c r="B2760" t="b">
        <f t="shared" si="259"/>
        <v>0</v>
      </c>
      <c r="C2760" t="str">
        <f t="shared" si="260"/>
        <v>OFF</v>
      </c>
      <c r="D2760" s="4">
        <f t="shared" si="262"/>
        <v>42544.916666659978</v>
      </c>
      <c r="E2760" t="str">
        <f t="shared" si="263"/>
        <v>LRKPLGS</v>
      </c>
      <c r="F2760" s="39">
        <v>74.954421997070312</v>
      </c>
      <c r="G2760">
        <f t="shared" si="261"/>
        <v>1.1244038251808114E-3</v>
      </c>
      <c r="H2760" s="38">
        <f>G2760*SUMIF('Manual Inputs'!$B$11:$B$22,'Expanded kW'!A2760,'Manual Inputs'!$C$11:$C$22)</f>
        <v>39183.218877881794</v>
      </c>
    </row>
    <row r="2761" spans="1:8" x14ac:dyDescent="0.2">
      <c r="A2761">
        <f t="shared" si="258"/>
        <v>6</v>
      </c>
      <c r="B2761" t="b">
        <f t="shared" si="259"/>
        <v>0</v>
      </c>
      <c r="C2761" t="str">
        <f t="shared" si="260"/>
        <v>OFF</v>
      </c>
      <c r="D2761" s="4">
        <f t="shared" si="262"/>
        <v>42544.958333326642</v>
      </c>
      <c r="E2761" t="str">
        <f t="shared" si="263"/>
        <v>LRKPLGS</v>
      </c>
      <c r="F2761" s="39">
        <v>73.443817138671875</v>
      </c>
      <c r="G2761">
        <f t="shared" si="261"/>
        <v>1.1017429889570818E-3</v>
      </c>
      <c r="H2761" s="38">
        <f>G2761*SUMIF('Manual Inputs'!$B$11:$B$22,'Expanded kW'!A2761,'Manual Inputs'!$C$11:$C$22)</f>
        <v>38393.53417046144</v>
      </c>
    </row>
    <row r="2762" spans="1:8" x14ac:dyDescent="0.2">
      <c r="A2762">
        <f t="shared" si="258"/>
        <v>6</v>
      </c>
      <c r="B2762" t="b">
        <f t="shared" si="259"/>
        <v>0</v>
      </c>
      <c r="C2762" t="str">
        <f t="shared" si="260"/>
        <v>OFF</v>
      </c>
      <c r="D2762" s="4">
        <f t="shared" si="262"/>
        <v>42544.999999993306</v>
      </c>
      <c r="E2762" t="str">
        <f t="shared" si="263"/>
        <v>LRKPLGS</v>
      </c>
      <c r="F2762" s="39">
        <v>71.759025573730469</v>
      </c>
      <c r="G2762">
        <f t="shared" si="261"/>
        <v>1.0764691488049088E-3</v>
      </c>
      <c r="H2762" s="38">
        <f>G2762*SUMIF('Manual Inputs'!$B$11:$B$22,'Expanded kW'!A2762,'Manual Inputs'!$C$11:$C$22)</f>
        <v>37512.791515207718</v>
      </c>
    </row>
    <row r="2763" spans="1:8" x14ac:dyDescent="0.2">
      <c r="A2763">
        <f t="shared" si="258"/>
        <v>6</v>
      </c>
      <c r="B2763" t="b">
        <f t="shared" si="259"/>
        <v>0</v>
      </c>
      <c r="C2763" t="str">
        <f t="shared" si="260"/>
        <v>OFF</v>
      </c>
      <c r="D2763" s="4">
        <f t="shared" si="262"/>
        <v>42545.04166665997</v>
      </c>
      <c r="E2763" t="str">
        <f t="shared" si="263"/>
        <v>LRKPLGS</v>
      </c>
      <c r="F2763" s="39">
        <v>69.205619812011719</v>
      </c>
      <c r="G2763">
        <f t="shared" si="261"/>
        <v>1.0381650817569699E-3</v>
      </c>
      <c r="H2763" s="38">
        <f>G2763*SUMIF('Manual Inputs'!$B$11:$B$22,'Expanded kW'!A2763,'Manual Inputs'!$C$11:$C$22)</f>
        <v>36177.971578241479</v>
      </c>
    </row>
    <row r="2764" spans="1:8" x14ac:dyDescent="0.2">
      <c r="A2764">
        <f t="shared" si="258"/>
        <v>6</v>
      </c>
      <c r="B2764" t="b">
        <f t="shared" si="259"/>
        <v>0</v>
      </c>
      <c r="C2764" t="str">
        <f t="shared" si="260"/>
        <v>OFF</v>
      </c>
      <c r="D2764" s="4">
        <f t="shared" si="262"/>
        <v>42545.083333326635</v>
      </c>
      <c r="E2764" t="str">
        <f t="shared" si="263"/>
        <v>LRKPLGS</v>
      </c>
      <c r="F2764" s="39">
        <v>66.787818908691406</v>
      </c>
      <c r="G2764">
        <f t="shared" si="261"/>
        <v>1.0018952458782375E-3</v>
      </c>
      <c r="H2764" s="38">
        <f>G2764*SUMIF('Manual Inputs'!$B$11:$B$22,'Expanded kW'!A2764,'Manual Inputs'!$C$11:$C$22)</f>
        <v>34914.040518888592</v>
      </c>
    </row>
    <row r="2765" spans="1:8" x14ac:dyDescent="0.2">
      <c r="A2765">
        <f t="shared" si="258"/>
        <v>6</v>
      </c>
      <c r="B2765" t="b">
        <f t="shared" si="259"/>
        <v>0</v>
      </c>
      <c r="C2765" t="str">
        <f t="shared" si="260"/>
        <v>OFF</v>
      </c>
      <c r="D2765" s="4">
        <f t="shared" si="262"/>
        <v>42545.124999993299</v>
      </c>
      <c r="E2765" t="str">
        <f t="shared" si="263"/>
        <v>LRKPLGS</v>
      </c>
      <c r="F2765" s="39">
        <v>66.764602661132813</v>
      </c>
      <c r="G2765">
        <f t="shared" si="261"/>
        <v>1.0015469750642456E-3</v>
      </c>
      <c r="H2765" s="38">
        <f>G2765*SUMIF('Manual Inputs'!$B$11:$B$22,'Expanded kW'!A2765,'Manual Inputs'!$C$11:$C$22)</f>
        <v>34901.903979303956</v>
      </c>
    </row>
    <row r="2766" spans="1:8" x14ac:dyDescent="0.2">
      <c r="A2766">
        <f t="shared" si="258"/>
        <v>6</v>
      </c>
      <c r="B2766" t="b">
        <f t="shared" si="259"/>
        <v>0</v>
      </c>
      <c r="C2766" t="str">
        <f t="shared" si="260"/>
        <v>OFF</v>
      </c>
      <c r="D2766" s="4">
        <f t="shared" si="262"/>
        <v>42545.166666659963</v>
      </c>
      <c r="E2766" t="str">
        <f t="shared" si="263"/>
        <v>LRKPLGS</v>
      </c>
      <c r="F2766" s="39">
        <v>69.502555847167969</v>
      </c>
      <c r="G2766">
        <f t="shared" si="261"/>
        <v>1.0426194689014236E-3</v>
      </c>
      <c r="H2766" s="38">
        <f>G2766*SUMIF('Manual Inputs'!$B$11:$B$22,'Expanded kW'!A2766,'Manual Inputs'!$C$11:$C$22)</f>
        <v>36333.198039179464</v>
      </c>
    </row>
    <row r="2767" spans="1:8" x14ac:dyDescent="0.2">
      <c r="A2767">
        <f t="shared" si="258"/>
        <v>6</v>
      </c>
      <c r="B2767" t="b">
        <f t="shared" si="259"/>
        <v>0</v>
      </c>
      <c r="C2767" t="str">
        <f t="shared" si="260"/>
        <v>OFF</v>
      </c>
      <c r="D2767" s="4">
        <f t="shared" si="262"/>
        <v>42545.208333326627</v>
      </c>
      <c r="E2767" t="str">
        <f t="shared" si="263"/>
        <v>LRKPLGS</v>
      </c>
      <c r="F2767" s="39">
        <v>74.455116271972656</v>
      </c>
      <c r="G2767">
        <f t="shared" si="261"/>
        <v>1.1169136564585921E-3</v>
      </c>
      <c r="H2767" s="38">
        <f>G2767*SUMIF('Manual Inputs'!$B$11:$B$22,'Expanded kW'!A2767,'Manual Inputs'!$C$11:$C$22)</f>
        <v>38922.201515700734</v>
      </c>
    </row>
    <row r="2768" spans="1:8" x14ac:dyDescent="0.2">
      <c r="A2768">
        <f t="shared" si="258"/>
        <v>6</v>
      </c>
      <c r="B2768" t="b">
        <f t="shared" si="259"/>
        <v>0</v>
      </c>
      <c r="C2768" t="str">
        <f t="shared" si="260"/>
        <v>OFF</v>
      </c>
      <c r="D2768" s="4">
        <f t="shared" si="262"/>
        <v>42545.249999993292</v>
      </c>
      <c r="E2768" t="str">
        <f t="shared" si="263"/>
        <v>LRKPLGS</v>
      </c>
      <c r="F2768" s="39">
        <v>90.639907836914063</v>
      </c>
      <c r="G2768">
        <f t="shared" si="261"/>
        <v>1.3597044226402798E-3</v>
      </c>
      <c r="H2768" s="38">
        <f>G2768*SUMIF('Manual Inputs'!$B$11:$B$22,'Expanded kW'!A2768,'Manual Inputs'!$C$11:$C$22)</f>
        <v>47382.972921646353</v>
      </c>
    </row>
    <row r="2769" spans="1:8" x14ac:dyDescent="0.2">
      <c r="A2769">
        <f t="shared" si="258"/>
        <v>6</v>
      </c>
      <c r="B2769" t="b">
        <f t="shared" si="259"/>
        <v>0</v>
      </c>
      <c r="C2769" t="str">
        <f t="shared" si="260"/>
        <v>ON</v>
      </c>
      <c r="D2769" s="4">
        <f t="shared" si="262"/>
        <v>42545.291666659956</v>
      </c>
      <c r="E2769" t="str">
        <f t="shared" si="263"/>
        <v>LRKPLGS</v>
      </c>
      <c r="F2769" s="39">
        <v>89.550102233886719</v>
      </c>
      <c r="G2769">
        <f t="shared" si="261"/>
        <v>1.3433560664512971E-3</v>
      </c>
      <c r="H2769" s="38">
        <f>G2769*SUMIF('Manual Inputs'!$B$11:$B$22,'Expanded kW'!A2769,'Manual Inputs'!$C$11:$C$22)</f>
        <v>46813.265486914468</v>
      </c>
    </row>
    <row r="2770" spans="1:8" x14ac:dyDescent="0.2">
      <c r="A2770">
        <f t="shared" si="258"/>
        <v>6</v>
      </c>
      <c r="B2770" t="b">
        <f t="shared" si="259"/>
        <v>0</v>
      </c>
      <c r="C2770" t="str">
        <f t="shared" si="260"/>
        <v>ON</v>
      </c>
      <c r="D2770" s="4">
        <f t="shared" si="262"/>
        <v>42545.33333332662</v>
      </c>
      <c r="E2770" t="str">
        <f t="shared" si="263"/>
        <v>LRKPLGS</v>
      </c>
      <c r="F2770" s="39">
        <v>96.855491638183594</v>
      </c>
      <c r="G2770">
        <f t="shared" si="261"/>
        <v>1.4529454351872449E-3</v>
      </c>
      <c r="H2770" s="38">
        <f>G2770*SUMIF('Manual Inputs'!$B$11:$B$22,'Expanded kW'!A2770,'Manual Inputs'!$C$11:$C$22)</f>
        <v>50632.235260677939</v>
      </c>
    </row>
    <row r="2771" spans="1:8" x14ac:dyDescent="0.2">
      <c r="A2771">
        <f t="shared" si="258"/>
        <v>6</v>
      </c>
      <c r="B2771" t="b">
        <f t="shared" si="259"/>
        <v>0</v>
      </c>
      <c r="C2771" t="str">
        <f t="shared" si="260"/>
        <v>ON</v>
      </c>
      <c r="D2771" s="4">
        <f t="shared" si="262"/>
        <v>42545.374999993284</v>
      </c>
      <c r="E2771" t="str">
        <f t="shared" si="263"/>
        <v>LRKPLGS</v>
      </c>
      <c r="F2771" s="39">
        <v>105.51721954345703</v>
      </c>
      <c r="G2771">
        <f t="shared" si="261"/>
        <v>1.5828814647085652E-3</v>
      </c>
      <c r="H2771" s="38">
        <f>G2771*SUMIF('Manual Inputs'!$B$11:$B$22,'Expanded kW'!A2771,'Manual Inputs'!$C$11:$C$22)</f>
        <v>55160.245367756754</v>
      </c>
    </row>
    <row r="2772" spans="1:8" x14ac:dyDescent="0.2">
      <c r="A2772">
        <f t="shared" si="258"/>
        <v>6</v>
      </c>
      <c r="B2772" t="b">
        <f t="shared" si="259"/>
        <v>0</v>
      </c>
      <c r="C2772" t="str">
        <f t="shared" si="260"/>
        <v>ON</v>
      </c>
      <c r="D2772" s="4">
        <f t="shared" si="262"/>
        <v>42545.416666659949</v>
      </c>
      <c r="E2772" t="str">
        <f t="shared" si="263"/>
        <v>LRKPLGS</v>
      </c>
      <c r="F2772" s="39">
        <v>103.13701629638672</v>
      </c>
      <c r="G2772">
        <f t="shared" si="261"/>
        <v>1.5471756375617924E-3</v>
      </c>
      <c r="H2772" s="38">
        <f>G2772*SUMIF('Manual Inputs'!$B$11:$B$22,'Expanded kW'!A2772,'Manual Inputs'!$C$11:$C$22)</f>
        <v>53915.968881875153</v>
      </c>
    </row>
    <row r="2773" spans="1:8" x14ac:dyDescent="0.2">
      <c r="A2773">
        <f t="shared" si="258"/>
        <v>6</v>
      </c>
      <c r="B2773" t="b">
        <f t="shared" si="259"/>
        <v>0</v>
      </c>
      <c r="C2773" t="str">
        <f t="shared" si="260"/>
        <v>ON</v>
      </c>
      <c r="D2773" s="4">
        <f t="shared" si="262"/>
        <v>42545.458333326613</v>
      </c>
      <c r="E2773" t="str">
        <f t="shared" si="263"/>
        <v>LRKPLGS</v>
      </c>
      <c r="F2773" s="39">
        <v>105.68175506591797</v>
      </c>
      <c r="G2773">
        <f t="shared" si="261"/>
        <v>1.5853496896098317E-3</v>
      </c>
      <c r="H2773" s="38">
        <f>G2773*SUMIF('Manual Inputs'!$B$11:$B$22,'Expanded kW'!A2773,'Manual Inputs'!$C$11:$C$22)</f>
        <v>55246.258056774968</v>
      </c>
    </row>
    <row r="2774" spans="1:8" x14ac:dyDescent="0.2">
      <c r="A2774">
        <f t="shared" si="258"/>
        <v>6</v>
      </c>
      <c r="B2774" t="b">
        <f t="shared" si="259"/>
        <v>0</v>
      </c>
      <c r="C2774" t="str">
        <f t="shared" si="260"/>
        <v>ON</v>
      </c>
      <c r="D2774" s="4">
        <f t="shared" si="262"/>
        <v>42545.499999993277</v>
      </c>
      <c r="E2774" t="str">
        <f t="shared" si="263"/>
        <v>LRKPLGS</v>
      </c>
      <c r="F2774" s="39">
        <v>109.70936584472656</v>
      </c>
      <c r="G2774">
        <f t="shared" si="261"/>
        <v>1.6457685527718857E-3</v>
      </c>
      <c r="H2774" s="38">
        <f>G2774*SUMIF('Manual Inputs'!$B$11:$B$22,'Expanded kW'!A2774,'Manual Inputs'!$C$11:$C$22)</f>
        <v>57351.73429815191</v>
      </c>
    </row>
    <row r="2775" spans="1:8" x14ac:dyDescent="0.2">
      <c r="A2775">
        <f t="shared" si="258"/>
        <v>6</v>
      </c>
      <c r="B2775" t="b">
        <f t="shared" si="259"/>
        <v>0</v>
      </c>
      <c r="C2775" t="str">
        <f t="shared" si="260"/>
        <v>ON</v>
      </c>
      <c r="D2775" s="4">
        <f t="shared" si="262"/>
        <v>42545.541666659941</v>
      </c>
      <c r="E2775" t="str">
        <f t="shared" si="263"/>
        <v>LRKPLGS</v>
      </c>
      <c r="F2775" s="39">
        <v>110.60342407226562</v>
      </c>
      <c r="G2775">
        <f t="shared" si="261"/>
        <v>1.6591804698302094E-3</v>
      </c>
      <c r="H2775" s="38">
        <f>G2775*SUMIF('Manual Inputs'!$B$11:$B$22,'Expanded kW'!A2775,'Manual Inputs'!$C$11:$C$22)</f>
        <v>57819.112716740783</v>
      </c>
    </row>
    <row r="2776" spans="1:8" x14ac:dyDescent="0.2">
      <c r="A2776">
        <f t="shared" si="258"/>
        <v>6</v>
      </c>
      <c r="B2776" t="b">
        <f t="shared" si="259"/>
        <v>0</v>
      </c>
      <c r="C2776" t="str">
        <f t="shared" si="260"/>
        <v>ON</v>
      </c>
      <c r="D2776" s="4">
        <f t="shared" si="262"/>
        <v>42545.583333326605</v>
      </c>
      <c r="E2776" t="str">
        <f t="shared" si="263"/>
        <v>LRKPLGS</v>
      </c>
      <c r="F2776" s="39">
        <v>111.17362976074219</v>
      </c>
      <c r="G2776">
        <f t="shared" si="261"/>
        <v>1.6677342207655173E-3</v>
      </c>
      <c r="H2776" s="38">
        <f>G2776*SUMIF('Manual Inputs'!$B$11:$B$22,'Expanded kW'!A2776,'Manual Inputs'!$C$11:$C$22)</f>
        <v>58117.193786565644</v>
      </c>
    </row>
    <row r="2777" spans="1:8" x14ac:dyDescent="0.2">
      <c r="A2777">
        <f t="shared" si="258"/>
        <v>6</v>
      </c>
      <c r="B2777" t="b">
        <f t="shared" si="259"/>
        <v>0</v>
      </c>
      <c r="C2777" t="str">
        <f t="shared" si="260"/>
        <v>ON</v>
      </c>
      <c r="D2777" s="4">
        <f t="shared" si="262"/>
        <v>42545.62499999327</v>
      </c>
      <c r="E2777" t="str">
        <f t="shared" si="263"/>
        <v>LRKPLGS</v>
      </c>
      <c r="F2777" s="39">
        <v>111.90836334228516</v>
      </c>
      <c r="G2777">
        <f t="shared" si="261"/>
        <v>1.6787560821522678E-3</v>
      </c>
      <c r="H2777" s="38">
        <f>G2777*SUMIF('Manual Inputs'!$B$11:$B$22,'Expanded kW'!A2777,'Manual Inputs'!$C$11:$C$22)</f>
        <v>58501.283557061819</v>
      </c>
    </row>
    <row r="2778" spans="1:8" x14ac:dyDescent="0.2">
      <c r="A2778">
        <f t="shared" si="258"/>
        <v>6</v>
      </c>
      <c r="B2778" t="b">
        <f t="shared" si="259"/>
        <v>0</v>
      </c>
      <c r="C2778" t="str">
        <f t="shared" si="260"/>
        <v>ON</v>
      </c>
      <c r="D2778" s="4">
        <f t="shared" si="262"/>
        <v>42545.666666659934</v>
      </c>
      <c r="E2778" t="str">
        <f t="shared" si="263"/>
        <v>LRKPLGS</v>
      </c>
      <c r="F2778" s="39">
        <v>105.95825958251953</v>
      </c>
      <c r="G2778">
        <f t="shared" si="261"/>
        <v>1.5894975801260005E-3</v>
      </c>
      <c r="H2778" s="38">
        <f>G2778*SUMIF('Manual Inputs'!$B$11:$B$22,'Expanded kW'!A2778,'Manual Inputs'!$C$11:$C$22)</f>
        <v>55390.80372474296</v>
      </c>
    </row>
    <row r="2779" spans="1:8" x14ac:dyDescent="0.2">
      <c r="A2779">
        <f t="shared" si="258"/>
        <v>6</v>
      </c>
      <c r="B2779" t="b">
        <f t="shared" si="259"/>
        <v>0</v>
      </c>
      <c r="C2779" t="str">
        <f t="shared" si="260"/>
        <v>ON</v>
      </c>
      <c r="D2779" s="4">
        <f t="shared" si="262"/>
        <v>42545.708333326598</v>
      </c>
      <c r="E2779" t="str">
        <f t="shared" si="263"/>
        <v>LRKPLGS</v>
      </c>
      <c r="F2779" s="39">
        <v>103.64513397216797</v>
      </c>
      <c r="G2779">
        <f t="shared" si="261"/>
        <v>1.5547979958305648E-3</v>
      </c>
      <c r="H2779" s="38">
        <f>G2779*SUMIF('Manual Inputs'!$B$11:$B$22,'Expanded kW'!A2779,'Manual Inputs'!$C$11:$C$22)</f>
        <v>54181.592784713546</v>
      </c>
    </row>
    <row r="2780" spans="1:8" x14ac:dyDescent="0.2">
      <c r="A2780">
        <f t="shared" si="258"/>
        <v>6</v>
      </c>
      <c r="B2780" t="b">
        <f t="shared" si="259"/>
        <v>0</v>
      </c>
      <c r="C2780" t="str">
        <f t="shared" si="260"/>
        <v>ON</v>
      </c>
      <c r="D2780" s="4">
        <f t="shared" si="262"/>
        <v>42545.749999993262</v>
      </c>
      <c r="E2780" t="str">
        <f t="shared" si="263"/>
        <v>LRKPLGS</v>
      </c>
      <c r="F2780" s="39">
        <v>97.965415954589844</v>
      </c>
      <c r="G2780">
        <f t="shared" si="261"/>
        <v>1.4695955955617344E-3</v>
      </c>
      <c r="H2780" s="38">
        <f>G2780*SUMIF('Manual Inputs'!$B$11:$B$22,'Expanded kW'!A2780,'Manual Inputs'!$C$11:$C$22)</f>
        <v>51212.459966157345</v>
      </c>
    </row>
    <row r="2781" spans="1:8" x14ac:dyDescent="0.2">
      <c r="A2781">
        <f t="shared" si="258"/>
        <v>6</v>
      </c>
      <c r="B2781" t="b">
        <f t="shared" si="259"/>
        <v>0</v>
      </c>
      <c r="C2781" t="str">
        <f t="shared" si="260"/>
        <v>ON</v>
      </c>
      <c r="D2781" s="4">
        <f t="shared" si="262"/>
        <v>42545.791666659927</v>
      </c>
      <c r="E2781" t="str">
        <f t="shared" si="263"/>
        <v>LRKPLGS</v>
      </c>
      <c r="F2781" s="39">
        <v>89.542182922363281</v>
      </c>
      <c r="G2781">
        <f t="shared" si="261"/>
        <v>1.3432372675341352E-3</v>
      </c>
      <c r="H2781" s="38">
        <f>G2781*SUMIF('Manual Inputs'!$B$11:$B$22,'Expanded kW'!A2781,'Manual Inputs'!$C$11:$C$22)</f>
        <v>46809.125582843204</v>
      </c>
    </row>
    <row r="2782" spans="1:8" x14ac:dyDescent="0.2">
      <c r="A2782">
        <f t="shared" si="258"/>
        <v>6</v>
      </c>
      <c r="B2782" t="b">
        <f t="shared" si="259"/>
        <v>0</v>
      </c>
      <c r="C2782" t="str">
        <f t="shared" si="260"/>
        <v>ON</v>
      </c>
      <c r="D2782" s="4">
        <f t="shared" si="262"/>
        <v>42545.833333326591</v>
      </c>
      <c r="E2782" t="str">
        <f t="shared" si="263"/>
        <v>LRKPLGS</v>
      </c>
      <c r="F2782" s="39">
        <v>86.292083740234375</v>
      </c>
      <c r="G2782">
        <f t="shared" si="261"/>
        <v>1.294481985921189E-3</v>
      </c>
      <c r="H2782" s="38">
        <f>G2782*SUMIF('Manual Inputs'!$B$11:$B$22,'Expanded kW'!A2782,'Manual Inputs'!$C$11:$C$22)</f>
        <v>45110.101772971662</v>
      </c>
    </row>
    <row r="2783" spans="1:8" x14ac:dyDescent="0.2">
      <c r="A2783">
        <f t="shared" si="258"/>
        <v>6</v>
      </c>
      <c r="B2783" t="b">
        <f t="shared" si="259"/>
        <v>0</v>
      </c>
      <c r="C2783" t="str">
        <f t="shared" si="260"/>
        <v>OFF</v>
      </c>
      <c r="D2783" s="4">
        <f t="shared" si="262"/>
        <v>42545.874999993255</v>
      </c>
      <c r="E2783" t="str">
        <f t="shared" si="263"/>
        <v>LRKPLGS</v>
      </c>
      <c r="F2783" s="39">
        <v>80.307876586914062</v>
      </c>
      <c r="G2783">
        <f t="shared" si="261"/>
        <v>1.2047118931822879E-3</v>
      </c>
      <c r="H2783" s="38">
        <f>G2783*SUMIF('Manual Inputs'!$B$11:$B$22,'Expanded kW'!A2783,'Manual Inputs'!$C$11:$C$22)</f>
        <v>41981.794030056903</v>
      </c>
    </row>
    <row r="2784" spans="1:8" x14ac:dyDescent="0.2">
      <c r="A2784">
        <f t="shared" si="258"/>
        <v>6</v>
      </c>
      <c r="B2784" t="b">
        <f t="shared" si="259"/>
        <v>0</v>
      </c>
      <c r="C2784" t="str">
        <f t="shared" si="260"/>
        <v>OFF</v>
      </c>
      <c r="D2784" s="4">
        <f t="shared" si="262"/>
        <v>42545.916666659919</v>
      </c>
      <c r="E2784" t="str">
        <f t="shared" si="263"/>
        <v>LRKPLGS</v>
      </c>
      <c r="F2784" s="39">
        <v>78.638816833496094</v>
      </c>
      <c r="G2784">
        <f t="shared" si="261"/>
        <v>1.1796740485669045E-3</v>
      </c>
      <c r="H2784" s="38">
        <f>G2784*SUMIF('Manual Inputs'!$B$11:$B$22,'Expanded kW'!A2784,'Manual Inputs'!$C$11:$C$22)</f>
        <v>41109.275346089249</v>
      </c>
    </row>
    <row r="2785" spans="1:8" x14ac:dyDescent="0.2">
      <c r="A2785">
        <f t="shared" si="258"/>
        <v>6</v>
      </c>
      <c r="B2785" t="b">
        <f t="shared" si="259"/>
        <v>0</v>
      </c>
      <c r="C2785" t="str">
        <f t="shared" si="260"/>
        <v>OFF</v>
      </c>
      <c r="D2785" s="4">
        <f t="shared" si="262"/>
        <v>42545.958333326584</v>
      </c>
      <c r="E2785" t="str">
        <f t="shared" si="263"/>
        <v>LRKPLGS</v>
      </c>
      <c r="F2785" s="39">
        <v>77.111564636230469</v>
      </c>
      <c r="G2785">
        <f t="shared" si="261"/>
        <v>1.1567634828275224E-3</v>
      </c>
      <c r="H2785" s="38">
        <f>G2785*SUMIF('Manual Inputs'!$B$11:$B$22,'Expanded kW'!A2785,'Manual Inputs'!$C$11:$C$22)</f>
        <v>40310.888065756088</v>
      </c>
    </row>
    <row r="2786" spans="1:8" x14ac:dyDescent="0.2">
      <c r="A2786">
        <f t="shared" si="258"/>
        <v>6</v>
      </c>
      <c r="B2786" t="b">
        <f t="shared" si="259"/>
        <v>0</v>
      </c>
      <c r="C2786" t="str">
        <f t="shared" si="260"/>
        <v>OFF</v>
      </c>
      <c r="D2786" s="4">
        <f t="shared" si="262"/>
        <v>42545.999999993248</v>
      </c>
      <c r="E2786" t="str">
        <f t="shared" si="263"/>
        <v>LRKPLGS</v>
      </c>
      <c r="F2786" s="39">
        <v>72.660537719726563</v>
      </c>
      <c r="G2786">
        <f t="shared" si="261"/>
        <v>1.0899928833411391E-3</v>
      </c>
      <c r="H2786" s="38">
        <f>G2786*SUMIF('Manual Inputs'!$B$11:$B$22,'Expanded kW'!A2786,'Manual Inputs'!$C$11:$C$22)</f>
        <v>37984.066548707597</v>
      </c>
    </row>
    <row r="2787" spans="1:8" x14ac:dyDescent="0.2">
      <c r="A2787">
        <f t="shared" si="258"/>
        <v>6</v>
      </c>
      <c r="B2787" t="b">
        <f t="shared" si="259"/>
        <v>0</v>
      </c>
      <c r="C2787" t="str">
        <f t="shared" si="260"/>
        <v>OFF</v>
      </c>
      <c r="D2787" s="4">
        <f t="shared" si="262"/>
        <v>42546.041666659912</v>
      </c>
      <c r="E2787" t="str">
        <f t="shared" si="263"/>
        <v>LRKPLGS</v>
      </c>
      <c r="F2787" s="39">
        <v>68.217620849609375</v>
      </c>
      <c r="G2787">
        <f t="shared" si="261"/>
        <v>1.0233439440175142E-3</v>
      </c>
      <c r="H2787" s="38">
        <f>G2787*SUMIF('Manual Inputs'!$B$11:$B$22,'Expanded kW'!A2787,'Manual Inputs'!$C$11:$C$22)</f>
        <v>35661.484644402619</v>
      </c>
    </row>
    <row r="2788" spans="1:8" x14ac:dyDescent="0.2">
      <c r="A2788">
        <f t="shared" si="258"/>
        <v>6</v>
      </c>
      <c r="B2788" t="b">
        <f t="shared" si="259"/>
        <v>0</v>
      </c>
      <c r="C2788" t="str">
        <f t="shared" si="260"/>
        <v>OFF</v>
      </c>
      <c r="D2788" s="4">
        <f t="shared" si="262"/>
        <v>42546.083333326576</v>
      </c>
      <c r="E2788" t="str">
        <f t="shared" si="263"/>
        <v>LRKPLGS</v>
      </c>
      <c r="F2788" s="39">
        <v>63.181083679199219</v>
      </c>
      <c r="G2788">
        <f t="shared" si="261"/>
        <v>9.4779000724916883E-4</v>
      </c>
      <c r="H2788" s="38">
        <f>G2788*SUMIF('Manual Inputs'!$B$11:$B$22,'Expanded kW'!A2788,'Manual Inputs'!$C$11:$C$22)</f>
        <v>33028.581433669002</v>
      </c>
    </row>
    <row r="2789" spans="1:8" x14ac:dyDescent="0.2">
      <c r="A2789">
        <f t="shared" si="258"/>
        <v>6</v>
      </c>
      <c r="B2789" t="b">
        <f t="shared" si="259"/>
        <v>0</v>
      </c>
      <c r="C2789" t="str">
        <f t="shared" si="260"/>
        <v>OFF</v>
      </c>
      <c r="D2789" s="4">
        <f t="shared" si="262"/>
        <v>42546.124999993241</v>
      </c>
      <c r="E2789" t="str">
        <f t="shared" si="263"/>
        <v>LRKPLGS</v>
      </c>
      <c r="F2789" s="39">
        <v>64.114601135253906</v>
      </c>
      <c r="G2789">
        <f t="shared" si="261"/>
        <v>9.6179385879647291E-4</v>
      </c>
      <c r="H2789" s="38">
        <f>G2789*SUMIF('Manual Inputs'!$B$11:$B$22,'Expanded kW'!A2789,'Manual Inputs'!$C$11:$C$22)</f>
        <v>33516.587582370194</v>
      </c>
    </row>
    <row r="2790" spans="1:8" x14ac:dyDescent="0.2">
      <c r="A2790">
        <f t="shared" si="258"/>
        <v>6</v>
      </c>
      <c r="B2790" t="b">
        <f t="shared" si="259"/>
        <v>0</v>
      </c>
      <c r="C2790" t="str">
        <f t="shared" si="260"/>
        <v>OFF</v>
      </c>
      <c r="D2790" s="4">
        <f t="shared" si="262"/>
        <v>42546.166666659905</v>
      </c>
      <c r="E2790" t="str">
        <f t="shared" si="263"/>
        <v>LRKPLGS</v>
      </c>
      <c r="F2790" s="39">
        <v>62.704193115234375</v>
      </c>
      <c r="G2790">
        <f t="shared" si="261"/>
        <v>9.4063609210943684E-4</v>
      </c>
      <c r="H2790" s="38">
        <f>G2790*SUMIF('Manual Inputs'!$B$11:$B$22,'Expanded kW'!A2790,'Manual Inputs'!$C$11:$C$22)</f>
        <v>32779.281834649191</v>
      </c>
    </row>
    <row r="2791" spans="1:8" x14ac:dyDescent="0.2">
      <c r="A2791">
        <f t="shared" si="258"/>
        <v>6</v>
      </c>
      <c r="B2791" t="b">
        <f t="shared" si="259"/>
        <v>0</v>
      </c>
      <c r="C2791" t="str">
        <f t="shared" si="260"/>
        <v>OFF</v>
      </c>
      <c r="D2791" s="4">
        <f t="shared" si="262"/>
        <v>42546.208333326569</v>
      </c>
      <c r="E2791" t="str">
        <f t="shared" si="263"/>
        <v>LRKPLGS</v>
      </c>
      <c r="F2791" s="39">
        <v>69.482139587402344</v>
      </c>
      <c r="G2791">
        <f t="shared" si="261"/>
        <v>1.0423132011727866E-3</v>
      </c>
      <c r="H2791" s="38">
        <f>G2791*SUMIF('Manual Inputs'!$B$11:$B$22,'Expanded kW'!A2791,'Manual Inputs'!$C$11:$C$22)</f>
        <v>36322.525222903263</v>
      </c>
    </row>
    <row r="2792" spans="1:8" x14ac:dyDescent="0.2">
      <c r="A2792">
        <f t="shared" si="258"/>
        <v>6</v>
      </c>
      <c r="B2792" t="b">
        <f t="shared" si="259"/>
        <v>0</v>
      </c>
      <c r="C2792" t="str">
        <f t="shared" si="260"/>
        <v>OFF</v>
      </c>
      <c r="D2792" s="4">
        <f t="shared" si="262"/>
        <v>42546.249999993233</v>
      </c>
      <c r="E2792" t="str">
        <f t="shared" si="263"/>
        <v>LRKPLGS</v>
      </c>
      <c r="F2792" s="39">
        <v>73.96630859375</v>
      </c>
      <c r="G2792">
        <f t="shared" si="261"/>
        <v>1.1095809706939978E-3</v>
      </c>
      <c r="H2792" s="38">
        <f>G2792*SUMIF('Manual Inputs'!$B$11:$B$22,'Expanded kW'!A2792,'Manual Inputs'!$C$11:$C$22)</f>
        <v>38666.672118839582</v>
      </c>
    </row>
    <row r="2793" spans="1:8" x14ac:dyDescent="0.2">
      <c r="A2793">
        <f t="shared" si="258"/>
        <v>6</v>
      </c>
      <c r="B2793" t="b">
        <f t="shared" si="259"/>
        <v>0</v>
      </c>
      <c r="C2793" t="str">
        <f t="shared" si="260"/>
        <v>OFF</v>
      </c>
      <c r="D2793" s="4">
        <f t="shared" si="262"/>
        <v>42546.291666659898</v>
      </c>
      <c r="E2793" t="str">
        <f t="shared" si="263"/>
        <v>LRKPLGS</v>
      </c>
      <c r="F2793" s="39">
        <v>77.832420349121094</v>
      </c>
      <c r="G2793">
        <f t="shared" si="261"/>
        <v>1.16757715998468E-3</v>
      </c>
      <c r="H2793" s="38">
        <f>G2793*SUMIF('Manual Inputs'!$B$11:$B$22,'Expanded kW'!A2793,'Manual Inputs'!$C$11:$C$22)</f>
        <v>40687.723033260329</v>
      </c>
    </row>
    <row r="2794" spans="1:8" x14ac:dyDescent="0.2">
      <c r="A2794">
        <f t="shared" si="258"/>
        <v>6</v>
      </c>
      <c r="B2794" t="b">
        <f t="shared" si="259"/>
        <v>0</v>
      </c>
      <c r="C2794" t="str">
        <f t="shared" si="260"/>
        <v>OFF</v>
      </c>
      <c r="D2794" s="4">
        <f t="shared" si="262"/>
        <v>42546.333333326562</v>
      </c>
      <c r="E2794" t="str">
        <f t="shared" si="263"/>
        <v>LRKPLGS</v>
      </c>
      <c r="F2794" s="39">
        <v>78.514480590820313</v>
      </c>
      <c r="G2794">
        <f t="shared" si="261"/>
        <v>1.1778088597875324E-3</v>
      </c>
      <c r="H2794" s="38">
        <f>G2794*SUMIF('Manual Inputs'!$B$11:$B$22,'Expanded kW'!A2794,'Manual Inputs'!$C$11:$C$22)</f>
        <v>41044.277256831629</v>
      </c>
    </row>
    <row r="2795" spans="1:8" x14ac:dyDescent="0.2">
      <c r="A2795">
        <f t="shared" si="258"/>
        <v>6</v>
      </c>
      <c r="B2795" t="b">
        <f t="shared" si="259"/>
        <v>0</v>
      </c>
      <c r="C2795" t="str">
        <f t="shared" si="260"/>
        <v>OFF</v>
      </c>
      <c r="D2795" s="4">
        <f t="shared" si="262"/>
        <v>42546.374999993226</v>
      </c>
      <c r="E2795" t="str">
        <f t="shared" si="263"/>
        <v>LRKPLGS</v>
      </c>
      <c r="F2795" s="39">
        <v>87.291595458984375</v>
      </c>
      <c r="G2795">
        <f t="shared" si="261"/>
        <v>1.3094758284448425E-3</v>
      </c>
      <c r="H2795" s="38">
        <f>G2795*SUMIF('Manual Inputs'!$B$11:$B$22,'Expanded kW'!A2795,'Manual Inputs'!$C$11:$C$22)</f>
        <v>45632.607122266731</v>
      </c>
    </row>
    <row r="2796" spans="1:8" x14ac:dyDescent="0.2">
      <c r="A2796">
        <f t="shared" si="258"/>
        <v>6</v>
      </c>
      <c r="B2796" t="b">
        <f t="shared" si="259"/>
        <v>0</v>
      </c>
      <c r="C2796" t="str">
        <f t="shared" si="260"/>
        <v>OFF</v>
      </c>
      <c r="D2796" s="4">
        <f t="shared" si="262"/>
        <v>42546.41666665989</v>
      </c>
      <c r="E2796" t="str">
        <f t="shared" si="263"/>
        <v>LRKPLGS</v>
      </c>
      <c r="F2796" s="39">
        <v>86.467750549316406</v>
      </c>
      <c r="G2796">
        <f t="shared" si="261"/>
        <v>1.2971171931154604E-3</v>
      </c>
      <c r="H2796" s="38">
        <f>G2796*SUMIF('Manual Inputs'!$B$11:$B$22,'Expanded kW'!A2796,'Manual Inputs'!$C$11:$C$22)</f>
        <v>45201.933460101602</v>
      </c>
    </row>
    <row r="2797" spans="1:8" x14ac:dyDescent="0.2">
      <c r="A2797">
        <f t="shared" si="258"/>
        <v>6</v>
      </c>
      <c r="B2797" t="b">
        <f t="shared" si="259"/>
        <v>0</v>
      </c>
      <c r="C2797" t="str">
        <f t="shared" si="260"/>
        <v>OFF</v>
      </c>
      <c r="D2797" s="4">
        <f t="shared" si="262"/>
        <v>42546.458333326555</v>
      </c>
      <c r="E2797" t="str">
        <f t="shared" si="263"/>
        <v>LRKPLGS</v>
      </c>
      <c r="F2797" s="39">
        <v>94.236122131347656</v>
      </c>
      <c r="G2797">
        <f t="shared" si="261"/>
        <v>1.4136518349622518E-3</v>
      </c>
      <c r="H2797" s="38">
        <f>G2797*SUMIF('Manual Inputs'!$B$11:$B$22,'Expanded kW'!A2797,'Manual Inputs'!$C$11:$C$22)</f>
        <v>49262.932076505378</v>
      </c>
    </row>
    <row r="2798" spans="1:8" x14ac:dyDescent="0.2">
      <c r="A2798">
        <f t="shared" si="258"/>
        <v>6</v>
      </c>
      <c r="B2798" t="b">
        <f t="shared" si="259"/>
        <v>0</v>
      </c>
      <c r="C2798" t="str">
        <f t="shared" si="260"/>
        <v>OFF</v>
      </c>
      <c r="D2798" s="4">
        <f t="shared" si="262"/>
        <v>42546.499999993219</v>
      </c>
      <c r="E2798" t="str">
        <f t="shared" si="263"/>
        <v>LRKPLGS</v>
      </c>
      <c r="F2798" s="39">
        <v>95.189323425292969</v>
      </c>
      <c r="G2798">
        <f t="shared" si="261"/>
        <v>1.427950967055103E-3</v>
      </c>
      <c r="H2798" s="38">
        <f>G2798*SUMIF('Manual Inputs'!$B$11:$B$22,'Expanded kW'!A2798,'Manual Inputs'!$C$11:$C$22)</f>
        <v>49761.228160181396</v>
      </c>
    </row>
    <row r="2799" spans="1:8" x14ac:dyDescent="0.2">
      <c r="A2799">
        <f t="shared" si="258"/>
        <v>6</v>
      </c>
      <c r="B2799" t="b">
        <f t="shared" si="259"/>
        <v>0</v>
      </c>
      <c r="C2799" t="str">
        <f t="shared" si="260"/>
        <v>OFF</v>
      </c>
      <c r="D2799" s="4">
        <f t="shared" si="262"/>
        <v>42546.541666659883</v>
      </c>
      <c r="E2799" t="str">
        <f t="shared" si="263"/>
        <v>LRKPLGS</v>
      </c>
      <c r="F2799" s="39">
        <v>100.22077941894531</v>
      </c>
      <c r="G2799">
        <f t="shared" si="261"/>
        <v>1.5034286802407604E-3</v>
      </c>
      <c r="H2799" s="38">
        <f>G2799*SUMIF('Manual Inputs'!$B$11:$B$22,'Expanded kW'!A2799,'Manual Inputs'!$C$11:$C$22)</f>
        <v>52391.475131886618</v>
      </c>
    </row>
    <row r="2800" spans="1:8" x14ac:dyDescent="0.2">
      <c r="A2800">
        <f t="shared" si="258"/>
        <v>6</v>
      </c>
      <c r="B2800" t="b">
        <f t="shared" si="259"/>
        <v>0</v>
      </c>
      <c r="C2800" t="str">
        <f t="shared" si="260"/>
        <v>OFF</v>
      </c>
      <c r="D2800" s="4">
        <f t="shared" si="262"/>
        <v>42546.583333326547</v>
      </c>
      <c r="E2800" t="str">
        <f t="shared" si="263"/>
        <v>LRKPLGS</v>
      </c>
      <c r="F2800" s="39">
        <v>99.376205444335937</v>
      </c>
      <c r="G2800">
        <f t="shared" si="261"/>
        <v>1.4907590847399632E-3</v>
      </c>
      <c r="H2800" s="38">
        <f>G2800*SUMIF('Manual Inputs'!$B$11:$B$22,'Expanded kW'!A2800,'Manual Inputs'!$C$11:$C$22)</f>
        <v>51949.965131222816</v>
      </c>
    </row>
    <row r="2801" spans="1:8" x14ac:dyDescent="0.2">
      <c r="A2801">
        <f t="shared" si="258"/>
        <v>6</v>
      </c>
      <c r="B2801" t="b">
        <f t="shared" si="259"/>
        <v>0</v>
      </c>
      <c r="C2801" t="str">
        <f t="shared" si="260"/>
        <v>OFF</v>
      </c>
      <c r="D2801" s="4">
        <f t="shared" si="262"/>
        <v>42546.624999993212</v>
      </c>
      <c r="E2801" t="str">
        <f t="shared" si="263"/>
        <v>LRKPLGS</v>
      </c>
      <c r="F2801" s="39">
        <v>96.093940734863281</v>
      </c>
      <c r="G2801">
        <f t="shared" si="261"/>
        <v>1.4415212826696425E-3</v>
      </c>
      <c r="H2801" s="38">
        <f>G2801*SUMIF('Manual Inputs'!$B$11:$B$22,'Expanded kW'!A2801,'Manual Inputs'!$C$11:$C$22)</f>
        <v>50234.126450865289</v>
      </c>
    </row>
    <row r="2802" spans="1:8" x14ac:dyDescent="0.2">
      <c r="A2802">
        <f t="shared" si="258"/>
        <v>6</v>
      </c>
      <c r="B2802" t="b">
        <f t="shared" si="259"/>
        <v>0</v>
      </c>
      <c r="C2802" t="str">
        <f t="shared" si="260"/>
        <v>OFF</v>
      </c>
      <c r="D2802" s="4">
        <f t="shared" si="262"/>
        <v>42546.666666659876</v>
      </c>
      <c r="E2802" t="str">
        <f t="shared" si="263"/>
        <v>LRKPLGS</v>
      </c>
      <c r="F2802" s="39">
        <v>100.59416961669922</v>
      </c>
      <c r="G2802">
        <f t="shared" si="261"/>
        <v>1.5090299690700697E-3</v>
      </c>
      <c r="H2802" s="38">
        <f>G2802*SUMIF('Manual Inputs'!$B$11:$B$22,'Expanded kW'!A2802,'Manual Inputs'!$C$11:$C$22)</f>
        <v>52586.668817003942</v>
      </c>
    </row>
    <row r="2803" spans="1:8" x14ac:dyDescent="0.2">
      <c r="A2803">
        <f t="shared" si="258"/>
        <v>6</v>
      </c>
      <c r="B2803" t="b">
        <f t="shared" si="259"/>
        <v>0</v>
      </c>
      <c r="C2803" t="str">
        <f t="shared" si="260"/>
        <v>OFF</v>
      </c>
      <c r="D2803" s="4">
        <f t="shared" si="262"/>
        <v>42546.70833332654</v>
      </c>
      <c r="E2803" t="str">
        <f t="shared" si="263"/>
        <v>LRKPLGS</v>
      </c>
      <c r="F2803" s="39">
        <v>95.649276733398438</v>
      </c>
      <c r="G2803">
        <f t="shared" si="261"/>
        <v>1.4348508035858759E-3</v>
      </c>
      <c r="H2803" s="38">
        <f>G2803*SUMIF('Manual Inputs'!$B$11:$B$22,'Expanded kW'!A2803,'Manual Inputs'!$C$11:$C$22)</f>
        <v>50001.673629106583</v>
      </c>
    </row>
    <row r="2804" spans="1:8" x14ac:dyDescent="0.2">
      <c r="A2804">
        <f t="shared" si="258"/>
        <v>6</v>
      </c>
      <c r="B2804" t="b">
        <f t="shared" si="259"/>
        <v>0</v>
      </c>
      <c r="C2804" t="str">
        <f t="shared" si="260"/>
        <v>OFF</v>
      </c>
      <c r="D2804" s="4">
        <f t="shared" si="262"/>
        <v>42546.749999993204</v>
      </c>
      <c r="E2804" t="str">
        <f t="shared" si="263"/>
        <v>LRKPLGS</v>
      </c>
      <c r="F2804" s="39">
        <v>94.402145385742187</v>
      </c>
      <c r="G2804">
        <f t="shared" si="261"/>
        <v>1.4161423775791702E-3</v>
      </c>
      <c r="H2804" s="38">
        <f>G2804*SUMIF('Manual Inputs'!$B$11:$B$22,'Expanded kW'!A2804,'Manual Inputs'!$C$11:$C$22)</f>
        <v>49349.722493167035</v>
      </c>
    </row>
    <row r="2805" spans="1:8" x14ac:dyDescent="0.2">
      <c r="A2805">
        <f t="shared" si="258"/>
        <v>6</v>
      </c>
      <c r="B2805" t="b">
        <f t="shared" si="259"/>
        <v>0</v>
      </c>
      <c r="C2805" t="str">
        <f t="shared" si="260"/>
        <v>OFF</v>
      </c>
      <c r="D2805" s="4">
        <f t="shared" si="262"/>
        <v>42546.791666659868</v>
      </c>
      <c r="E2805" t="str">
        <f t="shared" si="263"/>
        <v>LRKPLGS</v>
      </c>
      <c r="F2805" s="39">
        <v>84.066497802734375</v>
      </c>
      <c r="G2805">
        <f t="shared" si="261"/>
        <v>1.2610955989046707E-3</v>
      </c>
      <c r="H2805" s="38">
        <f>G2805*SUMIF('Manual Inputs'!$B$11:$B$22,'Expanded kW'!A2805,'Manual Inputs'!$C$11:$C$22)</f>
        <v>43946.65312515197</v>
      </c>
    </row>
    <row r="2806" spans="1:8" x14ac:dyDescent="0.2">
      <c r="A2806">
        <f t="shared" si="258"/>
        <v>6</v>
      </c>
      <c r="B2806" t="b">
        <f t="shared" si="259"/>
        <v>0</v>
      </c>
      <c r="C2806" t="str">
        <f t="shared" si="260"/>
        <v>OFF</v>
      </c>
      <c r="D2806" s="4">
        <f t="shared" si="262"/>
        <v>42546.833333326533</v>
      </c>
      <c r="E2806" t="str">
        <f t="shared" si="263"/>
        <v>LRKPLGS</v>
      </c>
      <c r="F2806" s="39">
        <v>79.481155395507813</v>
      </c>
      <c r="G2806">
        <f t="shared" si="261"/>
        <v>1.1923101102693124E-3</v>
      </c>
      <c r="H2806" s="38">
        <f>G2806*SUMIF('Manual Inputs'!$B$11:$B$22,'Expanded kW'!A2806,'Manual Inputs'!$C$11:$C$22)</f>
        <v>41549.616761114448</v>
      </c>
    </row>
    <row r="2807" spans="1:8" x14ac:dyDescent="0.2">
      <c r="A2807">
        <f t="shared" si="258"/>
        <v>6</v>
      </c>
      <c r="B2807" t="b">
        <f t="shared" si="259"/>
        <v>0</v>
      </c>
      <c r="C2807" t="str">
        <f t="shared" si="260"/>
        <v>OFF</v>
      </c>
      <c r="D2807" s="4">
        <f t="shared" si="262"/>
        <v>42546.874999993197</v>
      </c>
      <c r="E2807" t="str">
        <f t="shared" si="263"/>
        <v>LRKPLGS</v>
      </c>
      <c r="F2807" s="39">
        <v>76.302116394042969</v>
      </c>
      <c r="G2807">
        <f t="shared" si="261"/>
        <v>1.1446208143157557E-3</v>
      </c>
      <c r="H2807" s="38">
        <f>G2807*SUMIF('Manual Inputs'!$B$11:$B$22,'Expanded kW'!A2807,'Manual Inputs'!$C$11:$C$22)</f>
        <v>39887.740414171385</v>
      </c>
    </row>
    <row r="2808" spans="1:8" x14ac:dyDescent="0.2">
      <c r="A2808">
        <f t="shared" si="258"/>
        <v>6</v>
      </c>
      <c r="B2808" t="b">
        <f t="shared" si="259"/>
        <v>0</v>
      </c>
      <c r="C2808" t="str">
        <f t="shared" si="260"/>
        <v>OFF</v>
      </c>
      <c r="D2808" s="4">
        <f t="shared" si="262"/>
        <v>42546.916666659861</v>
      </c>
      <c r="E2808" t="str">
        <f t="shared" si="263"/>
        <v>LRKPLGS</v>
      </c>
      <c r="F2808" s="39">
        <v>73.607368469238281</v>
      </c>
      <c r="G2808">
        <f t="shared" si="261"/>
        <v>1.1041964498310708E-3</v>
      </c>
      <c r="H2808" s="38">
        <f>G2808*SUMIF('Manual Inputs'!$B$11:$B$22,'Expanded kW'!A2808,'Manual Inputs'!$C$11:$C$22)</f>
        <v>38479.032362730904</v>
      </c>
    </row>
    <row r="2809" spans="1:8" x14ac:dyDescent="0.2">
      <c r="A2809">
        <f t="shared" si="258"/>
        <v>6</v>
      </c>
      <c r="B2809" t="b">
        <f t="shared" si="259"/>
        <v>0</v>
      </c>
      <c r="C2809" t="str">
        <f t="shared" si="260"/>
        <v>OFF</v>
      </c>
      <c r="D2809" s="4">
        <f t="shared" si="262"/>
        <v>42546.958333326525</v>
      </c>
      <c r="E2809" t="str">
        <f t="shared" si="263"/>
        <v>LRKPLGS</v>
      </c>
      <c r="F2809" s="39">
        <v>69.595787048339844</v>
      </c>
      <c r="G2809">
        <f t="shared" si="261"/>
        <v>1.044018045748937E-3</v>
      </c>
      <c r="H2809" s="38">
        <f>G2809*SUMIF('Manual Inputs'!$B$11:$B$22,'Expanded kW'!A2809,'Manual Inputs'!$C$11:$C$22)</f>
        <v>36381.935638168732</v>
      </c>
    </row>
    <row r="2810" spans="1:8" x14ac:dyDescent="0.2">
      <c r="A2810">
        <f t="shared" si="258"/>
        <v>6</v>
      </c>
      <c r="B2810" t="b">
        <f t="shared" si="259"/>
        <v>0</v>
      </c>
      <c r="C2810" t="str">
        <f t="shared" si="260"/>
        <v>OFF</v>
      </c>
      <c r="D2810" s="4">
        <f t="shared" si="262"/>
        <v>42546.99999999319</v>
      </c>
      <c r="E2810" t="str">
        <f t="shared" si="263"/>
        <v>LRKPLGS</v>
      </c>
      <c r="F2810" s="39">
        <v>66.6656494140625</v>
      </c>
      <c r="G2810">
        <f t="shared" si="261"/>
        <v>1.0000625608488404E-3</v>
      </c>
      <c r="H2810" s="38">
        <f>G2810*SUMIF('Manual Inputs'!$B$11:$B$22,'Expanded kW'!A2810,'Manual Inputs'!$C$11:$C$22)</f>
        <v>34850.175120147585</v>
      </c>
    </row>
    <row r="2811" spans="1:8" x14ac:dyDescent="0.2">
      <c r="A2811">
        <f t="shared" si="258"/>
        <v>6</v>
      </c>
      <c r="B2811" t="b">
        <f t="shared" si="259"/>
        <v>0</v>
      </c>
      <c r="C2811" t="str">
        <f t="shared" si="260"/>
        <v>OFF</v>
      </c>
      <c r="D2811" s="4">
        <f t="shared" si="262"/>
        <v>42547.041666659854</v>
      </c>
      <c r="E2811" t="str">
        <f t="shared" si="263"/>
        <v>LRKPLGS</v>
      </c>
      <c r="F2811" s="39">
        <v>71.048629760742188</v>
      </c>
      <c r="G2811">
        <f t="shared" si="261"/>
        <v>1.0658123823562571E-3</v>
      </c>
      <c r="H2811" s="38">
        <f>G2811*SUMIF('Manual Inputs'!$B$11:$B$22,'Expanded kW'!A2811,'Manual Inputs'!$C$11:$C$22)</f>
        <v>37141.424571288931</v>
      </c>
    </row>
    <row r="2812" spans="1:8" x14ac:dyDescent="0.2">
      <c r="A2812">
        <f t="shared" si="258"/>
        <v>6</v>
      </c>
      <c r="B2812" t="b">
        <f t="shared" si="259"/>
        <v>0</v>
      </c>
      <c r="C2812" t="str">
        <f t="shared" si="260"/>
        <v>OFF</v>
      </c>
      <c r="D2812" s="4">
        <f t="shared" si="262"/>
        <v>42547.083333326518</v>
      </c>
      <c r="E2812" t="str">
        <f t="shared" si="263"/>
        <v>LRKPLGS</v>
      </c>
      <c r="F2812" s="39">
        <v>69.896286010742188</v>
      </c>
      <c r="G2812">
        <f t="shared" si="261"/>
        <v>1.0485258809611313E-3</v>
      </c>
      <c r="H2812" s="38">
        <f>G2812*SUMIF('Manual Inputs'!$B$11:$B$22,'Expanded kW'!A2812,'Manual Inputs'!$C$11:$C$22)</f>
        <v>36539.024657104099</v>
      </c>
    </row>
    <row r="2813" spans="1:8" x14ac:dyDescent="0.2">
      <c r="A2813">
        <f t="shared" si="258"/>
        <v>6</v>
      </c>
      <c r="B2813" t="b">
        <f t="shared" si="259"/>
        <v>0</v>
      </c>
      <c r="C2813" t="str">
        <f t="shared" si="260"/>
        <v>OFF</v>
      </c>
      <c r="D2813" s="4">
        <f t="shared" si="262"/>
        <v>42547.124999993182</v>
      </c>
      <c r="E2813" t="str">
        <f t="shared" si="263"/>
        <v>LRKPLGS</v>
      </c>
      <c r="F2813" s="39">
        <v>69.226432800292969</v>
      </c>
      <c r="G2813">
        <f t="shared" si="261"/>
        <v>1.0384773008764476E-3</v>
      </c>
      <c r="H2813" s="38">
        <f>G2813*SUMIF('Manual Inputs'!$B$11:$B$22,'Expanded kW'!A2813,'Manual Inputs'!$C$11:$C$22)</f>
        <v>36188.851788555941</v>
      </c>
    </row>
    <row r="2814" spans="1:8" x14ac:dyDescent="0.2">
      <c r="A2814">
        <f t="shared" si="258"/>
        <v>6</v>
      </c>
      <c r="B2814" t="b">
        <f t="shared" si="259"/>
        <v>0</v>
      </c>
      <c r="C2814" t="str">
        <f t="shared" si="260"/>
        <v>OFF</v>
      </c>
      <c r="D2814" s="4">
        <f t="shared" si="262"/>
        <v>42547.166666659847</v>
      </c>
      <c r="E2814" t="str">
        <f t="shared" si="263"/>
        <v>LRKPLGS</v>
      </c>
      <c r="F2814" s="39">
        <v>68.968154907226563</v>
      </c>
      <c r="G2814">
        <f t="shared" si="261"/>
        <v>1.0346028309894692E-3</v>
      </c>
      <c r="H2814" s="38">
        <f>G2814*SUMIF('Manual Inputs'!$B$11:$B$22,'Expanded kW'!A2814,'Manual Inputs'!$C$11:$C$22)</f>
        <v>36053.834281306867</v>
      </c>
    </row>
    <row r="2815" spans="1:8" x14ac:dyDescent="0.2">
      <c r="A2815">
        <f t="shared" si="258"/>
        <v>6</v>
      </c>
      <c r="B2815" t="b">
        <f t="shared" si="259"/>
        <v>0</v>
      </c>
      <c r="C2815" t="str">
        <f t="shared" si="260"/>
        <v>OFF</v>
      </c>
      <c r="D2815" s="4">
        <f t="shared" si="262"/>
        <v>42547.208333326511</v>
      </c>
      <c r="E2815" t="str">
        <f t="shared" si="263"/>
        <v>LRKPLGS</v>
      </c>
      <c r="F2815" s="39">
        <v>73.128623962402344</v>
      </c>
      <c r="G2815">
        <f t="shared" si="261"/>
        <v>1.097014723384142E-3</v>
      </c>
      <c r="H2815" s="38">
        <f>G2815*SUMIF('Manual Inputs'!$B$11:$B$22,'Expanded kW'!A2815,'Manual Inputs'!$C$11:$C$22)</f>
        <v>38228.76359541696</v>
      </c>
    </row>
    <row r="2816" spans="1:8" x14ac:dyDescent="0.2">
      <c r="A2816">
        <f t="shared" si="258"/>
        <v>6</v>
      </c>
      <c r="B2816" t="b">
        <f t="shared" si="259"/>
        <v>0</v>
      </c>
      <c r="C2816" t="str">
        <f t="shared" si="260"/>
        <v>OFF</v>
      </c>
      <c r="D2816" s="4">
        <f t="shared" si="262"/>
        <v>42547.249999993175</v>
      </c>
      <c r="E2816" t="str">
        <f t="shared" si="263"/>
        <v>LRKPLGS</v>
      </c>
      <c r="F2816" s="39">
        <v>79.070426940917969</v>
      </c>
      <c r="G2816">
        <f t="shared" si="261"/>
        <v>1.1861487040020547E-3</v>
      </c>
      <c r="H2816" s="38">
        <f>G2816*SUMIF('Manual Inputs'!$B$11:$B$22,'Expanded kW'!A2816,'Manual Inputs'!$C$11:$C$22)</f>
        <v>41334.904106320086</v>
      </c>
    </row>
    <row r="2817" spans="1:8" x14ac:dyDescent="0.2">
      <c r="A2817">
        <f t="shared" si="258"/>
        <v>6</v>
      </c>
      <c r="B2817" t="b">
        <f t="shared" si="259"/>
        <v>0</v>
      </c>
      <c r="C2817" t="str">
        <f t="shared" si="260"/>
        <v>OFF</v>
      </c>
      <c r="D2817" s="4">
        <f t="shared" si="262"/>
        <v>42547.291666659839</v>
      </c>
      <c r="E2817" t="str">
        <f t="shared" si="263"/>
        <v>LRKPLGS</v>
      </c>
      <c r="F2817" s="39">
        <v>75.019424438476563</v>
      </c>
      <c r="G2817">
        <f t="shared" si="261"/>
        <v>1.1253789376800597E-3</v>
      </c>
      <c r="H2817" s="38">
        <f>G2817*SUMIF('Manual Inputs'!$B$11:$B$22,'Expanded kW'!A2817,'Manual Inputs'!$C$11:$C$22)</f>
        <v>39217.199593380035</v>
      </c>
    </row>
    <row r="2818" spans="1:8" x14ac:dyDescent="0.2">
      <c r="A2818">
        <f t="shared" ref="A2818:A2881" si="264">MONTH(D2818)</f>
        <v>6</v>
      </c>
      <c r="B2818" t="b">
        <f t="shared" ref="B2818:B2881" si="265">IF(ISNA(VLOOKUP(DATE(YEAR(D2818),MONTH(D2818),DAY(D2818)),Holidays,1,FALSE)),FALSE,TRUE)</f>
        <v>0</v>
      </c>
      <c r="C2818" t="str">
        <f t="shared" ref="C2818:C2881" si="266">IF(OR(HOUR(D2818)&lt;PkStart,HOUR(D2818)&gt;OPkStart-1,WEEKDAY(D2818,2)&gt;5,B2818)=TRUE,"OFF","ON")</f>
        <v>OFF</v>
      </c>
      <c r="D2818" s="4">
        <f t="shared" si="262"/>
        <v>42547.333333326504</v>
      </c>
      <c r="E2818" t="str">
        <f t="shared" si="263"/>
        <v>LRKPLGS</v>
      </c>
      <c r="F2818" s="39">
        <v>79.311599731445313</v>
      </c>
      <c r="G2818">
        <f t="shared" ref="G2818:G2881" si="267">IF(SUMIF($A$2:$A$8761,A2818,$F$2:$F$8761)=0,0,F2818/SUMIF($A$2:$A$8761,A2818,$F$2:$F$8761))</f>
        <v>1.1897665773839489E-3</v>
      </c>
      <c r="H2818" s="38">
        <f>G2818*SUMIF('Manual Inputs'!$B$11:$B$22,'Expanded kW'!A2818,'Manual Inputs'!$C$11:$C$22)</f>
        <v>41460.979739842966</v>
      </c>
    </row>
    <row r="2819" spans="1:8" x14ac:dyDescent="0.2">
      <c r="A2819">
        <f t="shared" si="264"/>
        <v>6</v>
      </c>
      <c r="B2819" t="b">
        <f t="shared" si="265"/>
        <v>0</v>
      </c>
      <c r="C2819" t="str">
        <f t="shared" si="266"/>
        <v>OFF</v>
      </c>
      <c r="D2819" s="4">
        <f t="shared" si="262"/>
        <v>42547.374999993168</v>
      </c>
      <c r="E2819" t="str">
        <f t="shared" si="263"/>
        <v>LRKPLGS</v>
      </c>
      <c r="F2819" s="39">
        <v>83.979972839355469</v>
      </c>
      <c r="G2819">
        <f t="shared" si="267"/>
        <v>1.259797623452326E-3</v>
      </c>
      <c r="H2819" s="38">
        <f>G2819*SUMIF('Manual Inputs'!$B$11:$B$22,'Expanded kW'!A2819,'Manual Inputs'!$C$11:$C$22)</f>
        <v>43901.42128307854</v>
      </c>
    </row>
    <row r="2820" spans="1:8" x14ac:dyDescent="0.2">
      <c r="A2820">
        <f t="shared" si="264"/>
        <v>6</v>
      </c>
      <c r="B2820" t="b">
        <f t="shared" si="265"/>
        <v>0</v>
      </c>
      <c r="C2820" t="str">
        <f t="shared" si="266"/>
        <v>OFF</v>
      </c>
      <c r="D2820" s="4">
        <f t="shared" ref="D2820:D2883" si="268">+D2819+1/24</f>
        <v>42547.416666659832</v>
      </c>
      <c r="E2820" t="str">
        <f t="shared" ref="E2820:E2883" si="269">+E2819</f>
        <v>LRKPLGS</v>
      </c>
      <c r="F2820" s="39">
        <v>94.405914306640625</v>
      </c>
      <c r="G2820">
        <f t="shared" si="267"/>
        <v>1.4161989157921546E-3</v>
      </c>
      <c r="H2820" s="38">
        <f>G2820*SUMIF('Manual Inputs'!$B$11:$B$22,'Expanded kW'!A2820,'Manual Inputs'!$C$11:$C$22)</f>
        <v>49351.692736530422</v>
      </c>
    </row>
    <row r="2821" spans="1:8" x14ac:dyDescent="0.2">
      <c r="A2821">
        <f t="shared" si="264"/>
        <v>6</v>
      </c>
      <c r="B2821" t="b">
        <f t="shared" si="265"/>
        <v>0</v>
      </c>
      <c r="C2821" t="str">
        <f t="shared" si="266"/>
        <v>OFF</v>
      </c>
      <c r="D2821" s="4">
        <f t="shared" si="268"/>
        <v>42547.458333326496</v>
      </c>
      <c r="E2821" t="str">
        <f t="shared" si="269"/>
        <v>LRKPLGS</v>
      </c>
      <c r="F2821" s="39">
        <v>100.5450439453125</v>
      </c>
      <c r="G2821">
        <f t="shared" si="267"/>
        <v>1.5082930266542645E-3</v>
      </c>
      <c r="H2821" s="38">
        <f>G2821*SUMIF('Manual Inputs'!$B$11:$B$22,'Expanded kW'!A2821,'Manual Inputs'!$C$11:$C$22)</f>
        <v>52560.987851382677</v>
      </c>
    </row>
    <row r="2822" spans="1:8" x14ac:dyDescent="0.2">
      <c r="A2822">
        <f t="shared" si="264"/>
        <v>6</v>
      </c>
      <c r="B2822" t="b">
        <f t="shared" si="265"/>
        <v>0</v>
      </c>
      <c r="C2822" t="str">
        <f t="shared" si="266"/>
        <v>OFF</v>
      </c>
      <c r="D2822" s="4">
        <f t="shared" si="268"/>
        <v>42547.499999993161</v>
      </c>
      <c r="E2822" t="str">
        <f t="shared" si="269"/>
        <v>LRKPLGS</v>
      </c>
      <c r="F2822" s="39">
        <v>103.83975982666016</v>
      </c>
      <c r="G2822">
        <f t="shared" si="267"/>
        <v>1.5577176108371171E-3</v>
      </c>
      <c r="H2822" s="38">
        <f>G2822*SUMIF('Manual Inputs'!$B$11:$B$22,'Expanded kW'!A2822,'Manual Inputs'!$C$11:$C$22)</f>
        <v>54283.3355138638</v>
      </c>
    </row>
    <row r="2823" spans="1:8" x14ac:dyDescent="0.2">
      <c r="A2823">
        <f t="shared" si="264"/>
        <v>6</v>
      </c>
      <c r="B2823" t="b">
        <f t="shared" si="265"/>
        <v>0</v>
      </c>
      <c r="C2823" t="str">
        <f t="shared" si="266"/>
        <v>OFF</v>
      </c>
      <c r="D2823" s="4">
        <f t="shared" si="268"/>
        <v>42547.541666659825</v>
      </c>
      <c r="E2823" t="str">
        <f t="shared" si="269"/>
        <v>LRKPLGS</v>
      </c>
      <c r="F2823" s="39">
        <v>106.3284912109375</v>
      </c>
      <c r="G2823">
        <f t="shared" si="267"/>
        <v>1.5950514867282336E-3</v>
      </c>
      <c r="H2823" s="38">
        <f>G2823*SUMIF('Manual Inputs'!$B$11:$B$22,'Expanded kW'!A2823,'Manual Inputs'!$C$11:$C$22)</f>
        <v>55584.346234248049</v>
      </c>
    </row>
    <row r="2824" spans="1:8" x14ac:dyDescent="0.2">
      <c r="A2824">
        <f t="shared" si="264"/>
        <v>6</v>
      </c>
      <c r="B2824" t="b">
        <f t="shared" si="265"/>
        <v>0</v>
      </c>
      <c r="C2824" t="str">
        <f t="shared" si="266"/>
        <v>OFF</v>
      </c>
      <c r="D2824" s="4">
        <f t="shared" si="268"/>
        <v>42547.583333326489</v>
      </c>
      <c r="E2824" t="str">
        <f t="shared" si="269"/>
        <v>LRKPLGS</v>
      </c>
      <c r="F2824" s="39">
        <v>107.923828125</v>
      </c>
      <c r="G2824">
        <f t="shared" si="267"/>
        <v>1.6189834026957015E-3</v>
      </c>
      <c r="H2824" s="38">
        <f>G2824*SUMIF('Manual Inputs'!$B$11:$B$22,'Expanded kW'!A2824,'Manual Inputs'!$C$11:$C$22)</f>
        <v>56418.325522222789</v>
      </c>
    </row>
    <row r="2825" spans="1:8" x14ac:dyDescent="0.2">
      <c r="A2825">
        <f t="shared" si="264"/>
        <v>6</v>
      </c>
      <c r="B2825" t="b">
        <f t="shared" si="265"/>
        <v>0</v>
      </c>
      <c r="C2825" t="str">
        <f t="shared" si="266"/>
        <v>OFF</v>
      </c>
      <c r="D2825" s="4">
        <f t="shared" si="268"/>
        <v>42547.624999993153</v>
      </c>
      <c r="E2825" t="str">
        <f t="shared" si="269"/>
        <v>LRKPLGS</v>
      </c>
      <c r="F2825" s="39">
        <v>107.65215301513672</v>
      </c>
      <c r="G2825">
        <f t="shared" si="267"/>
        <v>1.6149079589180331E-3</v>
      </c>
      <c r="H2825" s="38">
        <f>G2825*SUMIF('Manual Inputs'!$B$11:$B$22,'Expanded kW'!A2825,'Manual Inputs'!$C$11:$C$22)</f>
        <v>56276.304477835823</v>
      </c>
    </row>
    <row r="2826" spans="1:8" x14ac:dyDescent="0.2">
      <c r="A2826">
        <f t="shared" si="264"/>
        <v>6</v>
      </c>
      <c r="B2826" t="b">
        <f t="shared" si="265"/>
        <v>0</v>
      </c>
      <c r="C2826" t="str">
        <f t="shared" si="266"/>
        <v>OFF</v>
      </c>
      <c r="D2826" s="4">
        <f t="shared" si="268"/>
        <v>42547.666666659818</v>
      </c>
      <c r="E2826" t="str">
        <f t="shared" si="269"/>
        <v>LRKPLGS</v>
      </c>
      <c r="F2826" s="39">
        <v>105.28775024414062</v>
      </c>
      <c r="G2826">
        <f t="shared" si="267"/>
        <v>1.5794391573564651E-3</v>
      </c>
      <c r="H2826" s="38">
        <f>G2826*SUMIF('Manual Inputs'!$B$11:$B$22,'Expanded kW'!A2826,'Manual Inputs'!$C$11:$C$22)</f>
        <v>55040.28785836231</v>
      </c>
    </row>
    <row r="2827" spans="1:8" x14ac:dyDescent="0.2">
      <c r="A2827">
        <f t="shared" si="264"/>
        <v>6</v>
      </c>
      <c r="B2827" t="b">
        <f t="shared" si="265"/>
        <v>0</v>
      </c>
      <c r="C2827" t="str">
        <f t="shared" si="266"/>
        <v>OFF</v>
      </c>
      <c r="D2827" s="4">
        <f t="shared" si="268"/>
        <v>42547.708333326482</v>
      </c>
      <c r="E2827" t="str">
        <f t="shared" si="269"/>
        <v>LRKPLGS</v>
      </c>
      <c r="F2827" s="39">
        <v>104.99021911621094</v>
      </c>
      <c r="G2827">
        <f t="shared" si="267"/>
        <v>1.5749758431257506E-3</v>
      </c>
      <c r="H2827" s="38">
        <f>G2827*SUMIF('Manual Inputs'!$B$11:$B$22,'Expanded kW'!A2827,'Manual Inputs'!$C$11:$C$22)</f>
        <v>54884.750306366943</v>
      </c>
    </row>
    <row r="2828" spans="1:8" x14ac:dyDescent="0.2">
      <c r="A2828">
        <f t="shared" si="264"/>
        <v>6</v>
      </c>
      <c r="B2828" t="b">
        <f t="shared" si="265"/>
        <v>0</v>
      </c>
      <c r="C2828" t="str">
        <f t="shared" si="266"/>
        <v>OFF</v>
      </c>
      <c r="D2828" s="4">
        <f t="shared" si="268"/>
        <v>42547.749999993146</v>
      </c>
      <c r="E2828" t="str">
        <f t="shared" si="269"/>
        <v>LRKPLGS</v>
      </c>
      <c r="F2828" s="39">
        <v>88.531997680664063</v>
      </c>
      <c r="G2828">
        <f t="shared" si="267"/>
        <v>1.3280833097069078E-3</v>
      </c>
      <c r="H2828" s="38">
        <f>G2828*SUMIF('Manual Inputs'!$B$11:$B$22,'Expanded kW'!A2828,'Manual Inputs'!$C$11:$C$22)</f>
        <v>46281.040536249777</v>
      </c>
    </row>
    <row r="2829" spans="1:8" x14ac:dyDescent="0.2">
      <c r="A2829">
        <f t="shared" si="264"/>
        <v>6</v>
      </c>
      <c r="B2829" t="b">
        <f t="shared" si="265"/>
        <v>0</v>
      </c>
      <c r="C2829" t="str">
        <f t="shared" si="266"/>
        <v>OFF</v>
      </c>
      <c r="D2829" s="4">
        <f t="shared" si="268"/>
        <v>42547.79166665981</v>
      </c>
      <c r="E2829" t="str">
        <f t="shared" si="269"/>
        <v>LRKPLGS</v>
      </c>
      <c r="F2829" s="39">
        <v>87.397117614746094</v>
      </c>
      <c r="G2829">
        <f t="shared" si="267"/>
        <v>1.3110587839585872E-3</v>
      </c>
      <c r="H2829" s="38">
        <f>G2829*SUMIF('Manual Inputs'!$B$11:$B$22,'Expanded kW'!A2829,'Manual Inputs'!$C$11:$C$22)</f>
        <v>45687.76994809493</v>
      </c>
    </row>
    <row r="2830" spans="1:8" x14ac:dyDescent="0.2">
      <c r="A2830">
        <f t="shared" si="264"/>
        <v>6</v>
      </c>
      <c r="B2830" t="b">
        <f t="shared" si="265"/>
        <v>0</v>
      </c>
      <c r="C2830" t="str">
        <f t="shared" si="266"/>
        <v>OFF</v>
      </c>
      <c r="D2830" s="4">
        <f t="shared" si="268"/>
        <v>42547.833333326475</v>
      </c>
      <c r="E2830" t="str">
        <f t="shared" si="269"/>
        <v>LRKPLGS</v>
      </c>
      <c r="F2830" s="39">
        <v>83.881309509277344</v>
      </c>
      <c r="G2830">
        <f t="shared" si="267"/>
        <v>1.2583175583302277E-3</v>
      </c>
      <c r="H2830" s="38">
        <f>G2830*SUMIF('Manual Inputs'!$B$11:$B$22,'Expanded kW'!A2830,'Manual Inputs'!$C$11:$C$22)</f>
        <v>43849.843981103979</v>
      </c>
    </row>
    <row r="2831" spans="1:8" x14ac:dyDescent="0.2">
      <c r="A2831">
        <f t="shared" si="264"/>
        <v>6</v>
      </c>
      <c r="B2831" t="b">
        <f t="shared" si="265"/>
        <v>0</v>
      </c>
      <c r="C2831" t="str">
        <f t="shared" si="266"/>
        <v>OFF</v>
      </c>
      <c r="D2831" s="4">
        <f t="shared" si="268"/>
        <v>42547.874999993139</v>
      </c>
      <c r="E2831" t="str">
        <f t="shared" si="269"/>
        <v>LRKPLGS</v>
      </c>
      <c r="F2831" s="39">
        <v>83.004005432128906</v>
      </c>
      <c r="G2831">
        <f t="shared" si="267"/>
        <v>1.2451569730850905E-3</v>
      </c>
      <c r="H2831" s="38">
        <f>G2831*SUMIF('Manual Inputs'!$B$11:$B$22,'Expanded kW'!A2831,'Manual Inputs'!$C$11:$C$22)</f>
        <v>43391.223972284366</v>
      </c>
    </row>
    <row r="2832" spans="1:8" x14ac:dyDescent="0.2">
      <c r="A2832">
        <f t="shared" si="264"/>
        <v>6</v>
      </c>
      <c r="B2832" t="b">
        <f t="shared" si="265"/>
        <v>0</v>
      </c>
      <c r="C2832" t="str">
        <f t="shared" si="266"/>
        <v>OFF</v>
      </c>
      <c r="D2832" s="4">
        <f t="shared" si="268"/>
        <v>42547.916666659803</v>
      </c>
      <c r="E2832" t="str">
        <f t="shared" si="269"/>
        <v>LRKPLGS</v>
      </c>
      <c r="F2832" s="39">
        <v>80.590110778808594</v>
      </c>
      <c r="G2832">
        <f t="shared" si="267"/>
        <v>1.2089457355161722E-3</v>
      </c>
      <c r="H2832" s="38">
        <f>G2832*SUMIF('Manual Inputs'!$B$11:$B$22,'Expanded kW'!A2832,'Manual Inputs'!$C$11:$C$22)</f>
        <v>42129.334946538889</v>
      </c>
    </row>
    <row r="2833" spans="1:8" x14ac:dyDescent="0.2">
      <c r="A2833">
        <f t="shared" si="264"/>
        <v>6</v>
      </c>
      <c r="B2833" t="b">
        <f t="shared" si="265"/>
        <v>0</v>
      </c>
      <c r="C2833" t="str">
        <f t="shared" si="266"/>
        <v>OFF</v>
      </c>
      <c r="D2833" s="4">
        <f t="shared" si="268"/>
        <v>42547.958333326467</v>
      </c>
      <c r="E2833" t="str">
        <f t="shared" si="269"/>
        <v>LRKPLGS</v>
      </c>
      <c r="F2833" s="39">
        <v>75.628173828125</v>
      </c>
      <c r="G2833">
        <f t="shared" si="267"/>
        <v>1.1345108891254853E-3</v>
      </c>
      <c r="H2833" s="38">
        <f>G2833*SUMIF('Manual Inputs'!$B$11:$B$22,'Expanded kW'!A2833,'Manual Inputs'!$C$11:$C$22)</f>
        <v>39535.429791690469</v>
      </c>
    </row>
    <row r="2834" spans="1:8" x14ac:dyDescent="0.2">
      <c r="A2834">
        <f t="shared" si="264"/>
        <v>6</v>
      </c>
      <c r="B2834" t="b">
        <f t="shared" si="265"/>
        <v>0</v>
      </c>
      <c r="C2834" t="str">
        <f t="shared" si="266"/>
        <v>OFF</v>
      </c>
      <c r="D2834" s="4">
        <f t="shared" si="268"/>
        <v>42547.999999993131</v>
      </c>
      <c r="E2834" t="str">
        <f t="shared" si="269"/>
        <v>LRKPLGS</v>
      </c>
      <c r="F2834" s="39">
        <v>73.359977722167969</v>
      </c>
      <c r="G2834">
        <f t="shared" si="267"/>
        <v>1.1004852998427344E-3</v>
      </c>
      <c r="H2834" s="38">
        <f>G2834*SUMIF('Manual Inputs'!$B$11:$B$22,'Expanded kW'!A2834,'Manual Inputs'!$C$11:$C$22)</f>
        <v>38349.706226493108</v>
      </c>
    </row>
    <row r="2835" spans="1:8" x14ac:dyDescent="0.2">
      <c r="A2835">
        <f t="shared" si="264"/>
        <v>6</v>
      </c>
      <c r="B2835" t="b">
        <f t="shared" si="265"/>
        <v>0</v>
      </c>
      <c r="C2835" t="str">
        <f t="shared" si="266"/>
        <v>OFF</v>
      </c>
      <c r="D2835" s="4">
        <f t="shared" si="268"/>
        <v>42548.041666659796</v>
      </c>
      <c r="E2835" t="str">
        <f t="shared" si="269"/>
        <v>LRKPLGS</v>
      </c>
      <c r="F2835" s="39">
        <v>72.473945617675781</v>
      </c>
      <c r="G2835">
        <f t="shared" si="267"/>
        <v>1.0871937839991067E-3</v>
      </c>
      <c r="H2835" s="38">
        <f>G2835*SUMIF('Manual Inputs'!$B$11:$B$22,'Expanded kW'!A2835,'Manual Inputs'!$C$11:$C$22)</f>
        <v>37886.523548831952</v>
      </c>
    </row>
    <row r="2836" spans="1:8" x14ac:dyDescent="0.2">
      <c r="A2836">
        <f t="shared" si="264"/>
        <v>6</v>
      </c>
      <c r="B2836" t="b">
        <f t="shared" si="265"/>
        <v>0</v>
      </c>
      <c r="C2836" t="str">
        <f t="shared" si="266"/>
        <v>OFF</v>
      </c>
      <c r="D2836" s="4">
        <f t="shared" si="268"/>
        <v>42548.08333332646</v>
      </c>
      <c r="E2836" t="str">
        <f t="shared" si="269"/>
        <v>LRKPLGS</v>
      </c>
      <c r="F2836" s="39">
        <v>70.755889892578125</v>
      </c>
      <c r="G2836">
        <f t="shared" si="267"/>
        <v>1.0614209426149238E-3</v>
      </c>
      <c r="H2836" s="38">
        <f>G2836*SUMIF('Manual Inputs'!$B$11:$B$22,'Expanded kW'!A2836,'Manual Inputs'!$C$11:$C$22)</f>
        <v>36988.39170114015</v>
      </c>
    </row>
    <row r="2837" spans="1:8" x14ac:dyDescent="0.2">
      <c r="A2837">
        <f t="shared" si="264"/>
        <v>6</v>
      </c>
      <c r="B2837" t="b">
        <f t="shared" si="265"/>
        <v>0</v>
      </c>
      <c r="C2837" t="str">
        <f t="shared" si="266"/>
        <v>OFF</v>
      </c>
      <c r="D2837" s="4">
        <f t="shared" si="268"/>
        <v>42548.124999993124</v>
      </c>
      <c r="E2837" t="str">
        <f t="shared" si="269"/>
        <v>LRKPLGS</v>
      </c>
      <c r="F2837" s="39">
        <v>71.36907958984375</v>
      </c>
      <c r="G2837">
        <f t="shared" si="267"/>
        <v>1.0706195038578334E-3</v>
      </c>
      <c r="H2837" s="38">
        <f>G2837*SUMIF('Manual Inputs'!$B$11:$B$22,'Expanded kW'!A2837,'Manual Inputs'!$C$11:$C$22)</f>
        <v>37308.943117340255</v>
      </c>
    </row>
    <row r="2838" spans="1:8" x14ac:dyDescent="0.2">
      <c r="A2838">
        <f t="shared" si="264"/>
        <v>6</v>
      </c>
      <c r="B2838" t="b">
        <f t="shared" si="265"/>
        <v>0</v>
      </c>
      <c r="C2838" t="str">
        <f t="shared" si="266"/>
        <v>OFF</v>
      </c>
      <c r="D2838" s="4">
        <f t="shared" si="268"/>
        <v>42548.166666659788</v>
      </c>
      <c r="E2838" t="str">
        <f t="shared" si="269"/>
        <v>LRKPLGS</v>
      </c>
      <c r="F2838" s="39">
        <v>78.818435668945313</v>
      </c>
      <c r="G2838">
        <f t="shared" si="267"/>
        <v>1.1823685407699332E-3</v>
      </c>
      <c r="H2838" s="38">
        <f>G2838*SUMIF('Manual Inputs'!$B$11:$B$22,'Expanded kW'!A2838,'Manual Inputs'!$C$11:$C$22)</f>
        <v>41203.172996907932</v>
      </c>
    </row>
    <row r="2839" spans="1:8" x14ac:dyDescent="0.2">
      <c r="A2839">
        <f t="shared" si="264"/>
        <v>6</v>
      </c>
      <c r="B2839" t="b">
        <f t="shared" si="265"/>
        <v>0</v>
      </c>
      <c r="C2839" t="str">
        <f t="shared" si="266"/>
        <v>OFF</v>
      </c>
      <c r="D2839" s="4">
        <f t="shared" si="268"/>
        <v>42548.208333326453</v>
      </c>
      <c r="E2839" t="str">
        <f t="shared" si="269"/>
        <v>LRKPLGS</v>
      </c>
      <c r="F2839" s="39">
        <v>85.223373413085938</v>
      </c>
      <c r="G2839">
        <f t="shared" si="267"/>
        <v>1.2784500834951665E-3</v>
      </c>
      <c r="H2839" s="38">
        <f>G2839*SUMIF('Manual Inputs'!$B$11:$B$22,'Expanded kW'!A2839,'Manual Inputs'!$C$11:$C$22)</f>
        <v>44551.422117389142</v>
      </c>
    </row>
    <row r="2840" spans="1:8" x14ac:dyDescent="0.2">
      <c r="A2840">
        <f t="shared" si="264"/>
        <v>6</v>
      </c>
      <c r="B2840" t="b">
        <f t="shared" si="265"/>
        <v>0</v>
      </c>
      <c r="C2840" t="str">
        <f t="shared" si="266"/>
        <v>OFF</v>
      </c>
      <c r="D2840" s="4">
        <f t="shared" si="268"/>
        <v>42548.249999993117</v>
      </c>
      <c r="E2840" t="str">
        <f t="shared" si="269"/>
        <v>LRKPLGS</v>
      </c>
      <c r="F2840" s="39">
        <v>103.02394866943359</v>
      </c>
      <c r="G2840">
        <f t="shared" si="267"/>
        <v>1.545479491172255E-3</v>
      </c>
      <c r="H2840" s="38">
        <f>G2840*SUMIF('Manual Inputs'!$B$11:$B$22,'Expanded kW'!A2840,'Manual Inputs'!$C$11:$C$22)</f>
        <v>53856.861580973287</v>
      </c>
    </row>
    <row r="2841" spans="1:8" x14ac:dyDescent="0.2">
      <c r="A2841">
        <f t="shared" si="264"/>
        <v>6</v>
      </c>
      <c r="B2841" t="b">
        <f t="shared" si="265"/>
        <v>0</v>
      </c>
      <c r="C2841" t="str">
        <f t="shared" si="266"/>
        <v>ON</v>
      </c>
      <c r="D2841" s="4">
        <f t="shared" si="268"/>
        <v>42548.291666659781</v>
      </c>
      <c r="E2841" t="str">
        <f t="shared" si="269"/>
        <v>LRKPLGS</v>
      </c>
      <c r="F2841" s="39">
        <v>105.85446929931641</v>
      </c>
      <c r="G2841">
        <f t="shared" si="267"/>
        <v>1.5879406047222711E-3</v>
      </c>
      <c r="H2841" s="38">
        <f>G2841*SUMIF('Manual Inputs'!$B$11:$B$22,'Expanded kW'!A2841,'Manual Inputs'!$C$11:$C$22)</f>
        <v>55336.546253658678</v>
      </c>
    </row>
    <row r="2842" spans="1:8" x14ac:dyDescent="0.2">
      <c r="A2842">
        <f t="shared" si="264"/>
        <v>6</v>
      </c>
      <c r="B2842" t="b">
        <f t="shared" si="265"/>
        <v>0</v>
      </c>
      <c r="C2842" t="str">
        <f t="shared" si="266"/>
        <v>ON</v>
      </c>
      <c r="D2842" s="4">
        <f t="shared" si="268"/>
        <v>42548.333333326445</v>
      </c>
      <c r="E2842" t="str">
        <f t="shared" si="269"/>
        <v>LRKPLGS</v>
      </c>
      <c r="F2842" s="39">
        <v>115.19454193115234</v>
      </c>
      <c r="G2842">
        <f t="shared" si="267"/>
        <v>1.7280525969822263E-3</v>
      </c>
      <c r="H2842" s="38">
        <f>G2842*SUMIF('Manual Inputs'!$B$11:$B$22,'Expanded kW'!A2842,'Manual Inputs'!$C$11:$C$22)</f>
        <v>60219.16825937364</v>
      </c>
    </row>
    <row r="2843" spans="1:8" x14ac:dyDescent="0.2">
      <c r="A2843">
        <f t="shared" si="264"/>
        <v>6</v>
      </c>
      <c r="B2843" t="b">
        <f t="shared" si="265"/>
        <v>0</v>
      </c>
      <c r="C2843" t="str">
        <f t="shared" si="266"/>
        <v>ON</v>
      </c>
      <c r="D2843" s="4">
        <f t="shared" si="268"/>
        <v>42548.37499999311</v>
      </c>
      <c r="E2843" t="str">
        <f t="shared" si="269"/>
        <v>LRKPLGS</v>
      </c>
      <c r="F2843" s="39">
        <v>125.22447967529297</v>
      </c>
      <c r="G2843">
        <f t="shared" si="267"/>
        <v>1.8785133712148382E-3</v>
      </c>
      <c r="H2843" s="38">
        <f>G2843*SUMIF('Manual Inputs'!$B$11:$B$22,'Expanded kW'!A2843,'Manual Inputs'!$C$11:$C$22)</f>
        <v>65462.424567527829</v>
      </c>
    </row>
    <row r="2844" spans="1:8" x14ac:dyDescent="0.2">
      <c r="A2844">
        <f t="shared" si="264"/>
        <v>6</v>
      </c>
      <c r="B2844" t="b">
        <f t="shared" si="265"/>
        <v>0</v>
      </c>
      <c r="C2844" t="str">
        <f t="shared" si="266"/>
        <v>ON</v>
      </c>
      <c r="D2844" s="4">
        <f t="shared" si="268"/>
        <v>42548.416666659774</v>
      </c>
      <c r="E2844" t="str">
        <f t="shared" si="269"/>
        <v>LRKPLGS</v>
      </c>
      <c r="F2844" s="39">
        <v>126.20693969726562</v>
      </c>
      <c r="G2844">
        <f t="shared" si="267"/>
        <v>1.8932514183821749E-3</v>
      </c>
      <c r="H2844" s="38">
        <f>G2844*SUMIF('Manual Inputs'!$B$11:$B$22,'Expanded kW'!A2844,'Manual Inputs'!$C$11:$C$22)</f>
        <v>65976.015961524943</v>
      </c>
    </row>
    <row r="2845" spans="1:8" x14ac:dyDescent="0.2">
      <c r="A2845">
        <f t="shared" si="264"/>
        <v>6</v>
      </c>
      <c r="B2845" t="b">
        <f t="shared" si="265"/>
        <v>0</v>
      </c>
      <c r="C2845" t="str">
        <f t="shared" si="266"/>
        <v>ON</v>
      </c>
      <c r="D2845" s="4">
        <f t="shared" si="268"/>
        <v>42548.458333326438</v>
      </c>
      <c r="E2845" t="str">
        <f t="shared" si="269"/>
        <v>LRKPLGS</v>
      </c>
      <c r="F2845" s="39">
        <v>132.36692810058594</v>
      </c>
      <c r="G2845">
        <f t="shared" si="267"/>
        <v>1.9856584350627054E-3</v>
      </c>
      <c r="H2845" s="38">
        <f>G2845*SUMIF('Manual Inputs'!$B$11:$B$22,'Expanded kW'!A2845,'Manual Inputs'!$C$11:$C$22)</f>
        <v>69196.21521677298</v>
      </c>
    </row>
    <row r="2846" spans="1:8" x14ac:dyDescent="0.2">
      <c r="A2846">
        <f t="shared" si="264"/>
        <v>6</v>
      </c>
      <c r="B2846" t="b">
        <f t="shared" si="265"/>
        <v>0</v>
      </c>
      <c r="C2846" t="str">
        <f t="shared" si="266"/>
        <v>ON</v>
      </c>
      <c r="D2846" s="4">
        <f t="shared" si="268"/>
        <v>42548.499999993102</v>
      </c>
      <c r="E2846" t="str">
        <f t="shared" si="269"/>
        <v>LRKPLGS</v>
      </c>
      <c r="F2846" s="39">
        <v>135.90098571777344</v>
      </c>
      <c r="G2846">
        <f t="shared" si="267"/>
        <v>2.0386734246697273E-3</v>
      </c>
      <c r="H2846" s="38">
        <f>G2846*SUMIF('Manual Inputs'!$B$11:$B$22,'Expanded kW'!A2846,'Manual Inputs'!$C$11:$C$22)</f>
        <v>71043.681309523527</v>
      </c>
    </row>
    <row r="2847" spans="1:8" x14ac:dyDescent="0.2">
      <c r="A2847">
        <f t="shared" si="264"/>
        <v>6</v>
      </c>
      <c r="B2847" t="b">
        <f t="shared" si="265"/>
        <v>0</v>
      </c>
      <c r="C2847" t="str">
        <f t="shared" si="266"/>
        <v>ON</v>
      </c>
      <c r="D2847" s="4">
        <f t="shared" si="268"/>
        <v>42548.541666659767</v>
      </c>
      <c r="E2847" t="str">
        <f t="shared" si="269"/>
        <v>LRKPLGS</v>
      </c>
      <c r="F2847" s="39">
        <v>144.81056213378906</v>
      </c>
      <c r="G2847">
        <f t="shared" si="267"/>
        <v>2.1723274711688153E-3</v>
      </c>
      <c r="H2847" s="38">
        <f>G2847*SUMIF('Manual Inputs'!$B$11:$B$22,'Expanded kW'!A2847,'Manual Inputs'!$C$11:$C$22)</f>
        <v>75701.256853653525</v>
      </c>
    </row>
    <row r="2848" spans="1:8" x14ac:dyDescent="0.2">
      <c r="A2848">
        <f t="shared" si="264"/>
        <v>6</v>
      </c>
      <c r="B2848" t="b">
        <f t="shared" si="265"/>
        <v>0</v>
      </c>
      <c r="C2848" t="str">
        <f t="shared" si="266"/>
        <v>ON</v>
      </c>
      <c r="D2848" s="4">
        <f t="shared" si="268"/>
        <v>42548.583333326431</v>
      </c>
      <c r="E2848" t="str">
        <f t="shared" si="269"/>
        <v>LRKPLGS</v>
      </c>
      <c r="F2848" s="39">
        <v>137.55032348632812</v>
      </c>
      <c r="G2848">
        <f t="shared" si="267"/>
        <v>2.063415416490444E-3</v>
      </c>
      <c r="H2848" s="38">
        <f>G2848*SUMIF('Manual Inputs'!$B$11:$B$22,'Expanded kW'!A2848,'Manual Inputs'!$C$11:$C$22)</f>
        <v>71905.890116781913</v>
      </c>
    </row>
    <row r="2849" spans="1:8" x14ac:dyDescent="0.2">
      <c r="A2849">
        <f t="shared" si="264"/>
        <v>6</v>
      </c>
      <c r="B2849" t="b">
        <f t="shared" si="265"/>
        <v>0</v>
      </c>
      <c r="C2849" t="str">
        <f t="shared" si="266"/>
        <v>ON</v>
      </c>
      <c r="D2849" s="4">
        <f t="shared" si="268"/>
        <v>42548.624999993095</v>
      </c>
      <c r="E2849" t="str">
        <f t="shared" si="269"/>
        <v>LRKPLGS</v>
      </c>
      <c r="F2849" s="39">
        <v>122.73634338378906</v>
      </c>
      <c r="G2849">
        <f t="shared" si="267"/>
        <v>1.8411884224099828E-3</v>
      </c>
      <c r="H2849" s="38">
        <f>G2849*SUMIF('Manual Inputs'!$B$11:$B$22,'Expanded kW'!A2849,'Manual Inputs'!$C$11:$C$22)</f>
        <v>64161.724938200969</v>
      </c>
    </row>
    <row r="2850" spans="1:8" x14ac:dyDescent="0.2">
      <c r="A2850">
        <f t="shared" si="264"/>
        <v>6</v>
      </c>
      <c r="B2850" t="b">
        <f t="shared" si="265"/>
        <v>0</v>
      </c>
      <c r="C2850" t="str">
        <f t="shared" si="266"/>
        <v>ON</v>
      </c>
      <c r="D2850" s="4">
        <f t="shared" si="268"/>
        <v>42548.666666659759</v>
      </c>
      <c r="E2850" t="str">
        <f t="shared" si="269"/>
        <v>LRKPLGS</v>
      </c>
      <c r="F2850" s="39">
        <v>115.60961151123047</v>
      </c>
      <c r="G2850">
        <f t="shared" si="267"/>
        <v>1.7342791251992577E-3</v>
      </c>
      <c r="H2850" s="38">
        <f>G2850*SUMIF('Manual Inputs'!$B$11:$B$22,'Expanded kW'!A2850,'Manual Inputs'!$C$11:$C$22)</f>
        <v>60436.150283548108</v>
      </c>
    </row>
    <row r="2851" spans="1:8" x14ac:dyDescent="0.2">
      <c r="A2851">
        <f t="shared" si="264"/>
        <v>6</v>
      </c>
      <c r="B2851" t="b">
        <f t="shared" si="265"/>
        <v>0</v>
      </c>
      <c r="C2851" t="str">
        <f t="shared" si="266"/>
        <v>ON</v>
      </c>
      <c r="D2851" s="4">
        <f t="shared" si="268"/>
        <v>42548.708333326424</v>
      </c>
      <c r="E2851" t="str">
        <f t="shared" si="269"/>
        <v>LRKPLGS</v>
      </c>
      <c r="F2851" s="39">
        <v>107.28513336181641</v>
      </c>
      <c r="G2851">
        <f t="shared" si="267"/>
        <v>1.6094022356916433E-3</v>
      </c>
      <c r="H2851" s="38">
        <f>G2851*SUMIF('Manual Inputs'!$B$11:$B$22,'Expanded kW'!A2851,'Manual Inputs'!$C$11:$C$22)</f>
        <v>56084.44106237121</v>
      </c>
    </row>
    <row r="2852" spans="1:8" x14ac:dyDescent="0.2">
      <c r="A2852">
        <f t="shared" si="264"/>
        <v>6</v>
      </c>
      <c r="B2852" t="b">
        <f t="shared" si="265"/>
        <v>0</v>
      </c>
      <c r="C2852" t="str">
        <f t="shared" si="266"/>
        <v>ON</v>
      </c>
      <c r="D2852" s="4">
        <f t="shared" si="268"/>
        <v>42548.749999993088</v>
      </c>
      <c r="E2852" t="str">
        <f t="shared" si="269"/>
        <v>LRKPLGS</v>
      </c>
      <c r="F2852" s="39">
        <v>103.87500762939453</v>
      </c>
      <c r="G2852">
        <f t="shared" si="267"/>
        <v>1.5582463690233294E-3</v>
      </c>
      <c r="H2852" s="38">
        <f>G2852*SUMIF('Manual Inputs'!$B$11:$B$22,'Expanded kW'!A2852,'Manual Inputs'!$C$11:$C$22)</f>
        <v>54301.761676493137</v>
      </c>
    </row>
    <row r="2853" spans="1:8" x14ac:dyDescent="0.2">
      <c r="A2853">
        <f t="shared" si="264"/>
        <v>6</v>
      </c>
      <c r="B2853" t="b">
        <f t="shared" si="265"/>
        <v>0</v>
      </c>
      <c r="C2853" t="str">
        <f t="shared" si="266"/>
        <v>ON</v>
      </c>
      <c r="D2853" s="4">
        <f t="shared" si="268"/>
        <v>42548.791666659752</v>
      </c>
      <c r="E2853" t="str">
        <f t="shared" si="269"/>
        <v>LRKPLGS</v>
      </c>
      <c r="F2853" s="39">
        <v>97.420669555664063</v>
      </c>
      <c r="G2853">
        <f t="shared" si="267"/>
        <v>1.461423763688632E-3</v>
      </c>
      <c r="H2853" s="38">
        <f>G2853*SUMIF('Manual Inputs'!$B$11:$B$22,'Expanded kW'!A2853,'Manual Inputs'!$C$11:$C$22)</f>
        <v>50927.688009902631</v>
      </c>
    </row>
    <row r="2854" spans="1:8" x14ac:dyDescent="0.2">
      <c r="A2854">
        <f t="shared" si="264"/>
        <v>6</v>
      </c>
      <c r="B2854" t="b">
        <f t="shared" si="265"/>
        <v>0</v>
      </c>
      <c r="C2854" t="str">
        <f t="shared" si="266"/>
        <v>ON</v>
      </c>
      <c r="D2854" s="4">
        <f t="shared" si="268"/>
        <v>42548.833333326416</v>
      </c>
      <c r="E2854" t="str">
        <f t="shared" si="269"/>
        <v>LRKPLGS</v>
      </c>
      <c r="F2854" s="39">
        <v>89.026580810546875</v>
      </c>
      <c r="G2854">
        <f t="shared" si="267"/>
        <v>1.3355026339881605E-3</v>
      </c>
      <c r="H2854" s="38">
        <f>G2854*SUMIF('Manual Inputs'!$B$11:$B$22,'Expanded kW'!A2854,'Manual Inputs'!$C$11:$C$22)</f>
        <v>46539.589111706249</v>
      </c>
    </row>
    <row r="2855" spans="1:8" x14ac:dyDescent="0.2">
      <c r="A2855">
        <f t="shared" si="264"/>
        <v>6</v>
      </c>
      <c r="B2855" t="b">
        <f t="shared" si="265"/>
        <v>0</v>
      </c>
      <c r="C2855" t="str">
        <f t="shared" si="266"/>
        <v>OFF</v>
      </c>
      <c r="D2855" s="4">
        <f t="shared" si="268"/>
        <v>42548.874999993081</v>
      </c>
      <c r="E2855" t="str">
        <f t="shared" si="269"/>
        <v>LRKPLGS</v>
      </c>
      <c r="F2855" s="39">
        <v>87.834388732910156</v>
      </c>
      <c r="G2855">
        <f t="shared" si="267"/>
        <v>1.3176183611630378E-3</v>
      </c>
      <c r="H2855" s="38">
        <f>G2855*SUMIF('Manual Inputs'!$B$11:$B$22,'Expanded kW'!A2855,'Manual Inputs'!$C$11:$C$22)</f>
        <v>45916.358061717736</v>
      </c>
    </row>
    <row r="2856" spans="1:8" x14ac:dyDescent="0.2">
      <c r="A2856">
        <f t="shared" si="264"/>
        <v>6</v>
      </c>
      <c r="B2856" t="b">
        <f t="shared" si="265"/>
        <v>0</v>
      </c>
      <c r="C2856" t="str">
        <f t="shared" si="266"/>
        <v>OFF</v>
      </c>
      <c r="D2856" s="4">
        <f t="shared" si="268"/>
        <v>42548.916666659745</v>
      </c>
      <c r="E2856" t="str">
        <f t="shared" si="269"/>
        <v>LRKPLGS</v>
      </c>
      <c r="F2856" s="39">
        <v>83.411216735839844</v>
      </c>
      <c r="G2856">
        <f t="shared" si="267"/>
        <v>1.2512656179835507E-3</v>
      </c>
      <c r="H2856" s="38">
        <f>G2856*SUMIF('Manual Inputs'!$B$11:$B$22,'Expanded kW'!A2856,'Manual Inputs'!$C$11:$C$22)</f>
        <v>43604.097999162688</v>
      </c>
    </row>
    <row r="2857" spans="1:8" x14ac:dyDescent="0.2">
      <c r="A2857">
        <f t="shared" si="264"/>
        <v>6</v>
      </c>
      <c r="B2857" t="b">
        <f t="shared" si="265"/>
        <v>0</v>
      </c>
      <c r="C2857" t="str">
        <f t="shared" si="266"/>
        <v>OFF</v>
      </c>
      <c r="D2857" s="4">
        <f t="shared" si="268"/>
        <v>42548.958333326409</v>
      </c>
      <c r="E2857" t="str">
        <f t="shared" si="269"/>
        <v>LRKPLGS</v>
      </c>
      <c r="F2857" s="39">
        <v>77.088973999023438</v>
      </c>
      <c r="G2857">
        <f t="shared" si="267"/>
        <v>1.1564245968990867E-3</v>
      </c>
      <c r="H2857" s="38">
        <f>G2857*SUMIF('Manual Inputs'!$B$11:$B$22,'Expanded kW'!A2857,'Manual Inputs'!$C$11:$C$22)</f>
        <v>40299.078570616388</v>
      </c>
    </row>
    <row r="2858" spans="1:8" x14ac:dyDescent="0.2">
      <c r="A2858">
        <f t="shared" si="264"/>
        <v>6</v>
      </c>
      <c r="B2858" t="b">
        <f t="shared" si="265"/>
        <v>0</v>
      </c>
      <c r="C2858" t="str">
        <f t="shared" si="266"/>
        <v>OFF</v>
      </c>
      <c r="D2858" s="4">
        <f t="shared" si="268"/>
        <v>42548.999999993073</v>
      </c>
      <c r="E2858" t="str">
        <f t="shared" si="269"/>
        <v>LRKPLGS</v>
      </c>
      <c r="F2858" s="39">
        <v>73.4801025390625</v>
      </c>
      <c r="G2858">
        <f t="shared" si="267"/>
        <v>1.1022873123193383E-3</v>
      </c>
      <c r="H2858" s="38">
        <f>G2858*SUMIF('Manual Inputs'!$B$11:$B$22,'Expanded kW'!A2858,'Manual Inputs'!$C$11:$C$22)</f>
        <v>38412.50274826774</v>
      </c>
    </row>
    <row r="2859" spans="1:8" x14ac:dyDescent="0.2">
      <c r="A2859">
        <f t="shared" si="264"/>
        <v>6</v>
      </c>
      <c r="B2859" t="b">
        <f t="shared" si="265"/>
        <v>0</v>
      </c>
      <c r="C2859" t="str">
        <f t="shared" si="266"/>
        <v>OFF</v>
      </c>
      <c r="D2859" s="4">
        <f t="shared" si="268"/>
        <v>42549.041666659738</v>
      </c>
      <c r="E2859" t="str">
        <f t="shared" si="269"/>
        <v>LRKPLGS</v>
      </c>
      <c r="F2859" s="39">
        <v>70.215866088867188</v>
      </c>
      <c r="G2859">
        <f t="shared" si="267"/>
        <v>1.0533199551827879E-3</v>
      </c>
      <c r="H2859" s="38">
        <f>G2859*SUMIF('Manual Inputs'!$B$11:$B$22,'Expanded kW'!A2859,'Manual Inputs'!$C$11:$C$22)</f>
        <v>36706.088531610018</v>
      </c>
    </row>
    <row r="2860" spans="1:8" x14ac:dyDescent="0.2">
      <c r="A2860">
        <f t="shared" si="264"/>
        <v>6</v>
      </c>
      <c r="B2860" t="b">
        <f t="shared" si="265"/>
        <v>0</v>
      </c>
      <c r="C2860" t="str">
        <f t="shared" si="266"/>
        <v>OFF</v>
      </c>
      <c r="D2860" s="4">
        <f t="shared" si="268"/>
        <v>42549.083333326402</v>
      </c>
      <c r="E2860" t="str">
        <f t="shared" si="269"/>
        <v>LRKPLGS</v>
      </c>
      <c r="F2860" s="39">
        <v>68.603981018066406</v>
      </c>
      <c r="G2860">
        <f t="shared" si="267"/>
        <v>1.0291397975473776E-3</v>
      </c>
      <c r="H2860" s="38">
        <f>G2860*SUMIF('Manual Inputs'!$B$11:$B$22,'Expanded kW'!A2860,'Manual Inputs'!$C$11:$C$22)</f>
        <v>35863.45851923203</v>
      </c>
    </row>
    <row r="2861" spans="1:8" x14ac:dyDescent="0.2">
      <c r="A2861">
        <f t="shared" si="264"/>
        <v>6</v>
      </c>
      <c r="B2861" t="b">
        <f t="shared" si="265"/>
        <v>0</v>
      </c>
      <c r="C2861" t="str">
        <f t="shared" si="266"/>
        <v>OFF</v>
      </c>
      <c r="D2861" s="4">
        <f t="shared" si="268"/>
        <v>42549.124999993066</v>
      </c>
      <c r="E2861" t="str">
        <f t="shared" si="269"/>
        <v>LRKPLGS</v>
      </c>
      <c r="F2861" s="39">
        <v>68.160484313964844</v>
      </c>
      <c r="G2861">
        <f t="shared" si="267"/>
        <v>1.0224868292866608E-3</v>
      </c>
      <c r="H2861" s="38">
        <f>G2861*SUMIF('Manual Inputs'!$B$11:$B$22,'Expanded kW'!A2861,'Manual Inputs'!$C$11:$C$22)</f>
        <v>35631.615914547408</v>
      </c>
    </row>
    <row r="2862" spans="1:8" x14ac:dyDescent="0.2">
      <c r="A2862">
        <f t="shared" si="264"/>
        <v>6</v>
      </c>
      <c r="B2862" t="b">
        <f t="shared" si="265"/>
        <v>0</v>
      </c>
      <c r="C2862" t="str">
        <f t="shared" si="266"/>
        <v>OFF</v>
      </c>
      <c r="D2862" s="4">
        <f t="shared" si="268"/>
        <v>42549.16666665973</v>
      </c>
      <c r="E2862" t="str">
        <f t="shared" si="269"/>
        <v>LRKPLGS</v>
      </c>
      <c r="F2862" s="39">
        <v>73.806045532226563</v>
      </c>
      <c r="G2862">
        <f t="shared" si="267"/>
        <v>1.1071768376940904E-3</v>
      </c>
      <c r="H2862" s="38">
        <f>G2862*SUMIF('Manual Inputs'!$B$11:$B$22,'Expanded kW'!A2862,'Manual Inputs'!$C$11:$C$22)</f>
        <v>38582.892904079476</v>
      </c>
    </row>
    <row r="2863" spans="1:8" x14ac:dyDescent="0.2">
      <c r="A2863">
        <f t="shared" si="264"/>
        <v>6</v>
      </c>
      <c r="B2863" t="b">
        <f t="shared" si="265"/>
        <v>0</v>
      </c>
      <c r="C2863" t="str">
        <f t="shared" si="266"/>
        <v>OFF</v>
      </c>
      <c r="D2863" s="4">
        <f t="shared" si="268"/>
        <v>42549.208333326394</v>
      </c>
      <c r="E2863" t="str">
        <f t="shared" si="269"/>
        <v>LRKPLGS</v>
      </c>
      <c r="F2863" s="39">
        <v>88.981056213378906</v>
      </c>
      <c r="G2863">
        <f t="shared" si="267"/>
        <v>1.3348197118892152E-3</v>
      </c>
      <c r="H2863" s="38">
        <f>G2863*SUMIF('Manual Inputs'!$B$11:$B$22,'Expanded kW'!A2863,'Manual Inputs'!$C$11:$C$22)</f>
        <v>46515.790645816815</v>
      </c>
    </row>
    <row r="2864" spans="1:8" x14ac:dyDescent="0.2">
      <c r="A2864">
        <f t="shared" si="264"/>
        <v>6</v>
      </c>
      <c r="B2864" t="b">
        <f t="shared" si="265"/>
        <v>0</v>
      </c>
      <c r="C2864" t="str">
        <f t="shared" si="266"/>
        <v>OFF</v>
      </c>
      <c r="D2864" s="4">
        <f t="shared" si="268"/>
        <v>42549.249999993059</v>
      </c>
      <c r="E2864" t="str">
        <f t="shared" si="269"/>
        <v>LRKPLGS</v>
      </c>
      <c r="F2864" s="39">
        <v>99.625076293945313</v>
      </c>
      <c r="G2864">
        <f t="shared" si="267"/>
        <v>1.4944924379941276E-3</v>
      </c>
      <c r="H2864" s="38">
        <f>G2864*SUMIF('Manual Inputs'!$B$11:$B$22,'Expanded kW'!A2864,'Manual Inputs'!$C$11:$C$22)</f>
        <v>52080.06500675717</v>
      </c>
    </row>
    <row r="2865" spans="1:8" x14ac:dyDescent="0.2">
      <c r="A2865">
        <f t="shared" si="264"/>
        <v>6</v>
      </c>
      <c r="B2865" t="b">
        <f t="shared" si="265"/>
        <v>0</v>
      </c>
      <c r="C2865" t="str">
        <f t="shared" si="266"/>
        <v>ON</v>
      </c>
      <c r="D2865" s="4">
        <f t="shared" si="268"/>
        <v>42549.291666659723</v>
      </c>
      <c r="E2865" t="str">
        <f t="shared" si="269"/>
        <v>LRKPLGS</v>
      </c>
      <c r="F2865" s="39">
        <v>107.57526397705078</v>
      </c>
      <c r="G2865">
        <f t="shared" si="267"/>
        <v>1.613754533593218E-3</v>
      </c>
      <c r="H2865" s="38">
        <f>G2865*SUMIF('Manual Inputs'!$B$11:$B$22,'Expanded kW'!A2865,'Manual Inputs'!$C$11:$C$22)</f>
        <v>56236.10991788379</v>
      </c>
    </row>
    <row r="2866" spans="1:8" x14ac:dyDescent="0.2">
      <c r="A2866">
        <f t="shared" si="264"/>
        <v>6</v>
      </c>
      <c r="B2866" t="b">
        <f t="shared" si="265"/>
        <v>0</v>
      </c>
      <c r="C2866" t="str">
        <f t="shared" si="266"/>
        <v>ON</v>
      </c>
      <c r="D2866" s="4">
        <f t="shared" si="268"/>
        <v>42549.333333326387</v>
      </c>
      <c r="E2866" t="str">
        <f t="shared" si="269"/>
        <v>LRKPLGS</v>
      </c>
      <c r="F2866" s="39">
        <v>114.50897979736328</v>
      </c>
      <c r="G2866">
        <f t="shared" si="267"/>
        <v>1.7177683647102242E-3</v>
      </c>
      <c r="H2866" s="38">
        <f>G2866*SUMIF('Manual Inputs'!$B$11:$B$22,'Expanded kW'!A2866,'Manual Inputs'!$C$11:$C$22)</f>
        <v>59860.783384580071</v>
      </c>
    </row>
    <row r="2867" spans="1:8" x14ac:dyDescent="0.2">
      <c r="A2867">
        <f t="shared" si="264"/>
        <v>6</v>
      </c>
      <c r="B2867" t="b">
        <f t="shared" si="265"/>
        <v>0</v>
      </c>
      <c r="C2867" t="str">
        <f t="shared" si="266"/>
        <v>ON</v>
      </c>
      <c r="D2867" s="4">
        <f t="shared" si="268"/>
        <v>42549.374999993051</v>
      </c>
      <c r="E2867" t="str">
        <f t="shared" si="269"/>
        <v>LRKPLGS</v>
      </c>
      <c r="F2867" s="39">
        <v>113.51873016357422</v>
      </c>
      <c r="G2867">
        <f t="shared" si="267"/>
        <v>1.7029134642727311E-3</v>
      </c>
      <c r="H2867" s="38">
        <f>G2867*SUMIF('Manual Inputs'!$B$11:$B$22,'Expanded kW'!A2867,'Manual Inputs'!$C$11:$C$22)</f>
        <v>59343.119888408808</v>
      </c>
    </row>
    <row r="2868" spans="1:8" x14ac:dyDescent="0.2">
      <c r="A2868">
        <f t="shared" si="264"/>
        <v>6</v>
      </c>
      <c r="B2868" t="b">
        <f t="shared" si="265"/>
        <v>0</v>
      </c>
      <c r="C2868" t="str">
        <f t="shared" si="266"/>
        <v>ON</v>
      </c>
      <c r="D2868" s="4">
        <f t="shared" si="268"/>
        <v>42549.416666659716</v>
      </c>
      <c r="E2868" t="str">
        <f t="shared" si="269"/>
        <v>LRKPLGS</v>
      </c>
      <c r="F2868" s="39">
        <v>119.04930114746094</v>
      </c>
      <c r="G2868">
        <f t="shared" si="267"/>
        <v>1.7858784849350117E-3</v>
      </c>
      <c r="H2868" s="38">
        <f>G2868*SUMIF('Manual Inputs'!$B$11:$B$22,'Expanded kW'!A2868,'Manual Inputs'!$C$11:$C$22)</f>
        <v>62234.284513622864</v>
      </c>
    </row>
    <row r="2869" spans="1:8" x14ac:dyDescent="0.2">
      <c r="A2869">
        <f t="shared" si="264"/>
        <v>6</v>
      </c>
      <c r="B2869" t="b">
        <f t="shared" si="265"/>
        <v>0</v>
      </c>
      <c r="C2869" t="str">
        <f t="shared" si="266"/>
        <v>ON</v>
      </c>
      <c r="D2869" s="4">
        <f t="shared" si="268"/>
        <v>42549.45833332638</v>
      </c>
      <c r="E2869" t="str">
        <f t="shared" si="269"/>
        <v>LRKPLGS</v>
      </c>
      <c r="F2869" s="39">
        <v>117.16051483154297</v>
      </c>
      <c r="G2869">
        <f t="shared" si="267"/>
        <v>1.7575444853925918E-3</v>
      </c>
      <c r="H2869" s="38">
        <f>G2869*SUMIF('Manual Inputs'!$B$11:$B$22,'Expanded kW'!A2869,'Manual Inputs'!$C$11:$C$22)</f>
        <v>61246.901439238609</v>
      </c>
    </row>
    <row r="2870" spans="1:8" x14ac:dyDescent="0.2">
      <c r="A2870">
        <f t="shared" si="264"/>
        <v>6</v>
      </c>
      <c r="B2870" t="b">
        <f t="shared" si="265"/>
        <v>0</v>
      </c>
      <c r="C2870" t="str">
        <f t="shared" si="266"/>
        <v>ON</v>
      </c>
      <c r="D2870" s="4">
        <f t="shared" si="268"/>
        <v>42549.499999993044</v>
      </c>
      <c r="E2870" t="str">
        <f t="shared" si="269"/>
        <v>LRKPLGS</v>
      </c>
      <c r="F2870" s="39">
        <v>128.75282287597656</v>
      </c>
      <c r="G2870">
        <f t="shared" si="267"/>
        <v>1.9314426379037923E-3</v>
      </c>
      <c r="H2870" s="38">
        <f>G2870*SUMIF('Manual Inputs'!$B$11:$B$22,'Expanded kW'!A2870,'Manual Inputs'!$C$11:$C$22)</f>
        <v>67306.903388458159</v>
      </c>
    </row>
    <row r="2871" spans="1:8" x14ac:dyDescent="0.2">
      <c r="A2871">
        <f t="shared" si="264"/>
        <v>6</v>
      </c>
      <c r="B2871" t="b">
        <f t="shared" si="265"/>
        <v>0</v>
      </c>
      <c r="C2871" t="str">
        <f t="shared" si="266"/>
        <v>ON</v>
      </c>
      <c r="D2871" s="4">
        <f t="shared" si="268"/>
        <v>42549.541666659708</v>
      </c>
      <c r="E2871" t="str">
        <f t="shared" si="269"/>
        <v>LRKPLGS</v>
      </c>
      <c r="F2871" s="39">
        <v>128.44203186035156</v>
      </c>
      <c r="G2871">
        <f t="shared" si="267"/>
        <v>1.9267804098792171E-3</v>
      </c>
      <c r="H2871" s="38">
        <f>G2871*SUMIF('Manual Inputs'!$B$11:$B$22,'Expanded kW'!A2871,'Manual Inputs'!$C$11:$C$22)</f>
        <v>67144.434089568909</v>
      </c>
    </row>
    <row r="2872" spans="1:8" x14ac:dyDescent="0.2">
      <c r="A2872">
        <f t="shared" si="264"/>
        <v>6</v>
      </c>
      <c r="B2872" t="b">
        <f t="shared" si="265"/>
        <v>0</v>
      </c>
      <c r="C2872" t="str">
        <f t="shared" si="266"/>
        <v>ON</v>
      </c>
      <c r="D2872" s="4">
        <f t="shared" si="268"/>
        <v>42549.583333326373</v>
      </c>
      <c r="E2872" t="str">
        <f t="shared" si="269"/>
        <v>LRKPLGS</v>
      </c>
      <c r="F2872" s="39">
        <v>125.25775146484375</v>
      </c>
      <c r="G2872">
        <f t="shared" si="267"/>
        <v>1.8790124868966719E-3</v>
      </c>
      <c r="H2872" s="38">
        <f>G2872*SUMIF('Manual Inputs'!$B$11:$B$22,'Expanded kW'!A2872,'Manual Inputs'!$C$11:$C$22)</f>
        <v>65479.817748312787</v>
      </c>
    </row>
    <row r="2873" spans="1:8" x14ac:dyDescent="0.2">
      <c r="A2873">
        <f t="shared" si="264"/>
        <v>6</v>
      </c>
      <c r="B2873" t="b">
        <f t="shared" si="265"/>
        <v>0</v>
      </c>
      <c r="C2873" t="str">
        <f t="shared" si="266"/>
        <v>ON</v>
      </c>
      <c r="D2873" s="4">
        <f t="shared" si="268"/>
        <v>42549.624999993037</v>
      </c>
      <c r="E2873" t="str">
        <f t="shared" si="269"/>
        <v>LRKPLGS</v>
      </c>
      <c r="F2873" s="39">
        <v>127.44123840332031</v>
      </c>
      <c r="G2873">
        <f t="shared" si="267"/>
        <v>1.9117673397851559E-3</v>
      </c>
      <c r="H2873" s="38">
        <f>G2873*SUMIF('Manual Inputs'!$B$11:$B$22,'Expanded kW'!A2873,'Manual Inputs'!$C$11:$C$22)</f>
        <v>66621.258697996411</v>
      </c>
    </row>
    <row r="2874" spans="1:8" x14ac:dyDescent="0.2">
      <c r="A2874">
        <f t="shared" si="264"/>
        <v>6</v>
      </c>
      <c r="B2874" t="b">
        <f t="shared" si="265"/>
        <v>0</v>
      </c>
      <c r="C2874" t="str">
        <f t="shared" si="266"/>
        <v>ON</v>
      </c>
      <c r="D2874" s="4">
        <f t="shared" si="268"/>
        <v>42549.666666659701</v>
      </c>
      <c r="E2874" t="str">
        <f t="shared" si="269"/>
        <v>LRKPLGS</v>
      </c>
      <c r="F2874" s="39">
        <v>119.56853485107422</v>
      </c>
      <c r="G2874">
        <f t="shared" si="267"/>
        <v>1.7936675965971414E-3</v>
      </c>
      <c r="H2874" s="38">
        <f>G2874*SUMIF('Manual Inputs'!$B$11:$B$22,'Expanded kW'!A2874,'Manual Inputs'!$C$11:$C$22)</f>
        <v>62505.719437879197</v>
      </c>
    </row>
    <row r="2875" spans="1:8" x14ac:dyDescent="0.2">
      <c r="A2875">
        <f t="shared" si="264"/>
        <v>6</v>
      </c>
      <c r="B2875" t="b">
        <f t="shared" si="265"/>
        <v>0</v>
      </c>
      <c r="C2875" t="str">
        <f t="shared" si="266"/>
        <v>ON</v>
      </c>
      <c r="D2875" s="4">
        <f t="shared" si="268"/>
        <v>42549.708333326365</v>
      </c>
      <c r="E2875" t="str">
        <f t="shared" si="269"/>
        <v>LRKPLGS</v>
      </c>
      <c r="F2875" s="39">
        <v>110.50144958496094</v>
      </c>
      <c r="G2875">
        <f t="shared" si="267"/>
        <v>1.6576507334845575E-3</v>
      </c>
      <c r="H2875" s="38">
        <f>G2875*SUMIF('Manual Inputs'!$B$11:$B$22,'Expanded kW'!A2875,'Manual Inputs'!$C$11:$C$22)</f>
        <v>57765.804472216194</v>
      </c>
    </row>
    <row r="2876" spans="1:8" x14ac:dyDescent="0.2">
      <c r="A2876">
        <f t="shared" si="264"/>
        <v>6</v>
      </c>
      <c r="B2876" t="b">
        <f t="shared" si="265"/>
        <v>0</v>
      </c>
      <c r="C2876" t="str">
        <f t="shared" si="266"/>
        <v>ON</v>
      </c>
      <c r="D2876" s="4">
        <f t="shared" si="268"/>
        <v>42549.74999999303</v>
      </c>
      <c r="E2876" t="str">
        <f t="shared" si="269"/>
        <v>LRKPLGS</v>
      </c>
      <c r="F2876" s="39">
        <v>97.450935363769531</v>
      </c>
      <c r="G2876">
        <f t="shared" si="267"/>
        <v>1.4618777861398666E-3</v>
      </c>
      <c r="H2876" s="38">
        <f>G2876*SUMIF('Manual Inputs'!$B$11:$B$22,'Expanded kW'!A2876,'Manual Inputs'!$C$11:$C$22)</f>
        <v>50943.509782013141</v>
      </c>
    </row>
    <row r="2877" spans="1:8" x14ac:dyDescent="0.2">
      <c r="A2877">
        <f t="shared" si="264"/>
        <v>6</v>
      </c>
      <c r="B2877" t="b">
        <f t="shared" si="265"/>
        <v>0</v>
      </c>
      <c r="C2877" t="str">
        <f t="shared" si="266"/>
        <v>ON</v>
      </c>
      <c r="D2877" s="4">
        <f t="shared" si="268"/>
        <v>42549.791666659694</v>
      </c>
      <c r="E2877" t="str">
        <f t="shared" si="269"/>
        <v>LRKPLGS</v>
      </c>
      <c r="F2877" s="39">
        <v>92.485733032226562</v>
      </c>
      <c r="G2877">
        <f t="shared" si="267"/>
        <v>1.3873939552245696E-3</v>
      </c>
      <c r="H2877" s="38">
        <f>G2877*SUMIF('Manual Inputs'!$B$11:$B$22,'Expanded kW'!A2877,'Manual Inputs'!$C$11:$C$22)</f>
        <v>48347.897614696027</v>
      </c>
    </row>
    <row r="2878" spans="1:8" x14ac:dyDescent="0.2">
      <c r="A2878">
        <f t="shared" si="264"/>
        <v>6</v>
      </c>
      <c r="B2878" t="b">
        <f t="shared" si="265"/>
        <v>0</v>
      </c>
      <c r="C2878" t="str">
        <f t="shared" si="266"/>
        <v>ON</v>
      </c>
      <c r="D2878" s="4">
        <f t="shared" si="268"/>
        <v>42549.833333326358</v>
      </c>
      <c r="E2878" t="str">
        <f t="shared" si="269"/>
        <v>LRKPLGS</v>
      </c>
      <c r="F2878" s="39">
        <v>88.658004760742188</v>
      </c>
      <c r="G2878">
        <f t="shared" si="267"/>
        <v>1.3299735629977041E-3</v>
      </c>
      <c r="H2878" s="38">
        <f>G2878*SUMIF('Manual Inputs'!$B$11:$B$22,'Expanded kW'!A2878,'Manual Inputs'!$C$11:$C$22)</f>
        <v>46346.912073476182</v>
      </c>
    </row>
    <row r="2879" spans="1:8" x14ac:dyDescent="0.2">
      <c r="A2879">
        <f t="shared" si="264"/>
        <v>6</v>
      </c>
      <c r="B2879" t="b">
        <f t="shared" si="265"/>
        <v>0</v>
      </c>
      <c r="C2879" t="str">
        <f t="shared" si="266"/>
        <v>OFF</v>
      </c>
      <c r="D2879" s="4">
        <f t="shared" si="268"/>
        <v>42549.874999993022</v>
      </c>
      <c r="E2879" t="str">
        <f t="shared" si="269"/>
        <v>LRKPLGS</v>
      </c>
      <c r="F2879" s="39">
        <v>83.864509582519531</v>
      </c>
      <c r="G2879">
        <f t="shared" si="267"/>
        <v>1.2580655398180978E-3</v>
      </c>
      <c r="H2879" s="38">
        <f>G2879*SUMIF('Manual Inputs'!$B$11:$B$22,'Expanded kW'!A2879,'Manual Inputs'!$C$11:$C$22)</f>
        <v>43841.061641253371</v>
      </c>
    </row>
    <row r="2880" spans="1:8" x14ac:dyDescent="0.2">
      <c r="A2880">
        <f t="shared" si="264"/>
        <v>6</v>
      </c>
      <c r="B2880" t="b">
        <f t="shared" si="265"/>
        <v>0</v>
      </c>
      <c r="C2880" t="str">
        <f t="shared" si="266"/>
        <v>OFF</v>
      </c>
      <c r="D2880" s="4">
        <f t="shared" si="268"/>
        <v>42549.916666659687</v>
      </c>
      <c r="E2880" t="str">
        <f t="shared" si="269"/>
        <v>LRKPLGS</v>
      </c>
      <c r="F2880" s="39">
        <v>81.641273498535156</v>
      </c>
      <c r="G2880">
        <f t="shared" si="267"/>
        <v>1.2247144033473271E-3</v>
      </c>
      <c r="H2880" s="38">
        <f>G2880*SUMIF('Manual Inputs'!$B$11:$B$22,'Expanded kW'!A2880,'Manual Inputs'!$C$11:$C$22)</f>
        <v>42678.841404275641</v>
      </c>
    </row>
    <row r="2881" spans="1:8" x14ac:dyDescent="0.2">
      <c r="A2881">
        <f t="shared" si="264"/>
        <v>6</v>
      </c>
      <c r="B2881" t="b">
        <f t="shared" si="265"/>
        <v>0</v>
      </c>
      <c r="C2881" t="str">
        <f t="shared" si="266"/>
        <v>OFF</v>
      </c>
      <c r="D2881" s="4">
        <f t="shared" si="268"/>
        <v>42549.958333326351</v>
      </c>
      <c r="E2881" t="str">
        <f t="shared" si="269"/>
        <v>LRKPLGS</v>
      </c>
      <c r="F2881" s="39">
        <v>76.958709716796875</v>
      </c>
      <c r="G2881">
        <f t="shared" si="267"/>
        <v>1.1544704806065787E-3</v>
      </c>
      <c r="H2881" s="38">
        <f>G2881*SUMIF('Manual Inputs'!$B$11:$B$22,'Expanded kW'!A2881,'Manual Inputs'!$C$11:$C$22)</f>
        <v>40230.981535825653</v>
      </c>
    </row>
    <row r="2882" spans="1:8" x14ac:dyDescent="0.2">
      <c r="A2882">
        <f t="shared" ref="A2882:A2945" si="270">MONTH(D2882)</f>
        <v>6</v>
      </c>
      <c r="B2882" t="b">
        <f t="shared" ref="B2882:B2945" si="271">IF(ISNA(VLOOKUP(DATE(YEAR(D2882),MONTH(D2882),DAY(D2882)),Holidays,1,FALSE)),FALSE,TRUE)</f>
        <v>0</v>
      </c>
      <c r="C2882" t="str">
        <f t="shared" ref="C2882:C2945" si="272">IF(OR(HOUR(D2882)&lt;PkStart,HOUR(D2882)&gt;OPkStart-1,WEEKDAY(D2882,2)&gt;5,B2882)=TRUE,"OFF","ON")</f>
        <v>OFF</v>
      </c>
      <c r="D2882" s="4">
        <f t="shared" si="268"/>
        <v>42549.999999993015</v>
      </c>
      <c r="E2882" t="str">
        <f t="shared" si="269"/>
        <v>LRKPLGS</v>
      </c>
      <c r="F2882" s="39">
        <v>72.535781860351563</v>
      </c>
      <c r="G2882">
        <f t="shared" ref="G2882:G2945" si="273">IF(SUMIF($A$2:$A$8761,A2882,$F$2:$F$8761)=0,0,F2882/SUMIF($A$2:$A$8761,A2882,$F$2:$F$8761))</f>
        <v>1.0881213998214551E-3</v>
      </c>
      <c r="H2882" s="38">
        <f>G2882*SUMIF('Manual Inputs'!$B$11:$B$22,'Expanded kW'!A2882,'Manual Inputs'!$C$11:$C$22)</f>
        <v>37918.849100371066</v>
      </c>
    </row>
    <row r="2883" spans="1:8" x14ac:dyDescent="0.2">
      <c r="A2883">
        <f t="shared" si="270"/>
        <v>6</v>
      </c>
      <c r="B2883" t="b">
        <f t="shared" si="271"/>
        <v>0</v>
      </c>
      <c r="C2883" t="str">
        <f t="shared" si="272"/>
        <v>OFF</v>
      </c>
      <c r="D2883" s="4">
        <f t="shared" si="268"/>
        <v>42550.041666659679</v>
      </c>
      <c r="E2883" t="str">
        <f t="shared" si="269"/>
        <v>LRKPLGS</v>
      </c>
      <c r="F2883" s="39">
        <v>67.890724182128906</v>
      </c>
      <c r="G2883">
        <f t="shared" si="273"/>
        <v>1.0184401124147802E-3</v>
      </c>
      <c r="H2883" s="38">
        <f>G2883*SUMIF('Manual Inputs'!$B$11:$B$22,'Expanded kW'!A2883,'Manual Inputs'!$C$11:$C$22)</f>
        <v>35490.595945229696</v>
      </c>
    </row>
    <row r="2884" spans="1:8" x14ac:dyDescent="0.2">
      <c r="A2884">
        <f t="shared" si="270"/>
        <v>6</v>
      </c>
      <c r="B2884" t="b">
        <f t="shared" si="271"/>
        <v>0</v>
      </c>
      <c r="C2884" t="str">
        <f t="shared" si="272"/>
        <v>OFF</v>
      </c>
      <c r="D2884" s="4">
        <f t="shared" ref="D2884:D2947" si="274">+D2883+1/24</f>
        <v>42550.083333326344</v>
      </c>
      <c r="E2884" t="str">
        <f t="shared" ref="E2884:E2947" si="275">+E2883</f>
        <v>LRKPLGS</v>
      </c>
      <c r="F2884" s="39">
        <v>65.564773559570313</v>
      </c>
      <c r="G2884">
        <f t="shared" si="273"/>
        <v>9.8354813796544343E-4</v>
      </c>
      <c r="H2884" s="38">
        <f>G2884*SUMIF('Manual Inputs'!$B$11:$B$22,'Expanded kW'!A2884,'Manual Inputs'!$C$11:$C$22)</f>
        <v>34274.68059407908</v>
      </c>
    </row>
    <row r="2885" spans="1:8" x14ac:dyDescent="0.2">
      <c r="A2885">
        <f t="shared" si="270"/>
        <v>6</v>
      </c>
      <c r="B2885" t="b">
        <f t="shared" si="271"/>
        <v>0</v>
      </c>
      <c r="C2885" t="str">
        <f t="shared" si="272"/>
        <v>OFF</v>
      </c>
      <c r="D2885" s="4">
        <f t="shared" si="274"/>
        <v>42550.124999993008</v>
      </c>
      <c r="E2885" t="str">
        <f t="shared" si="275"/>
        <v>LRKPLGS</v>
      </c>
      <c r="F2885" s="39">
        <v>68.665580749511719</v>
      </c>
      <c r="G2885">
        <f t="shared" si="273"/>
        <v>1.0300638654251863E-3</v>
      </c>
      <c r="H2885" s="38">
        <f>G2885*SUMIF('Manual Inputs'!$B$11:$B$22,'Expanded kW'!A2885,'Manual Inputs'!$C$11:$C$22)</f>
        <v>35895.660432017561</v>
      </c>
    </row>
    <row r="2886" spans="1:8" x14ac:dyDescent="0.2">
      <c r="A2886">
        <f t="shared" si="270"/>
        <v>6</v>
      </c>
      <c r="B2886" t="b">
        <f t="shared" si="271"/>
        <v>0</v>
      </c>
      <c r="C2886" t="str">
        <f t="shared" si="272"/>
        <v>OFF</v>
      </c>
      <c r="D2886" s="4">
        <f t="shared" si="274"/>
        <v>42550.166666659672</v>
      </c>
      <c r="E2886" t="str">
        <f t="shared" si="275"/>
        <v>LRKPLGS</v>
      </c>
      <c r="F2886" s="39">
        <v>73.532844543457031</v>
      </c>
      <c r="G2886">
        <f t="shared" si="273"/>
        <v>1.103078503951651E-3</v>
      </c>
      <c r="H2886" s="38">
        <f>G2886*SUMIF('Manual Inputs'!$B$11:$B$22,'Expanded kW'!A2886,'Manual Inputs'!$C$11:$C$22)</f>
        <v>38440.074190314612</v>
      </c>
    </row>
    <row r="2887" spans="1:8" x14ac:dyDescent="0.2">
      <c r="A2887">
        <f t="shared" si="270"/>
        <v>6</v>
      </c>
      <c r="B2887" t="b">
        <f t="shared" si="271"/>
        <v>0</v>
      </c>
      <c r="C2887" t="str">
        <f t="shared" si="272"/>
        <v>OFF</v>
      </c>
      <c r="D2887" s="4">
        <f t="shared" si="274"/>
        <v>42550.208333326336</v>
      </c>
      <c r="E2887" t="str">
        <f t="shared" si="275"/>
        <v>LRKPLGS</v>
      </c>
      <c r="F2887" s="39">
        <v>85.115058898925781</v>
      </c>
      <c r="G2887">
        <f t="shared" si="273"/>
        <v>1.2768252393458909E-3</v>
      </c>
      <c r="H2887" s="38">
        <f>G2887*SUMIF('Manual Inputs'!$B$11:$B$22,'Expanded kW'!A2887,'Manual Inputs'!$C$11:$C$22)</f>
        <v>44494.799556599406</v>
      </c>
    </row>
    <row r="2888" spans="1:8" x14ac:dyDescent="0.2">
      <c r="A2888">
        <f t="shared" si="270"/>
        <v>6</v>
      </c>
      <c r="B2888" t="b">
        <f t="shared" si="271"/>
        <v>0</v>
      </c>
      <c r="C2888" t="str">
        <f t="shared" si="272"/>
        <v>OFF</v>
      </c>
      <c r="D2888" s="4">
        <f t="shared" si="274"/>
        <v>42550.249999993001</v>
      </c>
      <c r="E2888" t="str">
        <f t="shared" si="275"/>
        <v>LRKPLGS</v>
      </c>
      <c r="F2888" s="39">
        <v>100.68080139160156</v>
      </c>
      <c r="G2888">
        <f t="shared" si="273"/>
        <v>1.5103295468199482E-3</v>
      </c>
      <c r="H2888" s="38">
        <f>G2888*SUMIF('Manual Inputs'!$B$11:$B$22,'Expanded kW'!A2888,'Manual Inputs'!$C$11:$C$22)</f>
        <v>52631.956495933817</v>
      </c>
    </row>
    <row r="2889" spans="1:8" x14ac:dyDescent="0.2">
      <c r="A2889">
        <f t="shared" si="270"/>
        <v>6</v>
      </c>
      <c r="B2889" t="b">
        <f t="shared" si="271"/>
        <v>0</v>
      </c>
      <c r="C2889" t="str">
        <f t="shared" si="272"/>
        <v>ON</v>
      </c>
      <c r="D2889" s="4">
        <f t="shared" si="274"/>
        <v>42550.291666659665</v>
      </c>
      <c r="E2889" t="str">
        <f t="shared" si="275"/>
        <v>LRKPLGS</v>
      </c>
      <c r="F2889" s="39">
        <v>104.25740814208984</v>
      </c>
      <c r="G2889">
        <f t="shared" si="273"/>
        <v>1.5639828230946118E-3</v>
      </c>
      <c r="H2889" s="38">
        <f>G2889*SUMIF('Manual Inputs'!$B$11:$B$22,'Expanded kW'!A2889,'Manual Inputs'!$C$11:$C$22)</f>
        <v>54501.665599286913</v>
      </c>
    </row>
    <row r="2890" spans="1:8" x14ac:dyDescent="0.2">
      <c r="A2890">
        <f t="shared" si="270"/>
        <v>6</v>
      </c>
      <c r="B2890" t="b">
        <f t="shared" si="271"/>
        <v>0</v>
      </c>
      <c r="C2890" t="str">
        <f t="shared" si="272"/>
        <v>ON</v>
      </c>
      <c r="D2890" s="4">
        <f t="shared" si="274"/>
        <v>42550.333333326329</v>
      </c>
      <c r="E2890" t="str">
        <f t="shared" si="275"/>
        <v>LRKPLGS</v>
      </c>
      <c r="F2890" s="39">
        <v>112.10439300537109</v>
      </c>
      <c r="G2890">
        <f t="shared" si="273"/>
        <v>1.6816967559264095E-3</v>
      </c>
      <c r="H2890" s="38">
        <f>G2890*SUMIF('Manual Inputs'!$B$11:$B$22,'Expanded kW'!A2890,'Manual Inputs'!$C$11:$C$22)</f>
        <v>58603.76014203974</v>
      </c>
    </row>
    <row r="2891" spans="1:8" x14ac:dyDescent="0.2">
      <c r="A2891">
        <f t="shared" si="270"/>
        <v>6</v>
      </c>
      <c r="B2891" t="b">
        <f t="shared" si="271"/>
        <v>0</v>
      </c>
      <c r="C2891" t="str">
        <f t="shared" si="272"/>
        <v>ON</v>
      </c>
      <c r="D2891" s="4">
        <f t="shared" si="274"/>
        <v>42550.374999992993</v>
      </c>
      <c r="E2891" t="str">
        <f t="shared" si="275"/>
        <v>LRKPLGS</v>
      </c>
      <c r="F2891" s="39">
        <v>113.49090576171875</v>
      </c>
      <c r="G2891">
        <f t="shared" si="273"/>
        <v>1.7024960657651303E-3</v>
      </c>
      <c r="H2891" s="38">
        <f>G2891*SUMIF('Manual Inputs'!$B$11:$B$22,'Expanded kW'!A2891,'Manual Inputs'!$C$11:$C$22)</f>
        <v>59328.574387302928</v>
      </c>
    </row>
    <row r="2892" spans="1:8" x14ac:dyDescent="0.2">
      <c r="A2892">
        <f t="shared" si="270"/>
        <v>6</v>
      </c>
      <c r="B2892" t="b">
        <f t="shared" si="271"/>
        <v>0</v>
      </c>
      <c r="C2892" t="str">
        <f t="shared" si="272"/>
        <v>ON</v>
      </c>
      <c r="D2892" s="4">
        <f t="shared" si="274"/>
        <v>42550.416666659657</v>
      </c>
      <c r="E2892" t="str">
        <f t="shared" si="275"/>
        <v>LRKPLGS</v>
      </c>
      <c r="F2892" s="39">
        <v>113.70810699462891</v>
      </c>
      <c r="G2892">
        <f t="shared" si="273"/>
        <v>1.7057543378004708E-3</v>
      </c>
      <c r="H2892" s="38">
        <f>G2892*SUMIF('Manual Inputs'!$B$11:$B$22,'Expanded kW'!A2892,'Manual Inputs'!$C$11:$C$22)</f>
        <v>59442.118634899118</v>
      </c>
    </row>
    <row r="2893" spans="1:8" x14ac:dyDescent="0.2">
      <c r="A2893">
        <f t="shared" si="270"/>
        <v>6</v>
      </c>
      <c r="B2893" t="b">
        <f t="shared" si="271"/>
        <v>0</v>
      </c>
      <c r="C2893" t="str">
        <f t="shared" si="272"/>
        <v>ON</v>
      </c>
      <c r="D2893" s="4">
        <f t="shared" si="274"/>
        <v>42550.458333326322</v>
      </c>
      <c r="E2893" t="str">
        <f t="shared" si="275"/>
        <v>LRKPLGS</v>
      </c>
      <c r="F2893" s="39">
        <v>118.90168762207031</v>
      </c>
      <c r="G2893">
        <f t="shared" si="273"/>
        <v>1.7836641097430566E-3</v>
      </c>
      <c r="H2893" s="38">
        <f>G2893*SUMIF('Manual Inputs'!$B$11:$B$22,'Expanded kW'!A2893,'Manual Inputs'!$C$11:$C$22)</f>
        <v>62157.117978005488</v>
      </c>
    </row>
    <row r="2894" spans="1:8" x14ac:dyDescent="0.2">
      <c r="A2894">
        <f t="shared" si="270"/>
        <v>6</v>
      </c>
      <c r="B2894" t="b">
        <f t="shared" si="271"/>
        <v>0</v>
      </c>
      <c r="C2894" t="str">
        <f t="shared" si="272"/>
        <v>ON</v>
      </c>
      <c r="D2894" s="4">
        <f t="shared" si="274"/>
        <v>42550.499999992986</v>
      </c>
      <c r="E2894" t="str">
        <f t="shared" si="275"/>
        <v>LRKPLGS</v>
      </c>
      <c r="F2894" s="39">
        <v>119.06258392333984</v>
      </c>
      <c r="G2894">
        <f t="shared" si="273"/>
        <v>1.7860777420783439E-3</v>
      </c>
      <c r="H2894" s="38">
        <f>G2894*SUMIF('Manual Inputs'!$B$11:$B$22,'Expanded kW'!A2894,'Manual Inputs'!$C$11:$C$22)</f>
        <v>62241.228225557417</v>
      </c>
    </row>
    <row r="2895" spans="1:8" x14ac:dyDescent="0.2">
      <c r="A2895">
        <f t="shared" si="270"/>
        <v>6</v>
      </c>
      <c r="B2895" t="b">
        <f t="shared" si="271"/>
        <v>0</v>
      </c>
      <c r="C2895" t="str">
        <f t="shared" si="272"/>
        <v>ON</v>
      </c>
      <c r="D2895" s="4">
        <f t="shared" si="274"/>
        <v>42550.54166665965</v>
      </c>
      <c r="E2895" t="str">
        <f t="shared" si="275"/>
        <v>LRKPLGS</v>
      </c>
      <c r="F2895" s="39">
        <v>125.82434844970703</v>
      </c>
      <c r="G2895">
        <f t="shared" si="273"/>
        <v>1.8875121030652961E-3</v>
      </c>
      <c r="H2895" s="38">
        <f>G2895*SUMIF('Manual Inputs'!$B$11:$B$22,'Expanded kW'!A2895,'Manual Inputs'!$C$11:$C$22)</f>
        <v>65776.012330058918</v>
      </c>
    </row>
    <row r="2896" spans="1:8" x14ac:dyDescent="0.2">
      <c r="A2896">
        <f t="shared" si="270"/>
        <v>6</v>
      </c>
      <c r="B2896" t="b">
        <f t="shared" si="271"/>
        <v>0</v>
      </c>
      <c r="C2896" t="str">
        <f t="shared" si="272"/>
        <v>ON</v>
      </c>
      <c r="D2896" s="4">
        <f t="shared" si="274"/>
        <v>42550.583333326314</v>
      </c>
      <c r="E2896" t="str">
        <f t="shared" si="275"/>
        <v>LRKPLGS</v>
      </c>
      <c r="F2896" s="39">
        <v>131.17185974121094</v>
      </c>
      <c r="G2896">
        <f t="shared" si="273"/>
        <v>1.9677310146539893E-3</v>
      </c>
      <c r="H2896" s="38">
        <f>G2896*SUMIF('Manual Inputs'!$B$11:$B$22,'Expanded kW'!A2896,'Manual Inputs'!$C$11:$C$22)</f>
        <v>68571.480560007141</v>
      </c>
    </row>
    <row r="2897" spans="1:8" x14ac:dyDescent="0.2">
      <c r="A2897">
        <f t="shared" si="270"/>
        <v>6</v>
      </c>
      <c r="B2897" t="b">
        <f t="shared" si="271"/>
        <v>0</v>
      </c>
      <c r="C2897" t="str">
        <f t="shared" si="272"/>
        <v>ON</v>
      </c>
      <c r="D2897" s="4">
        <f t="shared" si="274"/>
        <v>42550.624999992979</v>
      </c>
      <c r="E2897" t="str">
        <f t="shared" si="275"/>
        <v>LRKPLGS</v>
      </c>
      <c r="F2897" s="39">
        <v>127.92243194580078</v>
      </c>
      <c r="G2897">
        <f t="shared" si="273"/>
        <v>1.9189858046255424E-3</v>
      </c>
      <c r="H2897" s="38">
        <f>G2897*SUMIF('Manual Inputs'!$B$11:$B$22,'Expanded kW'!A2897,'Manual Inputs'!$C$11:$C$22)</f>
        <v>66872.807724661878</v>
      </c>
    </row>
    <row r="2898" spans="1:8" x14ac:dyDescent="0.2">
      <c r="A2898">
        <f t="shared" si="270"/>
        <v>6</v>
      </c>
      <c r="B2898" t="b">
        <f t="shared" si="271"/>
        <v>0</v>
      </c>
      <c r="C2898" t="str">
        <f t="shared" si="272"/>
        <v>ON</v>
      </c>
      <c r="D2898" s="4">
        <f t="shared" si="274"/>
        <v>42550.666666659643</v>
      </c>
      <c r="E2898" t="str">
        <f t="shared" si="275"/>
        <v>LRKPLGS</v>
      </c>
      <c r="F2898" s="39">
        <v>124.44281005859375</v>
      </c>
      <c r="G2898">
        <f t="shared" si="273"/>
        <v>1.8667874145117292E-3</v>
      </c>
      <c r="H2898" s="38">
        <f>G2898*SUMIF('Manual Inputs'!$B$11:$B$22,'Expanded kW'!A2898,'Manual Inputs'!$C$11:$C$22)</f>
        <v>65053.798486967666</v>
      </c>
    </row>
    <row r="2899" spans="1:8" x14ac:dyDescent="0.2">
      <c r="A2899">
        <f t="shared" si="270"/>
        <v>6</v>
      </c>
      <c r="B2899" t="b">
        <f t="shared" si="271"/>
        <v>0</v>
      </c>
      <c r="C2899" t="str">
        <f t="shared" si="272"/>
        <v>ON</v>
      </c>
      <c r="D2899" s="4">
        <f t="shared" si="274"/>
        <v>42550.708333326307</v>
      </c>
      <c r="E2899" t="str">
        <f t="shared" si="275"/>
        <v>LRKPLGS</v>
      </c>
      <c r="F2899" s="39">
        <v>118.81629180908203</v>
      </c>
      <c r="G2899">
        <f t="shared" si="273"/>
        <v>1.7823830728646425E-3</v>
      </c>
      <c r="H2899" s="38">
        <f>G2899*SUMIF('Manual Inputs'!$B$11:$B$22,'Expanded kW'!A2899,'Manual Inputs'!$C$11:$C$22)</f>
        <v>62112.476411271695</v>
      </c>
    </row>
    <row r="2900" spans="1:8" x14ac:dyDescent="0.2">
      <c r="A2900">
        <f t="shared" si="270"/>
        <v>6</v>
      </c>
      <c r="B2900" t="b">
        <f t="shared" si="271"/>
        <v>0</v>
      </c>
      <c r="C2900" t="str">
        <f t="shared" si="272"/>
        <v>ON</v>
      </c>
      <c r="D2900" s="4">
        <f t="shared" si="274"/>
        <v>42550.749999992971</v>
      </c>
      <c r="E2900" t="str">
        <f t="shared" si="275"/>
        <v>LRKPLGS</v>
      </c>
      <c r="F2900" s="39">
        <v>109.68357849121094</v>
      </c>
      <c r="G2900">
        <f t="shared" si="273"/>
        <v>1.6453817123672544E-3</v>
      </c>
      <c r="H2900" s="38">
        <f>G2900*SUMIF('Manual Inputs'!$B$11:$B$22,'Expanded kW'!A2900,'Manual Inputs'!$C$11:$C$22)</f>
        <v>57338.253685665521</v>
      </c>
    </row>
    <row r="2901" spans="1:8" x14ac:dyDescent="0.2">
      <c r="A2901">
        <f t="shared" si="270"/>
        <v>6</v>
      </c>
      <c r="B2901" t="b">
        <f t="shared" si="271"/>
        <v>0</v>
      </c>
      <c r="C2901" t="str">
        <f t="shared" si="272"/>
        <v>ON</v>
      </c>
      <c r="D2901" s="4">
        <f t="shared" si="274"/>
        <v>42550.791666659636</v>
      </c>
      <c r="E2901" t="str">
        <f t="shared" si="275"/>
        <v>LRKPLGS</v>
      </c>
      <c r="F2901" s="39">
        <v>103.28746795654297</v>
      </c>
      <c r="G2901">
        <f t="shared" si="273"/>
        <v>1.5494325880882219E-3</v>
      </c>
      <c r="H2901" s="38">
        <f>G2901*SUMIF('Manual Inputs'!$B$11:$B$22,'Expanded kW'!A2901,'Manual Inputs'!$C$11:$C$22)</f>
        <v>53994.619082535413</v>
      </c>
    </row>
    <row r="2902" spans="1:8" x14ac:dyDescent="0.2">
      <c r="A2902">
        <f t="shared" si="270"/>
        <v>6</v>
      </c>
      <c r="B2902" t="b">
        <f t="shared" si="271"/>
        <v>0</v>
      </c>
      <c r="C2902" t="str">
        <f t="shared" si="272"/>
        <v>ON</v>
      </c>
      <c r="D2902" s="4">
        <f t="shared" si="274"/>
        <v>42550.8333333263</v>
      </c>
      <c r="E2902" t="str">
        <f t="shared" si="275"/>
        <v>LRKPLGS</v>
      </c>
      <c r="F2902" s="39">
        <v>86.890495300292969</v>
      </c>
      <c r="G2902">
        <f t="shared" si="273"/>
        <v>1.3034588578552905E-3</v>
      </c>
      <c r="H2902" s="38">
        <f>G2902*SUMIF('Manual Inputs'!$B$11:$B$22,'Expanded kW'!A2902,'Manual Inputs'!$C$11:$C$22)</f>
        <v>45422.927761246872</v>
      </c>
    </row>
    <row r="2903" spans="1:8" x14ac:dyDescent="0.2">
      <c r="A2903">
        <f t="shared" si="270"/>
        <v>6</v>
      </c>
      <c r="B2903" t="b">
        <f t="shared" si="271"/>
        <v>0</v>
      </c>
      <c r="C2903" t="str">
        <f t="shared" si="272"/>
        <v>OFF</v>
      </c>
      <c r="D2903" s="4">
        <f t="shared" si="274"/>
        <v>42550.874999992964</v>
      </c>
      <c r="E2903" t="str">
        <f t="shared" si="275"/>
        <v>LRKPLGS</v>
      </c>
      <c r="F2903" s="39">
        <v>83.313682556152344</v>
      </c>
      <c r="G2903">
        <f t="shared" si="273"/>
        <v>1.2498024914353828E-3</v>
      </c>
      <c r="H2903" s="38">
        <f>G2903*SUMIF('Manual Inputs'!$B$11:$B$22,'Expanded kW'!A2903,'Manual Inputs'!$C$11:$C$22)</f>
        <v>43553.110972527764</v>
      </c>
    </row>
    <row r="2904" spans="1:8" x14ac:dyDescent="0.2">
      <c r="A2904">
        <f t="shared" si="270"/>
        <v>6</v>
      </c>
      <c r="B2904" t="b">
        <f t="shared" si="271"/>
        <v>0</v>
      </c>
      <c r="C2904" t="str">
        <f t="shared" si="272"/>
        <v>OFF</v>
      </c>
      <c r="D2904" s="4">
        <f t="shared" si="274"/>
        <v>42550.916666659628</v>
      </c>
      <c r="E2904" t="str">
        <f t="shared" si="275"/>
        <v>LRKPLGS</v>
      </c>
      <c r="F2904" s="39">
        <v>78.007797241210937</v>
      </c>
      <c r="G2904">
        <f t="shared" si="273"/>
        <v>1.170208018085645E-3</v>
      </c>
      <c r="H2904" s="38">
        <f>G2904*SUMIF('Manual Inputs'!$B$11:$B$22,'Expanded kW'!A2904,'Manual Inputs'!$C$11:$C$22)</f>
        <v>40779.403163208466</v>
      </c>
    </row>
    <row r="2905" spans="1:8" x14ac:dyDescent="0.2">
      <c r="A2905">
        <f t="shared" si="270"/>
        <v>6</v>
      </c>
      <c r="B2905" t="b">
        <f t="shared" si="271"/>
        <v>0</v>
      </c>
      <c r="C2905" t="str">
        <f t="shared" si="272"/>
        <v>OFF</v>
      </c>
      <c r="D2905" s="4">
        <f t="shared" si="274"/>
        <v>42550.958333326293</v>
      </c>
      <c r="E2905" t="str">
        <f t="shared" si="275"/>
        <v>LRKPLGS</v>
      </c>
      <c r="F2905" s="39">
        <v>70.580718994140625</v>
      </c>
      <c r="G2905">
        <f t="shared" si="273"/>
        <v>1.0587931746592028E-3</v>
      </c>
      <c r="H2905" s="38">
        <f>G2905*SUMIF('Manual Inputs'!$B$11:$B$22,'Expanded kW'!A2905,'Manual Inputs'!$C$11:$C$22)</f>
        <v>36896.819256558025</v>
      </c>
    </row>
    <row r="2906" spans="1:8" x14ac:dyDescent="0.2">
      <c r="A2906">
        <f t="shared" si="270"/>
        <v>6</v>
      </c>
      <c r="B2906" t="b">
        <f t="shared" si="271"/>
        <v>0</v>
      </c>
      <c r="C2906" t="str">
        <f t="shared" si="272"/>
        <v>OFF</v>
      </c>
      <c r="D2906" s="4">
        <f t="shared" si="274"/>
        <v>42550.999999992957</v>
      </c>
      <c r="E2906" t="str">
        <f t="shared" si="275"/>
        <v>LRKPLGS</v>
      </c>
      <c r="F2906" s="39">
        <v>65.201759338378906</v>
      </c>
      <c r="G2906">
        <f t="shared" si="273"/>
        <v>9.781025008965777E-4</v>
      </c>
      <c r="H2906" s="38">
        <f>G2906*SUMIF('Manual Inputs'!$B$11:$B$22,'Expanded kW'!A2906,'Manual Inputs'!$C$11:$C$22)</f>
        <v>34084.911060731436</v>
      </c>
    </row>
    <row r="2907" spans="1:8" x14ac:dyDescent="0.2">
      <c r="A2907">
        <f t="shared" si="270"/>
        <v>6</v>
      </c>
      <c r="B2907" t="b">
        <f t="shared" si="271"/>
        <v>0</v>
      </c>
      <c r="C2907" t="str">
        <f t="shared" si="272"/>
        <v>OFF</v>
      </c>
      <c r="D2907" s="4">
        <f t="shared" si="274"/>
        <v>42551.041666659621</v>
      </c>
      <c r="E2907" t="str">
        <f t="shared" si="275"/>
        <v>LRKPLGS</v>
      </c>
      <c r="F2907" s="39">
        <v>61.207782745361328</v>
      </c>
      <c r="G2907">
        <f t="shared" si="273"/>
        <v>9.1818818978299033E-4</v>
      </c>
      <c r="H2907" s="38">
        <f>G2907*SUMIF('Manual Inputs'!$B$11:$B$22,'Expanded kW'!A2907,'Manual Inputs'!$C$11:$C$22)</f>
        <v>31997.017446616697</v>
      </c>
    </row>
    <row r="2908" spans="1:8" x14ac:dyDescent="0.2">
      <c r="A2908">
        <f t="shared" si="270"/>
        <v>6</v>
      </c>
      <c r="B2908" t="b">
        <f t="shared" si="271"/>
        <v>0</v>
      </c>
      <c r="C2908" t="str">
        <f t="shared" si="272"/>
        <v>OFF</v>
      </c>
      <c r="D2908" s="4">
        <f t="shared" si="274"/>
        <v>42551.083333326285</v>
      </c>
      <c r="E2908" t="str">
        <f t="shared" si="275"/>
        <v>LRKPLGS</v>
      </c>
      <c r="F2908" s="39">
        <v>60.303863525390625</v>
      </c>
      <c r="G2908">
        <f t="shared" si="273"/>
        <v>9.0462834632733355E-4</v>
      </c>
      <c r="H2908" s="38">
        <f>G2908*SUMIF('Manual Inputs'!$B$11:$B$22,'Expanded kW'!A2908,'Manual Inputs'!$C$11:$C$22)</f>
        <v>31524.484089673188</v>
      </c>
    </row>
    <row r="2909" spans="1:8" x14ac:dyDescent="0.2">
      <c r="A2909">
        <f t="shared" si="270"/>
        <v>6</v>
      </c>
      <c r="B2909" t="b">
        <f t="shared" si="271"/>
        <v>0</v>
      </c>
      <c r="C2909" t="str">
        <f t="shared" si="272"/>
        <v>OFF</v>
      </c>
      <c r="D2909" s="4">
        <f t="shared" si="274"/>
        <v>42551.12499999295</v>
      </c>
      <c r="E2909" t="str">
        <f t="shared" si="275"/>
        <v>LRKPLGS</v>
      </c>
      <c r="F2909" s="39">
        <v>60.647804260253906</v>
      </c>
      <c r="G2909">
        <f t="shared" si="273"/>
        <v>9.0978785883656069E-4</v>
      </c>
      <c r="H2909" s="38">
        <f>G2909*SUMIF('Manual Inputs'!$B$11:$B$22,'Expanded kW'!A2909,'Manual Inputs'!$C$11:$C$22)</f>
        <v>31704.282755797172</v>
      </c>
    </row>
    <row r="2910" spans="1:8" x14ac:dyDescent="0.2">
      <c r="A2910">
        <f t="shared" si="270"/>
        <v>6</v>
      </c>
      <c r="B2910" t="b">
        <f t="shared" si="271"/>
        <v>0</v>
      </c>
      <c r="C2910" t="str">
        <f t="shared" si="272"/>
        <v>OFF</v>
      </c>
      <c r="D2910" s="4">
        <f t="shared" si="274"/>
        <v>42551.166666659614</v>
      </c>
      <c r="E2910" t="str">
        <f t="shared" si="275"/>
        <v>LRKPLGS</v>
      </c>
      <c r="F2910" s="39">
        <v>63.538463592529297</v>
      </c>
      <c r="G2910">
        <f t="shared" si="273"/>
        <v>9.5315112312311734E-4</v>
      </c>
      <c r="H2910" s="38">
        <f>G2910*SUMIF('Manual Inputs'!$B$11:$B$22,'Expanded kW'!A2910,'Manual Inputs'!$C$11:$C$22)</f>
        <v>33215.405572838776</v>
      </c>
    </row>
    <row r="2911" spans="1:8" x14ac:dyDescent="0.2">
      <c r="A2911">
        <f t="shared" si="270"/>
        <v>6</v>
      </c>
      <c r="B2911" t="b">
        <f t="shared" si="271"/>
        <v>0</v>
      </c>
      <c r="C2911" t="str">
        <f t="shared" si="272"/>
        <v>OFF</v>
      </c>
      <c r="D2911" s="4">
        <f t="shared" si="274"/>
        <v>42551.208333326278</v>
      </c>
      <c r="E2911" t="str">
        <f t="shared" si="275"/>
        <v>LRKPLGS</v>
      </c>
      <c r="F2911" s="39">
        <v>69.937965393066406</v>
      </c>
      <c r="G2911">
        <f t="shared" si="273"/>
        <v>1.0491511203488536E-3</v>
      </c>
      <c r="H2911" s="38">
        <f>G2911*SUMIF('Manual Inputs'!$B$11:$B$22,'Expanded kW'!A2911,'Manual Inputs'!$C$11:$C$22)</f>
        <v>36560.81299616125</v>
      </c>
    </row>
    <row r="2912" spans="1:8" x14ac:dyDescent="0.2">
      <c r="A2912">
        <f t="shared" si="270"/>
        <v>6</v>
      </c>
      <c r="B2912" t="b">
        <f t="shared" si="271"/>
        <v>0</v>
      </c>
      <c r="C2912" t="str">
        <f t="shared" si="272"/>
        <v>OFF</v>
      </c>
      <c r="D2912" s="4">
        <f t="shared" si="274"/>
        <v>42551.249999992942</v>
      </c>
      <c r="E2912" t="str">
        <f t="shared" si="275"/>
        <v>LRKPLGS</v>
      </c>
      <c r="F2912" s="39">
        <v>89.977523803710938</v>
      </c>
      <c r="G2912">
        <f t="shared" si="273"/>
        <v>1.3497678889331504E-3</v>
      </c>
      <c r="H2912" s="38">
        <f>G2912*SUMIF('Manual Inputs'!$B$11:$B$22,'Expanded kW'!A2912,'Manual Inputs'!$C$11:$C$22)</f>
        <v>47036.704644702979</v>
      </c>
    </row>
    <row r="2913" spans="1:8" x14ac:dyDescent="0.2">
      <c r="A2913">
        <f t="shared" si="270"/>
        <v>6</v>
      </c>
      <c r="B2913" t="b">
        <f t="shared" si="271"/>
        <v>0</v>
      </c>
      <c r="C2913" t="str">
        <f t="shared" si="272"/>
        <v>ON</v>
      </c>
      <c r="D2913" s="4">
        <f t="shared" si="274"/>
        <v>42551.291666659607</v>
      </c>
      <c r="E2913" t="str">
        <f t="shared" si="275"/>
        <v>LRKPLGS</v>
      </c>
      <c r="F2913" s="39">
        <v>95.800727844238281</v>
      </c>
      <c r="G2913">
        <f t="shared" si="273"/>
        <v>1.4371227470392303E-3</v>
      </c>
      <c r="H2913" s="38">
        <f>G2913*SUMIF('Manual Inputs'!$B$11:$B$22,'Expanded kW'!A2913,'Manual Inputs'!$C$11:$C$22)</f>
        <v>50080.846303209364</v>
      </c>
    </row>
    <row r="2914" spans="1:8" x14ac:dyDescent="0.2">
      <c r="A2914">
        <f t="shared" si="270"/>
        <v>6</v>
      </c>
      <c r="B2914" t="b">
        <f t="shared" si="271"/>
        <v>0</v>
      </c>
      <c r="C2914" t="str">
        <f t="shared" si="272"/>
        <v>ON</v>
      </c>
      <c r="D2914" s="4">
        <f t="shared" si="274"/>
        <v>42551.333333326271</v>
      </c>
      <c r="E2914" t="str">
        <f t="shared" si="275"/>
        <v>LRKPLGS</v>
      </c>
      <c r="F2914" s="39">
        <v>101.66298675537109</v>
      </c>
      <c r="G2914">
        <f t="shared" si="273"/>
        <v>1.525063473793626E-3</v>
      </c>
      <c r="H2914" s="38">
        <f>G2914*SUMIF('Manual Inputs'!$B$11:$B$22,'Expanded kW'!A2914,'Manual Inputs'!$C$11:$C$22)</f>
        <v>53145.404309442907</v>
      </c>
    </row>
    <row r="2915" spans="1:8" x14ac:dyDescent="0.2">
      <c r="A2915">
        <f t="shared" si="270"/>
        <v>6</v>
      </c>
      <c r="B2915" t="b">
        <f t="shared" si="271"/>
        <v>0</v>
      </c>
      <c r="C2915" t="str">
        <f t="shared" si="272"/>
        <v>ON</v>
      </c>
      <c r="D2915" s="4">
        <f t="shared" si="274"/>
        <v>42551.374999992935</v>
      </c>
      <c r="E2915" t="str">
        <f t="shared" si="275"/>
        <v>LRKPLGS</v>
      </c>
      <c r="F2915" s="39">
        <v>110.99574279785156</v>
      </c>
      <c r="G2915">
        <f t="shared" si="273"/>
        <v>1.6650657086725038E-3</v>
      </c>
      <c r="H2915" s="38">
        <f>G2915*SUMIF('Manual Inputs'!$B$11:$B$22,'Expanded kW'!A2915,'Manual Inputs'!$C$11:$C$22)</f>
        <v>58024.201490490872</v>
      </c>
    </row>
    <row r="2916" spans="1:8" x14ac:dyDescent="0.2">
      <c r="A2916">
        <f t="shared" si="270"/>
        <v>6</v>
      </c>
      <c r="B2916" t="b">
        <f t="shared" si="271"/>
        <v>0</v>
      </c>
      <c r="C2916" t="str">
        <f t="shared" si="272"/>
        <v>ON</v>
      </c>
      <c r="D2916" s="4">
        <f t="shared" si="274"/>
        <v>42551.416666659599</v>
      </c>
      <c r="E2916" t="str">
        <f t="shared" si="275"/>
        <v>LRKPLGS</v>
      </c>
      <c r="F2916" s="39">
        <v>121.32054138183594</v>
      </c>
      <c r="G2916">
        <f t="shared" si="273"/>
        <v>1.819949739697481E-3</v>
      </c>
      <c r="H2916" s="38">
        <f>G2916*SUMIF('Manual Inputs'!$B$11:$B$22,'Expanded kW'!A2916,'Manual Inputs'!$C$11:$C$22)</f>
        <v>63421.599429229122</v>
      </c>
    </row>
    <row r="2917" spans="1:8" x14ac:dyDescent="0.2">
      <c r="A2917">
        <f t="shared" si="270"/>
        <v>6</v>
      </c>
      <c r="B2917" t="b">
        <f t="shared" si="271"/>
        <v>0</v>
      </c>
      <c r="C2917" t="str">
        <f t="shared" si="272"/>
        <v>ON</v>
      </c>
      <c r="D2917" s="4">
        <f t="shared" si="274"/>
        <v>42551.458333326264</v>
      </c>
      <c r="E2917" t="str">
        <f t="shared" si="275"/>
        <v>LRKPLGS</v>
      </c>
      <c r="F2917" s="39">
        <v>121.25027465820312</v>
      </c>
      <c r="G2917">
        <f t="shared" si="273"/>
        <v>1.8188956568197722E-3</v>
      </c>
      <c r="H2917" s="38">
        <f>G2917*SUMIF('Manual Inputs'!$B$11:$B$22,'Expanded kW'!A2917,'Manual Inputs'!$C$11:$C$22)</f>
        <v>63384.866754377137</v>
      </c>
    </row>
    <row r="2918" spans="1:8" x14ac:dyDescent="0.2">
      <c r="A2918">
        <f t="shared" si="270"/>
        <v>6</v>
      </c>
      <c r="B2918" t="b">
        <f t="shared" si="271"/>
        <v>0</v>
      </c>
      <c r="C2918" t="str">
        <f t="shared" si="272"/>
        <v>ON</v>
      </c>
      <c r="D2918" s="4">
        <f t="shared" si="274"/>
        <v>42551.499999992928</v>
      </c>
      <c r="E2918" t="str">
        <f t="shared" si="275"/>
        <v>LRKPLGS</v>
      </c>
      <c r="F2918" s="39">
        <v>123.31679534912109</v>
      </c>
      <c r="G2918">
        <f t="shared" si="273"/>
        <v>1.8498958794587286E-3</v>
      </c>
      <c r="H2918" s="38">
        <f>G2918*SUMIF('Manual Inputs'!$B$11:$B$22,'Expanded kW'!A2918,'Manual Inputs'!$C$11:$C$22)</f>
        <v>64465.162357898378</v>
      </c>
    </row>
    <row r="2919" spans="1:8" x14ac:dyDescent="0.2">
      <c r="A2919">
        <f t="shared" si="270"/>
        <v>6</v>
      </c>
      <c r="B2919" t="b">
        <f t="shared" si="271"/>
        <v>0</v>
      </c>
      <c r="C2919" t="str">
        <f t="shared" si="272"/>
        <v>ON</v>
      </c>
      <c r="D2919" s="4">
        <f t="shared" si="274"/>
        <v>42551.541666659592</v>
      </c>
      <c r="E2919" t="str">
        <f t="shared" si="275"/>
        <v>LRKPLGS</v>
      </c>
      <c r="F2919" s="39">
        <v>127.22903442382812</v>
      </c>
      <c r="G2919">
        <f t="shared" si="273"/>
        <v>1.9085840323844407E-3</v>
      </c>
      <c r="H2919" s="38">
        <f>G2919*SUMIF('Manual Inputs'!$B$11:$B$22,'Expanded kW'!A2919,'Manual Inputs'!$C$11:$C$22)</f>
        <v>66510.326817612833</v>
      </c>
    </row>
    <row r="2920" spans="1:8" x14ac:dyDescent="0.2">
      <c r="A2920">
        <f t="shared" si="270"/>
        <v>6</v>
      </c>
      <c r="B2920" t="b">
        <f t="shared" si="271"/>
        <v>0</v>
      </c>
      <c r="C2920" t="str">
        <f t="shared" si="272"/>
        <v>ON</v>
      </c>
      <c r="D2920" s="4">
        <f t="shared" si="274"/>
        <v>42551.583333326256</v>
      </c>
      <c r="E2920" t="str">
        <f t="shared" si="275"/>
        <v>LRKPLGS</v>
      </c>
      <c r="F2920" s="39">
        <v>131.7562255859375</v>
      </c>
      <c r="G2920">
        <f t="shared" si="273"/>
        <v>1.9764971844623727E-3</v>
      </c>
      <c r="H2920" s="38">
        <f>G2920*SUMIF('Manual Inputs'!$B$11:$B$22,'Expanded kW'!A2920,'Manual Inputs'!$C$11:$C$22)</f>
        <v>68876.964001658838</v>
      </c>
    </row>
    <row r="2921" spans="1:8" x14ac:dyDescent="0.2">
      <c r="A2921">
        <f t="shared" si="270"/>
        <v>6</v>
      </c>
      <c r="B2921" t="b">
        <f t="shared" si="271"/>
        <v>0</v>
      </c>
      <c r="C2921" t="str">
        <f t="shared" si="272"/>
        <v>ON</v>
      </c>
      <c r="D2921" s="4">
        <f t="shared" si="274"/>
        <v>42551.62499999292</v>
      </c>
      <c r="E2921" t="str">
        <f t="shared" si="275"/>
        <v>LRKPLGS</v>
      </c>
      <c r="F2921" s="39">
        <v>122.87225341796875</v>
      </c>
      <c r="G2921">
        <f t="shared" si="273"/>
        <v>1.8432272315721434E-3</v>
      </c>
      <c r="H2921" s="38">
        <f>G2921*SUMIF('Manual Inputs'!$B$11:$B$22,'Expanded kW'!A2921,'Manual Inputs'!$C$11:$C$22)</f>
        <v>64232.773349689895</v>
      </c>
    </row>
    <row r="2922" spans="1:8" x14ac:dyDescent="0.2">
      <c r="A2922">
        <f t="shared" si="270"/>
        <v>6</v>
      </c>
      <c r="B2922" t="b">
        <f t="shared" si="271"/>
        <v>0</v>
      </c>
      <c r="C2922" t="str">
        <f t="shared" si="272"/>
        <v>ON</v>
      </c>
      <c r="D2922" s="4">
        <f t="shared" si="274"/>
        <v>42551.666666659585</v>
      </c>
      <c r="E2922" t="str">
        <f t="shared" si="275"/>
        <v>LRKPLGS</v>
      </c>
      <c r="F2922" s="39">
        <v>117.99922180175781</v>
      </c>
      <c r="G2922">
        <f t="shared" si="273"/>
        <v>1.7701260689788442E-3</v>
      </c>
      <c r="H2922" s="38">
        <f>G2922*SUMIF('Manual Inputs'!$B$11:$B$22,'Expanded kW'!A2922,'Manual Inputs'!$C$11:$C$22)</f>
        <v>61685.344401144423</v>
      </c>
    </row>
    <row r="2923" spans="1:8" x14ac:dyDescent="0.2">
      <c r="A2923">
        <f t="shared" si="270"/>
        <v>6</v>
      </c>
      <c r="B2923" t="b">
        <f t="shared" si="271"/>
        <v>0</v>
      </c>
      <c r="C2923" t="str">
        <f t="shared" si="272"/>
        <v>ON</v>
      </c>
      <c r="D2923" s="4">
        <f t="shared" si="274"/>
        <v>42551.708333326249</v>
      </c>
      <c r="E2923" t="str">
        <f t="shared" si="275"/>
        <v>LRKPLGS</v>
      </c>
      <c r="F2923" s="39">
        <v>111.70411682128906</v>
      </c>
      <c r="G2923">
        <f t="shared" si="273"/>
        <v>1.6756921459178339E-3</v>
      </c>
      <c r="H2923" s="38">
        <f>G2923*SUMIF('Manual Inputs'!$B$11:$B$22,'Expanded kW'!A2923,'Manual Inputs'!$C$11:$C$22)</f>
        <v>58394.511522483946</v>
      </c>
    </row>
    <row r="2924" spans="1:8" x14ac:dyDescent="0.2">
      <c r="A2924">
        <f t="shared" si="270"/>
        <v>6</v>
      </c>
      <c r="B2924" t="b">
        <f t="shared" si="271"/>
        <v>0</v>
      </c>
      <c r="C2924" t="str">
        <f t="shared" si="272"/>
        <v>ON</v>
      </c>
      <c r="D2924" s="4">
        <f t="shared" si="274"/>
        <v>42551.749999992913</v>
      </c>
      <c r="E2924" t="str">
        <f t="shared" si="275"/>
        <v>LRKPLGS</v>
      </c>
      <c r="F2924" s="39">
        <v>105.74414825439453</v>
      </c>
      <c r="G2924">
        <f t="shared" si="273"/>
        <v>1.5862856602693214E-3</v>
      </c>
      <c r="H2924" s="38">
        <f>G2924*SUMIF('Manual Inputs'!$B$11:$B$22,'Expanded kW'!A2924,'Manual Inputs'!$C$11:$C$22)</f>
        <v>55278.874757637008</v>
      </c>
    </row>
    <row r="2925" spans="1:8" x14ac:dyDescent="0.2">
      <c r="A2925">
        <f t="shared" si="270"/>
        <v>6</v>
      </c>
      <c r="B2925" t="b">
        <f t="shared" si="271"/>
        <v>0</v>
      </c>
      <c r="C2925" t="str">
        <f t="shared" si="272"/>
        <v>ON</v>
      </c>
      <c r="D2925" s="4">
        <f t="shared" si="274"/>
        <v>42551.791666659577</v>
      </c>
      <c r="E2925" t="str">
        <f t="shared" si="275"/>
        <v>LRKPLGS</v>
      </c>
      <c r="F2925" s="39">
        <v>96.808883666992188</v>
      </c>
      <c r="G2925">
        <f t="shared" si="273"/>
        <v>1.452246261213312E-3</v>
      </c>
      <c r="H2925" s="38">
        <f>G2925*SUMIF('Manual Inputs'!$B$11:$B$22,'Expanded kW'!A2925,'Manual Inputs'!$C$11:$C$22)</f>
        <v>50607.870449530186</v>
      </c>
    </row>
    <row r="2926" spans="1:8" x14ac:dyDescent="0.2">
      <c r="A2926">
        <f t="shared" si="270"/>
        <v>6</v>
      </c>
      <c r="B2926" t="b">
        <f t="shared" si="271"/>
        <v>0</v>
      </c>
      <c r="C2926" t="str">
        <f t="shared" si="272"/>
        <v>ON</v>
      </c>
      <c r="D2926" s="4">
        <f t="shared" si="274"/>
        <v>42551.833333326242</v>
      </c>
      <c r="E2926" t="str">
        <f t="shared" si="275"/>
        <v>LRKPLGS</v>
      </c>
      <c r="F2926" s="39">
        <v>87.130424499511719</v>
      </c>
      <c r="G2926">
        <f t="shared" si="273"/>
        <v>1.3070580759158964E-3</v>
      </c>
      <c r="H2926" s="38">
        <f>G2926*SUMIF('Manual Inputs'!$B$11:$B$22,'Expanded kW'!A2926,'Manual Inputs'!$C$11:$C$22)</f>
        <v>45548.353294226778</v>
      </c>
    </row>
    <row r="2927" spans="1:8" x14ac:dyDescent="0.2">
      <c r="A2927">
        <f t="shared" si="270"/>
        <v>6</v>
      </c>
      <c r="B2927" t="b">
        <f t="shared" si="271"/>
        <v>0</v>
      </c>
      <c r="C2927" t="str">
        <f t="shared" si="272"/>
        <v>OFF</v>
      </c>
      <c r="D2927" s="4">
        <f t="shared" si="274"/>
        <v>42551.874999992906</v>
      </c>
      <c r="E2927" t="str">
        <f t="shared" si="275"/>
        <v>LRKPLGS</v>
      </c>
      <c r="F2927" s="39">
        <v>82.356292724609375</v>
      </c>
      <c r="G2927">
        <f t="shared" si="273"/>
        <v>1.2354405263892351E-3</v>
      </c>
      <c r="H2927" s="38">
        <f>G2927*SUMIF('Manual Inputs'!$B$11:$B$22,'Expanded kW'!A2927,'Manual Inputs'!$C$11:$C$22)</f>
        <v>43052.625286409435</v>
      </c>
    </row>
    <row r="2928" spans="1:8" x14ac:dyDescent="0.2">
      <c r="A2928">
        <f t="shared" si="270"/>
        <v>6</v>
      </c>
      <c r="B2928" t="b">
        <f t="shared" si="271"/>
        <v>0</v>
      </c>
      <c r="C2928" t="str">
        <f t="shared" si="272"/>
        <v>OFF</v>
      </c>
      <c r="D2928" s="4">
        <f t="shared" si="274"/>
        <v>42551.91666665957</v>
      </c>
      <c r="E2928" t="str">
        <f t="shared" si="275"/>
        <v>LRKPLGS</v>
      </c>
      <c r="F2928" s="39">
        <v>78.006019592285156</v>
      </c>
      <c r="G2928">
        <f t="shared" si="273"/>
        <v>1.1701813512766867E-3</v>
      </c>
      <c r="H2928" s="38">
        <f>G2928*SUMIF('Manual Inputs'!$B$11:$B$22,'Expanded kW'!A2928,'Manual Inputs'!$C$11:$C$22)</f>
        <v>40778.473878383222</v>
      </c>
    </row>
    <row r="2929" spans="1:8" x14ac:dyDescent="0.2">
      <c r="A2929">
        <f t="shared" si="270"/>
        <v>6</v>
      </c>
      <c r="B2929" t="b">
        <f t="shared" si="271"/>
        <v>0</v>
      </c>
      <c r="C2929" t="str">
        <f t="shared" si="272"/>
        <v>OFF</v>
      </c>
      <c r="D2929" s="4">
        <f t="shared" si="274"/>
        <v>42551.958333326234</v>
      </c>
      <c r="E2929" t="str">
        <f t="shared" si="275"/>
        <v>LRKPLGS</v>
      </c>
      <c r="F2929" s="39">
        <v>73.241874694824219</v>
      </c>
      <c r="G2929">
        <f t="shared" si="273"/>
        <v>1.0987136165694523E-3</v>
      </c>
      <c r="H2929" s="38">
        <f>G2929*SUMIF('Manual Inputs'!$B$11:$B$22,'Expanded kW'!A2929,'Manual Inputs'!$C$11:$C$22)</f>
        <v>38287.966616644189</v>
      </c>
    </row>
    <row r="2930" spans="1:8" x14ac:dyDescent="0.2">
      <c r="A2930">
        <f t="shared" si="270"/>
        <v>7</v>
      </c>
      <c r="B2930" t="b">
        <f t="shared" si="271"/>
        <v>0</v>
      </c>
      <c r="C2930" t="str">
        <f t="shared" si="272"/>
        <v>OFF</v>
      </c>
      <c r="D2930" s="4">
        <f t="shared" si="274"/>
        <v>42551.999999992899</v>
      </c>
      <c r="E2930" t="str">
        <f t="shared" si="275"/>
        <v>LRKPLGS</v>
      </c>
      <c r="F2930" s="39">
        <v>68.780593872070313</v>
      </c>
      <c r="G2930">
        <f t="shared" si="273"/>
        <v>9.8807089262935364E-4</v>
      </c>
      <c r="H2930" s="38">
        <f>G2930*SUMIF('Manual Inputs'!$B$11:$B$22,'Expanded kW'!A2930,'Manual Inputs'!$C$11:$C$22)</f>
        <v>36863.464635221877</v>
      </c>
    </row>
    <row r="2931" spans="1:8" x14ac:dyDescent="0.2">
      <c r="A2931">
        <f t="shared" si="270"/>
        <v>7</v>
      </c>
      <c r="B2931" t="b">
        <f t="shared" si="271"/>
        <v>0</v>
      </c>
      <c r="C2931" t="str">
        <f t="shared" si="272"/>
        <v>OFF</v>
      </c>
      <c r="D2931" s="4">
        <f t="shared" si="274"/>
        <v>42552.041666659563</v>
      </c>
      <c r="E2931" t="str">
        <f t="shared" si="275"/>
        <v>LRKPLGS</v>
      </c>
      <c r="F2931" s="39">
        <v>64.766845703125</v>
      </c>
      <c r="G2931">
        <f t="shared" si="273"/>
        <v>9.3041120240545689E-4</v>
      </c>
      <c r="H2931" s="38">
        <f>G2931*SUMIF('Manual Inputs'!$B$11:$B$22,'Expanded kW'!A2931,'Manual Inputs'!$C$11:$C$22)</f>
        <v>34712.266813990442</v>
      </c>
    </row>
    <row r="2932" spans="1:8" x14ac:dyDescent="0.2">
      <c r="A2932">
        <f t="shared" si="270"/>
        <v>7</v>
      </c>
      <c r="B2932" t="b">
        <f t="shared" si="271"/>
        <v>0</v>
      </c>
      <c r="C2932" t="str">
        <f t="shared" si="272"/>
        <v>OFF</v>
      </c>
      <c r="D2932" s="4">
        <f t="shared" si="274"/>
        <v>42552.083333326227</v>
      </c>
      <c r="E2932" t="str">
        <f t="shared" si="275"/>
        <v>LRKPLGS</v>
      </c>
      <c r="F2932" s="39">
        <v>62.577079772949219</v>
      </c>
      <c r="G2932">
        <f t="shared" si="273"/>
        <v>8.9895401578531163E-4</v>
      </c>
      <c r="H2932" s="38">
        <f>G2932*SUMIF('Manual Inputs'!$B$11:$B$22,'Expanded kW'!A2932,'Manual Inputs'!$C$11:$C$22)</f>
        <v>33538.645674914645</v>
      </c>
    </row>
    <row r="2933" spans="1:8" x14ac:dyDescent="0.2">
      <c r="A2933">
        <f t="shared" si="270"/>
        <v>7</v>
      </c>
      <c r="B2933" t="b">
        <f t="shared" si="271"/>
        <v>0</v>
      </c>
      <c r="C2933" t="str">
        <f t="shared" si="272"/>
        <v>OFF</v>
      </c>
      <c r="D2933" s="4">
        <f t="shared" si="274"/>
        <v>42552.124999992891</v>
      </c>
      <c r="E2933" t="str">
        <f t="shared" si="275"/>
        <v>LRKPLGS</v>
      </c>
      <c r="F2933" s="39">
        <v>63.196319580078125</v>
      </c>
      <c r="G2933">
        <f t="shared" si="273"/>
        <v>9.0784973468706343E-4</v>
      </c>
      <c r="H2933" s="38">
        <f>G2933*SUMIF('Manual Inputs'!$B$11:$B$22,'Expanded kW'!A2933,'Manual Inputs'!$C$11:$C$22)</f>
        <v>33870.531799266471</v>
      </c>
    </row>
    <row r="2934" spans="1:8" x14ac:dyDescent="0.2">
      <c r="A2934">
        <f t="shared" si="270"/>
        <v>7</v>
      </c>
      <c r="B2934" t="b">
        <f t="shared" si="271"/>
        <v>0</v>
      </c>
      <c r="C2934" t="str">
        <f t="shared" si="272"/>
        <v>OFF</v>
      </c>
      <c r="D2934" s="4">
        <f t="shared" si="274"/>
        <v>42552.166666659556</v>
      </c>
      <c r="E2934" t="str">
        <f t="shared" si="275"/>
        <v>LRKPLGS</v>
      </c>
      <c r="F2934" s="39">
        <v>65.3909912109375</v>
      </c>
      <c r="G2934">
        <f t="shared" si="273"/>
        <v>9.3937739438370498E-4</v>
      </c>
      <c r="H2934" s="38">
        <f>G2934*SUMIF('Manual Inputs'!$B$11:$B$22,'Expanded kW'!A2934,'Manual Inputs'!$C$11:$C$22)</f>
        <v>35046.782184667136</v>
      </c>
    </row>
    <row r="2935" spans="1:8" x14ac:dyDescent="0.2">
      <c r="A2935">
        <f t="shared" si="270"/>
        <v>7</v>
      </c>
      <c r="B2935" t="b">
        <f t="shared" si="271"/>
        <v>0</v>
      </c>
      <c r="C2935" t="str">
        <f t="shared" si="272"/>
        <v>OFF</v>
      </c>
      <c r="D2935" s="4">
        <f t="shared" si="274"/>
        <v>42552.20833332622</v>
      </c>
      <c r="E2935" t="str">
        <f t="shared" si="275"/>
        <v>LRKPLGS</v>
      </c>
      <c r="F2935" s="39">
        <v>76.481163024902344</v>
      </c>
      <c r="G2935">
        <f t="shared" si="273"/>
        <v>1.0986937850507939E-3</v>
      </c>
      <c r="H2935" s="38">
        <f>G2935*SUMIF('Manual Inputs'!$B$11:$B$22,'Expanded kW'!A2935,'Manual Inputs'!$C$11:$C$22)</f>
        <v>40990.641250830813</v>
      </c>
    </row>
    <row r="2936" spans="1:8" x14ac:dyDescent="0.2">
      <c r="A2936">
        <f t="shared" si="270"/>
        <v>7</v>
      </c>
      <c r="B2936" t="b">
        <f t="shared" si="271"/>
        <v>0</v>
      </c>
      <c r="C2936" t="str">
        <f t="shared" si="272"/>
        <v>OFF</v>
      </c>
      <c r="D2936" s="4">
        <f t="shared" si="274"/>
        <v>42552.249999992884</v>
      </c>
      <c r="E2936" t="str">
        <f t="shared" si="275"/>
        <v>LRKPLGS</v>
      </c>
      <c r="F2936" s="39">
        <v>80.439369201660156</v>
      </c>
      <c r="G2936">
        <f t="shared" si="273"/>
        <v>1.1555555841442188E-3</v>
      </c>
      <c r="H2936" s="38">
        <f>G2936*SUMIF('Manual Inputs'!$B$11:$B$22,'Expanded kW'!A2936,'Manual Inputs'!$C$11:$C$22)</f>
        <v>43112.070933267438</v>
      </c>
    </row>
    <row r="2937" spans="1:8" x14ac:dyDescent="0.2">
      <c r="A2937">
        <f t="shared" si="270"/>
        <v>7</v>
      </c>
      <c r="B2937" t="b">
        <f t="shared" si="271"/>
        <v>0</v>
      </c>
      <c r="C2937" t="str">
        <f t="shared" si="272"/>
        <v>ON</v>
      </c>
      <c r="D2937" s="4">
        <f t="shared" si="274"/>
        <v>42552.291666659548</v>
      </c>
      <c r="E2937" t="str">
        <f t="shared" si="275"/>
        <v>LRKPLGS</v>
      </c>
      <c r="F2937" s="39">
        <v>77.03887939453125</v>
      </c>
      <c r="G2937">
        <f t="shared" si="273"/>
        <v>1.1067056860849459E-3</v>
      </c>
      <c r="H2937" s="38">
        <f>G2937*SUMIF('Manual Inputs'!$B$11:$B$22,'Expanded kW'!A2937,'Manual Inputs'!$C$11:$C$22)</f>
        <v>41289.553436825299</v>
      </c>
    </row>
    <row r="2938" spans="1:8" x14ac:dyDescent="0.2">
      <c r="A2938">
        <f t="shared" si="270"/>
        <v>7</v>
      </c>
      <c r="B2938" t="b">
        <f t="shared" si="271"/>
        <v>0</v>
      </c>
      <c r="C2938" t="str">
        <f t="shared" si="272"/>
        <v>ON</v>
      </c>
      <c r="D2938" s="4">
        <f t="shared" si="274"/>
        <v>42552.333333326213</v>
      </c>
      <c r="E2938" t="str">
        <f t="shared" si="275"/>
        <v>LRKPLGS</v>
      </c>
      <c r="F2938" s="39">
        <v>84.034408569335938</v>
      </c>
      <c r="G2938">
        <f t="shared" si="273"/>
        <v>1.2072002931687435E-3</v>
      </c>
      <c r="H2938" s="38">
        <f>G2938*SUMIF('Manual Inputs'!$B$11:$B$22,'Expanded kW'!A2938,'Manual Inputs'!$C$11:$C$22)</f>
        <v>45038.858696092517</v>
      </c>
    </row>
    <row r="2939" spans="1:8" x14ac:dyDescent="0.2">
      <c r="A2939">
        <f t="shared" si="270"/>
        <v>7</v>
      </c>
      <c r="B2939" t="b">
        <f t="shared" si="271"/>
        <v>0</v>
      </c>
      <c r="C2939" t="str">
        <f t="shared" si="272"/>
        <v>ON</v>
      </c>
      <c r="D2939" s="4">
        <f t="shared" si="274"/>
        <v>42552.374999992877</v>
      </c>
      <c r="E2939" t="str">
        <f t="shared" si="275"/>
        <v>LRKPLGS</v>
      </c>
      <c r="F2939" s="39">
        <v>92.597801208496094</v>
      </c>
      <c r="G2939">
        <f t="shared" si="273"/>
        <v>1.330218117420861E-3</v>
      </c>
      <c r="H2939" s="38">
        <f>G2939*SUMIF('Manual Inputs'!$B$11:$B$22,'Expanded kW'!A2939,'Manual Inputs'!$C$11:$C$22)</f>
        <v>49628.471898594777</v>
      </c>
    </row>
    <row r="2940" spans="1:8" x14ac:dyDescent="0.2">
      <c r="A2940">
        <f t="shared" si="270"/>
        <v>7</v>
      </c>
      <c r="B2940" t="b">
        <f t="shared" si="271"/>
        <v>0</v>
      </c>
      <c r="C2940" t="str">
        <f t="shared" si="272"/>
        <v>ON</v>
      </c>
      <c r="D2940" s="4">
        <f t="shared" si="274"/>
        <v>42552.416666659541</v>
      </c>
      <c r="E2940" t="str">
        <f t="shared" si="275"/>
        <v>LRKPLGS</v>
      </c>
      <c r="F2940" s="39">
        <v>90.417854309082031</v>
      </c>
      <c r="G2940">
        <f t="shared" si="273"/>
        <v>1.2989019865541384E-3</v>
      </c>
      <c r="H2940" s="38">
        <f>G2940*SUMIF('Manual Inputs'!$B$11:$B$22,'Expanded kW'!A2940,'Manual Inputs'!$C$11:$C$22)</f>
        <v>48460.113341198776</v>
      </c>
    </row>
    <row r="2941" spans="1:8" x14ac:dyDescent="0.2">
      <c r="A2941">
        <f t="shared" si="270"/>
        <v>7</v>
      </c>
      <c r="B2941" t="b">
        <f t="shared" si="271"/>
        <v>0</v>
      </c>
      <c r="C2941" t="str">
        <f t="shared" si="272"/>
        <v>ON</v>
      </c>
      <c r="D2941" s="4">
        <f t="shared" si="274"/>
        <v>42552.458333326205</v>
      </c>
      <c r="E2941" t="str">
        <f t="shared" si="275"/>
        <v>LRKPLGS</v>
      </c>
      <c r="F2941" s="39">
        <v>92.7427978515625</v>
      </c>
      <c r="G2941">
        <f t="shared" si="273"/>
        <v>1.3323010735931987E-3</v>
      </c>
      <c r="H2941" s="38">
        <f>G2941*SUMIF('Manual Inputs'!$B$11:$B$22,'Expanded kW'!A2941,'Manual Inputs'!$C$11:$C$22)</f>
        <v>49706.183914775473</v>
      </c>
    </row>
    <row r="2942" spans="1:8" x14ac:dyDescent="0.2">
      <c r="A2942">
        <f t="shared" si="270"/>
        <v>7</v>
      </c>
      <c r="B2942" t="b">
        <f t="shared" si="271"/>
        <v>0</v>
      </c>
      <c r="C2942" t="str">
        <f t="shared" si="272"/>
        <v>ON</v>
      </c>
      <c r="D2942" s="4">
        <f t="shared" si="274"/>
        <v>42552.49999999287</v>
      </c>
      <c r="E2942" t="str">
        <f t="shared" si="275"/>
        <v>LRKPLGS</v>
      </c>
      <c r="F2942" s="39">
        <v>105.61083984375</v>
      </c>
      <c r="G2942">
        <f t="shared" si="273"/>
        <v>1.5171575428650596E-3</v>
      </c>
      <c r="H2942" s="38">
        <f>G2942*SUMIF('Manual Inputs'!$B$11:$B$22,'Expanded kW'!A2942,'Manual Inputs'!$C$11:$C$22)</f>
        <v>56602.905565447021</v>
      </c>
    </row>
    <row r="2943" spans="1:8" x14ac:dyDescent="0.2">
      <c r="A2943">
        <f t="shared" si="270"/>
        <v>7</v>
      </c>
      <c r="B2943" t="b">
        <f t="shared" si="271"/>
        <v>0</v>
      </c>
      <c r="C2943" t="str">
        <f t="shared" si="272"/>
        <v>ON</v>
      </c>
      <c r="D2943" s="4">
        <f t="shared" si="274"/>
        <v>42552.541666659534</v>
      </c>
      <c r="E2943" t="str">
        <f t="shared" si="275"/>
        <v>LRKPLGS</v>
      </c>
      <c r="F2943" s="39">
        <v>98.813240051269531</v>
      </c>
      <c r="G2943">
        <f t="shared" si="273"/>
        <v>1.4195062997370085E-3</v>
      </c>
      <c r="H2943" s="38">
        <f>G2943*SUMIF('Manual Inputs'!$B$11:$B$22,'Expanded kW'!A2943,'Manual Inputs'!$C$11:$C$22)</f>
        <v>52959.682012876779</v>
      </c>
    </row>
    <row r="2944" spans="1:8" x14ac:dyDescent="0.2">
      <c r="A2944">
        <f t="shared" si="270"/>
        <v>7</v>
      </c>
      <c r="B2944" t="b">
        <f t="shared" si="271"/>
        <v>0</v>
      </c>
      <c r="C2944" t="str">
        <f t="shared" si="272"/>
        <v>ON</v>
      </c>
      <c r="D2944" s="4">
        <f t="shared" si="274"/>
        <v>42552.583333326198</v>
      </c>
      <c r="E2944" t="str">
        <f t="shared" si="275"/>
        <v>LRKPLGS</v>
      </c>
      <c r="F2944" s="39">
        <v>98.14501953125</v>
      </c>
      <c r="G2944">
        <f t="shared" si="273"/>
        <v>1.4099069460745933E-3</v>
      </c>
      <c r="H2944" s="38">
        <f>G2944*SUMIF('Manual Inputs'!$B$11:$B$22,'Expanded kW'!A2944,'Manual Inputs'!$C$11:$C$22)</f>
        <v>52601.544315576779</v>
      </c>
    </row>
    <row r="2945" spans="1:8" x14ac:dyDescent="0.2">
      <c r="A2945">
        <f t="shared" si="270"/>
        <v>7</v>
      </c>
      <c r="B2945" t="b">
        <f t="shared" si="271"/>
        <v>0</v>
      </c>
      <c r="C2945" t="str">
        <f t="shared" si="272"/>
        <v>ON</v>
      </c>
      <c r="D2945" s="4">
        <f t="shared" si="274"/>
        <v>42552.624999992862</v>
      </c>
      <c r="E2945" t="str">
        <f t="shared" si="275"/>
        <v>LRKPLGS</v>
      </c>
      <c r="F2945" s="39">
        <v>101.53675842285156</v>
      </c>
      <c r="G2945">
        <f t="shared" si="273"/>
        <v>1.4586311324406448E-3</v>
      </c>
      <c r="H2945" s="38">
        <f>G2945*SUMIF('Manual Inputs'!$B$11:$B$22,'Expanded kW'!A2945,'Manual Inputs'!$C$11:$C$22)</f>
        <v>54419.371694546709</v>
      </c>
    </row>
    <row r="2946" spans="1:8" x14ac:dyDescent="0.2">
      <c r="A2946">
        <f t="shared" ref="A2946:A3009" si="276">MONTH(D2946)</f>
        <v>7</v>
      </c>
      <c r="B2946" t="b">
        <f t="shared" ref="B2946:B3009" si="277">IF(ISNA(VLOOKUP(DATE(YEAR(D2946),MONTH(D2946),DAY(D2946)),Holidays,1,FALSE)),FALSE,TRUE)</f>
        <v>0</v>
      </c>
      <c r="C2946" t="str">
        <f t="shared" ref="C2946:C3009" si="278">IF(OR(HOUR(D2946)&lt;PkStart,HOUR(D2946)&gt;OPkStart-1,WEEKDAY(D2946,2)&gt;5,B2946)=TRUE,"OFF","ON")</f>
        <v>ON</v>
      </c>
      <c r="D2946" s="4">
        <f t="shared" si="274"/>
        <v>42552.666666659527</v>
      </c>
      <c r="E2946" t="str">
        <f t="shared" si="275"/>
        <v>LRKPLGS</v>
      </c>
      <c r="F2946" s="39">
        <v>102.23090362548828</v>
      </c>
      <c r="G2946">
        <f t="shared" ref="G2946:G3009" si="279">IF(SUMIF($A$2:$A$8761,A2946,$F$2:$F$8761)=0,0,F2946/SUMIF($A$2:$A$8761,A2946,$F$2:$F$8761))</f>
        <v>1.4686029083642335E-3</v>
      </c>
      <c r="H2946" s="38">
        <f>G2946*SUMIF('Manual Inputs'!$B$11:$B$22,'Expanded kW'!A2946,'Manual Inputs'!$C$11:$C$22)</f>
        <v>54791.403915970986</v>
      </c>
    </row>
    <row r="2947" spans="1:8" x14ac:dyDescent="0.2">
      <c r="A2947">
        <f t="shared" si="276"/>
        <v>7</v>
      </c>
      <c r="B2947" t="b">
        <f t="shared" si="277"/>
        <v>0</v>
      </c>
      <c r="C2947" t="str">
        <f t="shared" si="278"/>
        <v>ON</v>
      </c>
      <c r="D2947" s="4">
        <f t="shared" si="274"/>
        <v>42552.708333326191</v>
      </c>
      <c r="E2947" t="str">
        <f t="shared" si="275"/>
        <v>LRKPLGS</v>
      </c>
      <c r="F2947" s="39">
        <v>97.787376403808594</v>
      </c>
      <c r="G2947">
        <f t="shared" si="279"/>
        <v>1.4047692067170202E-3</v>
      </c>
      <c r="H2947" s="38">
        <f>G2947*SUMIF('Manual Inputs'!$B$11:$B$22,'Expanded kW'!A2947,'Manual Inputs'!$C$11:$C$22)</f>
        <v>52409.862853724495</v>
      </c>
    </row>
    <row r="2948" spans="1:8" x14ac:dyDescent="0.2">
      <c r="A2948">
        <f t="shared" si="276"/>
        <v>7</v>
      </c>
      <c r="B2948" t="b">
        <f t="shared" si="277"/>
        <v>0</v>
      </c>
      <c r="C2948" t="str">
        <f t="shared" si="278"/>
        <v>ON</v>
      </c>
      <c r="D2948" s="4">
        <f t="shared" ref="D2948:D3011" si="280">+D2947+1/24</f>
        <v>42552.749999992855</v>
      </c>
      <c r="E2948" t="str">
        <f t="shared" ref="E2948:E3011" si="281">+E2947</f>
        <v>LRKPLGS</v>
      </c>
      <c r="F2948" s="39">
        <v>97.148513793945313</v>
      </c>
      <c r="G2948">
        <f t="shared" si="279"/>
        <v>1.395591595509283E-3</v>
      </c>
      <c r="H2948" s="38">
        <f>G2948*SUMIF('Manual Inputs'!$B$11:$B$22,'Expanded kW'!A2948,'Manual Inputs'!$C$11:$C$22)</f>
        <v>52067.459744073189</v>
      </c>
    </row>
    <row r="2949" spans="1:8" x14ac:dyDescent="0.2">
      <c r="A2949">
        <f t="shared" si="276"/>
        <v>7</v>
      </c>
      <c r="B2949" t="b">
        <f t="shared" si="277"/>
        <v>0</v>
      </c>
      <c r="C2949" t="str">
        <f t="shared" si="278"/>
        <v>ON</v>
      </c>
      <c r="D2949" s="4">
        <f t="shared" si="280"/>
        <v>42552.791666659519</v>
      </c>
      <c r="E2949" t="str">
        <f t="shared" si="281"/>
        <v>LRKPLGS</v>
      </c>
      <c r="F2949" s="39">
        <v>91.584114074707031</v>
      </c>
      <c r="G2949">
        <f t="shared" si="279"/>
        <v>1.3156559466871685E-3</v>
      </c>
      <c r="H2949" s="38">
        <f>G2949*SUMIF('Manual Inputs'!$B$11:$B$22,'Expanded kW'!A2949,'Manual Inputs'!$C$11:$C$22)</f>
        <v>49085.178831409052</v>
      </c>
    </row>
    <row r="2950" spans="1:8" x14ac:dyDescent="0.2">
      <c r="A2950">
        <f t="shared" si="276"/>
        <v>7</v>
      </c>
      <c r="B2950" t="b">
        <f t="shared" si="277"/>
        <v>0</v>
      </c>
      <c r="C2950" t="str">
        <f t="shared" si="278"/>
        <v>ON</v>
      </c>
      <c r="D2950" s="4">
        <f t="shared" si="280"/>
        <v>42552.833333326183</v>
      </c>
      <c r="E2950" t="str">
        <f t="shared" si="281"/>
        <v>LRKPLGS</v>
      </c>
      <c r="F2950" s="39">
        <v>84.367477416992188</v>
      </c>
      <c r="G2950">
        <f t="shared" si="279"/>
        <v>1.2119850095412548E-3</v>
      </c>
      <c r="H2950" s="38">
        <f>G2950*SUMIF('Manual Inputs'!$B$11:$B$22,'Expanded kW'!A2950,'Manual Inputs'!$C$11:$C$22)</f>
        <v>45217.369392140114</v>
      </c>
    </row>
    <row r="2951" spans="1:8" x14ac:dyDescent="0.2">
      <c r="A2951">
        <f t="shared" si="276"/>
        <v>7</v>
      </c>
      <c r="B2951" t="b">
        <f t="shared" si="277"/>
        <v>0</v>
      </c>
      <c r="C2951" t="str">
        <f t="shared" si="278"/>
        <v>OFF</v>
      </c>
      <c r="D2951" s="4">
        <f t="shared" si="280"/>
        <v>42552.874999992848</v>
      </c>
      <c r="E2951" t="str">
        <f t="shared" si="281"/>
        <v>LRKPLGS</v>
      </c>
      <c r="F2951" s="39">
        <v>78.999305725097656</v>
      </c>
      <c r="G2951">
        <f t="shared" si="279"/>
        <v>1.1348682837789943E-3</v>
      </c>
      <c r="H2951" s="38">
        <f>G2951*SUMIF('Manual Inputs'!$B$11:$B$22,'Expanded kW'!A2951,'Manual Inputs'!$C$11:$C$22)</f>
        <v>42340.258332470854</v>
      </c>
    </row>
    <row r="2952" spans="1:8" x14ac:dyDescent="0.2">
      <c r="A2952">
        <f t="shared" si="276"/>
        <v>7</v>
      </c>
      <c r="B2952" t="b">
        <f t="shared" si="277"/>
        <v>0</v>
      </c>
      <c r="C2952" t="str">
        <f t="shared" si="278"/>
        <v>OFF</v>
      </c>
      <c r="D2952" s="4">
        <f t="shared" si="280"/>
        <v>42552.916666659512</v>
      </c>
      <c r="E2952" t="str">
        <f t="shared" si="281"/>
        <v>LRKPLGS</v>
      </c>
      <c r="F2952" s="39">
        <v>74.800163269042969</v>
      </c>
      <c r="G2952">
        <f t="shared" si="279"/>
        <v>1.0745453031058576E-3</v>
      </c>
      <c r="H2952" s="38">
        <f>G2952*SUMIF('Manual Inputs'!$B$11:$B$22,'Expanded kW'!A2952,'Manual Inputs'!$C$11:$C$22)</f>
        <v>40089.697080921556</v>
      </c>
    </row>
    <row r="2953" spans="1:8" x14ac:dyDescent="0.2">
      <c r="A2953">
        <f t="shared" si="276"/>
        <v>7</v>
      </c>
      <c r="B2953" t="b">
        <f t="shared" si="277"/>
        <v>0</v>
      </c>
      <c r="C2953" t="str">
        <f t="shared" si="278"/>
        <v>OFF</v>
      </c>
      <c r="D2953" s="4">
        <f t="shared" si="280"/>
        <v>42552.958333326176</v>
      </c>
      <c r="E2953" t="str">
        <f t="shared" si="281"/>
        <v>LRKPLGS</v>
      </c>
      <c r="F2953" s="39">
        <v>70.923049926757812</v>
      </c>
      <c r="G2953">
        <f t="shared" si="279"/>
        <v>1.0188484469830076E-3</v>
      </c>
      <c r="H2953" s="38">
        <f>G2953*SUMIF('Manual Inputs'!$B$11:$B$22,'Expanded kW'!A2953,'Manual Inputs'!$C$11:$C$22)</f>
        <v>38011.729698931376</v>
      </c>
    </row>
    <row r="2954" spans="1:8" x14ac:dyDescent="0.2">
      <c r="A2954">
        <f t="shared" si="276"/>
        <v>7</v>
      </c>
      <c r="B2954" t="b">
        <f t="shared" si="277"/>
        <v>0</v>
      </c>
      <c r="C2954" t="str">
        <f t="shared" si="278"/>
        <v>OFF</v>
      </c>
      <c r="D2954" s="4">
        <f t="shared" si="280"/>
        <v>42552.99999999284</v>
      </c>
      <c r="E2954" t="str">
        <f t="shared" si="281"/>
        <v>LRKPLGS</v>
      </c>
      <c r="F2954" s="39">
        <v>68.61163330078125</v>
      </c>
      <c r="G2954">
        <f t="shared" si="279"/>
        <v>9.8564368150635484E-4</v>
      </c>
      <c r="H2954" s="38">
        <f>G2954*SUMIF('Manual Inputs'!$B$11:$B$22,'Expanded kW'!A2954,'Manual Inputs'!$C$11:$C$22)</f>
        <v>36772.908975640836</v>
      </c>
    </row>
    <row r="2955" spans="1:8" x14ac:dyDescent="0.2">
      <c r="A2955">
        <f t="shared" si="276"/>
        <v>7</v>
      </c>
      <c r="B2955" t="b">
        <f t="shared" si="277"/>
        <v>0</v>
      </c>
      <c r="C2955" t="str">
        <f t="shared" si="278"/>
        <v>OFF</v>
      </c>
      <c r="D2955" s="4">
        <f t="shared" si="280"/>
        <v>42553.041666659505</v>
      </c>
      <c r="E2955" t="str">
        <f t="shared" si="281"/>
        <v>LRKPLGS</v>
      </c>
      <c r="F2955" s="39">
        <v>65.504783630371094</v>
      </c>
      <c r="G2955">
        <f t="shared" si="279"/>
        <v>9.4101208479730229E-4</v>
      </c>
      <c r="H2955" s="38">
        <f>G2955*SUMIF('Manual Inputs'!$B$11:$B$22,'Expanded kW'!A2955,'Manual Inputs'!$C$11:$C$22)</f>
        <v>35107.770067926016</v>
      </c>
    </row>
    <row r="2956" spans="1:8" x14ac:dyDescent="0.2">
      <c r="A2956">
        <f t="shared" si="276"/>
        <v>7</v>
      </c>
      <c r="B2956" t="b">
        <f t="shared" si="277"/>
        <v>0</v>
      </c>
      <c r="C2956" t="str">
        <f t="shared" si="278"/>
        <v>OFF</v>
      </c>
      <c r="D2956" s="4">
        <f t="shared" si="280"/>
        <v>42553.083333326169</v>
      </c>
      <c r="E2956" t="str">
        <f t="shared" si="281"/>
        <v>LRKPLGS</v>
      </c>
      <c r="F2956" s="39">
        <v>63.750625610351563</v>
      </c>
      <c r="G2956">
        <f t="shared" si="279"/>
        <v>9.1581264432900108E-4</v>
      </c>
      <c r="H2956" s="38">
        <f>G2956*SUMIF('Manual Inputs'!$B$11:$B$22,'Expanded kW'!A2956,'Manual Inputs'!$C$11:$C$22)</f>
        <v>34167.616188826709</v>
      </c>
    </row>
    <row r="2957" spans="1:8" x14ac:dyDescent="0.2">
      <c r="A2957">
        <f t="shared" si="276"/>
        <v>7</v>
      </c>
      <c r="B2957" t="b">
        <f t="shared" si="277"/>
        <v>0</v>
      </c>
      <c r="C2957" t="str">
        <f t="shared" si="278"/>
        <v>OFF</v>
      </c>
      <c r="D2957" s="4">
        <f t="shared" si="280"/>
        <v>42553.124999992833</v>
      </c>
      <c r="E2957" t="str">
        <f t="shared" si="281"/>
        <v>LRKPLGS</v>
      </c>
      <c r="F2957" s="39">
        <v>63.010955810546875</v>
      </c>
      <c r="G2957">
        <f t="shared" si="279"/>
        <v>9.0518688263954337E-4</v>
      </c>
      <c r="H2957" s="38">
        <f>G2957*SUMIF('Manual Inputs'!$B$11:$B$22,'Expanded kW'!A2957,'Manual Inputs'!$C$11:$C$22)</f>
        <v>33771.184725068822</v>
      </c>
    </row>
    <row r="2958" spans="1:8" x14ac:dyDescent="0.2">
      <c r="A2958">
        <f t="shared" si="276"/>
        <v>7</v>
      </c>
      <c r="B2958" t="b">
        <f t="shared" si="277"/>
        <v>0</v>
      </c>
      <c r="C2958" t="str">
        <f t="shared" si="278"/>
        <v>OFF</v>
      </c>
      <c r="D2958" s="4">
        <f t="shared" si="280"/>
        <v>42553.166666659497</v>
      </c>
      <c r="E2958" t="str">
        <f t="shared" si="281"/>
        <v>LRKPLGS</v>
      </c>
      <c r="F2958" s="39">
        <v>62.533885955810547</v>
      </c>
      <c r="G2958">
        <f t="shared" si="279"/>
        <v>8.983335129508107E-4</v>
      </c>
      <c r="H2958" s="38">
        <f>G2958*SUMIF('Manual Inputs'!$B$11:$B$22,'Expanded kW'!A2958,'Manual Inputs'!$C$11:$C$22)</f>
        <v>33515.495631262609</v>
      </c>
    </row>
    <row r="2959" spans="1:8" x14ac:dyDescent="0.2">
      <c r="A2959">
        <f t="shared" si="276"/>
        <v>7</v>
      </c>
      <c r="B2959" t="b">
        <f t="shared" si="277"/>
        <v>0</v>
      </c>
      <c r="C2959" t="str">
        <f t="shared" si="278"/>
        <v>OFF</v>
      </c>
      <c r="D2959" s="4">
        <f t="shared" si="280"/>
        <v>42553.208333326162</v>
      </c>
      <c r="E2959" t="str">
        <f t="shared" si="281"/>
        <v>LRKPLGS</v>
      </c>
      <c r="F2959" s="39">
        <v>64.042068481445313</v>
      </c>
      <c r="G2959">
        <f t="shared" si="279"/>
        <v>9.1999938075537841E-4</v>
      </c>
      <c r="H2959" s="38">
        <f>G2959*SUMIF('Manual Inputs'!$B$11:$B$22,'Expanded kW'!A2959,'Manual Inputs'!$C$11:$C$22)</f>
        <v>34323.817136898411</v>
      </c>
    </row>
    <row r="2960" spans="1:8" x14ac:dyDescent="0.2">
      <c r="A2960">
        <f t="shared" si="276"/>
        <v>7</v>
      </c>
      <c r="B2960" t="b">
        <f t="shared" si="277"/>
        <v>0</v>
      </c>
      <c r="C2960" t="str">
        <f t="shared" si="278"/>
        <v>OFF</v>
      </c>
      <c r="D2960" s="4">
        <f t="shared" si="280"/>
        <v>42553.249999992826</v>
      </c>
      <c r="E2960" t="str">
        <f t="shared" si="281"/>
        <v>LRKPLGS</v>
      </c>
      <c r="F2960" s="39">
        <v>74.146621704101563</v>
      </c>
      <c r="G2960">
        <f t="shared" si="279"/>
        <v>1.0651568206707814E-3</v>
      </c>
      <c r="H2960" s="38">
        <f>G2960*SUMIF('Manual Inputs'!$B$11:$B$22,'Expanded kW'!A2960,'Manual Inputs'!$C$11:$C$22)</f>
        <v>39739.426677445903</v>
      </c>
    </row>
    <row r="2961" spans="1:8" x14ac:dyDescent="0.2">
      <c r="A2961">
        <f t="shared" si="276"/>
        <v>7</v>
      </c>
      <c r="B2961" t="b">
        <f t="shared" si="277"/>
        <v>0</v>
      </c>
      <c r="C2961" t="str">
        <f t="shared" si="278"/>
        <v>OFF</v>
      </c>
      <c r="D2961" s="4">
        <f t="shared" si="280"/>
        <v>42553.29166665949</v>
      </c>
      <c r="E2961" t="str">
        <f t="shared" si="281"/>
        <v>LRKPLGS</v>
      </c>
      <c r="F2961" s="39">
        <v>76.534255981445313</v>
      </c>
      <c r="G2961">
        <f t="shared" si="279"/>
        <v>1.0994564944432326E-3</v>
      </c>
      <c r="H2961" s="38">
        <f>G2961*SUMIF('Manual Inputs'!$B$11:$B$22,'Expanded kW'!A2961,'Manual Inputs'!$C$11:$C$22)</f>
        <v>41019.096810978219</v>
      </c>
    </row>
    <row r="2962" spans="1:8" x14ac:dyDescent="0.2">
      <c r="A2962">
        <f t="shared" si="276"/>
        <v>7</v>
      </c>
      <c r="B2962" t="b">
        <f t="shared" si="277"/>
        <v>0</v>
      </c>
      <c r="C2962" t="str">
        <f t="shared" si="278"/>
        <v>OFF</v>
      </c>
      <c r="D2962" s="4">
        <f t="shared" si="280"/>
        <v>42553.333333326154</v>
      </c>
      <c r="E2962" t="str">
        <f t="shared" si="281"/>
        <v>LRKPLGS</v>
      </c>
      <c r="F2962" s="39">
        <v>73.744575500488281</v>
      </c>
      <c r="G2962">
        <f t="shared" si="279"/>
        <v>1.0593812068105508E-3</v>
      </c>
      <c r="H2962" s="38">
        <f>G2962*SUMIF('Manual Inputs'!$B$11:$B$22,'Expanded kW'!A2962,'Manual Inputs'!$C$11:$C$22)</f>
        <v>39523.94706067798</v>
      </c>
    </row>
    <row r="2963" spans="1:8" x14ac:dyDescent="0.2">
      <c r="A2963">
        <f t="shared" si="276"/>
        <v>7</v>
      </c>
      <c r="B2963" t="b">
        <f t="shared" si="277"/>
        <v>0</v>
      </c>
      <c r="C2963" t="str">
        <f t="shared" si="278"/>
        <v>OFF</v>
      </c>
      <c r="D2963" s="4">
        <f t="shared" si="280"/>
        <v>42553.374999992819</v>
      </c>
      <c r="E2963" t="str">
        <f t="shared" si="281"/>
        <v>LRKPLGS</v>
      </c>
      <c r="F2963" s="39">
        <v>84.63482666015625</v>
      </c>
      <c r="G2963">
        <f t="shared" si="279"/>
        <v>1.2158256278096608E-3</v>
      </c>
      <c r="H2963" s="38">
        <f>G2963*SUMIF('Manual Inputs'!$B$11:$B$22,'Expanded kW'!A2963,'Manual Inputs'!$C$11:$C$22)</f>
        <v>45360.657183300544</v>
      </c>
    </row>
    <row r="2964" spans="1:8" x14ac:dyDescent="0.2">
      <c r="A2964">
        <f t="shared" si="276"/>
        <v>7</v>
      </c>
      <c r="B2964" t="b">
        <f t="shared" si="277"/>
        <v>0</v>
      </c>
      <c r="C2964" t="str">
        <f t="shared" si="278"/>
        <v>OFF</v>
      </c>
      <c r="D2964" s="4">
        <f t="shared" si="280"/>
        <v>42553.416666659483</v>
      </c>
      <c r="E2964" t="str">
        <f t="shared" si="281"/>
        <v>LRKPLGS</v>
      </c>
      <c r="F2964" s="39">
        <v>89.104598999023438</v>
      </c>
      <c r="G2964">
        <f t="shared" si="279"/>
        <v>1.2800363549361081E-3</v>
      </c>
      <c r="H2964" s="38">
        <f>G2964*SUMIF('Manual Inputs'!$B$11:$B$22,'Expanded kW'!A2964,'Manual Inputs'!$C$11:$C$22)</f>
        <v>47756.2645089336</v>
      </c>
    </row>
    <row r="2965" spans="1:8" x14ac:dyDescent="0.2">
      <c r="A2965">
        <f t="shared" si="276"/>
        <v>7</v>
      </c>
      <c r="B2965" t="b">
        <f t="shared" si="277"/>
        <v>0</v>
      </c>
      <c r="C2965" t="str">
        <f t="shared" si="278"/>
        <v>OFF</v>
      </c>
      <c r="D2965" s="4">
        <f t="shared" si="280"/>
        <v>42553.458333326147</v>
      </c>
      <c r="E2965" t="str">
        <f t="shared" si="281"/>
        <v>LRKPLGS</v>
      </c>
      <c r="F2965" s="39">
        <v>87.850624084472656</v>
      </c>
      <c r="G2965">
        <f t="shared" si="279"/>
        <v>1.2620223186592546E-3</v>
      </c>
      <c r="H2965" s="38">
        <f>G2965*SUMIF('Manual Inputs'!$B$11:$B$22,'Expanded kW'!A2965,'Manual Inputs'!$C$11:$C$22)</f>
        <v>47084.187440189809</v>
      </c>
    </row>
    <row r="2966" spans="1:8" x14ac:dyDescent="0.2">
      <c r="A2966">
        <f t="shared" si="276"/>
        <v>7</v>
      </c>
      <c r="B2966" t="b">
        <f t="shared" si="277"/>
        <v>0</v>
      </c>
      <c r="C2966" t="str">
        <f t="shared" si="278"/>
        <v>OFF</v>
      </c>
      <c r="D2966" s="4">
        <f t="shared" si="280"/>
        <v>42553.499999992811</v>
      </c>
      <c r="E2966" t="str">
        <f t="shared" si="281"/>
        <v>LRKPLGS</v>
      </c>
      <c r="F2966" s="39">
        <v>97.522186279296875</v>
      </c>
      <c r="G2966">
        <f t="shared" si="279"/>
        <v>1.4009596053703068E-3</v>
      </c>
      <c r="H2966" s="38">
        <f>G2966*SUMIF('Manual Inputs'!$B$11:$B$22,'Expanded kW'!A2966,'Manual Inputs'!$C$11:$C$22)</f>
        <v>52267.732258069409</v>
      </c>
    </row>
    <row r="2967" spans="1:8" x14ac:dyDescent="0.2">
      <c r="A2967">
        <f t="shared" si="276"/>
        <v>7</v>
      </c>
      <c r="B2967" t="b">
        <f t="shared" si="277"/>
        <v>0</v>
      </c>
      <c r="C2967" t="str">
        <f t="shared" si="278"/>
        <v>OFF</v>
      </c>
      <c r="D2967" s="4">
        <f t="shared" si="280"/>
        <v>42553.541666659476</v>
      </c>
      <c r="E2967" t="str">
        <f t="shared" si="281"/>
        <v>LRKPLGS</v>
      </c>
      <c r="F2967" s="39">
        <v>100.44247436523437</v>
      </c>
      <c r="G2967">
        <f t="shared" si="279"/>
        <v>1.4429111427643278E-3</v>
      </c>
      <c r="H2967" s="38">
        <f>G2967*SUMIF('Manual Inputs'!$B$11:$B$22,'Expanded kW'!A2967,'Manual Inputs'!$C$11:$C$22)</f>
        <v>53832.882113868065</v>
      </c>
    </row>
    <row r="2968" spans="1:8" x14ac:dyDescent="0.2">
      <c r="A2968">
        <f t="shared" si="276"/>
        <v>7</v>
      </c>
      <c r="B2968" t="b">
        <f t="shared" si="277"/>
        <v>0</v>
      </c>
      <c r="C2968" t="str">
        <f t="shared" si="278"/>
        <v>OFF</v>
      </c>
      <c r="D2968" s="4">
        <f t="shared" si="280"/>
        <v>42553.58333332614</v>
      </c>
      <c r="E2968" t="str">
        <f t="shared" si="281"/>
        <v>LRKPLGS</v>
      </c>
      <c r="F2968" s="39">
        <v>95.649139404296875</v>
      </c>
      <c r="G2968">
        <f t="shared" si="279"/>
        <v>1.3740522614011617E-3</v>
      </c>
      <c r="H2968" s="38">
        <f>G2968*SUMIF('Manual Inputs'!$B$11:$B$22,'Expanded kW'!A2968,'Manual Inputs'!$C$11:$C$22)</f>
        <v>51263.859023634992</v>
      </c>
    </row>
    <row r="2969" spans="1:8" x14ac:dyDescent="0.2">
      <c r="A2969">
        <f t="shared" si="276"/>
        <v>7</v>
      </c>
      <c r="B2969" t="b">
        <f t="shared" si="277"/>
        <v>0</v>
      </c>
      <c r="C2969" t="str">
        <f t="shared" si="278"/>
        <v>OFF</v>
      </c>
      <c r="D2969" s="4">
        <f t="shared" si="280"/>
        <v>42553.624999992804</v>
      </c>
      <c r="E2969" t="str">
        <f t="shared" si="281"/>
        <v>LRKPLGS</v>
      </c>
      <c r="F2969" s="39">
        <v>95.935821533203125</v>
      </c>
      <c r="G2969">
        <f t="shared" si="279"/>
        <v>1.3781706071592128E-3</v>
      </c>
      <c r="H2969" s="38">
        <f>G2969*SUMIF('Manual Inputs'!$B$11:$B$22,'Expanded kW'!A2969,'Manual Inputs'!$C$11:$C$22)</f>
        <v>51417.508416952849</v>
      </c>
    </row>
    <row r="2970" spans="1:8" x14ac:dyDescent="0.2">
      <c r="A2970">
        <f t="shared" si="276"/>
        <v>7</v>
      </c>
      <c r="B2970" t="b">
        <f t="shared" si="277"/>
        <v>0</v>
      </c>
      <c r="C2970" t="str">
        <f t="shared" si="278"/>
        <v>OFF</v>
      </c>
      <c r="D2970" s="4">
        <f t="shared" si="280"/>
        <v>42553.666666659468</v>
      </c>
      <c r="E2970" t="str">
        <f t="shared" si="281"/>
        <v>LRKPLGS</v>
      </c>
      <c r="F2970" s="39">
        <v>94.789901733398437</v>
      </c>
      <c r="G2970">
        <f t="shared" si="279"/>
        <v>1.3617088417725892E-3</v>
      </c>
      <c r="H2970" s="38">
        <f>G2970*SUMIF('Manual Inputs'!$B$11:$B$22,'Expanded kW'!A2970,'Manual Inputs'!$C$11:$C$22)</f>
        <v>50803.344280867168</v>
      </c>
    </row>
    <row r="2971" spans="1:8" x14ac:dyDescent="0.2">
      <c r="A2971">
        <f t="shared" si="276"/>
        <v>7</v>
      </c>
      <c r="B2971" t="b">
        <f t="shared" si="277"/>
        <v>0</v>
      </c>
      <c r="C2971" t="str">
        <f t="shared" si="278"/>
        <v>OFF</v>
      </c>
      <c r="D2971" s="4">
        <f t="shared" si="280"/>
        <v>42553.708333326133</v>
      </c>
      <c r="E2971" t="str">
        <f t="shared" si="281"/>
        <v>LRKPLGS</v>
      </c>
      <c r="F2971" s="39">
        <v>90.986778259277344</v>
      </c>
      <c r="G2971">
        <f t="shared" si="279"/>
        <v>1.307074890619975E-3</v>
      </c>
      <c r="H2971" s="38">
        <f>G2971*SUMIF('Manual Inputs'!$B$11:$B$22,'Expanded kW'!A2971,'Manual Inputs'!$C$11:$C$22)</f>
        <v>48765.032312342933</v>
      </c>
    </row>
    <row r="2972" spans="1:8" x14ac:dyDescent="0.2">
      <c r="A2972">
        <f t="shared" si="276"/>
        <v>7</v>
      </c>
      <c r="B2972" t="b">
        <f t="shared" si="277"/>
        <v>0</v>
      </c>
      <c r="C2972" t="str">
        <f t="shared" si="278"/>
        <v>OFF</v>
      </c>
      <c r="D2972" s="4">
        <f t="shared" si="280"/>
        <v>42553.749999992797</v>
      </c>
      <c r="E2972" t="str">
        <f t="shared" si="281"/>
        <v>LRKPLGS</v>
      </c>
      <c r="F2972" s="39">
        <v>91.786468505859375</v>
      </c>
      <c r="G2972">
        <f t="shared" si="279"/>
        <v>1.3185628788923206E-3</v>
      </c>
      <c r="H2972" s="38">
        <f>G2972*SUMIF('Manual Inputs'!$B$11:$B$22,'Expanded kW'!A2972,'Manual Inputs'!$C$11:$C$22)</f>
        <v>49193.632175537481</v>
      </c>
    </row>
    <row r="2973" spans="1:8" x14ac:dyDescent="0.2">
      <c r="A2973">
        <f t="shared" si="276"/>
        <v>7</v>
      </c>
      <c r="B2973" t="b">
        <f t="shared" si="277"/>
        <v>0</v>
      </c>
      <c r="C2973" t="str">
        <f t="shared" si="278"/>
        <v>OFF</v>
      </c>
      <c r="D2973" s="4">
        <f t="shared" si="280"/>
        <v>42553.791666659461</v>
      </c>
      <c r="E2973" t="str">
        <f t="shared" si="281"/>
        <v>LRKPLGS</v>
      </c>
      <c r="F2973" s="39">
        <v>87.958541870117187</v>
      </c>
      <c r="G2973">
        <f t="shared" si="279"/>
        <v>1.2635726167417442E-3</v>
      </c>
      <c r="H2973" s="38">
        <f>G2973*SUMIF('Manual Inputs'!$B$11:$B$22,'Expanded kW'!A2973,'Manual Inputs'!$C$11:$C$22)</f>
        <v>47142.026770306933</v>
      </c>
    </row>
    <row r="2974" spans="1:8" x14ac:dyDescent="0.2">
      <c r="A2974">
        <f t="shared" si="276"/>
        <v>7</v>
      </c>
      <c r="B2974" t="b">
        <f t="shared" si="277"/>
        <v>0</v>
      </c>
      <c r="C2974" t="str">
        <f t="shared" si="278"/>
        <v>OFF</v>
      </c>
      <c r="D2974" s="4">
        <f t="shared" si="280"/>
        <v>42553.833333326125</v>
      </c>
      <c r="E2974" t="str">
        <f t="shared" si="281"/>
        <v>LRKPLGS</v>
      </c>
      <c r="F2974" s="39">
        <v>84.36541748046875</v>
      </c>
      <c r="G2974">
        <f t="shared" si="279"/>
        <v>1.2119554174251522E-3</v>
      </c>
      <c r="H2974" s="38">
        <f>G2974*SUMIF('Manual Inputs'!$B$11:$B$22,'Expanded kW'!A2974,'Manual Inputs'!$C$11:$C$22)</f>
        <v>45216.265354025476</v>
      </c>
    </row>
    <row r="2975" spans="1:8" x14ac:dyDescent="0.2">
      <c r="A2975">
        <f t="shared" si="276"/>
        <v>7</v>
      </c>
      <c r="B2975" t="b">
        <f t="shared" si="277"/>
        <v>0</v>
      </c>
      <c r="C2975" t="str">
        <f t="shared" si="278"/>
        <v>OFF</v>
      </c>
      <c r="D2975" s="4">
        <f t="shared" si="280"/>
        <v>42553.87499999279</v>
      </c>
      <c r="E2975" t="str">
        <f t="shared" si="281"/>
        <v>LRKPLGS</v>
      </c>
      <c r="F2975" s="39">
        <v>75.489143371582031</v>
      </c>
      <c r="G2975">
        <f t="shared" si="279"/>
        <v>1.0844428795383295E-3</v>
      </c>
      <c r="H2975" s="38">
        <f>G2975*SUMIF('Manual Inputs'!$B$11:$B$22,'Expanded kW'!A2975,'Manual Inputs'!$C$11:$C$22)</f>
        <v>40458.961028999118</v>
      </c>
    </row>
    <row r="2976" spans="1:8" x14ac:dyDescent="0.2">
      <c r="A2976">
        <f t="shared" si="276"/>
        <v>7</v>
      </c>
      <c r="B2976" t="b">
        <f t="shared" si="277"/>
        <v>0</v>
      </c>
      <c r="C2976" t="str">
        <f t="shared" si="278"/>
        <v>OFF</v>
      </c>
      <c r="D2976" s="4">
        <f t="shared" si="280"/>
        <v>42553.916666659454</v>
      </c>
      <c r="E2976" t="str">
        <f t="shared" si="281"/>
        <v>LRKPLGS</v>
      </c>
      <c r="F2976" s="39">
        <v>70.556373596191406</v>
      </c>
      <c r="G2976">
        <f t="shared" si="279"/>
        <v>1.0135809407163029E-3</v>
      </c>
      <c r="H2976" s="38">
        <f>G2976*SUMIF('Manual Inputs'!$B$11:$B$22,'Expanded kW'!A2976,'Manual Inputs'!$C$11:$C$22)</f>
        <v>37815.206825494883</v>
      </c>
    </row>
    <row r="2977" spans="1:8" x14ac:dyDescent="0.2">
      <c r="A2977">
        <f t="shared" si="276"/>
        <v>7</v>
      </c>
      <c r="B2977" t="b">
        <f t="shared" si="277"/>
        <v>0</v>
      </c>
      <c r="C2977" t="str">
        <f t="shared" si="278"/>
        <v>OFF</v>
      </c>
      <c r="D2977" s="4">
        <f t="shared" si="280"/>
        <v>42553.958333326118</v>
      </c>
      <c r="E2977" t="str">
        <f t="shared" si="281"/>
        <v>LRKPLGS</v>
      </c>
      <c r="F2977" s="39">
        <v>67.008369445800781</v>
      </c>
      <c r="G2977">
        <f t="shared" si="279"/>
        <v>9.6261191834278901E-4</v>
      </c>
      <c r="H2977" s="38">
        <f>G2977*SUMIF('Manual Inputs'!$B$11:$B$22,'Expanded kW'!A2977,'Manual Inputs'!$C$11:$C$22)</f>
        <v>35913.62793295415</v>
      </c>
    </row>
    <row r="2978" spans="1:8" x14ac:dyDescent="0.2">
      <c r="A2978">
        <f t="shared" si="276"/>
        <v>7</v>
      </c>
      <c r="B2978" t="b">
        <f t="shared" si="277"/>
        <v>0</v>
      </c>
      <c r="C2978" t="str">
        <f t="shared" si="278"/>
        <v>OFF</v>
      </c>
      <c r="D2978" s="4">
        <f t="shared" si="280"/>
        <v>42553.999999992782</v>
      </c>
      <c r="E2978" t="str">
        <f t="shared" si="281"/>
        <v>LRKPLGS</v>
      </c>
      <c r="F2978" s="39">
        <v>64.621353149414063</v>
      </c>
      <c r="G2978">
        <f t="shared" si="279"/>
        <v>9.2832112220516847E-4</v>
      </c>
      <c r="H2978" s="38">
        <f>G2978*SUMIF('Manual Inputs'!$B$11:$B$22,'Expanded kW'!A2978,'Manual Inputs'!$C$11:$C$22)</f>
        <v>34634.289010856213</v>
      </c>
    </row>
    <row r="2979" spans="1:8" x14ac:dyDescent="0.2">
      <c r="A2979">
        <f t="shared" si="276"/>
        <v>7</v>
      </c>
      <c r="B2979" t="b">
        <f t="shared" si="277"/>
        <v>0</v>
      </c>
      <c r="C2979" t="str">
        <f t="shared" si="278"/>
        <v>OFF</v>
      </c>
      <c r="D2979" s="4">
        <f t="shared" si="280"/>
        <v>42554.041666659446</v>
      </c>
      <c r="E2979" t="str">
        <f t="shared" si="281"/>
        <v>LRKPLGS</v>
      </c>
      <c r="F2979" s="39">
        <v>63.4027099609375</v>
      </c>
      <c r="G2979">
        <f t="shared" si="279"/>
        <v>9.1081464551969068E-4</v>
      </c>
      <c r="H2979" s="38">
        <f>G2979*SUMIF('Manual Inputs'!$B$11:$B$22,'Expanded kW'!A2979,'Manual Inputs'!$C$11:$C$22)</f>
        <v>33981.14824029358</v>
      </c>
    </row>
    <row r="2980" spans="1:8" x14ac:dyDescent="0.2">
      <c r="A2980">
        <f t="shared" si="276"/>
        <v>7</v>
      </c>
      <c r="B2980" t="b">
        <f t="shared" si="277"/>
        <v>0</v>
      </c>
      <c r="C2980" t="str">
        <f t="shared" si="278"/>
        <v>OFF</v>
      </c>
      <c r="D2980" s="4">
        <f t="shared" si="280"/>
        <v>42554.083333326111</v>
      </c>
      <c r="E2980" t="str">
        <f t="shared" si="281"/>
        <v>LRKPLGS</v>
      </c>
      <c r="F2980" s="39">
        <v>63.093948364257813</v>
      </c>
      <c r="G2980">
        <f t="shared" si="279"/>
        <v>9.0637911611719086E-4</v>
      </c>
      <c r="H2980" s="38">
        <f>G2980*SUMIF('Manual Inputs'!$B$11:$B$22,'Expanded kW'!A2980,'Manual Inputs'!$C$11:$C$22)</f>
        <v>33815.665193998771</v>
      </c>
    </row>
    <row r="2981" spans="1:8" x14ac:dyDescent="0.2">
      <c r="A2981">
        <f t="shared" si="276"/>
        <v>7</v>
      </c>
      <c r="B2981" t="b">
        <f t="shared" si="277"/>
        <v>0</v>
      </c>
      <c r="C2981" t="str">
        <f t="shared" si="278"/>
        <v>OFF</v>
      </c>
      <c r="D2981" s="4">
        <f t="shared" si="280"/>
        <v>42554.124999992775</v>
      </c>
      <c r="E2981" t="str">
        <f t="shared" si="281"/>
        <v>LRKPLGS</v>
      </c>
      <c r="F2981" s="39">
        <v>62.483634948730469</v>
      </c>
      <c r="G2981">
        <f t="shared" si="279"/>
        <v>8.9761162971855062E-4</v>
      </c>
      <c r="H2981" s="38">
        <f>G2981*SUMIF('Manual Inputs'!$B$11:$B$22,'Expanded kW'!A2981,'Manual Inputs'!$C$11:$C$22)</f>
        <v>33488.563234810397</v>
      </c>
    </row>
    <row r="2982" spans="1:8" x14ac:dyDescent="0.2">
      <c r="A2982">
        <f t="shared" si="276"/>
        <v>7</v>
      </c>
      <c r="B2982" t="b">
        <f t="shared" si="277"/>
        <v>0</v>
      </c>
      <c r="C2982" t="str">
        <f t="shared" si="278"/>
        <v>OFF</v>
      </c>
      <c r="D2982" s="4">
        <f t="shared" si="280"/>
        <v>42554.166666659439</v>
      </c>
      <c r="E2982" t="str">
        <f t="shared" si="281"/>
        <v>LRKPLGS</v>
      </c>
      <c r="F2982" s="39">
        <v>62.275650024414063</v>
      </c>
      <c r="G2982">
        <f t="shared" si="279"/>
        <v>8.9462381239605135E-4</v>
      </c>
      <c r="H2982" s="38">
        <f>G2982*SUMIF('Manual Inputs'!$B$11:$B$22,'Expanded kW'!A2982,'Manual Inputs'!$C$11:$C$22)</f>
        <v>33377.092186501955</v>
      </c>
    </row>
    <row r="2983" spans="1:8" x14ac:dyDescent="0.2">
      <c r="A2983">
        <f t="shared" si="276"/>
        <v>7</v>
      </c>
      <c r="B2983" t="b">
        <f t="shared" si="277"/>
        <v>0</v>
      </c>
      <c r="C2983" t="str">
        <f t="shared" si="278"/>
        <v>OFF</v>
      </c>
      <c r="D2983" s="4">
        <f t="shared" si="280"/>
        <v>42554.208333326103</v>
      </c>
      <c r="E2983" t="str">
        <f t="shared" si="281"/>
        <v>LRKPLGS</v>
      </c>
      <c r="F2983" s="39">
        <v>64.300460815429687</v>
      </c>
      <c r="G2983">
        <f t="shared" si="279"/>
        <v>9.2371132811895303E-4</v>
      </c>
      <c r="H2983" s="38">
        <f>G2983*SUMIF('Manual Inputs'!$B$11:$B$22,'Expanded kW'!A2983,'Manual Inputs'!$C$11:$C$22)</f>
        <v>34462.304406775176</v>
      </c>
    </row>
    <row r="2984" spans="1:8" x14ac:dyDescent="0.2">
      <c r="A2984">
        <f t="shared" si="276"/>
        <v>7</v>
      </c>
      <c r="B2984" t="b">
        <f t="shared" si="277"/>
        <v>0</v>
      </c>
      <c r="C2984" t="str">
        <f t="shared" si="278"/>
        <v>OFF</v>
      </c>
      <c r="D2984" s="4">
        <f t="shared" si="280"/>
        <v>42554.249999992768</v>
      </c>
      <c r="E2984" t="str">
        <f t="shared" si="281"/>
        <v>LRKPLGS</v>
      </c>
      <c r="F2984" s="39">
        <v>63.66729736328125</v>
      </c>
      <c r="G2984">
        <f t="shared" si="279"/>
        <v>9.1461558843243323E-4</v>
      </c>
      <c r="H2984" s="38">
        <f>G2984*SUMIF('Manual Inputs'!$B$11:$B$22,'Expanded kW'!A2984,'Manual Inputs'!$C$11:$C$22)</f>
        <v>34122.955802574383</v>
      </c>
    </row>
    <row r="2985" spans="1:8" x14ac:dyDescent="0.2">
      <c r="A2985">
        <f t="shared" si="276"/>
        <v>7</v>
      </c>
      <c r="B2985" t="b">
        <f t="shared" si="277"/>
        <v>0</v>
      </c>
      <c r="C2985" t="str">
        <f t="shared" si="278"/>
        <v>OFF</v>
      </c>
      <c r="D2985" s="4">
        <f t="shared" si="280"/>
        <v>42554.291666659432</v>
      </c>
      <c r="E2985" t="str">
        <f t="shared" si="281"/>
        <v>LRKPLGS</v>
      </c>
      <c r="F2985" s="39">
        <v>70.612808227539063</v>
      </c>
      <c r="G2985">
        <f t="shared" si="279"/>
        <v>1.0143916550970859E-3</v>
      </c>
      <c r="H2985" s="38">
        <f>G2985*SUMIF('Manual Inputs'!$B$11:$B$22,'Expanded kW'!A2985,'Manual Inputs'!$C$11:$C$22)</f>
        <v>37845.453380806037</v>
      </c>
    </row>
    <row r="2986" spans="1:8" x14ac:dyDescent="0.2">
      <c r="A2986">
        <f t="shared" si="276"/>
        <v>7</v>
      </c>
      <c r="B2986" t="b">
        <f t="shared" si="277"/>
        <v>0</v>
      </c>
      <c r="C2986" t="str">
        <f t="shared" si="278"/>
        <v>OFF</v>
      </c>
      <c r="D2986" s="4">
        <f t="shared" si="280"/>
        <v>42554.333333326096</v>
      </c>
      <c r="E2986" t="str">
        <f t="shared" si="281"/>
        <v>LRKPLGS</v>
      </c>
      <c r="F2986" s="39">
        <v>71.916725158691406</v>
      </c>
      <c r="G2986">
        <f t="shared" si="279"/>
        <v>1.0331231357887842E-3</v>
      </c>
      <c r="H2986" s="38">
        <f>G2986*SUMIF('Manual Inputs'!$B$11:$B$22,'Expanded kW'!A2986,'Manual Inputs'!$C$11:$C$22)</f>
        <v>38544.297240284846</v>
      </c>
    </row>
    <row r="2987" spans="1:8" x14ac:dyDescent="0.2">
      <c r="A2987">
        <f t="shared" si="276"/>
        <v>7</v>
      </c>
      <c r="B2987" t="b">
        <f t="shared" si="277"/>
        <v>0</v>
      </c>
      <c r="C2987" t="str">
        <f t="shared" si="278"/>
        <v>OFF</v>
      </c>
      <c r="D2987" s="4">
        <f t="shared" si="280"/>
        <v>42554.37499999276</v>
      </c>
      <c r="E2987" t="str">
        <f t="shared" si="281"/>
        <v>LRKPLGS</v>
      </c>
      <c r="F2987" s="39">
        <v>71.532211303710938</v>
      </c>
      <c r="G2987">
        <f t="shared" si="279"/>
        <v>1.0275993837167163E-3</v>
      </c>
      <c r="H2987" s="38">
        <f>G2987*SUMIF('Manual Inputs'!$B$11:$B$22,'Expanded kW'!A2987,'Manual Inputs'!$C$11:$C$22)</f>
        <v>38338.214214581552</v>
      </c>
    </row>
    <row r="2988" spans="1:8" x14ac:dyDescent="0.2">
      <c r="A2988">
        <f t="shared" si="276"/>
        <v>7</v>
      </c>
      <c r="B2988" t="b">
        <f t="shared" si="277"/>
        <v>0</v>
      </c>
      <c r="C2988" t="str">
        <f t="shared" si="278"/>
        <v>OFF</v>
      </c>
      <c r="D2988" s="4">
        <f t="shared" si="280"/>
        <v>42554.416666659425</v>
      </c>
      <c r="E2988" t="str">
        <f t="shared" si="281"/>
        <v>LRKPLGS</v>
      </c>
      <c r="F2988" s="39">
        <v>81.155715942382812</v>
      </c>
      <c r="G2988">
        <f t="shared" si="279"/>
        <v>1.1658462973191362E-3</v>
      </c>
      <c r="H2988" s="38">
        <f>G2988*SUMIF('Manual Inputs'!$B$11:$B$22,'Expanded kW'!A2988,'Manual Inputs'!$C$11:$C$22)</f>
        <v>43496.002232149534</v>
      </c>
    </row>
    <row r="2989" spans="1:8" x14ac:dyDescent="0.2">
      <c r="A2989">
        <f t="shared" si="276"/>
        <v>7</v>
      </c>
      <c r="B2989" t="b">
        <f t="shared" si="277"/>
        <v>0</v>
      </c>
      <c r="C2989" t="str">
        <f t="shared" si="278"/>
        <v>OFF</v>
      </c>
      <c r="D2989" s="4">
        <f t="shared" si="280"/>
        <v>42554.458333326089</v>
      </c>
      <c r="E2989" t="str">
        <f t="shared" si="281"/>
        <v>LRKPLGS</v>
      </c>
      <c r="F2989" s="39">
        <v>82.844131469726563</v>
      </c>
      <c r="G2989">
        <f t="shared" si="279"/>
        <v>1.1901013108820424E-3</v>
      </c>
      <c r="H2989" s="38">
        <f>G2989*SUMIF('Manual Inputs'!$B$11:$B$22,'Expanded kW'!A2989,'Manual Inputs'!$C$11:$C$22)</f>
        <v>44400.92093927152</v>
      </c>
    </row>
    <row r="2990" spans="1:8" x14ac:dyDescent="0.2">
      <c r="A2990">
        <f t="shared" si="276"/>
        <v>7</v>
      </c>
      <c r="B2990" t="b">
        <f t="shared" si="277"/>
        <v>0</v>
      </c>
      <c r="C2990" t="str">
        <f t="shared" si="278"/>
        <v>OFF</v>
      </c>
      <c r="D2990" s="4">
        <f t="shared" si="280"/>
        <v>42554.499999992753</v>
      </c>
      <c r="E2990" t="str">
        <f t="shared" si="281"/>
        <v>LRKPLGS</v>
      </c>
      <c r="F2990" s="39">
        <v>87.60064697265625</v>
      </c>
      <c r="G2990">
        <f t="shared" si="279"/>
        <v>1.2584312605699809E-3</v>
      </c>
      <c r="H2990" s="38">
        <f>G2990*SUMIF('Manual Inputs'!$B$11:$B$22,'Expanded kW'!A2990,'Manual Inputs'!$C$11:$C$22)</f>
        <v>46950.210370462868</v>
      </c>
    </row>
    <row r="2991" spans="1:8" x14ac:dyDescent="0.2">
      <c r="A2991">
        <f t="shared" si="276"/>
        <v>7</v>
      </c>
      <c r="B2991" t="b">
        <f t="shared" si="277"/>
        <v>0</v>
      </c>
      <c r="C2991" t="str">
        <f t="shared" si="278"/>
        <v>OFF</v>
      </c>
      <c r="D2991" s="4">
        <f t="shared" si="280"/>
        <v>42554.541666659417</v>
      </c>
      <c r="E2991" t="str">
        <f t="shared" si="281"/>
        <v>LRKPLGS</v>
      </c>
      <c r="F2991" s="39">
        <v>93.866928100585937</v>
      </c>
      <c r="G2991">
        <f t="shared" si="279"/>
        <v>1.3484498201517142E-3</v>
      </c>
      <c r="H2991" s="38">
        <f>G2991*SUMIF('Manual Inputs'!$B$11:$B$22,'Expanded kW'!A2991,'Manual Inputs'!$C$11:$C$22)</f>
        <v>50308.66978102627</v>
      </c>
    </row>
    <row r="2992" spans="1:8" x14ac:dyDescent="0.2">
      <c r="A2992">
        <f t="shared" si="276"/>
        <v>7</v>
      </c>
      <c r="B2992" t="b">
        <f t="shared" si="277"/>
        <v>0</v>
      </c>
      <c r="C2992" t="str">
        <f t="shared" si="278"/>
        <v>OFF</v>
      </c>
      <c r="D2992" s="4">
        <f t="shared" si="280"/>
        <v>42554.583333326082</v>
      </c>
      <c r="E2992" t="str">
        <f t="shared" si="281"/>
        <v>LRKPLGS</v>
      </c>
      <c r="F2992" s="39">
        <v>93.717849731445313</v>
      </c>
      <c r="G2992">
        <f t="shared" si="279"/>
        <v>1.3463082277493212E-3</v>
      </c>
      <c r="H2992" s="38">
        <f>G2992*SUMIF('Manual Inputs'!$B$11:$B$22,'Expanded kW'!A2992,'Manual Inputs'!$C$11:$C$22)</f>
        <v>50228.770133766557</v>
      </c>
    </row>
    <row r="2993" spans="1:8" x14ac:dyDescent="0.2">
      <c r="A2993">
        <f t="shared" si="276"/>
        <v>7</v>
      </c>
      <c r="B2993" t="b">
        <f t="shared" si="277"/>
        <v>0</v>
      </c>
      <c r="C2993" t="str">
        <f t="shared" si="278"/>
        <v>OFF</v>
      </c>
      <c r="D2993" s="4">
        <f t="shared" si="280"/>
        <v>42554.624999992746</v>
      </c>
      <c r="E2993" t="str">
        <f t="shared" si="281"/>
        <v>LRKPLGS</v>
      </c>
      <c r="F2993" s="39">
        <v>88.434860229492188</v>
      </c>
      <c r="G2993">
        <f t="shared" si="279"/>
        <v>1.270415190788121E-3</v>
      </c>
      <c r="H2993" s="38">
        <f>G2993*SUMIF('Manual Inputs'!$B$11:$B$22,'Expanded kW'!A2993,'Manual Inputs'!$C$11:$C$22)</f>
        <v>47397.313094652811</v>
      </c>
    </row>
    <row r="2994" spans="1:8" x14ac:dyDescent="0.2">
      <c r="A2994">
        <f t="shared" si="276"/>
        <v>7</v>
      </c>
      <c r="B2994" t="b">
        <f t="shared" si="277"/>
        <v>0</v>
      </c>
      <c r="C2994" t="str">
        <f t="shared" si="278"/>
        <v>OFF</v>
      </c>
      <c r="D2994" s="4">
        <f t="shared" si="280"/>
        <v>42554.66666665941</v>
      </c>
      <c r="E2994" t="str">
        <f t="shared" si="281"/>
        <v>LRKPLGS</v>
      </c>
      <c r="F2994" s="39">
        <v>89.0611572265625</v>
      </c>
      <c r="G2994">
        <f t="shared" si="279"/>
        <v>1.2794122900876318E-3</v>
      </c>
      <c r="H2994" s="38">
        <f>G2994*SUMIF('Manual Inputs'!$B$11:$B$22,'Expanded kW'!A2994,'Manual Inputs'!$C$11:$C$22)</f>
        <v>47732.98157180479</v>
      </c>
    </row>
    <row r="2995" spans="1:8" x14ac:dyDescent="0.2">
      <c r="A2995">
        <f t="shared" si="276"/>
        <v>7</v>
      </c>
      <c r="B2995" t="b">
        <f t="shared" si="277"/>
        <v>0</v>
      </c>
      <c r="C2995" t="str">
        <f t="shared" si="278"/>
        <v>OFF</v>
      </c>
      <c r="D2995" s="4">
        <f t="shared" si="280"/>
        <v>42554.708333326074</v>
      </c>
      <c r="E2995" t="str">
        <f t="shared" si="281"/>
        <v>LRKPLGS</v>
      </c>
      <c r="F2995" s="39">
        <v>88.368392944335938</v>
      </c>
      <c r="G2995">
        <f t="shared" si="279"/>
        <v>1.2694603518418749E-3</v>
      </c>
      <c r="H2995" s="38">
        <f>G2995*SUMIF('Manual Inputs'!$B$11:$B$22,'Expanded kW'!A2995,'Manual Inputs'!$C$11:$C$22)</f>
        <v>47361.689464820331</v>
      </c>
    </row>
    <row r="2996" spans="1:8" x14ac:dyDescent="0.2">
      <c r="A2996">
        <f t="shared" si="276"/>
        <v>7</v>
      </c>
      <c r="B2996" t="b">
        <f t="shared" si="277"/>
        <v>0</v>
      </c>
      <c r="C2996" t="str">
        <f t="shared" si="278"/>
        <v>OFF</v>
      </c>
      <c r="D2996" s="4">
        <f t="shared" si="280"/>
        <v>42554.749999992739</v>
      </c>
      <c r="E2996" t="str">
        <f t="shared" si="281"/>
        <v>LRKPLGS</v>
      </c>
      <c r="F2996" s="39">
        <v>73.071266174316406</v>
      </c>
      <c r="G2996">
        <f t="shared" si="279"/>
        <v>1.049708749661319E-3</v>
      </c>
      <c r="H2996" s="38">
        <f>G2996*SUMIF('Manual Inputs'!$B$11:$B$22,'Expanded kW'!A2996,'Manual Inputs'!$C$11:$C$22)</f>
        <v>39163.081980331815</v>
      </c>
    </row>
    <row r="2997" spans="1:8" x14ac:dyDescent="0.2">
      <c r="A2997">
        <f t="shared" si="276"/>
        <v>7</v>
      </c>
      <c r="B2997" t="b">
        <f t="shared" si="277"/>
        <v>0</v>
      </c>
      <c r="C2997" t="str">
        <f t="shared" si="278"/>
        <v>OFF</v>
      </c>
      <c r="D2997" s="4">
        <f t="shared" si="280"/>
        <v>42554.791666659403</v>
      </c>
      <c r="E2997" t="str">
        <f t="shared" si="281"/>
        <v>LRKPLGS</v>
      </c>
      <c r="F2997" s="39">
        <v>67.507728576660156</v>
      </c>
      <c r="G2997">
        <f t="shared" si="279"/>
        <v>9.6978548568779556E-4</v>
      </c>
      <c r="H2997" s="38">
        <f>G2997*SUMIF('Manual Inputs'!$B$11:$B$22,'Expanded kW'!A2997,'Manual Inputs'!$C$11:$C$22)</f>
        <v>36181.263128063809</v>
      </c>
    </row>
    <row r="2998" spans="1:8" x14ac:dyDescent="0.2">
      <c r="A2998">
        <f t="shared" si="276"/>
        <v>7</v>
      </c>
      <c r="B2998" t="b">
        <f t="shared" si="277"/>
        <v>0</v>
      </c>
      <c r="C2998" t="str">
        <f t="shared" si="278"/>
        <v>OFF</v>
      </c>
      <c r="D2998" s="4">
        <f t="shared" si="280"/>
        <v>42554.833333326067</v>
      </c>
      <c r="E2998" t="str">
        <f t="shared" si="281"/>
        <v>LRKPLGS</v>
      </c>
      <c r="F2998" s="39">
        <v>65.673858642578125</v>
      </c>
      <c r="G2998">
        <f t="shared" si="279"/>
        <v>9.4344093992675116E-4</v>
      </c>
      <c r="H2998" s="38">
        <f>G2998*SUMIF('Manual Inputs'!$B$11:$B$22,'Expanded kW'!A2998,'Manual Inputs'!$C$11:$C$22)</f>
        <v>35198.387062957874</v>
      </c>
    </row>
    <row r="2999" spans="1:8" x14ac:dyDescent="0.2">
      <c r="A2999">
        <f t="shared" si="276"/>
        <v>7</v>
      </c>
      <c r="B2999" t="b">
        <f t="shared" si="277"/>
        <v>0</v>
      </c>
      <c r="C2999" t="str">
        <f t="shared" si="278"/>
        <v>OFF</v>
      </c>
      <c r="D2999" s="4">
        <f t="shared" si="280"/>
        <v>42554.874999992731</v>
      </c>
      <c r="E2999" t="str">
        <f t="shared" si="281"/>
        <v>LRKPLGS</v>
      </c>
      <c r="F2999" s="39">
        <v>65.278945922851562</v>
      </c>
      <c r="G2999">
        <f t="shared" si="279"/>
        <v>9.3776780246857992E-4</v>
      </c>
      <c r="H2999" s="38">
        <f>G2999*SUMIF('Manual Inputs'!$B$11:$B$22,'Expanded kW'!A2999,'Manual Inputs'!$C$11:$C$22)</f>
        <v>34986.730689290671</v>
      </c>
    </row>
    <row r="3000" spans="1:8" x14ac:dyDescent="0.2">
      <c r="A3000">
        <f t="shared" si="276"/>
        <v>7</v>
      </c>
      <c r="B3000" t="b">
        <f t="shared" si="277"/>
        <v>0</v>
      </c>
      <c r="C3000" t="str">
        <f t="shared" si="278"/>
        <v>OFF</v>
      </c>
      <c r="D3000" s="4">
        <f t="shared" si="280"/>
        <v>42554.916666659396</v>
      </c>
      <c r="E3000" t="str">
        <f t="shared" si="281"/>
        <v>LRKPLGS</v>
      </c>
      <c r="F3000" s="39">
        <v>64.264595031738281</v>
      </c>
      <c r="G3000">
        <f t="shared" si="279"/>
        <v>9.231960964974765E-4</v>
      </c>
      <c r="H3000" s="38">
        <f>G3000*SUMIF('Manual Inputs'!$B$11:$B$22,'Expanded kW'!A3000,'Manual Inputs'!$C$11:$C$22)</f>
        <v>34443.081876490221</v>
      </c>
    </row>
    <row r="3001" spans="1:8" x14ac:dyDescent="0.2">
      <c r="A3001">
        <f t="shared" si="276"/>
        <v>7</v>
      </c>
      <c r="B3001" t="b">
        <f t="shared" si="277"/>
        <v>0</v>
      </c>
      <c r="C3001" t="str">
        <f t="shared" si="278"/>
        <v>OFF</v>
      </c>
      <c r="D3001" s="4">
        <f t="shared" si="280"/>
        <v>42554.95833332606</v>
      </c>
      <c r="E3001" t="str">
        <f t="shared" si="281"/>
        <v>LRKPLGS</v>
      </c>
      <c r="F3001" s="39">
        <v>63.231250762939453</v>
      </c>
      <c r="G3001">
        <f t="shared" si="279"/>
        <v>9.0835154025586365E-4</v>
      </c>
      <c r="H3001" s="38">
        <f>G3001*SUMIF('Manual Inputs'!$B$11:$B$22,'Expanded kW'!A3001,'Manual Inputs'!$C$11:$C$22)</f>
        <v>33889.253423369773</v>
      </c>
    </row>
    <row r="3002" spans="1:8" x14ac:dyDescent="0.2">
      <c r="A3002">
        <f t="shared" si="276"/>
        <v>7</v>
      </c>
      <c r="B3002" t="b">
        <f t="shared" si="277"/>
        <v>0</v>
      </c>
      <c r="C3002" t="str">
        <f t="shared" si="278"/>
        <v>OFF</v>
      </c>
      <c r="D3002" s="4">
        <f t="shared" si="280"/>
        <v>42554.999999992724</v>
      </c>
      <c r="E3002" t="str">
        <f t="shared" si="281"/>
        <v>LRKPLGS</v>
      </c>
      <c r="F3002" s="39">
        <v>61.721076965332031</v>
      </c>
      <c r="G3002">
        <f t="shared" si="279"/>
        <v>8.8665706673906328E-4</v>
      </c>
      <c r="H3002" s="38">
        <f>G3002*SUMIF('Manual Inputs'!$B$11:$B$22,'Expanded kW'!A3002,'Manual Inputs'!$C$11:$C$22)</f>
        <v>33079.864680889812</v>
      </c>
    </row>
    <row r="3003" spans="1:8" x14ac:dyDescent="0.2">
      <c r="A3003">
        <f t="shared" si="276"/>
        <v>7</v>
      </c>
      <c r="B3003" t="b">
        <f t="shared" si="277"/>
        <v>0</v>
      </c>
      <c r="C3003" t="str">
        <f t="shared" si="278"/>
        <v>OFF</v>
      </c>
      <c r="D3003" s="4">
        <f t="shared" si="280"/>
        <v>42555.041666659388</v>
      </c>
      <c r="E3003" t="str">
        <f t="shared" si="281"/>
        <v>LRKPLGS</v>
      </c>
      <c r="F3003" s="39">
        <v>61.215526580810547</v>
      </c>
      <c r="G3003">
        <f t="shared" si="279"/>
        <v>8.7939455864510373E-4</v>
      </c>
      <c r="H3003" s="38">
        <f>G3003*SUMIF('Manual Inputs'!$B$11:$B$22,'Expanded kW'!A3003,'Manual Inputs'!$C$11:$C$22)</f>
        <v>32808.911237891145</v>
      </c>
    </row>
    <row r="3004" spans="1:8" x14ac:dyDescent="0.2">
      <c r="A3004">
        <f t="shared" si="276"/>
        <v>7</v>
      </c>
      <c r="B3004" t="b">
        <f t="shared" si="277"/>
        <v>0</v>
      </c>
      <c r="C3004" t="str">
        <f t="shared" si="278"/>
        <v>OFF</v>
      </c>
      <c r="D3004" s="4">
        <f t="shared" si="280"/>
        <v>42555.083333326053</v>
      </c>
      <c r="E3004" t="str">
        <f t="shared" si="281"/>
        <v>LRKPLGS</v>
      </c>
      <c r="F3004" s="39">
        <v>60.235214233398438</v>
      </c>
      <c r="G3004">
        <f t="shared" si="279"/>
        <v>8.6531183499248955E-4</v>
      </c>
      <c r="H3004" s="38">
        <f>G3004*SUMIF('Manual Inputs'!$B$11:$B$22,'Expanded kW'!A3004,'Manual Inputs'!$C$11:$C$22)</f>
        <v>32283.505632677665</v>
      </c>
    </row>
    <row r="3005" spans="1:8" x14ac:dyDescent="0.2">
      <c r="A3005">
        <f t="shared" si="276"/>
        <v>7</v>
      </c>
      <c r="B3005" t="b">
        <f t="shared" si="277"/>
        <v>0</v>
      </c>
      <c r="C3005" t="str">
        <f t="shared" si="278"/>
        <v>OFF</v>
      </c>
      <c r="D3005" s="4">
        <f t="shared" si="280"/>
        <v>42555.124999992717</v>
      </c>
      <c r="E3005" t="str">
        <f t="shared" si="281"/>
        <v>LRKPLGS</v>
      </c>
      <c r="F3005" s="39">
        <v>60.720043182373047</v>
      </c>
      <c r="G3005">
        <f t="shared" si="279"/>
        <v>8.7227666831854228E-4</v>
      </c>
      <c r="H3005" s="38">
        <f>G3005*SUMIF('Manual Inputs'!$B$11:$B$22,'Expanded kW'!A3005,'Manual Inputs'!$C$11:$C$22)</f>
        <v>32543.353270049036</v>
      </c>
    </row>
    <row r="3006" spans="1:8" x14ac:dyDescent="0.2">
      <c r="A3006">
        <f t="shared" si="276"/>
        <v>7</v>
      </c>
      <c r="B3006" t="b">
        <f t="shared" si="277"/>
        <v>0</v>
      </c>
      <c r="C3006" t="str">
        <f t="shared" si="278"/>
        <v>OFF</v>
      </c>
      <c r="D3006" s="4">
        <f t="shared" si="280"/>
        <v>42555.166666659381</v>
      </c>
      <c r="E3006" t="str">
        <f t="shared" si="281"/>
        <v>LRKPLGS</v>
      </c>
      <c r="F3006" s="39">
        <v>65.937461853027344</v>
      </c>
      <c r="G3006">
        <f t="shared" si="279"/>
        <v>9.4722774438402244E-4</v>
      </c>
      <c r="H3006" s="38">
        <f>G3006*SUMIF('Manual Inputs'!$B$11:$B$22,'Expanded kW'!A3006,'Manual Inputs'!$C$11:$C$22)</f>
        <v>35339.667140361678</v>
      </c>
    </row>
    <row r="3007" spans="1:8" x14ac:dyDescent="0.2">
      <c r="A3007">
        <f t="shared" si="276"/>
        <v>7</v>
      </c>
      <c r="B3007" t="b">
        <f t="shared" si="277"/>
        <v>0</v>
      </c>
      <c r="C3007" t="str">
        <f t="shared" si="278"/>
        <v>OFF</v>
      </c>
      <c r="D3007" s="4">
        <f t="shared" si="280"/>
        <v>42555.208333326045</v>
      </c>
      <c r="E3007" t="str">
        <f t="shared" si="281"/>
        <v>LRKPLGS</v>
      </c>
      <c r="F3007" s="39">
        <v>73.025550842285156</v>
      </c>
      <c r="G3007">
        <f t="shared" si="279"/>
        <v>1.0490520238846997E-3</v>
      </c>
      <c r="H3007" s="38">
        <f>G3007*SUMIF('Manual Inputs'!$B$11:$B$22,'Expanded kW'!A3007,'Manual Inputs'!$C$11:$C$22)</f>
        <v>39138.580512246845</v>
      </c>
    </row>
    <row r="3008" spans="1:8" x14ac:dyDescent="0.2">
      <c r="A3008">
        <f t="shared" si="276"/>
        <v>7</v>
      </c>
      <c r="B3008" t="b">
        <f t="shared" si="277"/>
        <v>0</v>
      </c>
      <c r="C3008" t="str">
        <f t="shared" si="278"/>
        <v>OFF</v>
      </c>
      <c r="D3008" s="4">
        <f t="shared" si="280"/>
        <v>42555.249999992709</v>
      </c>
      <c r="E3008" t="str">
        <f t="shared" si="281"/>
        <v>LRKPLGS</v>
      </c>
      <c r="F3008" s="39">
        <v>75.683113098144531</v>
      </c>
      <c r="G3008">
        <f t="shared" si="279"/>
        <v>1.0872293608709008E-3</v>
      </c>
      <c r="H3008" s="38">
        <f>G3008*SUMIF('Manual Inputs'!$B$11:$B$22,'Expanded kW'!A3008,'Manual Inputs'!$C$11:$C$22)</f>
        <v>40562.920529097937</v>
      </c>
    </row>
    <row r="3009" spans="1:8" x14ac:dyDescent="0.2">
      <c r="A3009">
        <f t="shared" si="276"/>
        <v>7</v>
      </c>
      <c r="B3009" t="b">
        <f t="shared" si="277"/>
        <v>0</v>
      </c>
      <c r="C3009" t="str">
        <f t="shared" si="278"/>
        <v>ON</v>
      </c>
      <c r="D3009" s="4">
        <f t="shared" si="280"/>
        <v>42555.291666659374</v>
      </c>
      <c r="E3009" t="str">
        <f t="shared" si="281"/>
        <v>LRKPLGS</v>
      </c>
      <c r="F3009" s="39">
        <v>77.292129516601563</v>
      </c>
      <c r="G3009">
        <f t="shared" si="279"/>
        <v>1.1103437627586938E-3</v>
      </c>
      <c r="H3009" s="38">
        <f>G3009*SUMIF('Manual Inputs'!$B$11:$B$22,'Expanded kW'!A3009,'Manual Inputs'!$C$11:$C$22)</f>
        <v>41425.284700445511</v>
      </c>
    </row>
    <row r="3010" spans="1:8" x14ac:dyDescent="0.2">
      <c r="A3010">
        <f t="shared" ref="A3010:A3073" si="282">MONTH(D3010)</f>
        <v>7</v>
      </c>
      <c r="B3010" t="b">
        <f t="shared" ref="B3010:B3073" si="283">IF(ISNA(VLOOKUP(DATE(YEAR(D3010),MONTH(D3010),DAY(D3010)),Holidays,1,FALSE)),FALSE,TRUE)</f>
        <v>0</v>
      </c>
      <c r="C3010" t="str">
        <f t="shared" ref="C3010:C3073" si="284">IF(OR(HOUR(D3010)&lt;PkStart,HOUR(D3010)&gt;OPkStart-1,WEEKDAY(D3010,2)&gt;5,B3010)=TRUE,"OFF","ON")</f>
        <v>ON</v>
      </c>
      <c r="D3010" s="4">
        <f t="shared" si="280"/>
        <v>42555.333333326038</v>
      </c>
      <c r="E3010" t="str">
        <f t="shared" si="281"/>
        <v>LRKPLGS</v>
      </c>
      <c r="F3010" s="39">
        <v>73.635223388671875</v>
      </c>
      <c r="G3010">
        <f t="shared" ref="G3010:G3073" si="285">IF(SUMIF($A$2:$A$8761,A3010,$F$2:$F$8761)=0,0,F3010/SUMIF($A$2:$A$8761,A3010,$F$2:$F$8761))</f>
        <v>1.0578103038472193E-3</v>
      </c>
      <c r="H3010" s="38">
        <f>G3010*SUMIF('Manual Inputs'!$B$11:$B$22,'Expanded kW'!A3010,'Manual Inputs'!$C$11:$C$22)</f>
        <v>39465.338992910663</v>
      </c>
    </row>
    <row r="3011" spans="1:8" x14ac:dyDescent="0.2">
      <c r="A3011">
        <f t="shared" si="282"/>
        <v>7</v>
      </c>
      <c r="B3011" t="b">
        <f t="shared" si="283"/>
        <v>0</v>
      </c>
      <c r="C3011" t="str">
        <f t="shared" si="284"/>
        <v>ON</v>
      </c>
      <c r="D3011" s="4">
        <f t="shared" si="280"/>
        <v>42555.374999992702</v>
      </c>
      <c r="E3011" t="str">
        <f t="shared" si="281"/>
        <v>LRKPLGS</v>
      </c>
      <c r="F3011" s="39">
        <v>82.726051330566406</v>
      </c>
      <c r="G3011">
        <f t="shared" si="285"/>
        <v>1.1884050250267795E-3</v>
      </c>
      <c r="H3011" s="38">
        <f>G3011*SUMIF('Manual Inputs'!$B$11:$B$22,'Expanded kW'!A3011,'Manual Inputs'!$C$11:$C$22)</f>
        <v>44337.635021122151</v>
      </c>
    </row>
    <row r="3012" spans="1:8" x14ac:dyDescent="0.2">
      <c r="A3012">
        <f t="shared" si="282"/>
        <v>7</v>
      </c>
      <c r="B3012" t="b">
        <f t="shared" si="283"/>
        <v>0</v>
      </c>
      <c r="C3012" t="str">
        <f t="shared" si="284"/>
        <v>ON</v>
      </c>
      <c r="D3012" s="4">
        <f t="shared" ref="D3012:D3075" si="286">+D3011+1/24</f>
        <v>42555.416666659366</v>
      </c>
      <c r="E3012" t="str">
        <f t="shared" ref="E3012:E3075" si="287">+E3011</f>
        <v>LRKPLGS</v>
      </c>
      <c r="F3012" s="39">
        <v>84.137306213378906</v>
      </c>
      <c r="G3012">
        <f t="shared" si="285"/>
        <v>1.2086784741682868E-3</v>
      </c>
      <c r="H3012" s="38">
        <f>G3012*SUMIF('Manual Inputs'!$B$11:$B$22,'Expanded kW'!A3012,'Manual Inputs'!$C$11:$C$22)</f>
        <v>45094.007444433963</v>
      </c>
    </row>
    <row r="3013" spans="1:8" x14ac:dyDescent="0.2">
      <c r="A3013">
        <f t="shared" si="282"/>
        <v>7</v>
      </c>
      <c r="B3013" t="b">
        <f t="shared" si="283"/>
        <v>0</v>
      </c>
      <c r="C3013" t="str">
        <f t="shared" si="284"/>
        <v>ON</v>
      </c>
      <c r="D3013" s="4">
        <f t="shared" si="286"/>
        <v>42555.458333326031</v>
      </c>
      <c r="E3013" t="str">
        <f t="shared" si="287"/>
        <v>LRKPLGS</v>
      </c>
      <c r="F3013" s="39">
        <v>87.606040954589844</v>
      </c>
      <c r="G3013">
        <f t="shared" si="285"/>
        <v>1.2585087480739979E-3</v>
      </c>
      <c r="H3013" s="38">
        <f>G3013*SUMIF('Manual Inputs'!$B$11:$B$22,'Expanded kW'!A3013,'Manual Inputs'!$C$11:$C$22)</f>
        <v>46953.10131471121</v>
      </c>
    </row>
    <row r="3014" spans="1:8" x14ac:dyDescent="0.2">
      <c r="A3014">
        <f t="shared" si="282"/>
        <v>7</v>
      </c>
      <c r="B3014" t="b">
        <f t="shared" si="283"/>
        <v>0</v>
      </c>
      <c r="C3014" t="str">
        <f t="shared" si="284"/>
        <v>ON</v>
      </c>
      <c r="D3014" s="4">
        <f t="shared" si="286"/>
        <v>42555.499999992695</v>
      </c>
      <c r="E3014" t="str">
        <f t="shared" si="287"/>
        <v>LRKPLGS</v>
      </c>
      <c r="F3014" s="39">
        <v>92.525054931640625</v>
      </c>
      <c r="G3014">
        <f t="shared" si="285"/>
        <v>1.3291730773207168E-3</v>
      </c>
      <c r="H3014" s="38">
        <f>G3014*SUMIF('Manual Inputs'!$B$11:$B$22,'Expanded kW'!A3014,'Manual Inputs'!$C$11:$C$22)</f>
        <v>49589.482997027662</v>
      </c>
    </row>
    <row r="3015" spans="1:8" x14ac:dyDescent="0.2">
      <c r="A3015">
        <f t="shared" si="282"/>
        <v>7</v>
      </c>
      <c r="B3015" t="b">
        <f t="shared" si="283"/>
        <v>0</v>
      </c>
      <c r="C3015" t="str">
        <f t="shared" si="284"/>
        <v>ON</v>
      </c>
      <c r="D3015" s="4">
        <f t="shared" si="286"/>
        <v>42555.541666659359</v>
      </c>
      <c r="E3015" t="str">
        <f t="shared" si="287"/>
        <v>LRKPLGS</v>
      </c>
      <c r="F3015" s="39">
        <v>92.146659851074219</v>
      </c>
      <c r="G3015">
        <f t="shared" si="285"/>
        <v>1.3237372247935169E-3</v>
      </c>
      <c r="H3015" s="38">
        <f>G3015*SUMIF('Manual Inputs'!$B$11:$B$22,'Expanded kW'!A3015,'Manual Inputs'!$C$11:$C$22)</f>
        <v>49386.679373427869</v>
      </c>
    </row>
    <row r="3016" spans="1:8" x14ac:dyDescent="0.2">
      <c r="A3016">
        <f t="shared" si="282"/>
        <v>7</v>
      </c>
      <c r="B3016" t="b">
        <f t="shared" si="283"/>
        <v>0</v>
      </c>
      <c r="C3016" t="str">
        <f t="shared" si="284"/>
        <v>ON</v>
      </c>
      <c r="D3016" s="4">
        <f t="shared" si="286"/>
        <v>42555.583333326023</v>
      </c>
      <c r="E3016" t="str">
        <f t="shared" si="287"/>
        <v>LRKPLGS</v>
      </c>
      <c r="F3016" s="39">
        <v>92.614913940429688</v>
      </c>
      <c r="G3016">
        <f t="shared" si="285"/>
        <v>1.3304639511853731E-3</v>
      </c>
      <c r="H3016" s="38">
        <f>G3016*SUMIF('Manual Inputs'!$B$11:$B$22,'Expanded kW'!A3016,'Manual Inputs'!$C$11:$C$22)</f>
        <v>49637.643593006418</v>
      </c>
    </row>
    <row r="3017" spans="1:8" x14ac:dyDescent="0.2">
      <c r="A3017">
        <f t="shared" si="282"/>
        <v>7</v>
      </c>
      <c r="B3017" t="b">
        <f t="shared" si="283"/>
        <v>0</v>
      </c>
      <c r="C3017" t="str">
        <f t="shared" si="284"/>
        <v>ON</v>
      </c>
      <c r="D3017" s="4">
        <f t="shared" si="286"/>
        <v>42555.624999992688</v>
      </c>
      <c r="E3017" t="str">
        <f t="shared" si="287"/>
        <v>LRKPLGS</v>
      </c>
      <c r="F3017" s="39">
        <v>89.528694152832031</v>
      </c>
      <c r="G3017">
        <f t="shared" si="285"/>
        <v>1.2861287140390673E-3</v>
      </c>
      <c r="H3017" s="38">
        <f>G3017*SUMIF('Manual Inputs'!$B$11:$B$22,'Expanded kW'!A3017,'Manual Inputs'!$C$11:$C$22)</f>
        <v>47983.561422558254</v>
      </c>
    </row>
    <row r="3018" spans="1:8" x14ac:dyDescent="0.2">
      <c r="A3018">
        <f t="shared" si="282"/>
        <v>7</v>
      </c>
      <c r="B3018" t="b">
        <f t="shared" si="283"/>
        <v>0</v>
      </c>
      <c r="C3018" t="str">
        <f t="shared" si="284"/>
        <v>ON</v>
      </c>
      <c r="D3018" s="4">
        <f t="shared" si="286"/>
        <v>42555.666666659352</v>
      </c>
      <c r="E3018" t="str">
        <f t="shared" si="287"/>
        <v>LRKPLGS</v>
      </c>
      <c r="F3018" s="39">
        <v>89.558418273925781</v>
      </c>
      <c r="G3018">
        <f t="shared" si="285"/>
        <v>1.2865557173143856E-3</v>
      </c>
      <c r="H3018" s="38">
        <f>G3018*SUMIF('Manual Inputs'!$B$11:$B$22,'Expanded kW'!A3018,'Manual Inputs'!$C$11:$C$22)</f>
        <v>47999.492283649539</v>
      </c>
    </row>
    <row r="3019" spans="1:8" x14ac:dyDescent="0.2">
      <c r="A3019">
        <f t="shared" si="282"/>
        <v>7</v>
      </c>
      <c r="B3019" t="b">
        <f t="shared" si="283"/>
        <v>0</v>
      </c>
      <c r="C3019" t="str">
        <f t="shared" si="284"/>
        <v>ON</v>
      </c>
      <c r="D3019" s="4">
        <f t="shared" si="286"/>
        <v>42555.708333326016</v>
      </c>
      <c r="E3019" t="str">
        <f t="shared" si="287"/>
        <v>LRKPLGS</v>
      </c>
      <c r="F3019" s="39">
        <v>84.189773559570313</v>
      </c>
      <c r="G3019">
        <f t="shared" si="285"/>
        <v>1.2094321963254647E-3</v>
      </c>
      <c r="H3019" s="38">
        <f>G3019*SUMIF('Manual Inputs'!$B$11:$B$22,'Expanded kW'!A3019,'Manual Inputs'!$C$11:$C$22)</f>
        <v>45122.127704116916</v>
      </c>
    </row>
    <row r="3020" spans="1:8" x14ac:dyDescent="0.2">
      <c r="A3020">
        <f t="shared" si="282"/>
        <v>7</v>
      </c>
      <c r="B3020" t="b">
        <f t="shared" si="283"/>
        <v>0</v>
      </c>
      <c r="C3020" t="str">
        <f t="shared" si="284"/>
        <v>ON</v>
      </c>
      <c r="D3020" s="4">
        <f t="shared" si="286"/>
        <v>42555.74999999268</v>
      </c>
      <c r="E3020" t="str">
        <f t="shared" si="287"/>
        <v>LRKPLGS</v>
      </c>
      <c r="F3020" s="39">
        <v>79.405891418457031</v>
      </c>
      <c r="G3020">
        <f t="shared" si="285"/>
        <v>1.1407091098950808E-3</v>
      </c>
      <c r="H3020" s="38">
        <f>G3020*SUMIF('Manual Inputs'!$B$11:$B$22,'Expanded kW'!A3020,'Manual Inputs'!$C$11:$C$22)</f>
        <v>42558.17092212104</v>
      </c>
    </row>
    <row r="3021" spans="1:8" x14ac:dyDescent="0.2">
      <c r="A3021">
        <f t="shared" si="282"/>
        <v>7</v>
      </c>
      <c r="B3021" t="b">
        <f t="shared" si="283"/>
        <v>0</v>
      </c>
      <c r="C3021" t="str">
        <f t="shared" si="284"/>
        <v>ON</v>
      </c>
      <c r="D3021" s="4">
        <f t="shared" si="286"/>
        <v>42555.791666659345</v>
      </c>
      <c r="E3021" t="str">
        <f t="shared" si="287"/>
        <v>LRKPLGS</v>
      </c>
      <c r="F3021" s="39">
        <v>73.8184814453125</v>
      </c>
      <c r="G3021">
        <f t="shared" si="285"/>
        <v>1.0604429061760565E-3</v>
      </c>
      <c r="H3021" s="38">
        <f>G3021*SUMIF('Manual Inputs'!$B$11:$B$22,'Expanded kW'!A3021,'Manual Inputs'!$C$11:$C$22)</f>
        <v>39563.557494813336</v>
      </c>
    </row>
    <row r="3022" spans="1:8" x14ac:dyDescent="0.2">
      <c r="A3022">
        <f t="shared" si="282"/>
        <v>7</v>
      </c>
      <c r="B3022" t="b">
        <f t="shared" si="283"/>
        <v>0</v>
      </c>
      <c r="C3022" t="str">
        <f t="shared" si="284"/>
        <v>ON</v>
      </c>
      <c r="D3022" s="4">
        <f t="shared" si="286"/>
        <v>42555.833333326009</v>
      </c>
      <c r="E3022" t="str">
        <f t="shared" si="287"/>
        <v>LRKPLGS</v>
      </c>
      <c r="F3022" s="39">
        <v>73.83984375</v>
      </c>
      <c r="G3022">
        <f t="shared" si="285"/>
        <v>1.060749787380084E-3</v>
      </c>
      <c r="H3022" s="38">
        <f>G3022*SUMIF('Manual Inputs'!$B$11:$B$22,'Expanded kW'!A3022,'Manual Inputs'!$C$11:$C$22)</f>
        <v>39575.006778965188</v>
      </c>
    </row>
    <row r="3023" spans="1:8" x14ac:dyDescent="0.2">
      <c r="A3023">
        <f t="shared" si="282"/>
        <v>7</v>
      </c>
      <c r="B3023" t="b">
        <f t="shared" si="283"/>
        <v>0</v>
      </c>
      <c r="C3023" t="str">
        <f t="shared" si="284"/>
        <v>OFF</v>
      </c>
      <c r="D3023" s="4">
        <f t="shared" si="286"/>
        <v>42555.874999992673</v>
      </c>
      <c r="E3023" t="str">
        <f t="shared" si="287"/>
        <v>LRKPLGS</v>
      </c>
      <c r="F3023" s="39">
        <v>72.992500305175781</v>
      </c>
      <c r="G3023">
        <f t="shared" si="285"/>
        <v>1.0485772348218969E-3</v>
      </c>
      <c r="H3023" s="38">
        <f>G3023*SUMIF('Manual Inputs'!$B$11:$B$22,'Expanded kW'!A3023,'Manual Inputs'!$C$11:$C$22)</f>
        <v>39120.866834051907</v>
      </c>
    </row>
    <row r="3024" spans="1:8" x14ac:dyDescent="0.2">
      <c r="A3024">
        <f t="shared" si="282"/>
        <v>7</v>
      </c>
      <c r="B3024" t="b">
        <f t="shared" si="283"/>
        <v>0</v>
      </c>
      <c r="C3024" t="str">
        <f t="shared" si="284"/>
        <v>OFF</v>
      </c>
      <c r="D3024" s="4">
        <f t="shared" si="286"/>
        <v>42555.916666659337</v>
      </c>
      <c r="E3024" t="str">
        <f t="shared" si="287"/>
        <v>LRKPLGS</v>
      </c>
      <c r="F3024" s="39">
        <v>68.707695007324219</v>
      </c>
      <c r="G3024">
        <f t="shared" si="285"/>
        <v>9.870236605206092E-4</v>
      </c>
      <c r="H3024" s="38">
        <f>G3024*SUMIF('Manual Inputs'!$B$11:$B$22,'Expanded kW'!A3024,'Manual Inputs'!$C$11:$C$22)</f>
        <v>36824.393953053681</v>
      </c>
    </row>
    <row r="3025" spans="1:8" x14ac:dyDescent="0.2">
      <c r="A3025">
        <f t="shared" si="282"/>
        <v>7</v>
      </c>
      <c r="B3025" t="b">
        <f t="shared" si="283"/>
        <v>0</v>
      </c>
      <c r="C3025" t="str">
        <f t="shared" si="284"/>
        <v>OFF</v>
      </c>
      <c r="D3025" s="4">
        <f t="shared" si="286"/>
        <v>42555.958333326002</v>
      </c>
      <c r="E3025" t="str">
        <f t="shared" si="287"/>
        <v>LRKPLGS</v>
      </c>
      <c r="F3025" s="39">
        <v>65.329612731933594</v>
      </c>
      <c r="G3025">
        <f t="shared" si="285"/>
        <v>9.3849565892427551E-4</v>
      </c>
      <c r="H3025" s="38">
        <f>G3025*SUMIF('Manual Inputs'!$B$11:$B$22,'Expanded kW'!A3025,'Manual Inputs'!$C$11:$C$22)</f>
        <v>35013.885937880827</v>
      </c>
    </row>
    <row r="3026" spans="1:8" x14ac:dyDescent="0.2">
      <c r="A3026">
        <f t="shared" si="282"/>
        <v>7</v>
      </c>
      <c r="B3026" t="b">
        <f t="shared" si="283"/>
        <v>0</v>
      </c>
      <c r="C3026" t="str">
        <f t="shared" si="284"/>
        <v>OFF</v>
      </c>
      <c r="D3026" s="4">
        <f t="shared" si="286"/>
        <v>42555.999999992666</v>
      </c>
      <c r="E3026" t="str">
        <f t="shared" si="287"/>
        <v>LRKPLGS</v>
      </c>
      <c r="F3026" s="39">
        <v>64.717727661132813</v>
      </c>
      <c r="G3026">
        <f t="shared" si="285"/>
        <v>9.2970559483705327E-4</v>
      </c>
      <c r="H3026" s="38">
        <f>G3026*SUMIF('Manual Inputs'!$B$11:$B$22,'Expanded kW'!A3026,'Manual Inputs'!$C$11:$C$22)</f>
        <v>34685.941638501288</v>
      </c>
    </row>
    <row r="3027" spans="1:8" x14ac:dyDescent="0.2">
      <c r="A3027">
        <f t="shared" si="282"/>
        <v>7</v>
      </c>
      <c r="B3027" t="b">
        <f t="shared" si="283"/>
        <v>0</v>
      </c>
      <c r="C3027" t="str">
        <f t="shared" si="284"/>
        <v>OFF</v>
      </c>
      <c r="D3027" s="4">
        <f t="shared" si="286"/>
        <v>42556.04166665933</v>
      </c>
      <c r="E3027" t="str">
        <f t="shared" si="287"/>
        <v>LRKPLGS</v>
      </c>
      <c r="F3027" s="39">
        <v>63.354038238525391</v>
      </c>
      <c r="G3027">
        <f t="shared" si="285"/>
        <v>9.1011544957644256E-4</v>
      </c>
      <c r="H3027" s="38">
        <f>G3027*SUMIF('Manual Inputs'!$B$11:$B$22,'Expanded kW'!A3027,'Manual Inputs'!$C$11:$C$22)</f>
        <v>33955.062273062598</v>
      </c>
    </row>
    <row r="3028" spans="1:8" x14ac:dyDescent="0.2">
      <c r="A3028">
        <f t="shared" si="282"/>
        <v>7</v>
      </c>
      <c r="B3028" t="b">
        <f t="shared" si="283"/>
        <v>0</v>
      </c>
      <c r="C3028" t="str">
        <f t="shared" si="284"/>
        <v>OFF</v>
      </c>
      <c r="D3028" s="4">
        <f t="shared" si="286"/>
        <v>42556.083333325994</v>
      </c>
      <c r="E3028" t="str">
        <f t="shared" si="287"/>
        <v>LRKPLGS</v>
      </c>
      <c r="F3028" s="39">
        <v>62.699573516845703</v>
      </c>
      <c r="G3028">
        <f t="shared" si="285"/>
        <v>9.0071370548933528E-4</v>
      </c>
      <c r="H3028" s="38">
        <f>G3028*SUMIF('Manual Inputs'!$B$11:$B$22,'Expanded kW'!A3028,'Manual Inputs'!$C$11:$C$22)</f>
        <v>33604.297096950388</v>
      </c>
    </row>
    <row r="3029" spans="1:8" x14ac:dyDescent="0.2">
      <c r="A3029">
        <f t="shared" si="282"/>
        <v>7</v>
      </c>
      <c r="B3029" t="b">
        <f t="shared" si="283"/>
        <v>0</v>
      </c>
      <c r="C3029" t="str">
        <f t="shared" si="284"/>
        <v>OFF</v>
      </c>
      <c r="D3029" s="4">
        <f t="shared" si="286"/>
        <v>42556.124999992659</v>
      </c>
      <c r="E3029" t="str">
        <f t="shared" si="287"/>
        <v>LRKPLGS</v>
      </c>
      <c r="F3029" s="39">
        <v>63.705848693847656</v>
      </c>
      <c r="G3029">
        <f t="shared" si="285"/>
        <v>9.1516939940527314E-4</v>
      </c>
      <c r="H3029" s="38">
        <f>G3029*SUMIF('Manual Inputs'!$B$11:$B$22,'Expanded kW'!A3029,'Manual Inputs'!$C$11:$C$22)</f>
        <v>34143.61767143842</v>
      </c>
    </row>
    <row r="3030" spans="1:8" x14ac:dyDescent="0.2">
      <c r="A3030">
        <f t="shared" si="282"/>
        <v>7</v>
      </c>
      <c r="B3030" t="b">
        <f t="shared" si="283"/>
        <v>0</v>
      </c>
      <c r="C3030" t="str">
        <f t="shared" si="284"/>
        <v>OFF</v>
      </c>
      <c r="D3030" s="4">
        <f t="shared" si="286"/>
        <v>42556.166666659323</v>
      </c>
      <c r="E3030" t="str">
        <f t="shared" si="287"/>
        <v>LRKPLGS</v>
      </c>
      <c r="F3030" s="39">
        <v>69.882545471191406</v>
      </c>
      <c r="G3030">
        <f t="shared" si="285"/>
        <v>1.0039010307378304E-3</v>
      </c>
      <c r="H3030" s="38">
        <f>G3030*SUMIF('Manual Inputs'!$B$11:$B$22,'Expanded kW'!A3030,'Manual Inputs'!$C$11:$C$22)</f>
        <v>37454.063691105024</v>
      </c>
    </row>
    <row r="3031" spans="1:8" x14ac:dyDescent="0.2">
      <c r="A3031">
        <f t="shared" si="282"/>
        <v>7</v>
      </c>
      <c r="B3031" t="b">
        <f t="shared" si="283"/>
        <v>0</v>
      </c>
      <c r="C3031" t="str">
        <f t="shared" si="284"/>
        <v>OFF</v>
      </c>
      <c r="D3031" s="4">
        <f t="shared" si="286"/>
        <v>42556.208333325987</v>
      </c>
      <c r="E3031" t="str">
        <f t="shared" si="287"/>
        <v>LRKPLGS</v>
      </c>
      <c r="F3031" s="39">
        <v>78.624008178710938</v>
      </c>
      <c r="G3031">
        <f t="shared" si="285"/>
        <v>1.1294769290263783E-3</v>
      </c>
      <c r="H3031" s="38">
        <f>G3031*SUMIF('Manual Inputs'!$B$11:$B$22,'Expanded kW'!A3031,'Manual Inputs'!$C$11:$C$22)</f>
        <v>42139.114855073072</v>
      </c>
    </row>
    <row r="3032" spans="1:8" x14ac:dyDescent="0.2">
      <c r="A3032">
        <f t="shared" si="282"/>
        <v>7</v>
      </c>
      <c r="B3032" t="b">
        <f t="shared" si="283"/>
        <v>0</v>
      </c>
      <c r="C3032" t="str">
        <f t="shared" si="284"/>
        <v>OFF</v>
      </c>
      <c r="D3032" s="4">
        <f t="shared" si="286"/>
        <v>42556.249999992651</v>
      </c>
      <c r="E3032" t="str">
        <f t="shared" si="287"/>
        <v>LRKPLGS</v>
      </c>
      <c r="F3032" s="39">
        <v>88.099128723144531</v>
      </c>
      <c r="G3032">
        <f t="shared" si="285"/>
        <v>1.2655922238655362E-3</v>
      </c>
      <c r="H3032" s="38">
        <f>G3032*SUMIF('Manual Inputs'!$B$11:$B$22,'Expanded kW'!A3032,'Manual Inputs'!$C$11:$C$22)</f>
        <v>47217.375327116279</v>
      </c>
    </row>
    <row r="3033" spans="1:8" x14ac:dyDescent="0.2">
      <c r="A3033">
        <f t="shared" si="282"/>
        <v>7</v>
      </c>
      <c r="B3033" t="b">
        <f t="shared" si="283"/>
        <v>0</v>
      </c>
      <c r="C3033" t="str">
        <f t="shared" si="284"/>
        <v>ON</v>
      </c>
      <c r="D3033" s="4">
        <f t="shared" si="286"/>
        <v>42556.291666659316</v>
      </c>
      <c r="E3033" t="str">
        <f t="shared" si="287"/>
        <v>LRKPLGS</v>
      </c>
      <c r="F3033" s="39">
        <v>86.479209899902344</v>
      </c>
      <c r="G3033">
        <f t="shared" si="285"/>
        <v>1.2423212029632588E-3</v>
      </c>
      <c r="H3033" s="38">
        <f>G3033*SUMIF('Manual Inputs'!$B$11:$B$22,'Expanded kW'!A3033,'Manual Inputs'!$C$11:$C$22)</f>
        <v>46349.167931821205</v>
      </c>
    </row>
    <row r="3034" spans="1:8" x14ac:dyDescent="0.2">
      <c r="A3034">
        <f t="shared" si="282"/>
        <v>7</v>
      </c>
      <c r="B3034" t="b">
        <f t="shared" si="283"/>
        <v>0</v>
      </c>
      <c r="C3034" t="str">
        <f t="shared" si="284"/>
        <v>ON</v>
      </c>
      <c r="D3034" s="4">
        <f t="shared" si="286"/>
        <v>42556.33333332598</v>
      </c>
      <c r="E3034" t="str">
        <f t="shared" si="287"/>
        <v>LRKPLGS</v>
      </c>
      <c r="F3034" s="39">
        <v>93.183258056640625</v>
      </c>
      <c r="G3034">
        <f t="shared" si="285"/>
        <v>1.3386285256185291E-3</v>
      </c>
      <c r="H3034" s="38">
        <f>G3034*SUMIF('Manual Inputs'!$B$11:$B$22,'Expanded kW'!A3034,'Manual Inputs'!$C$11:$C$22)</f>
        <v>49942.251797866455</v>
      </c>
    </row>
    <row r="3035" spans="1:8" x14ac:dyDescent="0.2">
      <c r="A3035">
        <f t="shared" si="282"/>
        <v>7</v>
      </c>
      <c r="B3035" t="b">
        <f t="shared" si="283"/>
        <v>0</v>
      </c>
      <c r="C3035" t="str">
        <f t="shared" si="284"/>
        <v>ON</v>
      </c>
      <c r="D3035" s="4">
        <f t="shared" si="286"/>
        <v>42556.374999992644</v>
      </c>
      <c r="E3035" t="str">
        <f t="shared" si="287"/>
        <v>LRKPLGS</v>
      </c>
      <c r="F3035" s="39">
        <v>96.252372741699219</v>
      </c>
      <c r="G3035">
        <f t="shared" si="285"/>
        <v>1.3827180386007528E-3</v>
      </c>
      <c r="H3035" s="38">
        <f>G3035*SUMIF('Manual Inputs'!$B$11:$B$22,'Expanded kW'!A3035,'Manual Inputs'!$C$11:$C$22)</f>
        <v>51587.166362933036</v>
      </c>
    </row>
    <row r="3036" spans="1:8" x14ac:dyDescent="0.2">
      <c r="A3036">
        <f t="shared" si="282"/>
        <v>7</v>
      </c>
      <c r="B3036" t="b">
        <f t="shared" si="283"/>
        <v>0</v>
      </c>
      <c r="C3036" t="str">
        <f t="shared" si="284"/>
        <v>ON</v>
      </c>
      <c r="D3036" s="4">
        <f t="shared" si="286"/>
        <v>42556.416666659308</v>
      </c>
      <c r="E3036" t="str">
        <f t="shared" si="287"/>
        <v>LRKPLGS</v>
      </c>
      <c r="F3036" s="39">
        <v>101.70357513427734</v>
      </c>
      <c r="G3036">
        <f t="shared" si="285"/>
        <v>1.4610275458428106E-3</v>
      </c>
      <c r="H3036" s="38">
        <f>G3036*SUMIF('Manual Inputs'!$B$11:$B$22,'Expanded kW'!A3036,'Manual Inputs'!$C$11:$C$22)</f>
        <v>54508.77833668251</v>
      </c>
    </row>
    <row r="3037" spans="1:8" x14ac:dyDescent="0.2">
      <c r="A3037">
        <f t="shared" si="282"/>
        <v>7</v>
      </c>
      <c r="B3037" t="b">
        <f t="shared" si="283"/>
        <v>0</v>
      </c>
      <c r="C3037" t="str">
        <f t="shared" si="284"/>
        <v>ON</v>
      </c>
      <c r="D3037" s="4">
        <f t="shared" si="286"/>
        <v>42556.458333325972</v>
      </c>
      <c r="E3037" t="str">
        <f t="shared" si="287"/>
        <v>LRKPLGS</v>
      </c>
      <c r="F3037" s="39">
        <v>103.805419921875</v>
      </c>
      <c r="G3037">
        <f t="shared" si="285"/>
        <v>1.4912216971075219E-3</v>
      </c>
      <c r="H3037" s="38">
        <f>G3037*SUMIF('Manual Inputs'!$B$11:$B$22,'Expanded kW'!A3037,'Manual Inputs'!$C$11:$C$22)</f>
        <v>55635.277493413319</v>
      </c>
    </row>
    <row r="3038" spans="1:8" x14ac:dyDescent="0.2">
      <c r="A3038">
        <f t="shared" si="282"/>
        <v>7</v>
      </c>
      <c r="B3038" t="b">
        <f t="shared" si="283"/>
        <v>0</v>
      </c>
      <c r="C3038" t="str">
        <f t="shared" si="284"/>
        <v>ON</v>
      </c>
      <c r="D3038" s="4">
        <f t="shared" si="286"/>
        <v>42556.499999992637</v>
      </c>
      <c r="E3038" t="str">
        <f t="shared" si="287"/>
        <v>LRKPLGS</v>
      </c>
      <c r="F3038" s="39">
        <v>106.21110534667969</v>
      </c>
      <c r="G3038">
        <f t="shared" si="285"/>
        <v>1.5257806854973768E-3</v>
      </c>
      <c r="H3038" s="38">
        <f>G3038*SUMIF('Manual Inputs'!$B$11:$B$22,'Expanded kW'!A3038,'Manual Inputs'!$C$11:$C$22)</f>
        <v>56924.622272053959</v>
      </c>
    </row>
    <row r="3039" spans="1:8" x14ac:dyDescent="0.2">
      <c r="A3039">
        <f t="shared" si="282"/>
        <v>7</v>
      </c>
      <c r="B3039" t="b">
        <f t="shared" si="283"/>
        <v>0</v>
      </c>
      <c r="C3039" t="str">
        <f t="shared" si="284"/>
        <v>ON</v>
      </c>
      <c r="D3039" s="4">
        <f t="shared" si="286"/>
        <v>42556.541666659301</v>
      </c>
      <c r="E3039" t="str">
        <f t="shared" si="287"/>
        <v>LRKPLGS</v>
      </c>
      <c r="F3039" s="39">
        <v>109.40562438964844</v>
      </c>
      <c r="G3039">
        <f t="shared" si="285"/>
        <v>1.571671700747673E-3</v>
      </c>
      <c r="H3039" s="38">
        <f>G3039*SUMIF('Manual Inputs'!$B$11:$B$22,'Expanded kW'!A3039,'Manual Inputs'!$C$11:$C$22)</f>
        <v>58636.74822412197</v>
      </c>
    </row>
    <row r="3040" spans="1:8" x14ac:dyDescent="0.2">
      <c r="A3040">
        <f t="shared" si="282"/>
        <v>7</v>
      </c>
      <c r="B3040" t="b">
        <f t="shared" si="283"/>
        <v>0</v>
      </c>
      <c r="C3040" t="str">
        <f t="shared" si="284"/>
        <v>ON</v>
      </c>
      <c r="D3040" s="4">
        <f t="shared" si="286"/>
        <v>42556.583333325965</v>
      </c>
      <c r="E3040" t="str">
        <f t="shared" si="287"/>
        <v>LRKPLGS</v>
      </c>
      <c r="F3040" s="39">
        <v>108.63840484619141</v>
      </c>
      <c r="G3040">
        <f t="shared" si="285"/>
        <v>1.5606501719054495E-3</v>
      </c>
      <c r="H3040" s="38">
        <f>G3040*SUMIF('Manual Inputs'!$B$11:$B$22,'Expanded kW'!A3040,'Manual Inputs'!$C$11:$C$22)</f>
        <v>58225.551272838245</v>
      </c>
    </row>
    <row r="3041" spans="1:8" x14ac:dyDescent="0.2">
      <c r="A3041">
        <f t="shared" si="282"/>
        <v>7</v>
      </c>
      <c r="B3041" t="b">
        <f t="shared" si="283"/>
        <v>0</v>
      </c>
      <c r="C3041" t="str">
        <f t="shared" si="284"/>
        <v>ON</v>
      </c>
      <c r="D3041" s="4">
        <f t="shared" si="286"/>
        <v>42556.624999992629</v>
      </c>
      <c r="E3041" t="str">
        <f t="shared" si="287"/>
        <v>LRKPLGS</v>
      </c>
      <c r="F3041" s="39">
        <v>118.07215118408203</v>
      </c>
      <c r="G3041">
        <f t="shared" si="285"/>
        <v>1.6961711036126638E-3</v>
      </c>
      <c r="H3041" s="38">
        <f>G3041*SUMIF('Manual Inputs'!$B$11:$B$22,'Expanded kW'!A3041,'Manual Inputs'!$C$11:$C$22)</f>
        <v>63281.636934897346</v>
      </c>
    </row>
    <row r="3042" spans="1:8" x14ac:dyDescent="0.2">
      <c r="A3042">
        <f t="shared" si="282"/>
        <v>7</v>
      </c>
      <c r="B3042" t="b">
        <f t="shared" si="283"/>
        <v>0</v>
      </c>
      <c r="C3042" t="str">
        <f t="shared" si="284"/>
        <v>ON</v>
      </c>
      <c r="D3042" s="4">
        <f t="shared" si="286"/>
        <v>42556.666666659294</v>
      </c>
      <c r="E3042" t="str">
        <f t="shared" si="287"/>
        <v>LRKPLGS</v>
      </c>
      <c r="F3042" s="39">
        <v>114.76242065429687</v>
      </c>
      <c r="G3042">
        <f t="shared" si="285"/>
        <v>1.6486250122687885E-3</v>
      </c>
      <c r="H3042" s="38">
        <f>G3042*SUMIF('Manual Inputs'!$B$11:$B$22,'Expanded kW'!A3042,'Manual Inputs'!$C$11:$C$22)</f>
        <v>61507.762539980366</v>
      </c>
    </row>
    <row r="3043" spans="1:8" x14ac:dyDescent="0.2">
      <c r="A3043">
        <f t="shared" si="282"/>
        <v>7</v>
      </c>
      <c r="B3043" t="b">
        <f t="shared" si="283"/>
        <v>0</v>
      </c>
      <c r="C3043" t="str">
        <f t="shared" si="284"/>
        <v>ON</v>
      </c>
      <c r="D3043" s="4">
        <f t="shared" si="286"/>
        <v>42556.708333325958</v>
      </c>
      <c r="E3043" t="str">
        <f t="shared" si="287"/>
        <v>LRKPLGS</v>
      </c>
      <c r="F3043" s="39">
        <v>107.82303619384766</v>
      </c>
      <c r="G3043">
        <f t="shared" si="285"/>
        <v>1.5489369547494339E-3</v>
      </c>
      <c r="H3043" s="38">
        <f>G3043*SUMIF('Manual Inputs'!$B$11:$B$22,'Expanded kW'!A3043,'Manual Inputs'!$C$11:$C$22)</f>
        <v>57788.548452882256</v>
      </c>
    </row>
    <row r="3044" spans="1:8" x14ac:dyDescent="0.2">
      <c r="A3044">
        <f t="shared" si="282"/>
        <v>7</v>
      </c>
      <c r="B3044" t="b">
        <f t="shared" si="283"/>
        <v>0</v>
      </c>
      <c r="C3044" t="str">
        <f t="shared" si="284"/>
        <v>ON</v>
      </c>
      <c r="D3044" s="4">
        <f t="shared" si="286"/>
        <v>42556.749999992622</v>
      </c>
      <c r="E3044" t="str">
        <f t="shared" si="287"/>
        <v>LRKPLGS</v>
      </c>
      <c r="F3044" s="39">
        <v>97.501274108886719</v>
      </c>
      <c r="G3044">
        <f t="shared" si="285"/>
        <v>1.4006591905916497E-3</v>
      </c>
      <c r="H3044" s="38">
        <f>G3044*SUMIF('Manual Inputs'!$B$11:$B$22,'Expanded kW'!A3044,'Manual Inputs'!$C$11:$C$22)</f>
        <v>52256.524226690759</v>
      </c>
    </row>
    <row r="3045" spans="1:8" x14ac:dyDescent="0.2">
      <c r="A3045">
        <f t="shared" si="282"/>
        <v>7</v>
      </c>
      <c r="B3045" t="b">
        <f t="shared" si="283"/>
        <v>0</v>
      </c>
      <c r="C3045" t="str">
        <f t="shared" si="284"/>
        <v>ON</v>
      </c>
      <c r="D3045" s="4">
        <f t="shared" si="286"/>
        <v>42556.791666659286</v>
      </c>
      <c r="E3045" t="str">
        <f t="shared" si="287"/>
        <v>LRKPLGS</v>
      </c>
      <c r="F3045" s="39">
        <v>91.54168701171875</v>
      </c>
      <c r="G3045">
        <f t="shared" si="285"/>
        <v>1.3150464586958836E-3</v>
      </c>
      <c r="H3045" s="38">
        <f>G3045*SUMIF('Manual Inputs'!$B$11:$B$22,'Expanded kW'!A3045,'Manual Inputs'!$C$11:$C$22)</f>
        <v>49062.439735277469</v>
      </c>
    </row>
    <row r="3046" spans="1:8" x14ac:dyDescent="0.2">
      <c r="A3046">
        <f t="shared" si="282"/>
        <v>7</v>
      </c>
      <c r="B3046" t="b">
        <f t="shared" si="283"/>
        <v>0</v>
      </c>
      <c r="C3046" t="str">
        <f t="shared" si="284"/>
        <v>ON</v>
      </c>
      <c r="D3046" s="4">
        <f t="shared" si="286"/>
        <v>42556.833333325951</v>
      </c>
      <c r="E3046" t="str">
        <f t="shared" si="287"/>
        <v>LRKPLGS</v>
      </c>
      <c r="F3046" s="39">
        <v>91.617317199707031</v>
      </c>
      <c r="G3046">
        <f t="shared" si="285"/>
        <v>1.3161329277585714E-3</v>
      </c>
      <c r="H3046" s="38">
        <f>G3046*SUMIF('Manual Inputs'!$B$11:$B$22,'Expanded kW'!A3046,'Manual Inputs'!$C$11:$C$22)</f>
        <v>49102.974290205071</v>
      </c>
    </row>
    <row r="3047" spans="1:8" x14ac:dyDescent="0.2">
      <c r="A3047">
        <f t="shared" si="282"/>
        <v>7</v>
      </c>
      <c r="B3047" t="b">
        <f t="shared" si="283"/>
        <v>0</v>
      </c>
      <c r="C3047" t="str">
        <f t="shared" si="284"/>
        <v>OFF</v>
      </c>
      <c r="D3047" s="4">
        <f t="shared" si="286"/>
        <v>42556.874999992615</v>
      </c>
      <c r="E3047" t="str">
        <f t="shared" si="287"/>
        <v>LRKPLGS</v>
      </c>
      <c r="F3047" s="39">
        <v>89.836502075195313</v>
      </c>
      <c r="G3047">
        <f t="shared" si="285"/>
        <v>1.2905505433878158E-3</v>
      </c>
      <c r="H3047" s="38">
        <f>G3047*SUMIF('Manual Inputs'!$B$11:$B$22,'Expanded kW'!A3047,'Manual Inputs'!$C$11:$C$22)</f>
        <v>48148.533340096277</v>
      </c>
    </row>
    <row r="3048" spans="1:8" x14ac:dyDescent="0.2">
      <c r="A3048">
        <f t="shared" si="282"/>
        <v>7</v>
      </c>
      <c r="B3048" t="b">
        <f t="shared" si="283"/>
        <v>0</v>
      </c>
      <c r="C3048" t="str">
        <f t="shared" si="284"/>
        <v>OFF</v>
      </c>
      <c r="D3048" s="4">
        <f t="shared" si="286"/>
        <v>42556.916666659279</v>
      </c>
      <c r="E3048" t="str">
        <f t="shared" si="287"/>
        <v>LRKPLGS</v>
      </c>
      <c r="F3048" s="39">
        <v>82.343437194824219</v>
      </c>
      <c r="G3048">
        <f t="shared" si="285"/>
        <v>1.1829085634617841E-3</v>
      </c>
      <c r="H3048" s="38">
        <f>G3048*SUMIF('Manual Inputs'!$B$11:$B$22,'Expanded kW'!A3048,'Manual Inputs'!$C$11:$C$22)</f>
        <v>44132.570163902368</v>
      </c>
    </row>
    <row r="3049" spans="1:8" x14ac:dyDescent="0.2">
      <c r="A3049">
        <f t="shared" si="282"/>
        <v>7</v>
      </c>
      <c r="B3049" t="b">
        <f t="shared" si="283"/>
        <v>0</v>
      </c>
      <c r="C3049" t="str">
        <f t="shared" si="284"/>
        <v>OFF</v>
      </c>
      <c r="D3049" s="4">
        <f t="shared" si="286"/>
        <v>42556.958333325943</v>
      </c>
      <c r="E3049" t="str">
        <f t="shared" si="287"/>
        <v>LRKPLGS</v>
      </c>
      <c r="F3049" s="39">
        <v>76.500740051269531</v>
      </c>
      <c r="G3049">
        <f t="shared" si="285"/>
        <v>1.0989750197541992E-3</v>
      </c>
      <c r="H3049" s="38">
        <f>G3049*SUMIF('Manual Inputs'!$B$11:$B$22,'Expanded kW'!A3049,'Manual Inputs'!$C$11:$C$22)</f>
        <v>41001.133701949977</v>
      </c>
    </row>
    <row r="3050" spans="1:8" x14ac:dyDescent="0.2">
      <c r="A3050">
        <f t="shared" si="282"/>
        <v>7</v>
      </c>
      <c r="B3050" t="b">
        <f t="shared" si="283"/>
        <v>0</v>
      </c>
      <c r="C3050" t="str">
        <f t="shared" si="284"/>
        <v>OFF</v>
      </c>
      <c r="D3050" s="4">
        <f t="shared" si="286"/>
        <v>42556.999999992608</v>
      </c>
      <c r="E3050" t="str">
        <f t="shared" si="287"/>
        <v>LRKPLGS</v>
      </c>
      <c r="F3050" s="39">
        <v>71.79278564453125</v>
      </c>
      <c r="G3050">
        <f t="shared" si="285"/>
        <v>1.0313426768032738E-3</v>
      </c>
      <c r="H3050" s="38">
        <f>G3050*SUMIF('Manual Inputs'!$B$11:$B$22,'Expanded kW'!A3050,'Manual Inputs'!$C$11:$C$22)</f>
        <v>38477.870947053831</v>
      </c>
    </row>
    <row r="3051" spans="1:8" x14ac:dyDescent="0.2">
      <c r="A3051">
        <f t="shared" si="282"/>
        <v>7</v>
      </c>
      <c r="B3051" t="b">
        <f t="shared" si="283"/>
        <v>0</v>
      </c>
      <c r="C3051" t="str">
        <f t="shared" si="284"/>
        <v>OFF</v>
      </c>
      <c r="D3051" s="4">
        <f t="shared" si="286"/>
        <v>42557.041666659272</v>
      </c>
      <c r="E3051" t="str">
        <f t="shared" si="287"/>
        <v>LRKPLGS</v>
      </c>
      <c r="F3051" s="39">
        <v>69.501136779785156</v>
      </c>
      <c r="G3051">
        <f t="shared" si="285"/>
        <v>9.9842188604077654E-4</v>
      </c>
      <c r="H3051" s="38">
        <f>G3051*SUMIF('Manual Inputs'!$B$11:$B$22,'Expanded kW'!A3051,'Manual Inputs'!$C$11:$C$22)</f>
        <v>37249.644900633808</v>
      </c>
    </row>
    <row r="3052" spans="1:8" x14ac:dyDescent="0.2">
      <c r="A3052">
        <f t="shared" si="282"/>
        <v>7</v>
      </c>
      <c r="B3052" t="b">
        <f t="shared" si="283"/>
        <v>0</v>
      </c>
      <c r="C3052" t="str">
        <f t="shared" si="284"/>
        <v>OFF</v>
      </c>
      <c r="D3052" s="4">
        <f t="shared" si="286"/>
        <v>42557.083333325936</v>
      </c>
      <c r="E3052" t="str">
        <f t="shared" si="287"/>
        <v>LRKPLGS</v>
      </c>
      <c r="F3052" s="39">
        <v>67.65557861328125</v>
      </c>
      <c r="G3052">
        <f t="shared" si="285"/>
        <v>9.7190943242095697E-4</v>
      </c>
      <c r="H3052" s="38">
        <f>G3052*SUMIF('Manual Inputs'!$B$11:$B$22,'Expanded kW'!A3052,'Manual Inputs'!$C$11:$C$22)</f>
        <v>36260.504441484787</v>
      </c>
    </row>
    <row r="3053" spans="1:8" x14ac:dyDescent="0.2">
      <c r="A3053">
        <f t="shared" si="282"/>
        <v>7</v>
      </c>
      <c r="B3053" t="b">
        <f t="shared" si="283"/>
        <v>0</v>
      </c>
      <c r="C3053" t="str">
        <f t="shared" si="284"/>
        <v>OFF</v>
      </c>
      <c r="D3053" s="4">
        <f t="shared" si="286"/>
        <v>42557.1249999926</v>
      </c>
      <c r="E3053" t="str">
        <f t="shared" si="287"/>
        <v>LRKPLGS</v>
      </c>
      <c r="F3053" s="39">
        <v>67.446815490722656</v>
      </c>
      <c r="G3053">
        <f t="shared" si="285"/>
        <v>9.6891043585459668E-4</v>
      </c>
      <c r="H3053" s="38">
        <f>G3053*SUMIF('Manual Inputs'!$B$11:$B$22,'Expanded kW'!A3053,'Manual Inputs'!$C$11:$C$22)</f>
        <v>36148.616312110811</v>
      </c>
    </row>
    <row r="3054" spans="1:8" x14ac:dyDescent="0.2">
      <c r="A3054">
        <f t="shared" si="282"/>
        <v>7</v>
      </c>
      <c r="B3054" t="b">
        <f t="shared" si="283"/>
        <v>0</v>
      </c>
      <c r="C3054" t="str">
        <f t="shared" si="284"/>
        <v>OFF</v>
      </c>
      <c r="D3054" s="4">
        <f t="shared" si="286"/>
        <v>42557.166666659265</v>
      </c>
      <c r="E3054" t="str">
        <f t="shared" si="287"/>
        <v>LRKPLGS</v>
      </c>
      <c r="F3054" s="39">
        <v>67.930137634277344</v>
      </c>
      <c r="G3054">
        <f t="shared" si="285"/>
        <v>9.7585362309572253E-4</v>
      </c>
      <c r="H3054" s="38">
        <f>G3054*SUMIF('Manual Inputs'!$B$11:$B$22,'Expanded kW'!A3054,'Manual Inputs'!$C$11:$C$22)</f>
        <v>36407.656366046474</v>
      </c>
    </row>
    <row r="3055" spans="1:8" x14ac:dyDescent="0.2">
      <c r="A3055">
        <f t="shared" si="282"/>
        <v>7</v>
      </c>
      <c r="B3055" t="b">
        <f t="shared" si="283"/>
        <v>0</v>
      </c>
      <c r="C3055" t="str">
        <f t="shared" si="284"/>
        <v>OFF</v>
      </c>
      <c r="D3055" s="4">
        <f t="shared" si="286"/>
        <v>42557.208333325929</v>
      </c>
      <c r="E3055" t="str">
        <f t="shared" si="287"/>
        <v>LRKPLGS</v>
      </c>
      <c r="F3055" s="39">
        <v>77.239181518554688</v>
      </c>
      <c r="G3055">
        <f t="shared" si="285"/>
        <v>1.1095831357744255E-3</v>
      </c>
      <c r="H3055" s="38">
        <f>G3055*SUMIF('Manual Inputs'!$B$11:$B$22,'Expanded kW'!A3055,'Manual Inputs'!$C$11:$C$22)</f>
        <v>41396.906831869142</v>
      </c>
    </row>
    <row r="3056" spans="1:8" x14ac:dyDescent="0.2">
      <c r="A3056">
        <f t="shared" si="282"/>
        <v>7</v>
      </c>
      <c r="B3056" t="b">
        <f t="shared" si="283"/>
        <v>0</v>
      </c>
      <c r="C3056" t="str">
        <f t="shared" si="284"/>
        <v>OFF</v>
      </c>
      <c r="D3056" s="4">
        <f t="shared" si="286"/>
        <v>42557.249999992593</v>
      </c>
      <c r="E3056" t="str">
        <f t="shared" si="287"/>
        <v>LRKPLGS</v>
      </c>
      <c r="F3056" s="39">
        <v>96.272270202636719</v>
      </c>
      <c r="G3056">
        <f t="shared" si="285"/>
        <v>1.3830038765222186E-3</v>
      </c>
      <c r="H3056" s="38">
        <f>G3056*SUMIF('Manual Inputs'!$B$11:$B$22,'Expanded kW'!A3056,'Manual Inputs'!$C$11:$C$22)</f>
        <v>51597.830553314474</v>
      </c>
    </row>
    <row r="3057" spans="1:8" x14ac:dyDescent="0.2">
      <c r="A3057">
        <f t="shared" si="282"/>
        <v>7</v>
      </c>
      <c r="B3057" t="b">
        <f t="shared" si="283"/>
        <v>0</v>
      </c>
      <c r="C3057" t="str">
        <f t="shared" si="284"/>
        <v>ON</v>
      </c>
      <c r="D3057" s="4">
        <f t="shared" si="286"/>
        <v>42557.291666659257</v>
      </c>
      <c r="E3057" t="str">
        <f t="shared" si="287"/>
        <v>LRKPLGS</v>
      </c>
      <c r="F3057" s="39">
        <v>98.101844787597656</v>
      </c>
      <c r="G3057">
        <f t="shared" si="285"/>
        <v>1.4092867172411673E-3</v>
      </c>
      <c r="H3057" s="38">
        <f>G3057*SUMIF('Manual Inputs'!$B$11:$B$22,'Expanded kW'!A3057,'Manual Inputs'!$C$11:$C$22)</f>
        <v>52578.404494499868</v>
      </c>
    </row>
    <row r="3058" spans="1:8" x14ac:dyDescent="0.2">
      <c r="A3058">
        <f t="shared" si="282"/>
        <v>7</v>
      </c>
      <c r="B3058" t="b">
        <f t="shared" si="283"/>
        <v>0</v>
      </c>
      <c r="C3058" t="str">
        <f t="shared" si="284"/>
        <v>ON</v>
      </c>
      <c r="D3058" s="4">
        <f t="shared" si="286"/>
        <v>42557.333333325922</v>
      </c>
      <c r="E3058" t="str">
        <f t="shared" si="287"/>
        <v>LRKPLGS</v>
      </c>
      <c r="F3058" s="39">
        <v>99.854400634765625</v>
      </c>
      <c r="G3058">
        <f t="shared" si="285"/>
        <v>1.4344631416191665E-3</v>
      </c>
      <c r="H3058" s="38">
        <f>G3058*SUMIF('Manual Inputs'!$B$11:$B$22,'Expanded kW'!A3058,'Manual Inputs'!$C$11:$C$22)</f>
        <v>53517.69967728779</v>
      </c>
    </row>
    <row r="3059" spans="1:8" x14ac:dyDescent="0.2">
      <c r="A3059">
        <f t="shared" si="282"/>
        <v>7</v>
      </c>
      <c r="B3059" t="b">
        <f t="shared" si="283"/>
        <v>0</v>
      </c>
      <c r="C3059" t="str">
        <f t="shared" si="284"/>
        <v>ON</v>
      </c>
      <c r="D3059" s="4">
        <f t="shared" si="286"/>
        <v>42557.374999992586</v>
      </c>
      <c r="E3059" t="str">
        <f t="shared" si="287"/>
        <v>LRKPLGS</v>
      </c>
      <c r="F3059" s="39">
        <v>107.27339172363281</v>
      </c>
      <c r="G3059">
        <f t="shared" si="285"/>
        <v>1.5410410109702323E-3</v>
      </c>
      <c r="H3059" s="38">
        <f>G3059*SUMIF('Manual Inputs'!$B$11:$B$22,'Expanded kW'!A3059,'Manual Inputs'!$C$11:$C$22)</f>
        <v>57493.96246068515</v>
      </c>
    </row>
    <row r="3060" spans="1:8" x14ac:dyDescent="0.2">
      <c r="A3060">
        <f t="shared" si="282"/>
        <v>7</v>
      </c>
      <c r="B3060" t="b">
        <f t="shared" si="283"/>
        <v>0</v>
      </c>
      <c r="C3060" t="str">
        <f t="shared" si="284"/>
        <v>ON</v>
      </c>
      <c r="D3060" s="4">
        <f t="shared" si="286"/>
        <v>42557.41666665925</v>
      </c>
      <c r="E3060" t="str">
        <f t="shared" si="287"/>
        <v>LRKPLGS</v>
      </c>
      <c r="F3060" s="39">
        <v>109.29634857177734</v>
      </c>
      <c r="G3060">
        <f t="shared" si="285"/>
        <v>1.5701018937886414E-3</v>
      </c>
      <c r="H3060" s="38">
        <f>G3060*SUMIF('Manual Inputs'!$B$11:$B$22,'Expanded kW'!A3060,'Manual Inputs'!$C$11:$C$22)</f>
        <v>58578.181046655191</v>
      </c>
    </row>
    <row r="3061" spans="1:8" x14ac:dyDescent="0.2">
      <c r="A3061">
        <f t="shared" si="282"/>
        <v>7</v>
      </c>
      <c r="B3061" t="b">
        <f t="shared" si="283"/>
        <v>0</v>
      </c>
      <c r="C3061" t="str">
        <f t="shared" si="284"/>
        <v>ON</v>
      </c>
      <c r="D3061" s="4">
        <f t="shared" si="286"/>
        <v>42557.458333325914</v>
      </c>
      <c r="E3061" t="str">
        <f t="shared" si="287"/>
        <v>LRKPLGS</v>
      </c>
      <c r="F3061" s="39">
        <v>107.41070556640625</v>
      </c>
      <c r="G3061">
        <f t="shared" si="285"/>
        <v>1.5430135995095501E-3</v>
      </c>
      <c r="H3061" s="38">
        <f>G3061*SUMIF('Manual Inputs'!$B$11:$B$22,'Expanded kW'!A3061,'Manual Inputs'!$C$11:$C$22)</f>
        <v>57567.55682360124</v>
      </c>
    </row>
    <row r="3062" spans="1:8" x14ac:dyDescent="0.2">
      <c r="A3062">
        <f t="shared" si="282"/>
        <v>7</v>
      </c>
      <c r="B3062" t="b">
        <f t="shared" si="283"/>
        <v>0</v>
      </c>
      <c r="C3062" t="str">
        <f t="shared" si="284"/>
        <v>ON</v>
      </c>
      <c r="D3062" s="4">
        <f t="shared" si="286"/>
        <v>42557.499999992579</v>
      </c>
      <c r="E3062" t="str">
        <f t="shared" si="287"/>
        <v>LRKPLGS</v>
      </c>
      <c r="F3062" s="39">
        <v>114.92393493652344</v>
      </c>
      <c r="G3062">
        <f t="shared" si="285"/>
        <v>1.6509452533720976E-3</v>
      </c>
      <c r="H3062" s="38">
        <f>G3062*SUMIF('Manual Inputs'!$B$11:$B$22,'Expanded kW'!A3062,'Manual Inputs'!$C$11:$C$22)</f>
        <v>61594.327306228479</v>
      </c>
    </row>
    <row r="3063" spans="1:8" x14ac:dyDescent="0.2">
      <c r="A3063">
        <f t="shared" si="282"/>
        <v>7</v>
      </c>
      <c r="B3063" t="b">
        <f t="shared" si="283"/>
        <v>0</v>
      </c>
      <c r="C3063" t="str">
        <f t="shared" si="284"/>
        <v>ON</v>
      </c>
      <c r="D3063" s="4">
        <f t="shared" si="286"/>
        <v>42557.541666659243</v>
      </c>
      <c r="E3063" t="str">
        <f t="shared" si="287"/>
        <v>LRKPLGS</v>
      </c>
      <c r="F3063" s="39">
        <v>122.02618408203125</v>
      </c>
      <c r="G3063">
        <f t="shared" si="285"/>
        <v>1.7529729512708733E-3</v>
      </c>
      <c r="H3063" s="38">
        <f>G3063*SUMIF('Manual Inputs'!$B$11:$B$22,'Expanded kW'!A3063,'Manual Inputs'!$C$11:$C$22)</f>
        <v>65400.829917894305</v>
      </c>
    </row>
    <row r="3064" spans="1:8" x14ac:dyDescent="0.2">
      <c r="A3064">
        <f t="shared" si="282"/>
        <v>7</v>
      </c>
      <c r="B3064" t="b">
        <f t="shared" si="283"/>
        <v>0</v>
      </c>
      <c r="C3064" t="str">
        <f t="shared" si="284"/>
        <v>ON</v>
      </c>
      <c r="D3064" s="4">
        <f t="shared" si="286"/>
        <v>42557.583333325907</v>
      </c>
      <c r="E3064" t="str">
        <f t="shared" si="287"/>
        <v>LRKPLGS</v>
      </c>
      <c r="F3064" s="39">
        <v>121.17090606689453</v>
      </c>
      <c r="G3064">
        <f t="shared" si="285"/>
        <v>1.7406864142654761E-3</v>
      </c>
      <c r="H3064" s="38">
        <f>G3064*SUMIF('Manual Inputs'!$B$11:$B$22,'Expanded kW'!A3064,'Manual Inputs'!$C$11:$C$22)</f>
        <v>64942.437381724631</v>
      </c>
    </row>
    <row r="3065" spans="1:8" x14ac:dyDescent="0.2">
      <c r="A3065">
        <f t="shared" si="282"/>
        <v>7</v>
      </c>
      <c r="B3065" t="b">
        <f t="shared" si="283"/>
        <v>0</v>
      </c>
      <c r="C3065" t="str">
        <f t="shared" si="284"/>
        <v>ON</v>
      </c>
      <c r="D3065" s="4">
        <f t="shared" si="286"/>
        <v>42557.624999992571</v>
      </c>
      <c r="E3065" t="str">
        <f t="shared" si="287"/>
        <v>LRKPLGS</v>
      </c>
      <c r="F3065" s="39">
        <v>119.82691192626953</v>
      </c>
      <c r="G3065">
        <f t="shared" si="285"/>
        <v>1.7213792025149359E-3</v>
      </c>
      <c r="H3065" s="38">
        <f>G3065*SUMIF('Manual Inputs'!$B$11:$B$22,'Expanded kW'!A3065,'Manual Inputs'!$C$11:$C$22)</f>
        <v>64222.113847370943</v>
      </c>
    </row>
    <row r="3066" spans="1:8" x14ac:dyDescent="0.2">
      <c r="A3066">
        <f t="shared" si="282"/>
        <v>7</v>
      </c>
      <c r="B3066" t="b">
        <f t="shared" si="283"/>
        <v>0</v>
      </c>
      <c r="C3066" t="str">
        <f t="shared" si="284"/>
        <v>ON</v>
      </c>
      <c r="D3066" s="4">
        <f t="shared" si="286"/>
        <v>42557.666666659235</v>
      </c>
      <c r="E3066" t="str">
        <f t="shared" si="287"/>
        <v>LRKPLGS</v>
      </c>
      <c r="F3066" s="39">
        <v>115.95143890380859</v>
      </c>
      <c r="G3066">
        <f t="shared" si="285"/>
        <v>1.665705910484538E-3</v>
      </c>
      <c r="H3066" s="38">
        <f>G3066*SUMIF('Manual Inputs'!$B$11:$B$22,'Expanded kW'!A3066,'Manual Inputs'!$C$11:$C$22)</f>
        <v>62145.025606842413</v>
      </c>
    </row>
    <row r="3067" spans="1:8" x14ac:dyDescent="0.2">
      <c r="A3067">
        <f t="shared" si="282"/>
        <v>7</v>
      </c>
      <c r="B3067" t="b">
        <f t="shared" si="283"/>
        <v>0</v>
      </c>
      <c r="C3067" t="str">
        <f t="shared" si="284"/>
        <v>ON</v>
      </c>
      <c r="D3067" s="4">
        <f t="shared" si="286"/>
        <v>42557.7083333259</v>
      </c>
      <c r="E3067" t="str">
        <f t="shared" si="287"/>
        <v>LRKPLGS</v>
      </c>
      <c r="F3067" s="39">
        <v>112.72651672363281</v>
      </c>
      <c r="G3067">
        <f t="shared" si="285"/>
        <v>1.6193781375206525E-3</v>
      </c>
      <c r="H3067" s="38">
        <f>G3067*SUMIF('Manual Inputs'!$B$11:$B$22,'Expanded kW'!A3067,'Manual Inputs'!$C$11:$C$22)</f>
        <v>60416.60487000829</v>
      </c>
    </row>
    <row r="3068" spans="1:8" x14ac:dyDescent="0.2">
      <c r="A3068">
        <f t="shared" si="282"/>
        <v>7</v>
      </c>
      <c r="B3068" t="b">
        <f t="shared" si="283"/>
        <v>0</v>
      </c>
      <c r="C3068" t="str">
        <f t="shared" si="284"/>
        <v>ON</v>
      </c>
      <c r="D3068" s="4">
        <f t="shared" si="286"/>
        <v>42557.749999992564</v>
      </c>
      <c r="E3068" t="str">
        <f t="shared" si="287"/>
        <v>LRKPLGS</v>
      </c>
      <c r="F3068" s="39">
        <v>110.97453308105469</v>
      </c>
      <c r="G3068">
        <f t="shared" si="285"/>
        <v>1.5942099331749042E-3</v>
      </c>
      <c r="H3068" s="38">
        <f>G3068*SUMIF('Manual Inputs'!$B$11:$B$22,'Expanded kW'!A3068,'Manual Inputs'!$C$11:$C$22)</f>
        <v>59477.616364474445</v>
      </c>
    </row>
    <row r="3069" spans="1:8" x14ac:dyDescent="0.2">
      <c r="A3069">
        <f t="shared" si="282"/>
        <v>7</v>
      </c>
      <c r="B3069" t="b">
        <f t="shared" si="283"/>
        <v>0</v>
      </c>
      <c r="C3069" t="str">
        <f t="shared" si="284"/>
        <v>ON</v>
      </c>
      <c r="D3069" s="4">
        <f t="shared" si="286"/>
        <v>42557.791666659228</v>
      </c>
      <c r="E3069" t="str">
        <f t="shared" si="287"/>
        <v>LRKPLGS</v>
      </c>
      <c r="F3069" s="39">
        <v>105.58762359619141</v>
      </c>
      <c r="G3069">
        <f t="shared" si="285"/>
        <v>1.5168240287565394E-3</v>
      </c>
      <c r="H3069" s="38">
        <f>G3069*SUMIF('Manual Inputs'!$B$11:$B$22,'Expanded kW'!A3069,'Manual Inputs'!$C$11:$C$22)</f>
        <v>56590.462646991982</v>
      </c>
    </row>
    <row r="3070" spans="1:8" x14ac:dyDescent="0.2">
      <c r="A3070">
        <f t="shared" si="282"/>
        <v>7</v>
      </c>
      <c r="B3070" t="b">
        <f t="shared" si="283"/>
        <v>0</v>
      </c>
      <c r="C3070" t="str">
        <f t="shared" si="284"/>
        <v>ON</v>
      </c>
      <c r="D3070" s="4">
        <f t="shared" si="286"/>
        <v>42557.833333325892</v>
      </c>
      <c r="E3070" t="str">
        <f t="shared" si="287"/>
        <v>LRKPLGS</v>
      </c>
      <c r="F3070" s="39">
        <v>95.905418395996094</v>
      </c>
      <c r="G3070">
        <f t="shared" si="285"/>
        <v>1.3777338494456236E-3</v>
      </c>
      <c r="H3070" s="38">
        <f>G3070*SUMIF('Manual Inputs'!$B$11:$B$22,'Expanded kW'!A3070,'Manual Inputs'!$C$11:$C$22)</f>
        <v>51401.213632186737</v>
      </c>
    </row>
    <row r="3071" spans="1:8" x14ac:dyDescent="0.2">
      <c r="A3071">
        <f t="shared" si="282"/>
        <v>7</v>
      </c>
      <c r="B3071" t="b">
        <f t="shared" si="283"/>
        <v>0</v>
      </c>
      <c r="C3071" t="str">
        <f t="shared" si="284"/>
        <v>OFF</v>
      </c>
      <c r="D3071" s="4">
        <f t="shared" si="286"/>
        <v>42557.874999992557</v>
      </c>
      <c r="E3071" t="str">
        <f t="shared" si="287"/>
        <v>LRKPLGS</v>
      </c>
      <c r="F3071" s="39">
        <v>88.938690185546875</v>
      </c>
      <c r="G3071">
        <f t="shared" si="285"/>
        <v>1.2776529839851132E-3</v>
      </c>
      <c r="H3071" s="38">
        <f>G3071*SUMIF('Manual Inputs'!$B$11:$B$22,'Expanded kW'!A3071,'Manual Inputs'!$C$11:$C$22)</f>
        <v>47667.344461374247</v>
      </c>
    </row>
    <row r="3072" spans="1:8" x14ac:dyDescent="0.2">
      <c r="A3072">
        <f t="shared" si="282"/>
        <v>7</v>
      </c>
      <c r="B3072" t="b">
        <f t="shared" si="283"/>
        <v>0</v>
      </c>
      <c r="C3072" t="str">
        <f t="shared" si="284"/>
        <v>OFF</v>
      </c>
      <c r="D3072" s="4">
        <f t="shared" si="286"/>
        <v>42557.916666659221</v>
      </c>
      <c r="E3072" t="str">
        <f t="shared" si="287"/>
        <v>LRKPLGS</v>
      </c>
      <c r="F3072" s="39">
        <v>80.291114807128906</v>
      </c>
      <c r="G3072">
        <f t="shared" si="285"/>
        <v>1.1534258285882668E-3</v>
      </c>
      <c r="H3072" s="38">
        <f>G3072*SUMIF('Manual Inputs'!$B$11:$B$22,'Expanded kW'!A3072,'Manual Inputs'!$C$11:$C$22)</f>
        <v>43032.612901253582</v>
      </c>
    </row>
    <row r="3073" spans="1:8" x14ac:dyDescent="0.2">
      <c r="A3073">
        <f t="shared" si="282"/>
        <v>7</v>
      </c>
      <c r="B3073" t="b">
        <f t="shared" si="283"/>
        <v>0</v>
      </c>
      <c r="C3073" t="str">
        <f t="shared" si="284"/>
        <v>OFF</v>
      </c>
      <c r="D3073" s="4">
        <f t="shared" si="286"/>
        <v>42557.958333325885</v>
      </c>
      <c r="E3073" t="str">
        <f t="shared" si="287"/>
        <v>LRKPLGS</v>
      </c>
      <c r="F3073" s="39">
        <v>74.689826965332031</v>
      </c>
      <c r="G3073">
        <f t="shared" si="285"/>
        <v>1.0729602616870546E-3</v>
      </c>
      <c r="H3073" s="38">
        <f>G3073*SUMIF('Manual Inputs'!$B$11:$B$22,'Expanded kW'!A3073,'Manual Inputs'!$C$11:$C$22)</f>
        <v>40030.561528277234</v>
      </c>
    </row>
    <row r="3074" spans="1:8" x14ac:dyDescent="0.2">
      <c r="A3074">
        <f t="shared" ref="A3074:A3137" si="288">MONTH(D3074)</f>
        <v>7</v>
      </c>
      <c r="B3074" t="b">
        <f t="shared" ref="B3074:B3137" si="289">IF(ISNA(VLOOKUP(DATE(YEAR(D3074),MONTH(D3074),DAY(D3074)),Holidays,1,FALSE)),FALSE,TRUE)</f>
        <v>0</v>
      </c>
      <c r="C3074" t="str">
        <f t="shared" ref="C3074:C3137" si="290">IF(OR(HOUR(D3074)&lt;PkStart,HOUR(D3074)&gt;OPkStart-1,WEEKDAY(D3074,2)&gt;5,B3074)=TRUE,"OFF","ON")</f>
        <v>OFF</v>
      </c>
      <c r="D3074" s="4">
        <f t="shared" si="286"/>
        <v>42557.999999992549</v>
      </c>
      <c r="E3074" t="str">
        <f t="shared" si="287"/>
        <v>LRKPLGS</v>
      </c>
      <c r="F3074" s="39">
        <v>71.221450805664062</v>
      </c>
      <c r="G3074">
        <f t="shared" ref="G3074:G3137" si="291">IF(SUMIF($A$2:$A$8761,A3074,$F$2:$F$8761)=0,0,F3074/SUMIF($A$2:$A$8761,A3074,$F$2:$F$8761))</f>
        <v>1.0231351390015539E-3</v>
      </c>
      <c r="H3074" s="38">
        <f>G3074*SUMIF('Manual Inputs'!$B$11:$B$22,'Expanded kW'!A3074,'Manual Inputs'!$C$11:$C$22)</f>
        <v>38171.659842412533</v>
      </c>
    </row>
    <row r="3075" spans="1:8" x14ac:dyDescent="0.2">
      <c r="A3075">
        <f t="shared" si="288"/>
        <v>7</v>
      </c>
      <c r="B3075" t="b">
        <f t="shared" si="289"/>
        <v>0</v>
      </c>
      <c r="C3075" t="str">
        <f t="shared" si="290"/>
        <v>OFF</v>
      </c>
      <c r="D3075" s="4">
        <f t="shared" si="286"/>
        <v>42558.041666659214</v>
      </c>
      <c r="E3075" t="str">
        <f t="shared" si="287"/>
        <v>LRKPLGS</v>
      </c>
      <c r="F3075" s="39">
        <v>69.250175476074219</v>
      </c>
      <c r="G3075">
        <f t="shared" si="291"/>
        <v>9.948166894960316E-4</v>
      </c>
      <c r="H3075" s="38">
        <f>G3075*SUMIF('Manual Inputs'!$B$11:$B$22,'Expanded kW'!A3075,'Manual Inputs'!$C$11:$C$22)</f>
        <v>37115.140346029861</v>
      </c>
    </row>
    <row r="3076" spans="1:8" x14ac:dyDescent="0.2">
      <c r="A3076">
        <f t="shared" si="288"/>
        <v>7</v>
      </c>
      <c r="B3076" t="b">
        <f t="shared" si="289"/>
        <v>0</v>
      </c>
      <c r="C3076" t="str">
        <f t="shared" si="290"/>
        <v>OFF</v>
      </c>
      <c r="D3076" s="4">
        <f t="shared" ref="D3076:D3139" si="292">+D3075+1/24</f>
        <v>42558.083333325878</v>
      </c>
      <c r="E3076" t="str">
        <f t="shared" ref="E3076:E3139" si="293">+E3075</f>
        <v>LRKPLGS</v>
      </c>
      <c r="F3076" s="39">
        <v>67.058311462402344</v>
      </c>
      <c r="G3076">
        <f t="shared" si="291"/>
        <v>9.6332936275763368E-4</v>
      </c>
      <c r="H3076" s="38">
        <f>G3076*SUMIF('Manual Inputs'!$B$11:$B$22,'Expanded kW'!A3076,'Manual Inputs'!$C$11:$C$22)</f>
        <v>35940.394723689154</v>
      </c>
    </row>
    <row r="3077" spans="1:8" x14ac:dyDescent="0.2">
      <c r="A3077">
        <f t="shared" si="288"/>
        <v>7</v>
      </c>
      <c r="B3077" t="b">
        <f t="shared" si="289"/>
        <v>0</v>
      </c>
      <c r="C3077" t="str">
        <f t="shared" si="290"/>
        <v>OFF</v>
      </c>
      <c r="D3077" s="4">
        <f t="shared" si="292"/>
        <v>42558.124999992542</v>
      </c>
      <c r="E3077" t="str">
        <f t="shared" si="293"/>
        <v>LRKPLGS</v>
      </c>
      <c r="F3077" s="39">
        <v>67.089775085449219</v>
      </c>
      <c r="G3077">
        <f t="shared" si="291"/>
        <v>9.6378135493099446E-4</v>
      </c>
      <c r="H3077" s="38">
        <f>G3077*SUMIF('Manual Inputs'!$B$11:$B$22,'Expanded kW'!A3077,'Manual Inputs'!$C$11:$C$22)</f>
        <v>35957.257883632818</v>
      </c>
    </row>
    <row r="3078" spans="1:8" x14ac:dyDescent="0.2">
      <c r="A3078">
        <f t="shared" si="288"/>
        <v>7</v>
      </c>
      <c r="B3078" t="b">
        <f t="shared" si="289"/>
        <v>0</v>
      </c>
      <c r="C3078" t="str">
        <f t="shared" si="290"/>
        <v>OFF</v>
      </c>
      <c r="D3078" s="4">
        <f t="shared" si="292"/>
        <v>42558.166666659206</v>
      </c>
      <c r="E3078" t="str">
        <f t="shared" si="293"/>
        <v>LRKPLGS</v>
      </c>
      <c r="F3078" s="39">
        <v>66.9251708984375</v>
      </c>
      <c r="G3078">
        <f t="shared" si="291"/>
        <v>9.6141672565353128E-4</v>
      </c>
      <c r="H3078" s="38">
        <f>G3078*SUMIF('Manual Inputs'!$B$11:$B$22,'Expanded kW'!A3078,'Manual Inputs'!$C$11:$C$22)</f>
        <v>35869.037060212737</v>
      </c>
    </row>
    <row r="3079" spans="1:8" x14ac:dyDescent="0.2">
      <c r="A3079">
        <f t="shared" si="288"/>
        <v>7</v>
      </c>
      <c r="B3079" t="b">
        <f t="shared" si="289"/>
        <v>0</v>
      </c>
      <c r="C3079" t="str">
        <f t="shared" si="290"/>
        <v>OFF</v>
      </c>
      <c r="D3079" s="4">
        <f t="shared" si="292"/>
        <v>42558.208333325871</v>
      </c>
      <c r="E3079" t="str">
        <f t="shared" si="293"/>
        <v>LRKPLGS</v>
      </c>
      <c r="F3079" s="39">
        <v>76.726089477539062</v>
      </c>
      <c r="G3079">
        <f t="shared" si="291"/>
        <v>1.102212287655401E-3</v>
      </c>
      <c r="H3079" s="38">
        <f>G3079*SUMIF('Manual Inputs'!$B$11:$B$22,'Expanded kW'!A3079,'Manual Inputs'!$C$11:$C$22)</f>
        <v>41121.911382661856</v>
      </c>
    </row>
    <row r="3080" spans="1:8" x14ac:dyDescent="0.2">
      <c r="A3080">
        <f t="shared" si="288"/>
        <v>7</v>
      </c>
      <c r="B3080" t="b">
        <f t="shared" si="289"/>
        <v>0</v>
      </c>
      <c r="C3080" t="str">
        <f t="shared" si="290"/>
        <v>OFF</v>
      </c>
      <c r="D3080" s="4">
        <f t="shared" si="292"/>
        <v>42558.249999992535</v>
      </c>
      <c r="E3080" t="str">
        <f t="shared" si="293"/>
        <v>LRKPLGS</v>
      </c>
      <c r="F3080" s="39">
        <v>88.919021606445313</v>
      </c>
      <c r="G3080">
        <f t="shared" si="291"/>
        <v>1.2773704340765478E-3</v>
      </c>
      <c r="H3080" s="38">
        <f>G3080*SUMIF('Manual Inputs'!$B$11:$B$22,'Expanded kW'!A3080,'Manual Inputs'!$C$11:$C$22)</f>
        <v>47656.802941894435</v>
      </c>
    </row>
    <row r="3081" spans="1:8" x14ac:dyDescent="0.2">
      <c r="A3081">
        <f t="shared" si="288"/>
        <v>7</v>
      </c>
      <c r="B3081" t="b">
        <f t="shared" si="289"/>
        <v>0</v>
      </c>
      <c r="C3081" t="str">
        <f t="shared" si="290"/>
        <v>ON</v>
      </c>
      <c r="D3081" s="4">
        <f t="shared" si="292"/>
        <v>42558.291666659199</v>
      </c>
      <c r="E3081" t="str">
        <f t="shared" si="293"/>
        <v>LRKPLGS</v>
      </c>
      <c r="F3081" s="39">
        <v>93.829139709472656</v>
      </c>
      <c r="G3081">
        <f t="shared" si="291"/>
        <v>1.3479069692218751E-3</v>
      </c>
      <c r="H3081" s="38">
        <f>G3081*SUMIF('Manual Inputs'!$B$11:$B$22,'Expanded kW'!A3081,'Manual Inputs'!$C$11:$C$22)</f>
        <v>50288.416815167649</v>
      </c>
    </row>
    <row r="3082" spans="1:8" x14ac:dyDescent="0.2">
      <c r="A3082">
        <f t="shared" si="288"/>
        <v>7</v>
      </c>
      <c r="B3082" t="b">
        <f t="shared" si="289"/>
        <v>0</v>
      </c>
      <c r="C3082" t="str">
        <f t="shared" si="290"/>
        <v>ON</v>
      </c>
      <c r="D3082" s="4">
        <f t="shared" si="292"/>
        <v>42558.333333325863</v>
      </c>
      <c r="E3082" t="str">
        <f t="shared" si="293"/>
        <v>LRKPLGS</v>
      </c>
      <c r="F3082" s="39">
        <v>97.740982055664063</v>
      </c>
      <c r="G3082">
        <f t="shared" si="291"/>
        <v>1.4041027265021301E-3</v>
      </c>
      <c r="H3082" s="38">
        <f>G3082*SUMIF('Manual Inputs'!$B$11:$B$22,'Expanded kW'!A3082,'Manual Inputs'!$C$11:$C$22)</f>
        <v>52384.997461964704</v>
      </c>
    </row>
    <row r="3083" spans="1:8" x14ac:dyDescent="0.2">
      <c r="A3083">
        <f t="shared" si="288"/>
        <v>7</v>
      </c>
      <c r="B3083" t="b">
        <f t="shared" si="289"/>
        <v>0</v>
      </c>
      <c r="C3083" t="str">
        <f t="shared" si="290"/>
        <v>ON</v>
      </c>
      <c r="D3083" s="4">
        <f t="shared" si="292"/>
        <v>42558.374999992528</v>
      </c>
      <c r="E3083" t="str">
        <f t="shared" si="293"/>
        <v>LRKPLGS</v>
      </c>
      <c r="F3083" s="39">
        <v>100.38116455078125</v>
      </c>
      <c r="G3083">
        <f t="shared" si="291"/>
        <v>1.4420303937087685E-3</v>
      </c>
      <c r="H3083" s="38">
        <f>G3083*SUMIF('Manual Inputs'!$B$11:$B$22,'Expanded kW'!A3083,'Manual Inputs'!$C$11:$C$22)</f>
        <v>53800.022668352249</v>
      </c>
    </row>
    <row r="3084" spans="1:8" x14ac:dyDescent="0.2">
      <c r="A3084">
        <f t="shared" si="288"/>
        <v>7</v>
      </c>
      <c r="B3084" t="b">
        <f t="shared" si="289"/>
        <v>0</v>
      </c>
      <c r="C3084" t="str">
        <f t="shared" si="290"/>
        <v>ON</v>
      </c>
      <c r="D3084" s="4">
        <f t="shared" si="292"/>
        <v>42558.416666659192</v>
      </c>
      <c r="E3084" t="str">
        <f t="shared" si="293"/>
        <v>LRKPLGS</v>
      </c>
      <c r="F3084" s="39">
        <v>110.35153961181641</v>
      </c>
      <c r="G3084">
        <f t="shared" si="291"/>
        <v>1.5852602908615876E-3</v>
      </c>
      <c r="H3084" s="38">
        <f>G3084*SUMIF('Manual Inputs'!$B$11:$B$22,'Expanded kW'!A3084,'Manual Inputs'!$C$11:$C$22)</f>
        <v>59143.718437335941</v>
      </c>
    </row>
    <row r="3085" spans="1:8" x14ac:dyDescent="0.2">
      <c r="A3085">
        <f t="shared" si="288"/>
        <v>7</v>
      </c>
      <c r="B3085" t="b">
        <f t="shared" si="289"/>
        <v>0</v>
      </c>
      <c r="C3085" t="str">
        <f t="shared" si="290"/>
        <v>ON</v>
      </c>
      <c r="D3085" s="4">
        <f t="shared" si="292"/>
        <v>42558.458333325856</v>
      </c>
      <c r="E3085" t="str">
        <f t="shared" si="293"/>
        <v>LRKPLGS</v>
      </c>
      <c r="F3085" s="39">
        <v>110.31159973144531</v>
      </c>
      <c r="G3085">
        <f t="shared" si="291"/>
        <v>1.584686532610486E-3</v>
      </c>
      <c r="H3085" s="38">
        <f>G3085*SUMIF('Manual Inputs'!$B$11:$B$22,'Expanded kW'!A3085,'Manual Inputs'!$C$11:$C$22)</f>
        <v>59122.312365002035</v>
      </c>
    </row>
    <row r="3086" spans="1:8" x14ac:dyDescent="0.2">
      <c r="A3086">
        <f t="shared" si="288"/>
        <v>7</v>
      </c>
      <c r="B3086" t="b">
        <f t="shared" si="289"/>
        <v>0</v>
      </c>
      <c r="C3086" t="str">
        <f t="shared" si="290"/>
        <v>ON</v>
      </c>
      <c r="D3086" s="4">
        <f t="shared" si="292"/>
        <v>42558.49999999252</v>
      </c>
      <c r="E3086" t="str">
        <f t="shared" si="293"/>
        <v>LRKPLGS</v>
      </c>
      <c r="F3086" s="39">
        <v>109.41561889648437</v>
      </c>
      <c r="G3086">
        <f t="shared" si="291"/>
        <v>1.5718152773109859E-3</v>
      </c>
      <c r="H3086" s="38">
        <f>G3086*SUMIF('Manual Inputs'!$B$11:$B$22,'Expanded kW'!A3086,'Manual Inputs'!$C$11:$C$22)</f>
        <v>58642.104853493016</v>
      </c>
    </row>
    <row r="3087" spans="1:8" x14ac:dyDescent="0.2">
      <c r="A3087">
        <f t="shared" si="288"/>
        <v>7</v>
      </c>
      <c r="B3087" t="b">
        <f t="shared" si="289"/>
        <v>0</v>
      </c>
      <c r="C3087" t="str">
        <f t="shared" si="290"/>
        <v>ON</v>
      </c>
      <c r="D3087" s="4">
        <f t="shared" si="292"/>
        <v>42558.541666659185</v>
      </c>
      <c r="E3087" t="str">
        <f t="shared" si="293"/>
        <v>LRKPLGS</v>
      </c>
      <c r="F3087" s="39">
        <v>113.87592315673828</v>
      </c>
      <c r="G3087">
        <f t="shared" si="291"/>
        <v>1.6358899903037908E-3</v>
      </c>
      <c r="H3087" s="38">
        <f>G3087*SUMIF('Manual Inputs'!$B$11:$B$22,'Expanded kW'!A3087,'Manual Inputs'!$C$11:$C$22)</f>
        <v>61032.637692828765</v>
      </c>
    </row>
    <row r="3088" spans="1:8" x14ac:dyDescent="0.2">
      <c r="A3088">
        <f t="shared" si="288"/>
        <v>7</v>
      </c>
      <c r="B3088" t="b">
        <f t="shared" si="289"/>
        <v>0</v>
      </c>
      <c r="C3088" t="str">
        <f t="shared" si="290"/>
        <v>ON</v>
      </c>
      <c r="D3088" s="4">
        <f t="shared" si="292"/>
        <v>42558.583333325849</v>
      </c>
      <c r="E3088" t="str">
        <f t="shared" si="293"/>
        <v>LRKPLGS</v>
      </c>
      <c r="F3088" s="39">
        <v>112.34314727783203</v>
      </c>
      <c r="G3088">
        <f t="shared" si="291"/>
        <v>1.6138708255130862E-3</v>
      </c>
      <c r="H3088" s="38">
        <f>G3088*SUMIF('Manual Inputs'!$B$11:$B$22,'Expanded kW'!A3088,'Manual Inputs'!$C$11:$C$22)</f>
        <v>60211.135198813136</v>
      </c>
    </row>
    <row r="3089" spans="1:8" x14ac:dyDescent="0.2">
      <c r="A3089">
        <f t="shared" si="288"/>
        <v>7</v>
      </c>
      <c r="B3089" t="b">
        <f t="shared" si="289"/>
        <v>0</v>
      </c>
      <c r="C3089" t="str">
        <f t="shared" si="290"/>
        <v>ON</v>
      </c>
      <c r="D3089" s="4">
        <f t="shared" si="292"/>
        <v>42558.624999992513</v>
      </c>
      <c r="E3089" t="str">
        <f t="shared" si="293"/>
        <v>LRKPLGS</v>
      </c>
      <c r="F3089" s="39">
        <v>111.44013977050781</v>
      </c>
      <c r="G3089">
        <f t="shared" si="291"/>
        <v>1.6008986282175471E-3</v>
      </c>
      <c r="H3089" s="38">
        <f>G3089*SUMIF('Manual Inputs'!$B$11:$B$22,'Expanded kW'!A3089,'Manual Inputs'!$C$11:$C$22)</f>
        <v>59727.161690624176</v>
      </c>
    </row>
    <row r="3090" spans="1:8" x14ac:dyDescent="0.2">
      <c r="A3090">
        <f t="shared" si="288"/>
        <v>7</v>
      </c>
      <c r="B3090" t="b">
        <f t="shared" si="289"/>
        <v>0</v>
      </c>
      <c r="C3090" t="str">
        <f t="shared" si="290"/>
        <v>ON</v>
      </c>
      <c r="D3090" s="4">
        <f t="shared" si="292"/>
        <v>42558.666666659177</v>
      </c>
      <c r="E3090" t="str">
        <f t="shared" si="293"/>
        <v>LRKPLGS</v>
      </c>
      <c r="F3090" s="39">
        <v>110.19086456298828</v>
      </c>
      <c r="G3090">
        <f t="shared" si="291"/>
        <v>1.5829521058055795E-3</v>
      </c>
      <c r="H3090" s="38">
        <f>G3090*SUMIF('Manual Inputs'!$B$11:$B$22,'Expanded kW'!A3090,'Manual Inputs'!$C$11:$C$22)</f>
        <v>59057.603464393789</v>
      </c>
    </row>
    <row r="3091" spans="1:8" x14ac:dyDescent="0.2">
      <c r="A3091">
        <f t="shared" si="288"/>
        <v>7</v>
      </c>
      <c r="B3091" t="b">
        <f t="shared" si="289"/>
        <v>0</v>
      </c>
      <c r="C3091" t="str">
        <f t="shared" si="290"/>
        <v>ON</v>
      </c>
      <c r="D3091" s="4">
        <f t="shared" si="292"/>
        <v>42558.708333325842</v>
      </c>
      <c r="E3091" t="str">
        <f t="shared" si="293"/>
        <v>LRKPLGS</v>
      </c>
      <c r="F3091" s="39">
        <v>111.27286529541016</v>
      </c>
      <c r="G3091">
        <f t="shared" si="291"/>
        <v>1.5984956387895804E-3</v>
      </c>
      <c r="H3091" s="38">
        <f>G3091*SUMIF('Manual Inputs'!$B$11:$B$22,'Expanded kW'!A3091,'Manual Inputs'!$C$11:$C$22)</f>
        <v>59637.509706685116</v>
      </c>
    </row>
    <row r="3092" spans="1:8" x14ac:dyDescent="0.2">
      <c r="A3092">
        <f t="shared" si="288"/>
        <v>7</v>
      </c>
      <c r="B3092" t="b">
        <f t="shared" si="289"/>
        <v>0</v>
      </c>
      <c r="C3092" t="str">
        <f t="shared" si="290"/>
        <v>ON</v>
      </c>
      <c r="D3092" s="4">
        <f t="shared" si="292"/>
        <v>42558.749999992506</v>
      </c>
      <c r="E3092" t="str">
        <f t="shared" si="293"/>
        <v>LRKPLGS</v>
      </c>
      <c r="F3092" s="39">
        <v>103.43679046630859</v>
      </c>
      <c r="G3092">
        <f t="shared" si="291"/>
        <v>1.4859261331307348E-3</v>
      </c>
      <c r="H3092" s="38">
        <f>G3092*SUMIF('Manual Inputs'!$B$11:$B$22,'Expanded kW'!A3092,'Manual Inputs'!$C$11:$C$22)</f>
        <v>55437.707828282946</v>
      </c>
    </row>
    <row r="3093" spans="1:8" x14ac:dyDescent="0.2">
      <c r="A3093">
        <f t="shared" si="288"/>
        <v>7</v>
      </c>
      <c r="B3093" t="b">
        <f t="shared" si="289"/>
        <v>0</v>
      </c>
      <c r="C3093" t="str">
        <f t="shared" si="290"/>
        <v>ON</v>
      </c>
      <c r="D3093" s="4">
        <f t="shared" si="292"/>
        <v>42558.79166665917</v>
      </c>
      <c r="E3093" t="str">
        <f t="shared" si="293"/>
        <v>LRKPLGS</v>
      </c>
      <c r="F3093" s="39">
        <v>97.794731140136719</v>
      </c>
      <c r="G3093">
        <f t="shared" si="291"/>
        <v>1.4048748615315496E-3</v>
      </c>
      <c r="H3093" s="38">
        <f>G3093*SUMIF('Manual Inputs'!$B$11:$B$22,'Expanded kW'!A3093,'Manual Inputs'!$C$11:$C$22)</f>
        <v>52413.804678696775</v>
      </c>
    </row>
    <row r="3094" spans="1:8" x14ac:dyDescent="0.2">
      <c r="A3094">
        <f t="shared" si="288"/>
        <v>7</v>
      </c>
      <c r="B3094" t="b">
        <f t="shared" si="289"/>
        <v>0</v>
      </c>
      <c r="C3094" t="str">
        <f t="shared" si="290"/>
        <v>ON</v>
      </c>
      <c r="D3094" s="4">
        <f t="shared" si="292"/>
        <v>42558.833333325834</v>
      </c>
      <c r="E3094" t="str">
        <f t="shared" si="293"/>
        <v>LRKPLGS</v>
      </c>
      <c r="F3094" s="39">
        <v>90.228729248046875</v>
      </c>
      <c r="G3094">
        <f t="shared" si="291"/>
        <v>1.2961851014946235E-3</v>
      </c>
      <c r="H3094" s="38">
        <f>G3094*SUMIF('Manual Inputs'!$B$11:$B$22,'Expanded kW'!A3094,'Manual Inputs'!$C$11:$C$22)</f>
        <v>48358.750375184398</v>
      </c>
    </row>
    <row r="3095" spans="1:8" x14ac:dyDescent="0.2">
      <c r="A3095">
        <f t="shared" si="288"/>
        <v>7</v>
      </c>
      <c r="B3095" t="b">
        <f t="shared" si="289"/>
        <v>0</v>
      </c>
      <c r="C3095" t="str">
        <f t="shared" si="290"/>
        <v>OFF</v>
      </c>
      <c r="D3095" s="4">
        <f t="shared" si="292"/>
        <v>42558.874999992498</v>
      </c>
      <c r="E3095" t="str">
        <f t="shared" si="293"/>
        <v>LRKPLGS</v>
      </c>
      <c r="F3095" s="39">
        <v>85.60107421875</v>
      </c>
      <c r="G3095">
        <f t="shared" si="291"/>
        <v>1.229706303069552E-3</v>
      </c>
      <c r="H3095" s="38">
        <f>G3095*SUMIF('Manual Inputs'!$B$11:$B$22,'Expanded kW'!A3095,'Manual Inputs'!$C$11:$C$22)</f>
        <v>45878.524661609044</v>
      </c>
    </row>
    <row r="3096" spans="1:8" x14ac:dyDescent="0.2">
      <c r="A3096">
        <f t="shared" si="288"/>
        <v>7</v>
      </c>
      <c r="B3096" t="b">
        <f t="shared" si="289"/>
        <v>0</v>
      </c>
      <c r="C3096" t="str">
        <f t="shared" si="290"/>
        <v>OFF</v>
      </c>
      <c r="D3096" s="4">
        <f t="shared" si="292"/>
        <v>42558.916666659163</v>
      </c>
      <c r="E3096" t="str">
        <f t="shared" si="293"/>
        <v>LRKPLGS</v>
      </c>
      <c r="F3096" s="39">
        <v>80.564186096191406</v>
      </c>
      <c r="G3096">
        <f t="shared" si="291"/>
        <v>1.1573486471791804E-3</v>
      </c>
      <c r="H3096" s="38">
        <f>G3096*SUMIF('Manual Inputs'!$B$11:$B$22,'Expanded kW'!A3096,'Manual Inputs'!$C$11:$C$22)</f>
        <v>43178.967464954687</v>
      </c>
    </row>
    <row r="3097" spans="1:8" x14ac:dyDescent="0.2">
      <c r="A3097">
        <f t="shared" si="288"/>
        <v>7</v>
      </c>
      <c r="B3097" t="b">
        <f t="shared" si="289"/>
        <v>0</v>
      </c>
      <c r="C3097" t="str">
        <f t="shared" si="290"/>
        <v>OFF</v>
      </c>
      <c r="D3097" s="4">
        <f t="shared" si="292"/>
        <v>42558.958333325827</v>
      </c>
      <c r="E3097" t="str">
        <f t="shared" si="293"/>
        <v>LRKPLGS</v>
      </c>
      <c r="F3097" s="39">
        <v>75.508247375488281</v>
      </c>
      <c r="G3097">
        <f t="shared" si="291"/>
        <v>1.0847173190150744E-3</v>
      </c>
      <c r="H3097" s="38">
        <f>G3097*SUMIF('Manual Inputs'!$B$11:$B$22,'Expanded kW'!A3097,'Manual Inputs'!$C$11:$C$22)</f>
        <v>40469.199960254919</v>
      </c>
    </row>
    <row r="3098" spans="1:8" x14ac:dyDescent="0.2">
      <c r="A3098">
        <f t="shared" si="288"/>
        <v>7</v>
      </c>
      <c r="B3098" t="b">
        <f t="shared" si="289"/>
        <v>0</v>
      </c>
      <c r="C3098" t="str">
        <f t="shared" si="290"/>
        <v>OFF</v>
      </c>
      <c r="D3098" s="4">
        <f t="shared" si="292"/>
        <v>42558.999999992491</v>
      </c>
      <c r="E3098" t="str">
        <f t="shared" si="293"/>
        <v>LRKPLGS</v>
      </c>
      <c r="F3098" s="39">
        <v>72.528289794921875</v>
      </c>
      <c r="G3098">
        <f t="shared" si="291"/>
        <v>1.041908596657946E-3</v>
      </c>
      <c r="H3098" s="38">
        <f>G3098*SUMIF('Manual Inputs'!$B$11:$B$22,'Expanded kW'!A3098,'Manual Inputs'!$C$11:$C$22)</f>
        <v>38872.069800402103</v>
      </c>
    </row>
    <row r="3099" spans="1:8" x14ac:dyDescent="0.2">
      <c r="A3099">
        <f t="shared" si="288"/>
        <v>7</v>
      </c>
      <c r="B3099" t="b">
        <f t="shared" si="289"/>
        <v>0</v>
      </c>
      <c r="C3099" t="str">
        <f t="shared" si="290"/>
        <v>OFF</v>
      </c>
      <c r="D3099" s="4">
        <f t="shared" si="292"/>
        <v>42559.041666659155</v>
      </c>
      <c r="E3099" t="str">
        <f t="shared" si="293"/>
        <v>LRKPLGS</v>
      </c>
      <c r="F3099" s="39">
        <v>70.385322570800781</v>
      </c>
      <c r="G3099">
        <f t="shared" si="291"/>
        <v>1.0111236990754814E-3</v>
      </c>
      <c r="H3099" s="38">
        <f>G3099*SUMIF('Manual Inputs'!$B$11:$B$22,'Expanded kW'!A3099,'Manual Inputs'!$C$11:$C$22)</f>
        <v>37723.530771678976</v>
      </c>
    </row>
    <row r="3100" spans="1:8" x14ac:dyDescent="0.2">
      <c r="A3100">
        <f t="shared" si="288"/>
        <v>7</v>
      </c>
      <c r="B3100" t="b">
        <f t="shared" si="289"/>
        <v>0</v>
      </c>
      <c r="C3100" t="str">
        <f t="shared" si="290"/>
        <v>OFF</v>
      </c>
      <c r="D3100" s="4">
        <f t="shared" si="292"/>
        <v>42559.08333332582</v>
      </c>
      <c r="E3100" t="str">
        <f t="shared" si="293"/>
        <v>LRKPLGS</v>
      </c>
      <c r="F3100" s="39">
        <v>69.180709838867187</v>
      </c>
      <c r="G3100">
        <f t="shared" si="291"/>
        <v>9.9381877758079168E-4</v>
      </c>
      <c r="H3100" s="38">
        <f>G3100*SUMIF('Manual Inputs'!$B$11:$B$22,'Expanded kW'!A3100,'Manual Inputs'!$C$11:$C$22)</f>
        <v>37077.909727386075</v>
      </c>
    </row>
    <row r="3101" spans="1:8" x14ac:dyDescent="0.2">
      <c r="A3101">
        <f t="shared" si="288"/>
        <v>7</v>
      </c>
      <c r="B3101" t="b">
        <f t="shared" si="289"/>
        <v>0</v>
      </c>
      <c r="C3101" t="str">
        <f t="shared" si="290"/>
        <v>OFF</v>
      </c>
      <c r="D3101" s="4">
        <f t="shared" si="292"/>
        <v>42559.124999992484</v>
      </c>
      <c r="E3101" t="str">
        <f t="shared" si="293"/>
        <v>LRKPLGS</v>
      </c>
      <c r="F3101" s="39">
        <v>68.841850280761719</v>
      </c>
      <c r="G3101">
        <f t="shared" si="291"/>
        <v>9.8895087448190285E-4</v>
      </c>
      <c r="H3101" s="38">
        <f>G3101*SUMIF('Manual Inputs'!$B$11:$B$22,'Expanded kW'!A3101,'Manual Inputs'!$C$11:$C$22)</f>
        <v>36896.295457527311</v>
      </c>
    </row>
    <row r="3102" spans="1:8" x14ac:dyDescent="0.2">
      <c r="A3102">
        <f t="shared" si="288"/>
        <v>7</v>
      </c>
      <c r="B3102" t="b">
        <f t="shared" si="289"/>
        <v>0</v>
      </c>
      <c r="C3102" t="str">
        <f t="shared" si="290"/>
        <v>OFF</v>
      </c>
      <c r="D3102" s="4">
        <f t="shared" si="292"/>
        <v>42559.166666659148</v>
      </c>
      <c r="E3102" t="str">
        <f t="shared" si="293"/>
        <v>LRKPLGS</v>
      </c>
      <c r="F3102" s="39">
        <v>68.037094116210938</v>
      </c>
      <c r="G3102">
        <f t="shared" si="291"/>
        <v>9.7739011152403097E-4</v>
      </c>
      <c r="H3102" s="38">
        <f>G3102*SUMIF('Manual Inputs'!$B$11:$B$22,'Expanded kW'!A3102,'Manual Inputs'!$C$11:$C$22)</f>
        <v>36464.980478376761</v>
      </c>
    </row>
    <row r="3103" spans="1:8" x14ac:dyDescent="0.2">
      <c r="A3103">
        <f t="shared" si="288"/>
        <v>7</v>
      </c>
      <c r="B3103" t="b">
        <f t="shared" si="289"/>
        <v>0</v>
      </c>
      <c r="C3103" t="str">
        <f t="shared" si="290"/>
        <v>OFF</v>
      </c>
      <c r="D3103" s="4">
        <f t="shared" si="292"/>
        <v>42559.208333325812</v>
      </c>
      <c r="E3103" t="str">
        <f t="shared" si="293"/>
        <v>LRKPLGS</v>
      </c>
      <c r="F3103" s="39">
        <v>74.528633117675781</v>
      </c>
      <c r="G3103">
        <f t="shared" si="291"/>
        <v>1.0706446238018059E-3</v>
      </c>
      <c r="H3103" s="38">
        <f>G3103*SUMIF('Manual Inputs'!$B$11:$B$22,'Expanded kW'!A3103,'Manual Inputs'!$C$11:$C$22)</f>
        <v>39944.168501291402</v>
      </c>
    </row>
    <row r="3104" spans="1:8" x14ac:dyDescent="0.2">
      <c r="A3104">
        <f t="shared" si="288"/>
        <v>7</v>
      </c>
      <c r="B3104" t="b">
        <f t="shared" si="289"/>
        <v>0</v>
      </c>
      <c r="C3104" t="str">
        <f t="shared" si="290"/>
        <v>OFF</v>
      </c>
      <c r="D3104" s="4">
        <f t="shared" si="292"/>
        <v>42559.249999992477</v>
      </c>
      <c r="E3104" t="str">
        <f t="shared" si="293"/>
        <v>LRKPLGS</v>
      </c>
      <c r="F3104" s="39">
        <v>81.906501770019531</v>
      </c>
      <c r="G3104">
        <f t="shared" si="291"/>
        <v>1.1766317468351183E-3</v>
      </c>
      <c r="H3104" s="38">
        <f>G3104*SUMIF('Manual Inputs'!$B$11:$B$22,'Expanded kW'!A3104,'Manual Inputs'!$C$11:$C$22)</f>
        <v>43898.391412696445</v>
      </c>
    </row>
    <row r="3105" spans="1:8" x14ac:dyDescent="0.2">
      <c r="A3105">
        <f t="shared" si="288"/>
        <v>7</v>
      </c>
      <c r="B3105" t="b">
        <f t="shared" si="289"/>
        <v>0</v>
      </c>
      <c r="C3105" t="str">
        <f t="shared" si="290"/>
        <v>ON</v>
      </c>
      <c r="D3105" s="4">
        <f t="shared" si="292"/>
        <v>42559.291666659141</v>
      </c>
      <c r="E3105" t="str">
        <f t="shared" si="293"/>
        <v>LRKPLGS</v>
      </c>
      <c r="F3105" s="39">
        <v>81.100746154785156</v>
      </c>
      <c r="G3105">
        <f t="shared" si="291"/>
        <v>1.1650566262209152E-3</v>
      </c>
      <c r="H3105" s="38">
        <f>G3105*SUMIF('Manual Inputs'!$B$11:$B$22,'Expanded kW'!A3105,'Manual Inputs'!$C$11:$C$22)</f>
        <v>43466.540770608794</v>
      </c>
    </row>
    <row r="3106" spans="1:8" x14ac:dyDescent="0.2">
      <c r="A3106">
        <f t="shared" si="288"/>
        <v>7</v>
      </c>
      <c r="B3106" t="b">
        <f t="shared" si="289"/>
        <v>0</v>
      </c>
      <c r="C3106" t="str">
        <f t="shared" si="290"/>
        <v>ON</v>
      </c>
      <c r="D3106" s="4">
        <f t="shared" si="292"/>
        <v>42559.333333325805</v>
      </c>
      <c r="E3106" t="str">
        <f t="shared" si="293"/>
        <v>LRKPLGS</v>
      </c>
      <c r="F3106" s="39">
        <v>82.251182556152344</v>
      </c>
      <c r="G3106">
        <f t="shared" si="291"/>
        <v>1.1815832750621048E-3</v>
      </c>
      <c r="H3106" s="38">
        <f>G3106*SUMIF('Manual Inputs'!$B$11:$B$22,'Expanded kW'!A3106,'Manual Inputs'!$C$11:$C$22)</f>
        <v>44083.12561248659</v>
      </c>
    </row>
    <row r="3107" spans="1:8" x14ac:dyDescent="0.2">
      <c r="A3107">
        <f t="shared" si="288"/>
        <v>7</v>
      </c>
      <c r="B3107" t="b">
        <f t="shared" si="289"/>
        <v>0</v>
      </c>
      <c r="C3107" t="str">
        <f t="shared" si="290"/>
        <v>ON</v>
      </c>
      <c r="D3107" s="4">
        <f t="shared" si="292"/>
        <v>42559.374999992469</v>
      </c>
      <c r="E3107" t="str">
        <f t="shared" si="293"/>
        <v>LRKPLGS</v>
      </c>
      <c r="F3107" s="39">
        <v>92.307647705078125</v>
      </c>
      <c r="G3107">
        <f t="shared" si="291"/>
        <v>1.3260499034671552E-3</v>
      </c>
      <c r="H3107" s="38">
        <f>G3107*SUMIF('Manual Inputs'!$B$11:$B$22,'Expanded kW'!A3107,'Manual Inputs'!$C$11:$C$22)</f>
        <v>49472.961996602236</v>
      </c>
    </row>
    <row r="3108" spans="1:8" x14ac:dyDescent="0.2">
      <c r="A3108">
        <f t="shared" si="288"/>
        <v>7</v>
      </c>
      <c r="B3108" t="b">
        <f t="shared" si="289"/>
        <v>0</v>
      </c>
      <c r="C3108" t="str">
        <f t="shared" si="290"/>
        <v>ON</v>
      </c>
      <c r="D3108" s="4">
        <f t="shared" si="292"/>
        <v>42559.416666659134</v>
      </c>
      <c r="E3108" t="str">
        <f t="shared" si="293"/>
        <v>LRKPLGS</v>
      </c>
      <c r="F3108" s="39">
        <v>96.000801086425781</v>
      </c>
      <c r="G3108">
        <f t="shared" si="291"/>
        <v>1.3791040740216069E-3</v>
      </c>
      <c r="H3108" s="38">
        <f>G3108*SUMIF('Manual Inputs'!$B$11:$B$22,'Expanded kW'!A3108,'Manual Inputs'!$C$11:$C$22)</f>
        <v>51452.334685924747</v>
      </c>
    </row>
    <row r="3109" spans="1:8" x14ac:dyDescent="0.2">
      <c r="A3109">
        <f t="shared" si="288"/>
        <v>7</v>
      </c>
      <c r="B3109" t="b">
        <f t="shared" si="289"/>
        <v>0</v>
      </c>
      <c r="C3109" t="str">
        <f t="shared" si="290"/>
        <v>ON</v>
      </c>
      <c r="D3109" s="4">
        <f t="shared" si="292"/>
        <v>42559.458333325798</v>
      </c>
      <c r="E3109" t="str">
        <f t="shared" si="293"/>
        <v>LRKPLGS</v>
      </c>
      <c r="F3109" s="39">
        <v>94.056587219238281</v>
      </c>
      <c r="G3109">
        <f t="shared" si="291"/>
        <v>1.3511743772413297E-3</v>
      </c>
      <c r="H3109" s="38">
        <f>G3109*SUMIF('Manual Inputs'!$B$11:$B$22,'Expanded kW'!A3109,'Manual Inputs'!$C$11:$C$22)</f>
        <v>50410.318979144446</v>
      </c>
    </row>
    <row r="3110" spans="1:8" x14ac:dyDescent="0.2">
      <c r="A3110">
        <f t="shared" si="288"/>
        <v>7</v>
      </c>
      <c r="B3110" t="b">
        <f t="shared" si="289"/>
        <v>0</v>
      </c>
      <c r="C3110" t="str">
        <f t="shared" si="290"/>
        <v>ON</v>
      </c>
      <c r="D3110" s="4">
        <f t="shared" si="292"/>
        <v>42559.499999992462</v>
      </c>
      <c r="E3110" t="str">
        <f t="shared" si="293"/>
        <v>LRKPLGS</v>
      </c>
      <c r="F3110" s="39">
        <v>105.07557678222656</v>
      </c>
      <c r="G3110">
        <f t="shared" si="291"/>
        <v>1.5094681958964266E-3</v>
      </c>
      <c r="H3110" s="38">
        <f>G3110*SUMIF('Manual Inputs'!$B$11:$B$22,'Expanded kW'!A3110,'Manual Inputs'!$C$11:$C$22)</f>
        <v>56316.027394902143</v>
      </c>
    </row>
    <row r="3111" spans="1:8" x14ac:dyDescent="0.2">
      <c r="A3111">
        <f t="shared" si="288"/>
        <v>7</v>
      </c>
      <c r="B3111" t="b">
        <f t="shared" si="289"/>
        <v>0</v>
      </c>
      <c r="C3111" t="str">
        <f t="shared" si="290"/>
        <v>ON</v>
      </c>
      <c r="D3111" s="4">
        <f t="shared" si="292"/>
        <v>42559.541666659126</v>
      </c>
      <c r="E3111" t="str">
        <f t="shared" si="293"/>
        <v>LRKPLGS</v>
      </c>
      <c r="F3111" s="39">
        <v>109.18034362792969</v>
      </c>
      <c r="G3111">
        <f t="shared" si="291"/>
        <v>1.5684354192503412E-3</v>
      </c>
      <c r="H3111" s="38">
        <f>G3111*SUMIF('Manual Inputs'!$B$11:$B$22,'Expanded kW'!A3111,'Manual Inputs'!$C$11:$C$22)</f>
        <v>58516.007344680576</v>
      </c>
    </row>
    <row r="3112" spans="1:8" x14ac:dyDescent="0.2">
      <c r="A3112">
        <f t="shared" si="288"/>
        <v>7</v>
      </c>
      <c r="B3112" t="b">
        <f t="shared" si="289"/>
        <v>0</v>
      </c>
      <c r="C3112" t="str">
        <f t="shared" si="290"/>
        <v>ON</v>
      </c>
      <c r="D3112" s="4">
        <f t="shared" si="292"/>
        <v>42559.583333325791</v>
      </c>
      <c r="E3112" t="str">
        <f t="shared" si="293"/>
        <v>LRKPLGS</v>
      </c>
      <c r="F3112" s="39">
        <v>101.62930297851562</v>
      </c>
      <c r="G3112">
        <f t="shared" si="291"/>
        <v>1.4599605856566644E-3</v>
      </c>
      <c r="H3112" s="38">
        <f>G3112*SUMIF('Manual Inputs'!$B$11:$B$22,'Expanded kW'!A3112,'Manual Inputs'!$C$11:$C$22)</f>
        <v>54468.971629104548</v>
      </c>
    </row>
    <row r="3113" spans="1:8" x14ac:dyDescent="0.2">
      <c r="A3113">
        <f t="shared" si="288"/>
        <v>7</v>
      </c>
      <c r="B3113" t="b">
        <f t="shared" si="289"/>
        <v>0</v>
      </c>
      <c r="C3113" t="str">
        <f t="shared" si="290"/>
        <v>ON</v>
      </c>
      <c r="D3113" s="4">
        <f t="shared" si="292"/>
        <v>42559.624999992455</v>
      </c>
      <c r="E3113" t="str">
        <f t="shared" si="293"/>
        <v>LRKPLGS</v>
      </c>
      <c r="F3113" s="39">
        <v>100.03428649902344</v>
      </c>
      <c r="G3113">
        <f t="shared" si="291"/>
        <v>1.4370473005579393E-3</v>
      </c>
      <c r="H3113" s="38">
        <f>G3113*SUMIF('Manual Inputs'!$B$11:$B$22,'Expanded kW'!A3113,'Manual Inputs'!$C$11:$C$22)</f>
        <v>53614.110827906494</v>
      </c>
    </row>
    <row r="3114" spans="1:8" x14ac:dyDescent="0.2">
      <c r="A3114">
        <f t="shared" si="288"/>
        <v>7</v>
      </c>
      <c r="B3114" t="b">
        <f t="shared" si="289"/>
        <v>0</v>
      </c>
      <c r="C3114" t="str">
        <f t="shared" si="290"/>
        <v>ON</v>
      </c>
      <c r="D3114" s="4">
        <f t="shared" si="292"/>
        <v>42559.666666659119</v>
      </c>
      <c r="E3114" t="str">
        <f t="shared" si="293"/>
        <v>LRKPLGS</v>
      </c>
      <c r="F3114" s="39">
        <v>91.111404418945313</v>
      </c>
      <c r="G3114">
        <f t="shared" si="291"/>
        <v>1.3088652136441865E-3</v>
      </c>
      <c r="H3114" s="38">
        <f>G3114*SUMIF('Manual Inputs'!$B$11:$B$22,'Expanded kW'!A3114,'Manual Inputs'!$C$11:$C$22)</f>
        <v>48831.826618278836</v>
      </c>
    </row>
    <row r="3115" spans="1:8" x14ac:dyDescent="0.2">
      <c r="A3115">
        <f t="shared" si="288"/>
        <v>7</v>
      </c>
      <c r="B3115" t="b">
        <f t="shared" si="289"/>
        <v>0</v>
      </c>
      <c r="C3115" t="str">
        <f t="shared" si="290"/>
        <v>ON</v>
      </c>
      <c r="D3115" s="4">
        <f t="shared" si="292"/>
        <v>42559.708333325783</v>
      </c>
      <c r="E3115" t="str">
        <f t="shared" si="293"/>
        <v>LRKPLGS</v>
      </c>
      <c r="F3115" s="39">
        <v>86.734184265136719</v>
      </c>
      <c r="G3115">
        <f t="shared" si="291"/>
        <v>1.245984049334189E-3</v>
      </c>
      <c r="H3115" s="38">
        <f>G3115*SUMIF('Manual Inputs'!$B$11:$B$22,'Expanded kW'!A3115,'Manual Inputs'!$C$11:$C$22)</f>
        <v>46485.823316233676</v>
      </c>
    </row>
    <row r="3116" spans="1:8" x14ac:dyDescent="0.2">
      <c r="A3116">
        <f t="shared" si="288"/>
        <v>7</v>
      </c>
      <c r="B3116" t="b">
        <f t="shared" si="289"/>
        <v>0</v>
      </c>
      <c r="C3116" t="str">
        <f t="shared" si="290"/>
        <v>ON</v>
      </c>
      <c r="D3116" s="4">
        <f t="shared" si="292"/>
        <v>42559.749999992448</v>
      </c>
      <c r="E3116" t="str">
        <f t="shared" si="293"/>
        <v>LRKPLGS</v>
      </c>
      <c r="F3116" s="39">
        <v>80.84588623046875</v>
      </c>
      <c r="G3116">
        <f t="shared" si="291"/>
        <v>1.1613954238564352E-3</v>
      </c>
      <c r="H3116" s="38">
        <f>G3116*SUMIF('Manual Inputs'!$B$11:$B$22,'Expanded kW'!A3116,'Manual Inputs'!$C$11:$C$22)</f>
        <v>43329.946721647138</v>
      </c>
    </row>
    <row r="3117" spans="1:8" x14ac:dyDescent="0.2">
      <c r="A3117">
        <f t="shared" si="288"/>
        <v>7</v>
      </c>
      <c r="B3117" t="b">
        <f t="shared" si="289"/>
        <v>0</v>
      </c>
      <c r="C3117" t="str">
        <f t="shared" si="290"/>
        <v>ON</v>
      </c>
      <c r="D3117" s="4">
        <f t="shared" si="292"/>
        <v>42559.791666659112</v>
      </c>
      <c r="E3117" t="str">
        <f t="shared" si="293"/>
        <v>LRKPLGS</v>
      </c>
      <c r="F3117" s="39">
        <v>73.70257568359375</v>
      </c>
      <c r="G3117">
        <f t="shared" si="291"/>
        <v>1.0587778564433465E-3</v>
      </c>
      <c r="H3117" s="38">
        <f>G3117*SUMIF('Manual Inputs'!$B$11:$B$22,'Expanded kW'!A3117,'Manual Inputs'!$C$11:$C$22)</f>
        <v>39501.436950229436</v>
      </c>
    </row>
    <row r="3118" spans="1:8" x14ac:dyDescent="0.2">
      <c r="A3118">
        <f t="shared" si="288"/>
        <v>7</v>
      </c>
      <c r="B3118" t="b">
        <f t="shared" si="289"/>
        <v>0</v>
      </c>
      <c r="C3118" t="str">
        <f t="shared" si="290"/>
        <v>ON</v>
      </c>
      <c r="D3118" s="4">
        <f t="shared" si="292"/>
        <v>42559.833333325776</v>
      </c>
      <c r="E3118" t="str">
        <f t="shared" si="293"/>
        <v>LRKPLGS</v>
      </c>
      <c r="F3118" s="39">
        <v>74.813339233398438</v>
      </c>
      <c r="G3118">
        <f t="shared" si="291"/>
        <v>1.0747345830484844E-3</v>
      </c>
      <c r="H3118" s="38">
        <f>G3118*SUMIF('Manual Inputs'!$B$11:$B$22,'Expanded kW'!A3118,'Manual Inputs'!$C$11:$C$22)</f>
        <v>40096.758835825211</v>
      </c>
    </row>
    <row r="3119" spans="1:8" x14ac:dyDescent="0.2">
      <c r="A3119">
        <f t="shared" si="288"/>
        <v>7</v>
      </c>
      <c r="B3119" t="b">
        <f t="shared" si="289"/>
        <v>0</v>
      </c>
      <c r="C3119" t="str">
        <f t="shared" si="290"/>
        <v>OFF</v>
      </c>
      <c r="D3119" s="4">
        <f t="shared" si="292"/>
        <v>42559.87499999244</v>
      </c>
      <c r="E3119" t="str">
        <f t="shared" si="293"/>
        <v>LRKPLGS</v>
      </c>
      <c r="F3119" s="39">
        <v>68.839630126953125</v>
      </c>
      <c r="G3119">
        <f t="shared" si="291"/>
        <v>9.8891898075677016E-4</v>
      </c>
      <c r="H3119" s="38">
        <f>G3119*SUMIF('Manual Inputs'!$B$11:$B$22,'Expanded kW'!A3119,'Manual Inputs'!$C$11:$C$22)</f>
        <v>36895.10554978154</v>
      </c>
    </row>
    <row r="3120" spans="1:8" x14ac:dyDescent="0.2">
      <c r="A3120">
        <f t="shared" si="288"/>
        <v>7</v>
      </c>
      <c r="B3120" t="b">
        <f t="shared" si="289"/>
        <v>0</v>
      </c>
      <c r="C3120" t="str">
        <f t="shared" si="290"/>
        <v>OFF</v>
      </c>
      <c r="D3120" s="4">
        <f t="shared" si="292"/>
        <v>42559.916666659105</v>
      </c>
      <c r="E3120" t="str">
        <f t="shared" si="293"/>
        <v>LRKPLGS</v>
      </c>
      <c r="F3120" s="39">
        <v>67.469284057617188</v>
      </c>
      <c r="G3120">
        <f t="shared" si="291"/>
        <v>9.6923320912097586E-4</v>
      </c>
      <c r="H3120" s="38">
        <f>G3120*SUMIF('Manual Inputs'!$B$11:$B$22,'Expanded kW'!A3120,'Manual Inputs'!$C$11:$C$22)</f>
        <v>36160.658505620529</v>
      </c>
    </row>
    <row r="3121" spans="1:8" x14ac:dyDescent="0.2">
      <c r="A3121">
        <f t="shared" si="288"/>
        <v>7</v>
      </c>
      <c r="B3121" t="b">
        <f t="shared" si="289"/>
        <v>0</v>
      </c>
      <c r="C3121" t="str">
        <f t="shared" si="290"/>
        <v>OFF</v>
      </c>
      <c r="D3121" s="4">
        <f t="shared" si="292"/>
        <v>42559.958333325769</v>
      </c>
      <c r="E3121" t="str">
        <f t="shared" si="293"/>
        <v>LRKPLGS</v>
      </c>
      <c r="F3121" s="39">
        <v>66.826210021972656</v>
      </c>
      <c r="G3121">
        <f t="shared" si="291"/>
        <v>9.5999509847587323E-4</v>
      </c>
      <c r="H3121" s="38">
        <f>G3121*SUMIF('Manual Inputs'!$B$11:$B$22,'Expanded kW'!A3121,'Manual Inputs'!$C$11:$C$22)</f>
        <v>35815.998251379286</v>
      </c>
    </row>
    <row r="3122" spans="1:8" x14ac:dyDescent="0.2">
      <c r="A3122">
        <f t="shared" si="288"/>
        <v>7</v>
      </c>
      <c r="B3122" t="b">
        <f t="shared" si="289"/>
        <v>0</v>
      </c>
      <c r="C3122" t="str">
        <f t="shared" si="290"/>
        <v>OFF</v>
      </c>
      <c r="D3122" s="4">
        <f t="shared" si="292"/>
        <v>42559.999999992433</v>
      </c>
      <c r="E3122" t="str">
        <f t="shared" si="293"/>
        <v>LRKPLGS</v>
      </c>
      <c r="F3122" s="39">
        <v>66.156837463378906</v>
      </c>
      <c r="G3122">
        <f t="shared" si="291"/>
        <v>9.5037919514852657E-4</v>
      </c>
      <c r="H3122" s="38">
        <f>G3122*SUMIF('Manual Inputs'!$B$11:$B$22,'Expanded kW'!A3122,'Manual Inputs'!$C$11:$C$22)</f>
        <v>35457.243110541094</v>
      </c>
    </row>
    <row r="3123" spans="1:8" x14ac:dyDescent="0.2">
      <c r="A3123">
        <f t="shared" si="288"/>
        <v>7</v>
      </c>
      <c r="B3123" t="b">
        <f t="shared" si="289"/>
        <v>0</v>
      </c>
      <c r="C3123" t="str">
        <f t="shared" si="290"/>
        <v>OFF</v>
      </c>
      <c r="D3123" s="4">
        <f t="shared" si="292"/>
        <v>42560.041666659097</v>
      </c>
      <c r="E3123" t="str">
        <f t="shared" si="293"/>
        <v>LRKPLGS</v>
      </c>
      <c r="F3123" s="39">
        <v>66.0244140625</v>
      </c>
      <c r="G3123">
        <f t="shared" si="291"/>
        <v>9.4847686048484512E-4</v>
      </c>
      <c r="H3123" s="38">
        <f>G3123*SUMIF('Manual Inputs'!$B$11:$B$22,'Expanded kW'!A3123,'Manual Inputs'!$C$11:$C$22)</f>
        <v>35386.269815889777</v>
      </c>
    </row>
    <row r="3124" spans="1:8" x14ac:dyDescent="0.2">
      <c r="A3124">
        <f t="shared" si="288"/>
        <v>7</v>
      </c>
      <c r="B3124" t="b">
        <f t="shared" si="289"/>
        <v>0</v>
      </c>
      <c r="C3124" t="str">
        <f t="shared" si="290"/>
        <v>OFF</v>
      </c>
      <c r="D3124" s="4">
        <f t="shared" si="292"/>
        <v>42560.083333325761</v>
      </c>
      <c r="E3124" t="str">
        <f t="shared" si="293"/>
        <v>LRKPLGS</v>
      </c>
      <c r="F3124" s="39">
        <v>64.999717712402344</v>
      </c>
      <c r="G3124">
        <f t="shared" si="291"/>
        <v>9.337565363306484E-4</v>
      </c>
      <c r="H3124" s="38">
        <f>G3124*SUMIF('Manual Inputs'!$B$11:$B$22,'Expanded kW'!A3124,'Manual Inputs'!$C$11:$C$22)</f>
        <v>34837.076278335793</v>
      </c>
    </row>
    <row r="3125" spans="1:8" x14ac:dyDescent="0.2">
      <c r="A3125">
        <f t="shared" si="288"/>
        <v>7</v>
      </c>
      <c r="B3125" t="b">
        <f t="shared" si="289"/>
        <v>0</v>
      </c>
      <c r="C3125" t="str">
        <f t="shared" si="290"/>
        <v>OFF</v>
      </c>
      <c r="D3125" s="4">
        <f t="shared" si="292"/>
        <v>42560.124999992426</v>
      </c>
      <c r="E3125" t="str">
        <f t="shared" si="293"/>
        <v>LRKPLGS</v>
      </c>
      <c r="F3125" s="39">
        <v>65.220680236816406</v>
      </c>
      <c r="G3125">
        <f t="shared" si="291"/>
        <v>9.3693078398459446E-4</v>
      </c>
      <c r="H3125" s="38">
        <f>G3125*SUMIF('Manual Inputs'!$B$11:$B$22,'Expanded kW'!A3125,'Manual Inputs'!$C$11:$C$22)</f>
        <v>34955.502766766491</v>
      </c>
    </row>
    <row r="3126" spans="1:8" x14ac:dyDescent="0.2">
      <c r="A3126">
        <f t="shared" si="288"/>
        <v>7</v>
      </c>
      <c r="B3126" t="b">
        <f t="shared" si="289"/>
        <v>0</v>
      </c>
      <c r="C3126" t="str">
        <f t="shared" si="290"/>
        <v>OFF</v>
      </c>
      <c r="D3126" s="4">
        <f t="shared" si="292"/>
        <v>42560.16666665909</v>
      </c>
      <c r="E3126" t="str">
        <f t="shared" si="293"/>
        <v>LRKPLGS</v>
      </c>
      <c r="F3126" s="39">
        <v>69.945991516113281</v>
      </c>
      <c r="G3126">
        <f t="shared" si="291"/>
        <v>1.0048124679137925E-3</v>
      </c>
      <c r="H3126" s="38">
        <f>G3126*SUMIF('Manual Inputs'!$B$11:$B$22,'Expanded kW'!A3126,'Manual Inputs'!$C$11:$C$22)</f>
        <v>37488.068065036023</v>
      </c>
    </row>
    <row r="3127" spans="1:8" x14ac:dyDescent="0.2">
      <c r="A3127">
        <f t="shared" si="288"/>
        <v>7</v>
      </c>
      <c r="B3127" t="b">
        <f t="shared" si="289"/>
        <v>0</v>
      </c>
      <c r="C3127" t="str">
        <f t="shared" si="290"/>
        <v>OFF</v>
      </c>
      <c r="D3127" s="4">
        <f t="shared" si="292"/>
        <v>42560.208333325754</v>
      </c>
      <c r="E3127" t="str">
        <f t="shared" si="293"/>
        <v>LRKPLGS</v>
      </c>
      <c r="F3127" s="39">
        <v>75.401679992675781</v>
      </c>
      <c r="G3127">
        <f t="shared" si="291"/>
        <v>1.0831864202086963E-3</v>
      </c>
      <c r="H3127" s="38">
        <f>G3127*SUMIF('Manual Inputs'!$B$11:$B$22,'Expanded kW'!A3127,'Manual Inputs'!$C$11:$C$22)</f>
        <v>40412.084388457391</v>
      </c>
    </row>
    <row r="3128" spans="1:8" x14ac:dyDescent="0.2">
      <c r="A3128">
        <f t="shared" si="288"/>
        <v>7</v>
      </c>
      <c r="B3128" t="b">
        <f t="shared" si="289"/>
        <v>0</v>
      </c>
      <c r="C3128" t="str">
        <f t="shared" si="290"/>
        <v>OFF</v>
      </c>
      <c r="D3128" s="4">
        <f t="shared" si="292"/>
        <v>42560.249999992418</v>
      </c>
      <c r="E3128" t="str">
        <f t="shared" si="293"/>
        <v>LRKPLGS</v>
      </c>
      <c r="F3128" s="39">
        <v>75.288002014160156</v>
      </c>
      <c r="G3128">
        <f t="shared" si="291"/>
        <v>1.081553373801549E-3</v>
      </c>
      <c r="H3128" s="38">
        <f>G3128*SUMIF('Manual Inputs'!$B$11:$B$22,'Expanded kW'!A3128,'Manual Inputs'!$C$11:$C$22)</f>
        <v>40351.157840649314</v>
      </c>
    </row>
    <row r="3129" spans="1:8" x14ac:dyDescent="0.2">
      <c r="A3129">
        <f t="shared" si="288"/>
        <v>7</v>
      </c>
      <c r="B3129" t="b">
        <f t="shared" si="289"/>
        <v>0</v>
      </c>
      <c r="C3129" t="str">
        <f t="shared" si="290"/>
        <v>OFF</v>
      </c>
      <c r="D3129" s="4">
        <f t="shared" si="292"/>
        <v>42560.291666659083</v>
      </c>
      <c r="E3129" t="str">
        <f t="shared" si="293"/>
        <v>LRKPLGS</v>
      </c>
      <c r="F3129" s="39">
        <v>79.690605163574219</v>
      </c>
      <c r="G3129">
        <f t="shared" si="291"/>
        <v>1.1447991787421894E-3</v>
      </c>
      <c r="H3129" s="38">
        <f>G3129*SUMIF('Manual Inputs'!$B$11:$B$22,'Expanded kW'!A3129,'Manual Inputs'!$C$11:$C$22)</f>
        <v>42710.765345684908</v>
      </c>
    </row>
    <row r="3130" spans="1:8" x14ac:dyDescent="0.2">
      <c r="A3130">
        <f t="shared" si="288"/>
        <v>7</v>
      </c>
      <c r="B3130" t="b">
        <f t="shared" si="289"/>
        <v>0</v>
      </c>
      <c r="C3130" t="str">
        <f t="shared" si="290"/>
        <v>OFF</v>
      </c>
      <c r="D3130" s="4">
        <f t="shared" si="292"/>
        <v>42560.333333325747</v>
      </c>
      <c r="E3130" t="str">
        <f t="shared" si="293"/>
        <v>LRKPLGS</v>
      </c>
      <c r="F3130" s="39">
        <v>83.5948486328125</v>
      </c>
      <c r="G3130">
        <f t="shared" si="291"/>
        <v>1.2008857739941544E-3</v>
      </c>
      <c r="H3130" s="38">
        <f>G3130*SUMIF('Manual Inputs'!$B$11:$B$22,'Expanded kW'!A3130,'Manual Inputs'!$C$11:$C$22)</f>
        <v>44803.273318547937</v>
      </c>
    </row>
    <row r="3131" spans="1:8" x14ac:dyDescent="0.2">
      <c r="A3131">
        <f t="shared" si="288"/>
        <v>7</v>
      </c>
      <c r="B3131" t="b">
        <f t="shared" si="289"/>
        <v>0</v>
      </c>
      <c r="C3131" t="str">
        <f t="shared" si="290"/>
        <v>OFF</v>
      </c>
      <c r="D3131" s="4">
        <f t="shared" si="292"/>
        <v>42560.374999992411</v>
      </c>
      <c r="E3131" t="str">
        <f t="shared" si="293"/>
        <v>LRKPLGS</v>
      </c>
      <c r="F3131" s="39">
        <v>87.358634948730469</v>
      </c>
      <c r="G3131">
        <f t="shared" si="291"/>
        <v>1.2549546253296376E-3</v>
      </c>
      <c r="H3131" s="38">
        <f>G3131*SUMIF('Manual Inputs'!$B$11:$B$22,'Expanded kW'!A3131,'Manual Inputs'!$C$11:$C$22)</f>
        <v>46820.502248112542</v>
      </c>
    </row>
    <row r="3132" spans="1:8" x14ac:dyDescent="0.2">
      <c r="A3132">
        <f t="shared" si="288"/>
        <v>7</v>
      </c>
      <c r="B3132" t="b">
        <f t="shared" si="289"/>
        <v>0</v>
      </c>
      <c r="C3132" t="str">
        <f t="shared" si="290"/>
        <v>OFF</v>
      </c>
      <c r="D3132" s="4">
        <f t="shared" si="292"/>
        <v>42560.416666659075</v>
      </c>
      <c r="E3132" t="str">
        <f t="shared" si="293"/>
        <v>LRKPLGS</v>
      </c>
      <c r="F3132" s="39">
        <v>90.763427734375</v>
      </c>
      <c r="G3132">
        <f t="shared" si="291"/>
        <v>1.3038663380314358E-3</v>
      </c>
      <c r="H3132" s="38">
        <f>G3132*SUMIF('Manual Inputs'!$B$11:$B$22,'Expanded kW'!A3132,'Manual Inputs'!$C$11:$C$22)</f>
        <v>48645.325957505258</v>
      </c>
    </row>
    <row r="3133" spans="1:8" x14ac:dyDescent="0.2">
      <c r="A3133">
        <f t="shared" si="288"/>
        <v>7</v>
      </c>
      <c r="B3133" t="b">
        <f t="shared" si="289"/>
        <v>0</v>
      </c>
      <c r="C3133" t="str">
        <f t="shared" si="290"/>
        <v>OFF</v>
      </c>
      <c r="D3133" s="4">
        <f t="shared" si="292"/>
        <v>42560.45833332574</v>
      </c>
      <c r="E3133" t="str">
        <f t="shared" si="293"/>
        <v>LRKPLGS</v>
      </c>
      <c r="F3133" s="39">
        <v>90.624221801757813</v>
      </c>
      <c r="G3133">
        <f t="shared" si="291"/>
        <v>1.3018665685854756E-3</v>
      </c>
      <c r="H3133" s="38">
        <f>G3133*SUMIF('Manual Inputs'!$B$11:$B$22,'Expanded kW'!A3133,'Manual Inputs'!$C$11:$C$22)</f>
        <v>48570.71751513573</v>
      </c>
    </row>
    <row r="3134" spans="1:8" x14ac:dyDescent="0.2">
      <c r="A3134">
        <f t="shared" si="288"/>
        <v>7</v>
      </c>
      <c r="B3134" t="b">
        <f t="shared" si="289"/>
        <v>0</v>
      </c>
      <c r="C3134" t="str">
        <f t="shared" si="290"/>
        <v>OFF</v>
      </c>
      <c r="D3134" s="4">
        <f t="shared" si="292"/>
        <v>42560.499999992404</v>
      </c>
      <c r="E3134" t="str">
        <f t="shared" si="293"/>
        <v>LRKPLGS</v>
      </c>
      <c r="F3134" s="39">
        <v>95.970863342285156</v>
      </c>
      <c r="G3134">
        <f t="shared" si="291"/>
        <v>1.3786740019342482E-3</v>
      </c>
      <c r="H3134" s="38">
        <f>G3134*SUMIF('Manual Inputs'!$B$11:$B$22,'Expanded kW'!A3134,'Manual Inputs'!$C$11:$C$22)</f>
        <v>51436.289331991939</v>
      </c>
    </row>
    <row r="3135" spans="1:8" x14ac:dyDescent="0.2">
      <c r="A3135">
        <f t="shared" si="288"/>
        <v>7</v>
      </c>
      <c r="B3135" t="b">
        <f t="shared" si="289"/>
        <v>0</v>
      </c>
      <c r="C3135" t="str">
        <f t="shared" si="290"/>
        <v>OFF</v>
      </c>
      <c r="D3135" s="4">
        <f t="shared" si="292"/>
        <v>42560.541666659068</v>
      </c>
      <c r="E3135" t="str">
        <f t="shared" si="293"/>
        <v>LRKPLGS</v>
      </c>
      <c r="F3135" s="39">
        <v>99.368667602539063</v>
      </c>
      <c r="G3135">
        <f t="shared" si="291"/>
        <v>1.4274853206421576E-3</v>
      </c>
      <c r="H3135" s="38">
        <f>G3135*SUMIF('Manual Inputs'!$B$11:$B$22,'Expanded kW'!A3135,'Manual Inputs'!$C$11:$C$22)</f>
        <v>53257.367489854994</v>
      </c>
    </row>
    <row r="3136" spans="1:8" x14ac:dyDescent="0.2">
      <c r="A3136">
        <f t="shared" si="288"/>
        <v>7</v>
      </c>
      <c r="B3136" t="b">
        <f t="shared" si="289"/>
        <v>0</v>
      </c>
      <c r="C3136" t="str">
        <f t="shared" si="290"/>
        <v>OFF</v>
      </c>
      <c r="D3136" s="4">
        <f t="shared" si="292"/>
        <v>42560.583333325732</v>
      </c>
      <c r="E3136" t="str">
        <f t="shared" si="293"/>
        <v>LRKPLGS</v>
      </c>
      <c r="F3136" s="39">
        <v>96.454864501953125</v>
      </c>
      <c r="G3136">
        <f t="shared" si="291"/>
        <v>1.3856269436136449E-3</v>
      </c>
      <c r="H3136" s="38">
        <f>G3136*SUMIF('Manual Inputs'!$B$11:$B$22,'Expanded kW'!A3136,'Manual Inputs'!$C$11:$C$22)</f>
        <v>51695.69330960243</v>
      </c>
    </row>
    <row r="3137" spans="1:8" x14ac:dyDescent="0.2">
      <c r="A3137">
        <f t="shared" si="288"/>
        <v>7</v>
      </c>
      <c r="B3137" t="b">
        <f t="shared" si="289"/>
        <v>0</v>
      </c>
      <c r="C3137" t="str">
        <f t="shared" si="290"/>
        <v>OFF</v>
      </c>
      <c r="D3137" s="4">
        <f t="shared" si="292"/>
        <v>42560.624999992397</v>
      </c>
      <c r="E3137" t="str">
        <f t="shared" si="293"/>
        <v>LRKPLGS</v>
      </c>
      <c r="F3137" s="39">
        <v>100.21707153320312</v>
      </c>
      <c r="G3137">
        <f t="shared" si="291"/>
        <v>1.4396731076601161E-3</v>
      </c>
      <c r="H3137" s="38">
        <f>G3137*SUMIF('Manual Inputs'!$B$11:$B$22,'Expanded kW'!A3137,'Manual Inputs'!$C$11:$C$22)</f>
        <v>53712.075809945811</v>
      </c>
    </row>
    <row r="3138" spans="1:8" x14ac:dyDescent="0.2">
      <c r="A3138">
        <f t="shared" ref="A3138:A3201" si="294">MONTH(D3138)</f>
        <v>7</v>
      </c>
      <c r="B3138" t="b">
        <f t="shared" ref="B3138:B3201" si="295">IF(ISNA(VLOOKUP(DATE(YEAR(D3138),MONTH(D3138),DAY(D3138)),Holidays,1,FALSE)),FALSE,TRUE)</f>
        <v>0</v>
      </c>
      <c r="C3138" t="str">
        <f t="shared" ref="C3138:C3201" si="296">IF(OR(HOUR(D3138)&lt;PkStart,HOUR(D3138)&gt;OPkStart-1,WEEKDAY(D3138,2)&gt;5,B3138)=TRUE,"OFF","ON")</f>
        <v>OFF</v>
      </c>
      <c r="D3138" s="4">
        <f t="shared" si="292"/>
        <v>42560.666666659061</v>
      </c>
      <c r="E3138" t="str">
        <f t="shared" si="293"/>
        <v>LRKPLGS</v>
      </c>
      <c r="F3138" s="39">
        <v>99.283561706542969</v>
      </c>
      <c r="G3138">
        <f t="shared" ref="G3138:G3201" si="297">IF(SUMIF($A$2:$A$8761,A3138,$F$2:$F$8761)=0,0,F3138/SUMIF($A$2:$A$8761,A3138,$F$2:$F$8761))</f>
        <v>1.4262627278453974E-3</v>
      </c>
      <c r="H3138" s="38">
        <f>G3138*SUMIF('Manual Inputs'!$B$11:$B$22,'Expanded kW'!A3138,'Manual Inputs'!$C$11:$C$22)</f>
        <v>53211.754359600025</v>
      </c>
    </row>
    <row r="3139" spans="1:8" x14ac:dyDescent="0.2">
      <c r="A3139">
        <f t="shared" si="294"/>
        <v>7</v>
      </c>
      <c r="B3139" t="b">
        <f t="shared" si="295"/>
        <v>0</v>
      </c>
      <c r="C3139" t="str">
        <f t="shared" si="296"/>
        <v>OFF</v>
      </c>
      <c r="D3139" s="4">
        <f t="shared" si="292"/>
        <v>42560.708333325725</v>
      </c>
      <c r="E3139" t="str">
        <f t="shared" si="293"/>
        <v>LRKPLGS</v>
      </c>
      <c r="F3139" s="39">
        <v>99.283470153808594</v>
      </c>
      <c r="G3139">
        <f t="shared" si="297"/>
        <v>1.4262614126402371E-3</v>
      </c>
      <c r="H3139" s="38">
        <f>G3139*SUMIF('Manual Inputs'!$B$11:$B$22,'Expanded kW'!A3139,'Manual Inputs'!$C$11:$C$22)</f>
        <v>53211.705291239363</v>
      </c>
    </row>
    <row r="3140" spans="1:8" x14ac:dyDescent="0.2">
      <c r="A3140">
        <f t="shared" si="294"/>
        <v>7</v>
      </c>
      <c r="B3140" t="b">
        <f t="shared" si="295"/>
        <v>0</v>
      </c>
      <c r="C3140" t="str">
        <f t="shared" si="296"/>
        <v>OFF</v>
      </c>
      <c r="D3140" s="4">
        <f t="shared" ref="D3140:D3203" si="298">+D3139+1/24</f>
        <v>42560.749999992389</v>
      </c>
      <c r="E3140" t="str">
        <f t="shared" ref="E3140:E3203" si="299">+E3139</f>
        <v>LRKPLGS</v>
      </c>
      <c r="F3140" s="39">
        <v>88.179855346679688</v>
      </c>
      <c r="G3140">
        <f t="shared" si="297"/>
        <v>1.2667519060154708E-3</v>
      </c>
      <c r="H3140" s="38">
        <f>G3140*SUMIF('Manual Inputs'!$B$11:$B$22,'Expanded kW'!A3140,'Manual Inputs'!$C$11:$C$22)</f>
        <v>47260.641354120125</v>
      </c>
    </row>
    <row r="3141" spans="1:8" x14ac:dyDescent="0.2">
      <c r="A3141">
        <f t="shared" si="294"/>
        <v>7</v>
      </c>
      <c r="B3141" t="b">
        <f t="shared" si="295"/>
        <v>0</v>
      </c>
      <c r="C3141" t="str">
        <f t="shared" si="296"/>
        <v>OFF</v>
      </c>
      <c r="D3141" s="4">
        <f t="shared" si="298"/>
        <v>42560.791666659054</v>
      </c>
      <c r="E3141" t="str">
        <f t="shared" si="299"/>
        <v>LRKPLGS</v>
      </c>
      <c r="F3141" s="39">
        <v>85.113349914550781</v>
      </c>
      <c r="G3141">
        <f t="shared" si="297"/>
        <v>1.2226998763803104E-3</v>
      </c>
      <c r="H3141" s="38">
        <f>G3141*SUMIF('Manual Inputs'!$B$11:$B$22,'Expanded kW'!A3141,'Manual Inputs'!$C$11:$C$22)</f>
        <v>45617.125237332089</v>
      </c>
    </row>
    <row r="3142" spans="1:8" x14ac:dyDescent="0.2">
      <c r="A3142">
        <f t="shared" si="294"/>
        <v>7</v>
      </c>
      <c r="B3142" t="b">
        <f t="shared" si="295"/>
        <v>0</v>
      </c>
      <c r="C3142" t="str">
        <f t="shared" si="296"/>
        <v>OFF</v>
      </c>
      <c r="D3142" s="4">
        <f t="shared" si="298"/>
        <v>42560.833333325718</v>
      </c>
      <c r="E3142" t="str">
        <f t="shared" si="299"/>
        <v>LRKPLGS</v>
      </c>
      <c r="F3142" s="39">
        <v>82.933280944824219</v>
      </c>
      <c r="G3142">
        <f t="shared" si="297"/>
        <v>1.1913819919067078E-3</v>
      </c>
      <c r="H3142" s="38">
        <f>G3142*SUMIF('Manual Inputs'!$B$11:$B$22,'Expanded kW'!A3142,'Manual Inputs'!$C$11:$C$22)</f>
        <v>44448.701255455235</v>
      </c>
    </row>
    <row r="3143" spans="1:8" x14ac:dyDescent="0.2">
      <c r="A3143">
        <f t="shared" si="294"/>
        <v>7</v>
      </c>
      <c r="B3143" t="b">
        <f t="shared" si="295"/>
        <v>0</v>
      </c>
      <c r="C3143" t="str">
        <f t="shared" si="296"/>
        <v>OFF</v>
      </c>
      <c r="D3143" s="4">
        <f t="shared" si="298"/>
        <v>42560.874999992382</v>
      </c>
      <c r="E3143" t="str">
        <f t="shared" si="299"/>
        <v>LRKPLGS</v>
      </c>
      <c r="F3143" s="39">
        <v>78.438880920410156</v>
      </c>
      <c r="G3143">
        <f t="shared" si="297"/>
        <v>1.1268174745921887E-3</v>
      </c>
      <c r="H3143" s="38">
        <f>G3143*SUMIF('Manual Inputs'!$B$11:$B$22,'Expanded kW'!A3143,'Manual Inputs'!$C$11:$C$22)</f>
        <v>42039.894540807116</v>
      </c>
    </row>
    <row r="3144" spans="1:8" x14ac:dyDescent="0.2">
      <c r="A3144">
        <f t="shared" si="294"/>
        <v>7</v>
      </c>
      <c r="B3144" t="b">
        <f t="shared" si="295"/>
        <v>0</v>
      </c>
      <c r="C3144" t="str">
        <f t="shared" si="296"/>
        <v>OFF</v>
      </c>
      <c r="D3144" s="4">
        <f t="shared" si="298"/>
        <v>42560.916666659046</v>
      </c>
      <c r="E3144" t="str">
        <f t="shared" si="299"/>
        <v>LRKPLGS</v>
      </c>
      <c r="F3144" s="39">
        <v>73.201179504394531</v>
      </c>
      <c r="G3144">
        <f t="shared" si="297"/>
        <v>1.0515750257835271E-3</v>
      </c>
      <c r="H3144" s="38">
        <f>G3144*SUMIF('Manual Inputs'!$B$11:$B$22,'Expanded kW'!A3144,'Manual Inputs'!$C$11:$C$22)</f>
        <v>39232.709984095287</v>
      </c>
    </row>
    <row r="3145" spans="1:8" x14ac:dyDescent="0.2">
      <c r="A3145">
        <f t="shared" si="294"/>
        <v>7</v>
      </c>
      <c r="B3145" t="b">
        <f t="shared" si="295"/>
        <v>0</v>
      </c>
      <c r="C3145" t="str">
        <f t="shared" si="296"/>
        <v>OFF</v>
      </c>
      <c r="D3145" s="4">
        <f t="shared" si="298"/>
        <v>42560.958333325711</v>
      </c>
      <c r="E3145" t="str">
        <f t="shared" si="299"/>
        <v>LRKPLGS</v>
      </c>
      <c r="F3145" s="39">
        <v>70.293838500976563</v>
      </c>
      <c r="G3145">
        <f t="shared" si="297"/>
        <v>1.0098094803192329E-3</v>
      </c>
      <c r="H3145" s="38">
        <f>G3145*SUMIF('Manual Inputs'!$B$11:$B$22,'Expanded kW'!A3145,'Manual Inputs'!$C$11:$C$22)</f>
        <v>37674.499212298666</v>
      </c>
    </row>
    <row r="3146" spans="1:8" x14ac:dyDescent="0.2">
      <c r="A3146">
        <f t="shared" si="294"/>
        <v>7</v>
      </c>
      <c r="B3146" t="b">
        <f t="shared" si="295"/>
        <v>0</v>
      </c>
      <c r="C3146" t="str">
        <f t="shared" si="296"/>
        <v>OFF</v>
      </c>
      <c r="D3146" s="4">
        <f t="shared" si="298"/>
        <v>42560.999999992375</v>
      </c>
      <c r="E3146" t="str">
        <f t="shared" si="299"/>
        <v>LRKPLGS</v>
      </c>
      <c r="F3146" s="39">
        <v>68.790878295898438</v>
      </c>
      <c r="G3146">
        <f t="shared" si="297"/>
        <v>9.8821863400900688E-4</v>
      </c>
      <c r="H3146" s="38">
        <f>G3146*SUMIF('Manual Inputs'!$B$11:$B$22,'Expanded kW'!A3146,'Manual Inputs'!$C$11:$C$22)</f>
        <v>36868.976647734984</v>
      </c>
    </row>
    <row r="3147" spans="1:8" x14ac:dyDescent="0.2">
      <c r="A3147">
        <f t="shared" si="294"/>
        <v>7</v>
      </c>
      <c r="B3147" t="b">
        <f t="shared" si="295"/>
        <v>0</v>
      </c>
      <c r="C3147" t="str">
        <f t="shared" si="296"/>
        <v>OFF</v>
      </c>
      <c r="D3147" s="4">
        <f t="shared" si="298"/>
        <v>42561.041666659039</v>
      </c>
      <c r="E3147" t="str">
        <f t="shared" si="299"/>
        <v>LRKPLGS</v>
      </c>
      <c r="F3147" s="39">
        <v>66.003288269042969</v>
      </c>
      <c r="G3147">
        <f t="shared" si="297"/>
        <v>9.4817337689414769E-4</v>
      </c>
      <c r="H3147" s="38">
        <f>G3147*SUMIF('Manual Inputs'!$B$11:$B$22,'Expanded kW'!A3147,'Manual Inputs'!$C$11:$C$22)</f>
        <v>35374.947291669603</v>
      </c>
    </row>
    <row r="3148" spans="1:8" x14ac:dyDescent="0.2">
      <c r="A3148">
        <f t="shared" si="294"/>
        <v>7</v>
      </c>
      <c r="B3148" t="b">
        <f t="shared" si="295"/>
        <v>0</v>
      </c>
      <c r="C3148" t="str">
        <f t="shared" si="296"/>
        <v>OFF</v>
      </c>
      <c r="D3148" s="4">
        <f t="shared" si="298"/>
        <v>42561.083333325703</v>
      </c>
      <c r="E3148" t="str">
        <f t="shared" si="299"/>
        <v>LRKPLGS</v>
      </c>
      <c r="F3148" s="39">
        <v>64.813850402832031</v>
      </c>
      <c r="G3148">
        <f t="shared" si="297"/>
        <v>9.310864506547477E-4</v>
      </c>
      <c r="H3148" s="38">
        <f>G3148*SUMIF('Manual Inputs'!$B$11:$B$22,'Expanded kW'!A3148,'Manual Inputs'!$C$11:$C$22)</f>
        <v>34737.459328154568</v>
      </c>
    </row>
    <row r="3149" spans="1:8" x14ac:dyDescent="0.2">
      <c r="A3149">
        <f t="shared" si="294"/>
        <v>7</v>
      </c>
      <c r="B3149" t="b">
        <f t="shared" si="295"/>
        <v>0</v>
      </c>
      <c r="C3149" t="str">
        <f t="shared" si="296"/>
        <v>OFF</v>
      </c>
      <c r="D3149" s="4">
        <f t="shared" si="298"/>
        <v>42561.124999992368</v>
      </c>
      <c r="E3149" t="str">
        <f t="shared" si="299"/>
        <v>LRKPLGS</v>
      </c>
      <c r="F3149" s="39">
        <v>64.322151184082031</v>
      </c>
      <c r="G3149">
        <f t="shared" si="297"/>
        <v>9.2402292214147108E-4</v>
      </c>
      <c r="H3149" s="38">
        <f>G3149*SUMIF('Manual Inputs'!$B$11:$B$22,'Expanded kW'!A3149,'Manual Inputs'!$C$11:$C$22)</f>
        <v>34473.92951921936</v>
      </c>
    </row>
    <row r="3150" spans="1:8" x14ac:dyDescent="0.2">
      <c r="A3150">
        <f t="shared" si="294"/>
        <v>7</v>
      </c>
      <c r="B3150" t="b">
        <f t="shared" si="295"/>
        <v>0</v>
      </c>
      <c r="C3150" t="str">
        <f t="shared" si="296"/>
        <v>OFF</v>
      </c>
      <c r="D3150" s="4">
        <f t="shared" si="298"/>
        <v>42561.166666659032</v>
      </c>
      <c r="E3150" t="str">
        <f t="shared" si="299"/>
        <v>LRKPLGS</v>
      </c>
      <c r="F3150" s="39">
        <v>68.52490234375</v>
      </c>
      <c r="G3150">
        <f t="shared" si="297"/>
        <v>9.8439774381800255E-4</v>
      </c>
      <c r="H3150" s="38">
        <f>G3150*SUMIF('Manual Inputs'!$B$11:$B$22,'Expanded kW'!A3150,'Manual Inputs'!$C$11:$C$22)</f>
        <v>36726.424881984312</v>
      </c>
    </row>
    <row r="3151" spans="1:8" x14ac:dyDescent="0.2">
      <c r="A3151">
        <f t="shared" si="294"/>
        <v>7</v>
      </c>
      <c r="B3151" t="b">
        <f t="shared" si="295"/>
        <v>0</v>
      </c>
      <c r="C3151" t="str">
        <f t="shared" si="296"/>
        <v>OFF</v>
      </c>
      <c r="D3151" s="4">
        <f t="shared" si="298"/>
        <v>42561.208333325696</v>
      </c>
      <c r="E3151" t="str">
        <f t="shared" si="299"/>
        <v>LRKPLGS</v>
      </c>
      <c r="F3151" s="39">
        <v>73.710334777832031</v>
      </c>
      <c r="G3151">
        <f t="shared" si="297"/>
        <v>1.0588893200806663E-3</v>
      </c>
      <c r="H3151" s="38">
        <f>G3151*SUMIF('Manual Inputs'!$B$11:$B$22,'Expanded kW'!A3151,'Manual Inputs'!$C$11:$C$22)</f>
        <v>39505.595493794579</v>
      </c>
    </row>
    <row r="3152" spans="1:8" x14ac:dyDescent="0.2">
      <c r="A3152">
        <f t="shared" si="294"/>
        <v>7</v>
      </c>
      <c r="B3152" t="b">
        <f t="shared" si="295"/>
        <v>0</v>
      </c>
      <c r="C3152" t="str">
        <f t="shared" si="296"/>
        <v>OFF</v>
      </c>
      <c r="D3152" s="4">
        <f t="shared" si="298"/>
        <v>42561.24999999236</v>
      </c>
      <c r="E3152" t="str">
        <f t="shared" si="299"/>
        <v>LRKPLGS</v>
      </c>
      <c r="F3152" s="39">
        <v>70.684837341308594</v>
      </c>
      <c r="G3152">
        <f t="shared" si="297"/>
        <v>1.0154263927568091E-3</v>
      </c>
      <c r="H3152" s="38">
        <f>G3152*SUMIF('Manual Inputs'!$B$11:$B$22,'Expanded kW'!A3152,'Manual Inputs'!$C$11:$C$22)</f>
        <v>37884.057913548051</v>
      </c>
    </row>
    <row r="3153" spans="1:8" x14ac:dyDescent="0.2">
      <c r="A3153">
        <f t="shared" si="294"/>
        <v>7</v>
      </c>
      <c r="B3153" t="b">
        <f t="shared" si="295"/>
        <v>0</v>
      </c>
      <c r="C3153" t="str">
        <f t="shared" si="296"/>
        <v>OFF</v>
      </c>
      <c r="D3153" s="4">
        <f t="shared" si="298"/>
        <v>42561.291666659024</v>
      </c>
      <c r="E3153" t="str">
        <f t="shared" si="299"/>
        <v>LRKPLGS</v>
      </c>
      <c r="F3153" s="39">
        <v>70.600303649902344</v>
      </c>
      <c r="G3153">
        <f t="shared" si="297"/>
        <v>1.0142120199922997E-3</v>
      </c>
      <c r="H3153" s="38">
        <f>G3153*SUMIF('Manual Inputs'!$B$11:$B$22,'Expanded kW'!A3153,'Manual Inputs'!$C$11:$C$22)</f>
        <v>37838.751460547152</v>
      </c>
    </row>
    <row r="3154" spans="1:8" x14ac:dyDescent="0.2">
      <c r="A3154">
        <f t="shared" si="294"/>
        <v>7</v>
      </c>
      <c r="B3154" t="b">
        <f t="shared" si="295"/>
        <v>0</v>
      </c>
      <c r="C3154" t="str">
        <f t="shared" si="296"/>
        <v>OFF</v>
      </c>
      <c r="D3154" s="4">
        <f t="shared" si="298"/>
        <v>42561.333333325689</v>
      </c>
      <c r="E3154" t="str">
        <f t="shared" si="299"/>
        <v>LRKPLGS</v>
      </c>
      <c r="F3154" s="39">
        <v>67.057548522949219</v>
      </c>
      <c r="G3154">
        <f t="shared" si="297"/>
        <v>9.633184027146327E-4</v>
      </c>
      <c r="H3154" s="38">
        <f>G3154*SUMIF('Manual Inputs'!$B$11:$B$22,'Expanded kW'!A3154,'Manual Inputs'!$C$11:$C$22)</f>
        <v>35939.985820683731</v>
      </c>
    </row>
    <row r="3155" spans="1:8" x14ac:dyDescent="0.2">
      <c r="A3155">
        <f t="shared" si="294"/>
        <v>7</v>
      </c>
      <c r="B3155" t="b">
        <f t="shared" si="295"/>
        <v>0</v>
      </c>
      <c r="C3155" t="str">
        <f t="shared" si="296"/>
        <v>OFF</v>
      </c>
      <c r="D3155" s="4">
        <f t="shared" si="298"/>
        <v>42561.374999992353</v>
      </c>
      <c r="E3155" t="str">
        <f t="shared" si="299"/>
        <v>LRKPLGS</v>
      </c>
      <c r="F3155" s="39">
        <v>76.331451416015625</v>
      </c>
      <c r="G3155">
        <f t="shared" si="297"/>
        <v>1.0965430958127101E-3</v>
      </c>
      <c r="H3155" s="38">
        <f>G3155*SUMIF('Manual Inputs'!$B$11:$B$22,'Expanded kW'!A3155,'Manual Inputs'!$C$11:$C$22)</f>
        <v>40910.402214076603</v>
      </c>
    </row>
    <row r="3156" spans="1:8" x14ac:dyDescent="0.2">
      <c r="A3156">
        <f t="shared" si="294"/>
        <v>7</v>
      </c>
      <c r="B3156" t="b">
        <f t="shared" si="295"/>
        <v>0</v>
      </c>
      <c r="C3156" t="str">
        <f t="shared" si="296"/>
        <v>OFF</v>
      </c>
      <c r="D3156" s="4">
        <f t="shared" si="298"/>
        <v>42561.416666659017</v>
      </c>
      <c r="E3156" t="str">
        <f t="shared" si="299"/>
        <v>LRKPLGS</v>
      </c>
      <c r="F3156" s="39">
        <v>83.175834655761719</v>
      </c>
      <c r="G3156">
        <f t="shared" si="297"/>
        <v>1.1948664087775818E-3</v>
      </c>
      <c r="H3156" s="38">
        <f>G3156*SUMIF('Manual Inputs'!$B$11:$B$22,'Expanded kW'!A3156,'Manual Inputs'!$C$11:$C$22)</f>
        <v>44578.699698939403</v>
      </c>
    </row>
    <row r="3157" spans="1:8" x14ac:dyDescent="0.2">
      <c r="A3157">
        <f t="shared" si="294"/>
        <v>7</v>
      </c>
      <c r="B3157" t="b">
        <f t="shared" si="295"/>
        <v>0</v>
      </c>
      <c r="C3157" t="str">
        <f t="shared" si="296"/>
        <v>OFF</v>
      </c>
      <c r="D3157" s="4">
        <f t="shared" si="298"/>
        <v>42561.458333325681</v>
      </c>
      <c r="E3157" t="str">
        <f t="shared" si="299"/>
        <v>LRKPLGS</v>
      </c>
      <c r="F3157" s="39">
        <v>83.392463684082031</v>
      </c>
      <c r="G3157">
        <f t="shared" si="297"/>
        <v>1.1979784033872823E-3</v>
      </c>
      <c r="H3157" s="38">
        <f>G3157*SUMIF('Manual Inputs'!$B$11:$B$22,'Expanded kW'!A3157,'Manual Inputs'!$C$11:$C$22)</f>
        <v>44694.803618299295</v>
      </c>
    </row>
    <row r="3158" spans="1:8" x14ac:dyDescent="0.2">
      <c r="A3158">
        <f t="shared" si="294"/>
        <v>7</v>
      </c>
      <c r="B3158" t="b">
        <f t="shared" si="295"/>
        <v>0</v>
      </c>
      <c r="C3158" t="str">
        <f t="shared" si="296"/>
        <v>OFF</v>
      </c>
      <c r="D3158" s="4">
        <f t="shared" si="298"/>
        <v>42561.499999992346</v>
      </c>
      <c r="E3158" t="str">
        <f t="shared" si="299"/>
        <v>LRKPLGS</v>
      </c>
      <c r="F3158" s="39">
        <v>91.443870544433594</v>
      </c>
      <c r="G3158">
        <f t="shared" si="297"/>
        <v>1.313641271582727E-3</v>
      </c>
      <c r="H3158" s="38">
        <f>G3158*SUMIF('Manual Inputs'!$B$11:$B$22,'Expanded kW'!A3158,'Manual Inputs'!$C$11:$C$22)</f>
        <v>49010.014280952142</v>
      </c>
    </row>
    <row r="3159" spans="1:8" x14ac:dyDescent="0.2">
      <c r="A3159">
        <f t="shared" si="294"/>
        <v>7</v>
      </c>
      <c r="B3159" t="b">
        <f t="shared" si="295"/>
        <v>0</v>
      </c>
      <c r="C3159" t="str">
        <f t="shared" si="296"/>
        <v>OFF</v>
      </c>
      <c r="D3159" s="4">
        <f t="shared" si="298"/>
        <v>42561.54166665901</v>
      </c>
      <c r="E3159" t="str">
        <f t="shared" si="299"/>
        <v>LRKPLGS</v>
      </c>
      <c r="F3159" s="39">
        <v>90.462348937988281</v>
      </c>
      <c r="G3159">
        <f t="shared" si="297"/>
        <v>1.2995411762619562E-3</v>
      </c>
      <c r="H3159" s="38">
        <f>G3159*SUMIF('Manual Inputs'!$B$11:$B$22,'Expanded kW'!A3159,'Manual Inputs'!$C$11:$C$22)</f>
        <v>48483.96056447507</v>
      </c>
    </row>
    <row r="3160" spans="1:8" x14ac:dyDescent="0.2">
      <c r="A3160">
        <f t="shared" si="294"/>
        <v>7</v>
      </c>
      <c r="B3160" t="b">
        <f t="shared" si="295"/>
        <v>0</v>
      </c>
      <c r="C3160" t="str">
        <f t="shared" si="296"/>
        <v>OFF</v>
      </c>
      <c r="D3160" s="4">
        <f t="shared" si="298"/>
        <v>42561.583333325674</v>
      </c>
      <c r="E3160" t="str">
        <f t="shared" si="299"/>
        <v>LRKPLGS</v>
      </c>
      <c r="F3160" s="39">
        <v>95.4453125</v>
      </c>
      <c r="G3160">
        <f t="shared" si="297"/>
        <v>1.3711241763130178E-3</v>
      </c>
      <c r="H3160" s="38">
        <f>G3160*SUMIF('Manual Inputs'!$B$11:$B$22,'Expanded kW'!A3160,'Manual Inputs'!$C$11:$C$22)</f>
        <v>51154.616496706105</v>
      </c>
    </row>
    <row r="3161" spans="1:8" x14ac:dyDescent="0.2">
      <c r="A3161">
        <f t="shared" si="294"/>
        <v>7</v>
      </c>
      <c r="B3161" t="b">
        <f t="shared" si="295"/>
        <v>0</v>
      </c>
      <c r="C3161" t="str">
        <f t="shared" si="296"/>
        <v>OFF</v>
      </c>
      <c r="D3161" s="4">
        <f t="shared" si="298"/>
        <v>42561.624999992338</v>
      </c>
      <c r="E3161" t="str">
        <f t="shared" si="299"/>
        <v>LRKPLGS</v>
      </c>
      <c r="F3161" s="39">
        <v>95.223960876464844</v>
      </c>
      <c r="G3161">
        <f t="shared" si="297"/>
        <v>1.3679443390371411E-3</v>
      </c>
      <c r="H3161" s="38">
        <f>G3161*SUMIF('Manual Inputs'!$B$11:$B$22,'Expanded kW'!A3161,'Manual Inputs'!$C$11:$C$22)</f>
        <v>51035.98146774264</v>
      </c>
    </row>
    <row r="3162" spans="1:8" x14ac:dyDescent="0.2">
      <c r="A3162">
        <f t="shared" si="294"/>
        <v>7</v>
      </c>
      <c r="B3162" t="b">
        <f t="shared" si="295"/>
        <v>0</v>
      </c>
      <c r="C3162" t="str">
        <f t="shared" si="296"/>
        <v>OFF</v>
      </c>
      <c r="D3162" s="4">
        <f t="shared" si="298"/>
        <v>42561.666666659003</v>
      </c>
      <c r="E3162" t="str">
        <f t="shared" si="299"/>
        <v>LRKPLGS</v>
      </c>
      <c r="F3162" s="39">
        <v>92.040580749511719</v>
      </c>
      <c r="G3162">
        <f t="shared" si="297"/>
        <v>1.3222133404146596E-3</v>
      </c>
      <c r="H3162" s="38">
        <f>G3162*SUMIF('Manual Inputs'!$B$11:$B$22,'Expanded kW'!A3162,'Manual Inputs'!$C$11:$C$22)</f>
        <v>49329.825499553815</v>
      </c>
    </row>
    <row r="3163" spans="1:8" x14ac:dyDescent="0.2">
      <c r="A3163">
        <f t="shared" si="294"/>
        <v>7</v>
      </c>
      <c r="B3163" t="b">
        <f t="shared" si="295"/>
        <v>0</v>
      </c>
      <c r="C3163" t="str">
        <f t="shared" si="296"/>
        <v>OFF</v>
      </c>
      <c r="D3163" s="4">
        <f t="shared" si="298"/>
        <v>42561.708333325667</v>
      </c>
      <c r="E3163" t="str">
        <f t="shared" si="299"/>
        <v>LRKPLGS</v>
      </c>
      <c r="F3163" s="39">
        <v>91.465034484863281</v>
      </c>
      <c r="G3163">
        <f t="shared" si="297"/>
        <v>1.3139453031755742E-3</v>
      </c>
      <c r="H3163" s="38">
        <f>G3163*SUMIF('Manual Inputs'!$B$11:$B$22,'Expanded kW'!A3163,'Manual Inputs'!$C$11:$C$22)</f>
        <v>49021.357250322581</v>
      </c>
    </row>
    <row r="3164" spans="1:8" x14ac:dyDescent="0.2">
      <c r="A3164">
        <f t="shared" si="294"/>
        <v>7</v>
      </c>
      <c r="B3164" t="b">
        <f t="shared" si="295"/>
        <v>0</v>
      </c>
      <c r="C3164" t="str">
        <f t="shared" si="296"/>
        <v>OFF</v>
      </c>
      <c r="D3164" s="4">
        <f t="shared" si="298"/>
        <v>42561.749999992331</v>
      </c>
      <c r="E3164" t="str">
        <f t="shared" si="299"/>
        <v>LRKPLGS</v>
      </c>
      <c r="F3164" s="39">
        <v>83.398155212402344</v>
      </c>
      <c r="G3164">
        <f t="shared" si="297"/>
        <v>1.1980601653080697E-3</v>
      </c>
      <c r="H3164" s="38">
        <f>G3164*SUMIF('Manual Inputs'!$B$11:$B$22,'Expanded kW'!A3164,'Manual Inputs'!$C$11:$C$22)</f>
        <v>44697.854034719756</v>
      </c>
    </row>
    <row r="3165" spans="1:8" x14ac:dyDescent="0.2">
      <c r="A3165">
        <f t="shared" si="294"/>
        <v>7</v>
      </c>
      <c r="B3165" t="b">
        <f t="shared" si="295"/>
        <v>0</v>
      </c>
      <c r="C3165" t="str">
        <f t="shared" si="296"/>
        <v>OFF</v>
      </c>
      <c r="D3165" s="4">
        <f t="shared" si="298"/>
        <v>42561.791666658995</v>
      </c>
      <c r="E3165" t="str">
        <f t="shared" si="299"/>
        <v>LRKPLGS</v>
      </c>
      <c r="F3165" s="39">
        <v>77.606758117675781</v>
      </c>
      <c r="G3165">
        <f t="shared" si="297"/>
        <v>1.1148635748918713E-3</v>
      </c>
      <c r="H3165" s="38">
        <f>G3165*SUMIF('Manual Inputs'!$B$11:$B$22,'Expanded kW'!A3165,'Manual Inputs'!$C$11:$C$22)</f>
        <v>41593.912210852031</v>
      </c>
    </row>
    <row r="3166" spans="1:8" x14ac:dyDescent="0.2">
      <c r="A3166">
        <f t="shared" si="294"/>
        <v>7</v>
      </c>
      <c r="B3166" t="b">
        <f t="shared" si="295"/>
        <v>0</v>
      </c>
      <c r="C3166" t="str">
        <f t="shared" si="296"/>
        <v>OFF</v>
      </c>
      <c r="D3166" s="4">
        <f t="shared" si="298"/>
        <v>42561.83333332566</v>
      </c>
      <c r="E3166" t="str">
        <f t="shared" si="299"/>
        <v>LRKPLGS</v>
      </c>
      <c r="F3166" s="39">
        <v>76.33074951171875</v>
      </c>
      <c r="G3166">
        <f t="shared" si="297"/>
        <v>1.0965330125731491E-3</v>
      </c>
      <c r="H3166" s="38">
        <f>G3166*SUMIF('Manual Inputs'!$B$11:$B$22,'Expanded kW'!A3166,'Manual Inputs'!$C$11:$C$22)</f>
        <v>40910.026023311613</v>
      </c>
    </row>
    <row r="3167" spans="1:8" x14ac:dyDescent="0.2">
      <c r="A3167">
        <f t="shared" si="294"/>
        <v>7</v>
      </c>
      <c r="B3167" t="b">
        <f t="shared" si="295"/>
        <v>0</v>
      </c>
      <c r="C3167" t="str">
        <f t="shared" si="296"/>
        <v>OFF</v>
      </c>
      <c r="D3167" s="4">
        <f t="shared" si="298"/>
        <v>42561.874999992324</v>
      </c>
      <c r="E3167" t="str">
        <f t="shared" si="299"/>
        <v>LRKPLGS</v>
      </c>
      <c r="F3167" s="39">
        <v>75.947257995605469</v>
      </c>
      <c r="G3167">
        <f t="shared" si="297"/>
        <v>1.0910239469587026E-3</v>
      </c>
      <c r="H3167" s="38">
        <f>G3167*SUMIF('Manual Inputs'!$B$11:$B$22,'Expanded kW'!A3167,'Manual Inputs'!$C$11:$C$22)</f>
        <v>40704.49092763559</v>
      </c>
    </row>
    <row r="3168" spans="1:8" x14ac:dyDescent="0.2">
      <c r="A3168">
        <f t="shared" si="294"/>
        <v>7</v>
      </c>
      <c r="B3168" t="b">
        <f t="shared" si="295"/>
        <v>0</v>
      </c>
      <c r="C3168" t="str">
        <f t="shared" si="296"/>
        <v>OFF</v>
      </c>
      <c r="D3168" s="4">
        <f t="shared" si="298"/>
        <v>42561.916666658988</v>
      </c>
      <c r="E3168" t="str">
        <f t="shared" si="299"/>
        <v>LRKPLGS</v>
      </c>
      <c r="F3168" s="39">
        <v>72.698905944824219</v>
      </c>
      <c r="G3168">
        <f t="shared" si="297"/>
        <v>1.0443595910742569E-3</v>
      </c>
      <c r="H3168" s="38">
        <f>G3168*SUMIF('Manual Inputs'!$B$11:$B$22,'Expanded kW'!A3168,'Manual Inputs'!$C$11:$C$22)</f>
        <v>38963.512779504919</v>
      </c>
    </row>
    <row r="3169" spans="1:8" x14ac:dyDescent="0.2">
      <c r="A3169">
        <f t="shared" si="294"/>
        <v>7</v>
      </c>
      <c r="B3169" t="b">
        <f t="shared" si="295"/>
        <v>0</v>
      </c>
      <c r="C3169" t="str">
        <f t="shared" si="296"/>
        <v>OFF</v>
      </c>
      <c r="D3169" s="4">
        <f t="shared" si="298"/>
        <v>42561.958333325652</v>
      </c>
      <c r="E3169" t="str">
        <f t="shared" si="299"/>
        <v>LRKPLGS</v>
      </c>
      <c r="F3169" s="39">
        <v>69.918113708496094</v>
      </c>
      <c r="G3169">
        <f t="shared" si="297"/>
        <v>1.0044119879425363E-3</v>
      </c>
      <c r="H3169" s="38">
        <f>G3169*SUMIF('Manual Inputs'!$B$11:$B$22,'Expanded kW'!A3169,'Manual Inputs'!$C$11:$C$22)</f>
        <v>37473.126749217852</v>
      </c>
    </row>
    <row r="3170" spans="1:8" x14ac:dyDescent="0.2">
      <c r="A3170">
        <f t="shared" si="294"/>
        <v>7</v>
      </c>
      <c r="B3170" t="b">
        <f t="shared" si="295"/>
        <v>0</v>
      </c>
      <c r="C3170" t="str">
        <f t="shared" si="296"/>
        <v>OFF</v>
      </c>
      <c r="D3170" s="4">
        <f t="shared" si="298"/>
        <v>42561.999999992317</v>
      </c>
      <c r="E3170" t="str">
        <f t="shared" si="299"/>
        <v>LRKPLGS</v>
      </c>
      <c r="F3170" s="39">
        <v>67.479843139648437</v>
      </c>
      <c r="G3170">
        <f t="shared" si="297"/>
        <v>9.6938489611610949E-4</v>
      </c>
      <c r="H3170" s="38">
        <f>G3170*SUMIF('Manual Inputs'!$B$11:$B$22,'Expanded kW'!A3170,'Manual Inputs'!$C$11:$C$22)</f>
        <v>36166.317723215587</v>
      </c>
    </row>
    <row r="3171" spans="1:8" x14ac:dyDescent="0.2">
      <c r="A3171">
        <f t="shared" si="294"/>
        <v>7</v>
      </c>
      <c r="B3171" t="b">
        <f t="shared" si="295"/>
        <v>0</v>
      </c>
      <c r="C3171" t="str">
        <f t="shared" si="296"/>
        <v>OFF</v>
      </c>
      <c r="D3171" s="4">
        <f t="shared" si="298"/>
        <v>42562.041666658981</v>
      </c>
      <c r="E3171" t="str">
        <f t="shared" si="299"/>
        <v>LRKPLGS</v>
      </c>
      <c r="F3171" s="39">
        <v>65.402809143066406</v>
      </c>
      <c r="G3171">
        <f t="shared" si="297"/>
        <v>9.3954716544979026E-4</v>
      </c>
      <c r="H3171" s="38">
        <f>G3171*SUMIF('Manual Inputs'!$B$11:$B$22,'Expanded kW'!A3171,'Manual Inputs'!$C$11:$C$22)</f>
        <v>35053.116092221142</v>
      </c>
    </row>
    <row r="3172" spans="1:8" x14ac:dyDescent="0.2">
      <c r="A3172">
        <f t="shared" si="294"/>
        <v>7</v>
      </c>
      <c r="B3172" t="b">
        <f t="shared" si="295"/>
        <v>0</v>
      </c>
      <c r="C3172" t="str">
        <f t="shared" si="296"/>
        <v>OFF</v>
      </c>
      <c r="D3172" s="4">
        <f t="shared" si="298"/>
        <v>42562.083333325645</v>
      </c>
      <c r="E3172" t="str">
        <f t="shared" si="299"/>
        <v>LRKPLGS</v>
      </c>
      <c r="F3172" s="39">
        <v>63.690765380859375</v>
      </c>
      <c r="G3172">
        <f t="shared" si="297"/>
        <v>9.1495271935514361E-4</v>
      </c>
      <c r="H3172" s="38">
        <f>G3172*SUMIF('Manual Inputs'!$B$11:$B$22,'Expanded kW'!A3172,'Manual Inputs'!$C$11:$C$22)</f>
        <v>34135.533659021203</v>
      </c>
    </row>
    <row r="3173" spans="1:8" x14ac:dyDescent="0.2">
      <c r="A3173">
        <f t="shared" si="294"/>
        <v>7</v>
      </c>
      <c r="B3173" t="b">
        <f t="shared" si="295"/>
        <v>0</v>
      </c>
      <c r="C3173" t="str">
        <f t="shared" si="296"/>
        <v>OFF</v>
      </c>
      <c r="D3173" s="4">
        <f t="shared" si="298"/>
        <v>42562.124999992309</v>
      </c>
      <c r="E3173" t="str">
        <f t="shared" si="299"/>
        <v>LRKPLGS</v>
      </c>
      <c r="F3173" s="39">
        <v>63.778591156005859</v>
      </c>
      <c r="G3173">
        <f t="shared" si="297"/>
        <v>9.1621438470520231E-4</v>
      </c>
      <c r="H3173" s="38">
        <f>G3173*SUMIF('Manual Inputs'!$B$11:$B$22,'Expanded kW'!A3173,'Manual Inputs'!$C$11:$C$22)</f>
        <v>34182.604528490505</v>
      </c>
    </row>
    <row r="3174" spans="1:8" x14ac:dyDescent="0.2">
      <c r="A3174">
        <f t="shared" si="294"/>
        <v>7</v>
      </c>
      <c r="B3174" t="b">
        <f t="shared" si="295"/>
        <v>0</v>
      </c>
      <c r="C3174" t="str">
        <f t="shared" si="296"/>
        <v>OFF</v>
      </c>
      <c r="D3174" s="4">
        <f t="shared" si="298"/>
        <v>42562.166666658974</v>
      </c>
      <c r="E3174" t="str">
        <f t="shared" si="299"/>
        <v>LRKPLGS</v>
      </c>
      <c r="F3174" s="39">
        <v>72.139663696289062</v>
      </c>
      <c r="G3174">
        <f t="shared" si="297"/>
        <v>1.0363257699541027E-3</v>
      </c>
      <c r="H3174" s="38">
        <f>G3174*SUMIF('Manual Inputs'!$B$11:$B$22,'Expanded kW'!A3174,'Manual Inputs'!$C$11:$C$22)</f>
        <v>38663.782787499578</v>
      </c>
    </row>
    <row r="3175" spans="1:8" x14ac:dyDescent="0.2">
      <c r="A3175">
        <f t="shared" si="294"/>
        <v>7</v>
      </c>
      <c r="B3175" t="b">
        <f t="shared" si="295"/>
        <v>0</v>
      </c>
      <c r="C3175" t="str">
        <f t="shared" si="296"/>
        <v>OFF</v>
      </c>
      <c r="D3175" s="4">
        <f t="shared" si="298"/>
        <v>42562.208333325638</v>
      </c>
      <c r="E3175" t="str">
        <f t="shared" si="299"/>
        <v>LRKPLGS</v>
      </c>
      <c r="F3175" s="39">
        <v>79.461814880371094</v>
      </c>
      <c r="G3175">
        <f t="shared" si="297"/>
        <v>1.1415124810470532E-3</v>
      </c>
      <c r="H3175" s="38">
        <f>G3175*SUMIF('Manual Inputs'!$B$11:$B$22,'Expanded kW'!A3175,'Manual Inputs'!$C$11:$C$22)</f>
        <v>42588.143512418566</v>
      </c>
    </row>
    <row r="3176" spans="1:8" x14ac:dyDescent="0.2">
      <c r="A3176">
        <f t="shared" si="294"/>
        <v>7</v>
      </c>
      <c r="B3176" t="b">
        <f t="shared" si="295"/>
        <v>0</v>
      </c>
      <c r="C3176" t="str">
        <f t="shared" si="296"/>
        <v>OFF</v>
      </c>
      <c r="D3176" s="4">
        <f t="shared" si="298"/>
        <v>42562.249999992302</v>
      </c>
      <c r="E3176" t="str">
        <f t="shared" si="299"/>
        <v>LRKPLGS</v>
      </c>
      <c r="F3176" s="39">
        <v>96.98162841796875</v>
      </c>
      <c r="G3176">
        <f t="shared" si="297"/>
        <v>1.393194195703247E-3</v>
      </c>
      <c r="H3176" s="38">
        <f>G3176*SUMIF('Manual Inputs'!$B$11:$B$22,'Expanded kW'!A3176,'Manual Inputs'!$C$11:$C$22)</f>
        <v>51978.016300666895</v>
      </c>
    </row>
    <row r="3177" spans="1:8" x14ac:dyDescent="0.2">
      <c r="A3177">
        <f t="shared" si="294"/>
        <v>7</v>
      </c>
      <c r="B3177" t="b">
        <f t="shared" si="295"/>
        <v>0</v>
      </c>
      <c r="C3177" t="str">
        <f t="shared" si="296"/>
        <v>ON</v>
      </c>
      <c r="D3177" s="4">
        <f t="shared" si="298"/>
        <v>42562.291666658966</v>
      </c>
      <c r="E3177" t="str">
        <f t="shared" si="299"/>
        <v>LRKPLGS</v>
      </c>
      <c r="F3177" s="39">
        <v>102.76539611816406</v>
      </c>
      <c r="G3177">
        <f t="shared" si="297"/>
        <v>1.4762811856894355E-3</v>
      </c>
      <c r="H3177" s="38">
        <f>G3177*SUMIF('Manual Inputs'!$B$11:$B$22,'Expanded kW'!A3177,'Manual Inputs'!$C$11:$C$22)</f>
        <v>55077.869094480389</v>
      </c>
    </row>
    <row r="3178" spans="1:8" x14ac:dyDescent="0.2">
      <c r="A3178">
        <f t="shared" si="294"/>
        <v>7</v>
      </c>
      <c r="B3178" t="b">
        <f t="shared" si="295"/>
        <v>0</v>
      </c>
      <c r="C3178" t="str">
        <f t="shared" si="296"/>
        <v>ON</v>
      </c>
      <c r="D3178" s="4">
        <f t="shared" si="298"/>
        <v>42562.333333325631</v>
      </c>
      <c r="E3178" t="str">
        <f t="shared" si="299"/>
        <v>LRKPLGS</v>
      </c>
      <c r="F3178" s="39">
        <v>107.90631103515625</v>
      </c>
      <c r="G3178">
        <f t="shared" si="297"/>
        <v>1.5501332434429917E-3</v>
      </c>
      <c r="H3178" s="38">
        <f>G3178*SUMIF('Manual Inputs'!$B$11:$B$22,'Expanded kW'!A3178,'Manual Inputs'!$C$11:$C$22)</f>
        <v>57833.180215924207</v>
      </c>
    </row>
    <row r="3179" spans="1:8" x14ac:dyDescent="0.2">
      <c r="A3179">
        <f t="shared" si="294"/>
        <v>7</v>
      </c>
      <c r="B3179" t="b">
        <f t="shared" si="295"/>
        <v>0</v>
      </c>
      <c r="C3179" t="str">
        <f t="shared" si="296"/>
        <v>ON</v>
      </c>
      <c r="D3179" s="4">
        <f t="shared" si="298"/>
        <v>42562.374999992295</v>
      </c>
      <c r="E3179" t="str">
        <f t="shared" si="299"/>
        <v>LRKPLGS</v>
      </c>
      <c r="F3179" s="39">
        <v>120.01206207275391</v>
      </c>
      <c r="G3179">
        <f t="shared" si="297"/>
        <v>1.7240389857504155E-3</v>
      </c>
      <c r="H3179" s="38">
        <f>G3179*SUMIF('Manual Inputs'!$B$11:$B$22,'Expanded kW'!A3179,'Manual Inputs'!$C$11:$C$22)</f>
        <v>64321.346428727062</v>
      </c>
    </row>
    <row r="3180" spans="1:8" x14ac:dyDescent="0.2">
      <c r="A3180">
        <f t="shared" si="294"/>
        <v>7</v>
      </c>
      <c r="B3180" t="b">
        <f t="shared" si="295"/>
        <v>0</v>
      </c>
      <c r="C3180" t="str">
        <f t="shared" si="296"/>
        <v>ON</v>
      </c>
      <c r="D3180" s="4">
        <f t="shared" si="298"/>
        <v>42562.416666658959</v>
      </c>
      <c r="E3180" t="str">
        <f t="shared" si="299"/>
        <v>LRKPLGS</v>
      </c>
      <c r="F3180" s="39">
        <v>123.50464630126953</v>
      </c>
      <c r="G3180">
        <f t="shared" si="297"/>
        <v>1.7742118706003376E-3</v>
      </c>
      <c r="H3180" s="38">
        <f>G3180*SUMIF('Manual Inputs'!$B$11:$B$22,'Expanded kW'!A3180,'Manual Inputs'!$C$11:$C$22)</f>
        <v>66193.222606953845</v>
      </c>
    </row>
    <row r="3181" spans="1:8" x14ac:dyDescent="0.2">
      <c r="A3181">
        <f t="shared" si="294"/>
        <v>7</v>
      </c>
      <c r="B3181" t="b">
        <f t="shared" si="295"/>
        <v>0</v>
      </c>
      <c r="C3181" t="str">
        <f t="shared" si="296"/>
        <v>ON</v>
      </c>
      <c r="D3181" s="4">
        <f t="shared" si="298"/>
        <v>42562.458333325623</v>
      </c>
      <c r="E3181" t="str">
        <f t="shared" si="299"/>
        <v>LRKPLGS</v>
      </c>
      <c r="F3181" s="39">
        <v>123.11299133300781</v>
      </c>
      <c r="G3181">
        <f t="shared" si="297"/>
        <v>1.7685855325257805E-3</v>
      </c>
      <c r="H3181" s="38">
        <f>G3181*SUMIF('Manual Inputs'!$B$11:$B$22,'Expanded kW'!A3181,'Manual Inputs'!$C$11:$C$22)</f>
        <v>65983.312249119801</v>
      </c>
    </row>
    <row r="3182" spans="1:8" x14ac:dyDescent="0.2">
      <c r="A3182">
        <f t="shared" si="294"/>
        <v>7</v>
      </c>
      <c r="B3182" t="b">
        <f t="shared" si="295"/>
        <v>0</v>
      </c>
      <c r="C3182" t="str">
        <f t="shared" si="296"/>
        <v>ON</v>
      </c>
      <c r="D3182" s="4">
        <f t="shared" si="298"/>
        <v>42562.499999992287</v>
      </c>
      <c r="E3182" t="str">
        <f t="shared" si="299"/>
        <v>LRKPLGS</v>
      </c>
      <c r="F3182" s="39">
        <v>125.79531097412109</v>
      </c>
      <c r="G3182">
        <f t="shared" si="297"/>
        <v>1.8071185229073634E-3</v>
      </c>
      <c r="H3182" s="38">
        <f>G3182*SUMIF('Manual Inputs'!$B$11:$B$22,'Expanded kW'!A3182,'Manual Inputs'!$C$11:$C$22)</f>
        <v>67420.921168496876</v>
      </c>
    </row>
    <row r="3183" spans="1:8" x14ac:dyDescent="0.2">
      <c r="A3183">
        <f t="shared" si="294"/>
        <v>7</v>
      </c>
      <c r="B3183" t="b">
        <f t="shared" si="295"/>
        <v>0</v>
      </c>
      <c r="C3183" t="str">
        <f t="shared" si="296"/>
        <v>ON</v>
      </c>
      <c r="D3183" s="4">
        <f t="shared" si="298"/>
        <v>42562.541666658952</v>
      </c>
      <c r="E3183" t="str">
        <f t="shared" si="299"/>
        <v>LRKPLGS</v>
      </c>
      <c r="F3183" s="39">
        <v>122.05630493164062</v>
      </c>
      <c r="G3183">
        <f t="shared" si="297"/>
        <v>1.7534056537685523E-3</v>
      </c>
      <c r="H3183" s="38">
        <f>G3183*SUMIF('Manual Inputs'!$B$11:$B$22,'Expanded kW'!A3183,'Manual Inputs'!$C$11:$C$22)</f>
        <v>65416.973408548416</v>
      </c>
    </row>
    <row r="3184" spans="1:8" x14ac:dyDescent="0.2">
      <c r="A3184">
        <f t="shared" si="294"/>
        <v>7</v>
      </c>
      <c r="B3184" t="b">
        <f t="shared" si="295"/>
        <v>0</v>
      </c>
      <c r="C3184" t="str">
        <f t="shared" si="296"/>
        <v>ON</v>
      </c>
      <c r="D3184" s="4">
        <f t="shared" si="298"/>
        <v>42562.583333325616</v>
      </c>
      <c r="E3184" t="str">
        <f t="shared" si="299"/>
        <v>LRKPLGS</v>
      </c>
      <c r="F3184" s="39">
        <v>141.95301818847656</v>
      </c>
      <c r="G3184">
        <f t="shared" si="297"/>
        <v>2.0392328343921736E-3</v>
      </c>
      <c r="H3184" s="38">
        <f>G3184*SUMIF('Manual Inputs'!$B$11:$B$22,'Expanded kW'!A3184,'Manual Inputs'!$C$11:$C$22)</f>
        <v>76080.76306504276</v>
      </c>
    </row>
    <row r="3185" spans="1:8" x14ac:dyDescent="0.2">
      <c r="A3185">
        <f t="shared" si="294"/>
        <v>7</v>
      </c>
      <c r="B3185" t="b">
        <f t="shared" si="295"/>
        <v>0</v>
      </c>
      <c r="C3185" t="str">
        <f t="shared" si="296"/>
        <v>ON</v>
      </c>
      <c r="D3185" s="4">
        <f t="shared" si="298"/>
        <v>42562.62499999228</v>
      </c>
      <c r="E3185" t="str">
        <f t="shared" si="299"/>
        <v>LRKPLGS</v>
      </c>
      <c r="F3185" s="39">
        <v>137.00540161132812</v>
      </c>
      <c r="G3185">
        <f t="shared" si="297"/>
        <v>1.9681576131333478E-3</v>
      </c>
      <c r="H3185" s="38">
        <f>G3185*SUMIF('Manual Inputs'!$B$11:$B$22,'Expanded kW'!A3185,'Manual Inputs'!$C$11:$C$22)</f>
        <v>73429.051609053</v>
      </c>
    </row>
    <row r="3186" spans="1:8" x14ac:dyDescent="0.2">
      <c r="A3186">
        <f t="shared" si="294"/>
        <v>7</v>
      </c>
      <c r="B3186" t="b">
        <f t="shared" si="295"/>
        <v>0</v>
      </c>
      <c r="C3186" t="str">
        <f t="shared" si="296"/>
        <v>ON</v>
      </c>
      <c r="D3186" s="4">
        <f t="shared" si="298"/>
        <v>42562.666666658944</v>
      </c>
      <c r="E3186" t="str">
        <f t="shared" si="299"/>
        <v>LRKPLGS</v>
      </c>
      <c r="F3186" s="39">
        <v>132.83720397949219</v>
      </c>
      <c r="G3186">
        <f t="shared" si="297"/>
        <v>1.9082791718043309E-3</v>
      </c>
      <c r="H3186" s="38">
        <f>G3186*SUMIF('Manual Inputs'!$B$11:$B$22,'Expanded kW'!A3186,'Manual Inputs'!$C$11:$C$22)</f>
        <v>71195.075463403657</v>
      </c>
    </row>
    <row r="3187" spans="1:8" x14ac:dyDescent="0.2">
      <c r="A3187">
        <f t="shared" si="294"/>
        <v>7</v>
      </c>
      <c r="B3187" t="b">
        <f t="shared" si="295"/>
        <v>0</v>
      </c>
      <c r="C3187" t="str">
        <f t="shared" si="296"/>
        <v>ON</v>
      </c>
      <c r="D3187" s="4">
        <f t="shared" si="298"/>
        <v>42562.708333325609</v>
      </c>
      <c r="E3187" t="str">
        <f t="shared" si="299"/>
        <v>LRKPLGS</v>
      </c>
      <c r="F3187" s="39">
        <v>124.98513793945312</v>
      </c>
      <c r="G3187">
        <f t="shared" si="297"/>
        <v>1.7954799436441845E-3</v>
      </c>
      <c r="H3187" s="38">
        <f>G3187*SUMIF('Manual Inputs'!$B$11:$B$22,'Expanded kW'!A3187,'Manual Inputs'!$C$11:$C$22)</f>
        <v>66986.702978007816</v>
      </c>
    </row>
    <row r="3188" spans="1:8" x14ac:dyDescent="0.2">
      <c r="A3188">
        <f t="shared" si="294"/>
        <v>7</v>
      </c>
      <c r="B3188" t="b">
        <f t="shared" si="295"/>
        <v>0</v>
      </c>
      <c r="C3188" t="str">
        <f t="shared" si="296"/>
        <v>ON</v>
      </c>
      <c r="D3188" s="4">
        <f t="shared" si="298"/>
        <v>42562.749999992273</v>
      </c>
      <c r="E3188" t="str">
        <f t="shared" si="299"/>
        <v>LRKPLGS</v>
      </c>
      <c r="F3188" s="39">
        <v>110.87323760986328</v>
      </c>
      <c r="G3188">
        <f t="shared" si="297"/>
        <v>1.5927547682656632E-3</v>
      </c>
      <c r="H3188" s="38">
        <f>G3188*SUMIF('Manual Inputs'!$B$11:$B$22,'Expanded kW'!A3188,'Manual Inputs'!$C$11:$C$22)</f>
        <v>59423.326312444398</v>
      </c>
    </row>
    <row r="3189" spans="1:8" x14ac:dyDescent="0.2">
      <c r="A3189">
        <f t="shared" si="294"/>
        <v>7</v>
      </c>
      <c r="B3189" t="b">
        <f t="shared" si="295"/>
        <v>0</v>
      </c>
      <c r="C3189" t="str">
        <f t="shared" si="296"/>
        <v>ON</v>
      </c>
      <c r="D3189" s="4">
        <f t="shared" si="298"/>
        <v>42562.791666658937</v>
      </c>
      <c r="E3189" t="str">
        <f t="shared" si="299"/>
        <v>LRKPLGS</v>
      </c>
      <c r="F3189" s="39">
        <v>106.13384246826172</v>
      </c>
      <c r="G3189">
        <f t="shared" si="297"/>
        <v>1.5246707619426668E-3</v>
      </c>
      <c r="H3189" s="38">
        <f>G3189*SUMIF('Manual Inputs'!$B$11:$B$22,'Expanded kW'!A3189,'Manual Inputs'!$C$11:$C$22)</f>
        <v>56883.212664694751</v>
      </c>
    </row>
    <row r="3190" spans="1:8" x14ac:dyDescent="0.2">
      <c r="A3190">
        <f t="shared" si="294"/>
        <v>7</v>
      </c>
      <c r="B3190" t="b">
        <f t="shared" si="295"/>
        <v>0</v>
      </c>
      <c r="C3190" t="str">
        <f t="shared" si="296"/>
        <v>ON</v>
      </c>
      <c r="D3190" s="4">
        <f t="shared" si="298"/>
        <v>42562.833333325601</v>
      </c>
      <c r="E3190" t="str">
        <f t="shared" si="299"/>
        <v>LRKPLGS</v>
      </c>
      <c r="F3190" s="39">
        <v>106.91999053955078</v>
      </c>
      <c r="G3190">
        <f t="shared" si="297"/>
        <v>1.5359642094517447E-3</v>
      </c>
      <c r="H3190" s="38">
        <f>G3190*SUMIF('Manual Inputs'!$B$11:$B$22,'Expanded kW'!A3190,'Manual Inputs'!$C$11:$C$22)</f>
        <v>57304.554499543025</v>
      </c>
    </row>
    <row r="3191" spans="1:8" x14ac:dyDescent="0.2">
      <c r="A3191">
        <f t="shared" si="294"/>
        <v>7</v>
      </c>
      <c r="B3191" t="b">
        <f t="shared" si="295"/>
        <v>0</v>
      </c>
      <c r="C3191" t="str">
        <f t="shared" si="296"/>
        <v>OFF</v>
      </c>
      <c r="D3191" s="4">
        <f t="shared" si="298"/>
        <v>42562.874999992266</v>
      </c>
      <c r="E3191" t="str">
        <f t="shared" si="299"/>
        <v>LRKPLGS</v>
      </c>
      <c r="F3191" s="39">
        <v>94.435966491699219</v>
      </c>
      <c r="G3191">
        <f t="shared" si="297"/>
        <v>1.3566243682240008E-3</v>
      </c>
      <c r="H3191" s="38">
        <f>G3191*SUMIF('Manual Inputs'!$B$11:$B$22,'Expanded kW'!A3191,'Manual Inputs'!$C$11:$C$22)</f>
        <v>50613.650087621238</v>
      </c>
    </row>
    <row r="3192" spans="1:8" x14ac:dyDescent="0.2">
      <c r="A3192">
        <f t="shared" si="294"/>
        <v>7</v>
      </c>
      <c r="B3192" t="b">
        <f t="shared" si="295"/>
        <v>0</v>
      </c>
      <c r="C3192" t="str">
        <f t="shared" si="296"/>
        <v>OFF</v>
      </c>
      <c r="D3192" s="4">
        <f t="shared" si="298"/>
        <v>42562.91666665893</v>
      </c>
      <c r="E3192" t="str">
        <f t="shared" si="299"/>
        <v>LRKPLGS</v>
      </c>
      <c r="F3192" s="39">
        <v>88.870597839355469</v>
      </c>
      <c r="G3192">
        <f t="shared" si="297"/>
        <v>1.2766748001472753E-3</v>
      </c>
      <c r="H3192" s="38">
        <f>G3192*SUMIF('Manual Inputs'!$B$11:$B$22,'Expanded kW'!A3192,'Manual Inputs'!$C$11:$C$22)</f>
        <v>47630.84986814022</v>
      </c>
    </row>
    <row r="3193" spans="1:8" x14ac:dyDescent="0.2">
      <c r="A3193">
        <f t="shared" si="294"/>
        <v>7</v>
      </c>
      <c r="B3193" t="b">
        <f t="shared" si="295"/>
        <v>0</v>
      </c>
      <c r="C3193" t="str">
        <f t="shared" si="296"/>
        <v>OFF</v>
      </c>
      <c r="D3193" s="4">
        <f t="shared" si="298"/>
        <v>42562.958333325594</v>
      </c>
      <c r="E3193" t="str">
        <f t="shared" si="299"/>
        <v>LRKPLGS</v>
      </c>
      <c r="F3193" s="39">
        <v>82.608322143554687</v>
      </c>
      <c r="G3193">
        <f t="shared" si="297"/>
        <v>1.1867137807912971E-3</v>
      </c>
      <c r="H3193" s="38">
        <f>G3193*SUMIF('Manual Inputs'!$B$11:$B$22,'Expanded kW'!A3193,'Manual Inputs'!$C$11:$C$22)</f>
        <v>44274.537198355283</v>
      </c>
    </row>
    <row r="3194" spans="1:8" x14ac:dyDescent="0.2">
      <c r="A3194">
        <f t="shared" si="294"/>
        <v>7</v>
      </c>
      <c r="B3194" t="b">
        <f t="shared" si="295"/>
        <v>0</v>
      </c>
      <c r="C3194" t="str">
        <f t="shared" si="296"/>
        <v>OFF</v>
      </c>
      <c r="D3194" s="4">
        <f t="shared" si="298"/>
        <v>42562.999999992258</v>
      </c>
      <c r="E3194" t="str">
        <f t="shared" si="299"/>
        <v>LRKPLGS</v>
      </c>
      <c r="F3194" s="39">
        <v>79.269599914550781</v>
      </c>
      <c r="G3194">
        <f t="shared" si="297"/>
        <v>1.1387512078133843E-3</v>
      </c>
      <c r="H3194" s="38">
        <f>G3194*SUMIF('Manual Inputs'!$B$11:$B$22,'Expanded kW'!A3194,'Manual Inputs'!$C$11:$C$22)</f>
        <v>42485.124489232221</v>
      </c>
    </row>
    <row r="3195" spans="1:8" x14ac:dyDescent="0.2">
      <c r="A3195">
        <f t="shared" si="294"/>
        <v>7</v>
      </c>
      <c r="B3195" t="b">
        <f t="shared" si="295"/>
        <v>0</v>
      </c>
      <c r="C3195" t="str">
        <f t="shared" si="296"/>
        <v>OFF</v>
      </c>
      <c r="D3195" s="4">
        <f t="shared" si="298"/>
        <v>42563.041666658923</v>
      </c>
      <c r="E3195" t="str">
        <f t="shared" si="299"/>
        <v>LRKPLGS</v>
      </c>
      <c r="F3195" s="39">
        <v>75.417984008789063</v>
      </c>
      <c r="G3195">
        <f t="shared" si="297"/>
        <v>1.0834206363276274E-3</v>
      </c>
      <c r="H3195" s="38">
        <f>G3195*SUMIF('Manual Inputs'!$B$11:$B$22,'Expanded kW'!A3195,'Manual Inputs'!$C$11:$C$22)</f>
        <v>40420.822645683285</v>
      </c>
    </row>
    <row r="3196" spans="1:8" x14ac:dyDescent="0.2">
      <c r="A3196">
        <f t="shared" si="294"/>
        <v>7</v>
      </c>
      <c r="B3196" t="b">
        <f t="shared" si="295"/>
        <v>0</v>
      </c>
      <c r="C3196" t="str">
        <f t="shared" si="296"/>
        <v>OFF</v>
      </c>
      <c r="D3196" s="4">
        <f t="shared" si="298"/>
        <v>42563.083333325587</v>
      </c>
      <c r="E3196" t="str">
        <f t="shared" si="299"/>
        <v>LRKPLGS</v>
      </c>
      <c r="F3196" s="39">
        <v>73.308662414550781</v>
      </c>
      <c r="G3196">
        <f t="shared" si="297"/>
        <v>1.0531190766415064E-3</v>
      </c>
      <c r="H3196" s="38">
        <f>G3196*SUMIF('Manual Inputs'!$B$11:$B$22,'Expanded kW'!A3196,'Manual Inputs'!$C$11:$C$22)</f>
        <v>39290.316239499327</v>
      </c>
    </row>
    <row r="3197" spans="1:8" x14ac:dyDescent="0.2">
      <c r="A3197">
        <f t="shared" si="294"/>
        <v>7</v>
      </c>
      <c r="B3197" t="b">
        <f t="shared" si="295"/>
        <v>0</v>
      </c>
      <c r="C3197" t="str">
        <f t="shared" si="296"/>
        <v>OFF</v>
      </c>
      <c r="D3197" s="4">
        <f t="shared" si="298"/>
        <v>42563.124999992251</v>
      </c>
      <c r="E3197" t="str">
        <f t="shared" si="299"/>
        <v>LRKPLGS</v>
      </c>
      <c r="F3197" s="39">
        <v>74.028976440429687</v>
      </c>
      <c r="G3197">
        <f t="shared" si="297"/>
        <v>1.063466782040029E-3</v>
      </c>
      <c r="H3197" s="38">
        <f>G3197*SUMIF('Manual Inputs'!$B$11:$B$22,'Expanded kW'!A3197,'Manual Inputs'!$C$11:$C$22)</f>
        <v>39676.373834009624</v>
      </c>
    </row>
    <row r="3198" spans="1:8" x14ac:dyDescent="0.2">
      <c r="A3198">
        <f t="shared" si="294"/>
        <v>7</v>
      </c>
      <c r="B3198" t="b">
        <f t="shared" si="295"/>
        <v>0</v>
      </c>
      <c r="C3198" t="str">
        <f t="shared" si="296"/>
        <v>OFF</v>
      </c>
      <c r="D3198" s="4">
        <f t="shared" si="298"/>
        <v>42563.166666658915</v>
      </c>
      <c r="E3198" t="str">
        <f t="shared" si="299"/>
        <v>LRKPLGS</v>
      </c>
      <c r="F3198" s="39">
        <v>82.125953674316406</v>
      </c>
      <c r="G3198">
        <f t="shared" si="297"/>
        <v>1.1797842936039226E-3</v>
      </c>
      <c r="H3198" s="38">
        <f>G3198*SUMIF('Manual Inputs'!$B$11:$B$22,'Expanded kW'!A3198,'Manual Inputs'!$C$11:$C$22)</f>
        <v>44016.008273176405</v>
      </c>
    </row>
    <row r="3199" spans="1:8" x14ac:dyDescent="0.2">
      <c r="A3199">
        <f t="shared" si="294"/>
        <v>7</v>
      </c>
      <c r="B3199" t="b">
        <f t="shared" si="295"/>
        <v>0</v>
      </c>
      <c r="C3199" t="str">
        <f t="shared" si="296"/>
        <v>OFF</v>
      </c>
      <c r="D3199" s="4">
        <f t="shared" si="298"/>
        <v>42563.20833332558</v>
      </c>
      <c r="E3199" t="str">
        <f t="shared" si="299"/>
        <v>LRKPLGS</v>
      </c>
      <c r="F3199" s="39">
        <v>96.160224914550781</v>
      </c>
      <c r="G3199">
        <f t="shared" si="297"/>
        <v>1.3813942846070933E-3</v>
      </c>
      <c r="H3199" s="38">
        <f>G3199*SUMIF('Manual Inputs'!$B$11:$B$22,'Expanded kW'!A3199,'Manual Inputs'!$C$11:$C$22)</f>
        <v>51537.779057938002</v>
      </c>
    </row>
    <row r="3200" spans="1:8" x14ac:dyDescent="0.2">
      <c r="A3200">
        <f t="shared" si="294"/>
        <v>7</v>
      </c>
      <c r="B3200" t="b">
        <f t="shared" si="295"/>
        <v>0</v>
      </c>
      <c r="C3200" t="str">
        <f t="shared" si="296"/>
        <v>OFF</v>
      </c>
      <c r="D3200" s="4">
        <f t="shared" si="298"/>
        <v>42563.249999992244</v>
      </c>
      <c r="E3200" t="str">
        <f t="shared" si="299"/>
        <v>LRKPLGS</v>
      </c>
      <c r="F3200" s="39">
        <v>104.69978332519531</v>
      </c>
      <c r="G3200">
        <f t="shared" si="297"/>
        <v>1.50406971711586E-3</v>
      </c>
      <c r="H3200" s="38">
        <f>G3200*SUMIF('Manual Inputs'!$B$11:$B$22,'Expanded kW'!A3200,'Manual Inputs'!$C$11:$C$22)</f>
        <v>56114.618130550836</v>
      </c>
    </row>
    <row r="3201" spans="1:8" x14ac:dyDescent="0.2">
      <c r="A3201">
        <f t="shared" si="294"/>
        <v>7</v>
      </c>
      <c r="B3201" t="b">
        <f t="shared" si="295"/>
        <v>0</v>
      </c>
      <c r="C3201" t="str">
        <f t="shared" si="296"/>
        <v>ON</v>
      </c>
      <c r="D3201" s="4">
        <f t="shared" si="298"/>
        <v>42563.291666658908</v>
      </c>
      <c r="E3201" t="str">
        <f t="shared" si="299"/>
        <v>LRKPLGS</v>
      </c>
      <c r="F3201" s="39">
        <v>109.05451202392578</v>
      </c>
      <c r="G3201">
        <f t="shared" si="297"/>
        <v>1.5666277793581884E-3</v>
      </c>
      <c r="H3201" s="38">
        <f>G3201*SUMIF('Manual Inputs'!$B$11:$B$22,'Expanded kW'!A3201,'Manual Inputs'!$C$11:$C$22)</f>
        <v>58448.566971996115</v>
      </c>
    </row>
    <row r="3202" spans="1:8" x14ac:dyDescent="0.2">
      <c r="A3202">
        <f t="shared" ref="A3202:A3265" si="300">MONTH(D3202)</f>
        <v>7</v>
      </c>
      <c r="B3202" t="b">
        <f t="shared" ref="B3202:B3265" si="301">IF(ISNA(VLOOKUP(DATE(YEAR(D3202),MONTH(D3202),DAY(D3202)),Holidays,1,FALSE)),FALSE,TRUE)</f>
        <v>0</v>
      </c>
      <c r="C3202" t="str">
        <f t="shared" ref="C3202:C3265" si="302">IF(OR(HOUR(D3202)&lt;PkStart,HOUR(D3202)&gt;OPkStart-1,WEEKDAY(D3202,2)&gt;5,B3202)=TRUE,"OFF","ON")</f>
        <v>ON</v>
      </c>
      <c r="D3202" s="4">
        <f t="shared" si="298"/>
        <v>42563.333333325572</v>
      </c>
      <c r="E3202" t="str">
        <f t="shared" si="299"/>
        <v>LRKPLGS</v>
      </c>
      <c r="F3202" s="39">
        <v>115.79738616943359</v>
      </c>
      <c r="G3202">
        <f t="shared" ref="G3202:G3265" si="303">IF(SUMIF($A$2:$A$8761,A3202,$F$2:$F$8761)=0,0,F3202/SUMIF($A$2:$A$8761,A3202,$F$2:$F$8761))</f>
        <v>1.6634928586017786E-3</v>
      </c>
      <c r="H3202" s="38">
        <f>G3202*SUMIF('Manual Inputs'!$B$11:$B$22,'Expanded kW'!A3202,'Manual Inputs'!$C$11:$C$22)</f>
        <v>62062.459911987346</v>
      </c>
    </row>
    <row r="3203" spans="1:8" x14ac:dyDescent="0.2">
      <c r="A3203">
        <f t="shared" si="300"/>
        <v>7</v>
      </c>
      <c r="B3203" t="b">
        <f t="shared" si="301"/>
        <v>0</v>
      </c>
      <c r="C3203" t="str">
        <f t="shared" si="302"/>
        <v>ON</v>
      </c>
      <c r="D3203" s="4">
        <f t="shared" si="298"/>
        <v>42563.374999992237</v>
      </c>
      <c r="E3203" t="str">
        <f t="shared" si="299"/>
        <v>LRKPLGS</v>
      </c>
      <c r="F3203" s="39">
        <v>120.88392639160156</v>
      </c>
      <c r="G3203">
        <f t="shared" si="303"/>
        <v>1.7365637940906543E-3</v>
      </c>
      <c r="H3203" s="38">
        <f>G3203*SUMIF('Manual Inputs'!$B$11:$B$22,'Expanded kW'!A3203,'Manual Inputs'!$C$11:$C$22)</f>
        <v>64788.628516234647</v>
      </c>
    </row>
    <row r="3204" spans="1:8" x14ac:dyDescent="0.2">
      <c r="A3204">
        <f t="shared" si="300"/>
        <v>7</v>
      </c>
      <c r="B3204" t="b">
        <f t="shared" si="301"/>
        <v>0</v>
      </c>
      <c r="C3204" t="str">
        <f t="shared" si="302"/>
        <v>ON</v>
      </c>
      <c r="D3204" s="4">
        <f t="shared" ref="D3204:D3267" si="304">+D3203+1/24</f>
        <v>42563.416666658901</v>
      </c>
      <c r="E3204" t="str">
        <f t="shared" ref="E3204:E3267" si="305">+E3203</f>
        <v>LRKPLGS</v>
      </c>
      <c r="F3204" s="39">
        <v>132.26939392089844</v>
      </c>
      <c r="G3204">
        <f t="shared" si="303"/>
        <v>1.9001222694012758E-3</v>
      </c>
      <c r="H3204" s="38">
        <f>G3204*SUMIF('Manual Inputs'!$B$11:$B$22,'Expanded kW'!A3204,'Manual Inputs'!$C$11:$C$22)</f>
        <v>70890.753490647417</v>
      </c>
    </row>
    <row r="3205" spans="1:8" x14ac:dyDescent="0.2">
      <c r="A3205">
        <f t="shared" si="300"/>
        <v>7</v>
      </c>
      <c r="B3205" t="b">
        <f t="shared" si="301"/>
        <v>0</v>
      </c>
      <c r="C3205" t="str">
        <f t="shared" si="302"/>
        <v>ON</v>
      </c>
      <c r="D3205" s="4">
        <f t="shared" si="304"/>
        <v>42563.458333325565</v>
      </c>
      <c r="E3205" t="str">
        <f t="shared" si="305"/>
        <v>LRKPLGS</v>
      </c>
      <c r="F3205" s="39">
        <v>125.08571624755859</v>
      </c>
      <c r="G3205">
        <f t="shared" si="303"/>
        <v>1.7969248061130046E-3</v>
      </c>
      <c r="H3205" s="38">
        <f>G3205*SUMIF('Manual Inputs'!$B$11:$B$22,'Expanded kW'!A3205,'Manual Inputs'!$C$11:$C$22)</f>
        <v>67040.608661212769</v>
      </c>
    </row>
    <row r="3206" spans="1:8" x14ac:dyDescent="0.2">
      <c r="A3206">
        <f t="shared" si="300"/>
        <v>7</v>
      </c>
      <c r="B3206" t="b">
        <f t="shared" si="301"/>
        <v>0</v>
      </c>
      <c r="C3206" t="str">
        <f t="shared" si="302"/>
        <v>ON</v>
      </c>
      <c r="D3206" s="4">
        <f t="shared" si="304"/>
        <v>42563.499999992229</v>
      </c>
      <c r="E3206" t="str">
        <f t="shared" si="305"/>
        <v>LRKPLGS</v>
      </c>
      <c r="F3206" s="39">
        <v>130.69476318359375</v>
      </c>
      <c r="G3206">
        <f t="shared" si="303"/>
        <v>1.8775018366515371E-3</v>
      </c>
      <c r="H3206" s="38">
        <f>G3206*SUMIF('Manual Inputs'!$B$11:$B$22,'Expanded kW'!A3206,'Manual Inputs'!$C$11:$C$22)</f>
        <v>70046.818577754282</v>
      </c>
    </row>
    <row r="3207" spans="1:8" x14ac:dyDescent="0.2">
      <c r="A3207">
        <f t="shared" si="300"/>
        <v>7</v>
      </c>
      <c r="B3207" t="b">
        <f t="shared" si="301"/>
        <v>0</v>
      </c>
      <c r="C3207" t="str">
        <f t="shared" si="302"/>
        <v>ON</v>
      </c>
      <c r="D3207" s="4">
        <f t="shared" si="304"/>
        <v>42563.541666658894</v>
      </c>
      <c r="E3207" t="str">
        <f t="shared" si="305"/>
        <v>LRKPLGS</v>
      </c>
      <c r="F3207" s="39">
        <v>132.095458984375</v>
      </c>
      <c r="G3207">
        <f t="shared" si="303"/>
        <v>1.8976235987979105E-3</v>
      </c>
      <c r="H3207" s="38">
        <f>G3207*SUMIF('Manual Inputs'!$B$11:$B$22,'Expanded kW'!A3207,'Manual Inputs'!$C$11:$C$22)</f>
        <v>70797.531783471015</v>
      </c>
    </row>
    <row r="3208" spans="1:8" x14ac:dyDescent="0.2">
      <c r="A3208">
        <f t="shared" si="300"/>
        <v>7</v>
      </c>
      <c r="B3208" t="b">
        <f t="shared" si="301"/>
        <v>0</v>
      </c>
      <c r="C3208" t="str">
        <f t="shared" si="302"/>
        <v>ON</v>
      </c>
      <c r="D3208" s="4">
        <f t="shared" si="304"/>
        <v>42563.583333325558</v>
      </c>
      <c r="E3208" t="str">
        <f t="shared" si="305"/>
        <v>LRKPLGS</v>
      </c>
      <c r="F3208" s="39">
        <v>125.63178253173828</v>
      </c>
      <c r="G3208">
        <f t="shared" si="303"/>
        <v>1.8047693472905317E-3</v>
      </c>
      <c r="H3208" s="38">
        <f>G3208*SUMIF('Manual Inputs'!$B$11:$B$22,'Expanded kW'!A3208,'Manual Inputs'!$C$11:$C$22)</f>
        <v>67333.276898314449</v>
      </c>
    </row>
    <row r="3209" spans="1:8" x14ac:dyDescent="0.2">
      <c r="A3209">
        <f t="shared" si="300"/>
        <v>7</v>
      </c>
      <c r="B3209" t="b">
        <f t="shared" si="301"/>
        <v>0</v>
      </c>
      <c r="C3209" t="str">
        <f t="shared" si="302"/>
        <v>ON</v>
      </c>
      <c r="D3209" s="4">
        <f t="shared" si="304"/>
        <v>42563.624999992222</v>
      </c>
      <c r="E3209" t="str">
        <f t="shared" si="305"/>
        <v>LRKPLGS</v>
      </c>
      <c r="F3209" s="39">
        <v>128.22840881347656</v>
      </c>
      <c r="G3209">
        <f t="shared" si="303"/>
        <v>1.8420713056422437E-3</v>
      </c>
      <c r="H3209" s="38">
        <f>G3209*SUMIF('Manual Inputs'!$B$11:$B$22,'Expanded kW'!A3209,'Manual Inputs'!$C$11:$C$22)</f>
        <v>68724.957832122382</v>
      </c>
    </row>
    <row r="3210" spans="1:8" x14ac:dyDescent="0.2">
      <c r="A3210">
        <f t="shared" si="300"/>
        <v>7</v>
      </c>
      <c r="B3210" t="b">
        <f t="shared" si="301"/>
        <v>0</v>
      </c>
      <c r="C3210" t="str">
        <f t="shared" si="302"/>
        <v>ON</v>
      </c>
      <c r="D3210" s="4">
        <f t="shared" si="304"/>
        <v>42563.666666658886</v>
      </c>
      <c r="E3210" t="str">
        <f t="shared" si="305"/>
        <v>LRKPLGS</v>
      </c>
      <c r="F3210" s="39">
        <v>111.78173828125</v>
      </c>
      <c r="G3210">
        <f t="shared" si="303"/>
        <v>1.6058058778708093E-3</v>
      </c>
      <c r="H3210" s="38">
        <f>G3210*SUMIF('Manual Inputs'!$B$11:$B$22,'Expanded kW'!A3210,'Manual Inputs'!$C$11:$C$22)</f>
        <v>59910.243922272406</v>
      </c>
    </row>
    <row r="3211" spans="1:8" x14ac:dyDescent="0.2">
      <c r="A3211">
        <f t="shared" si="300"/>
        <v>7</v>
      </c>
      <c r="B3211" t="b">
        <f t="shared" si="301"/>
        <v>0</v>
      </c>
      <c r="C3211" t="str">
        <f t="shared" si="302"/>
        <v>ON</v>
      </c>
      <c r="D3211" s="4">
        <f t="shared" si="304"/>
        <v>42563.70833332555</v>
      </c>
      <c r="E3211" t="str">
        <f t="shared" si="305"/>
        <v>LRKPLGS</v>
      </c>
      <c r="F3211" s="39">
        <v>105.70518493652344</v>
      </c>
      <c r="G3211">
        <f t="shared" si="303"/>
        <v>1.5185128617825618E-3</v>
      </c>
      <c r="H3211" s="38">
        <f>G3211*SUMIF('Manual Inputs'!$B$11:$B$22,'Expanded kW'!A3211,'Manual Inputs'!$C$11:$C$22)</f>
        <v>56653.470511097665</v>
      </c>
    </row>
    <row r="3212" spans="1:8" x14ac:dyDescent="0.2">
      <c r="A3212">
        <f t="shared" si="300"/>
        <v>7</v>
      </c>
      <c r="B3212" t="b">
        <f t="shared" si="301"/>
        <v>0</v>
      </c>
      <c r="C3212" t="str">
        <f t="shared" si="302"/>
        <v>ON</v>
      </c>
      <c r="D3212" s="4">
        <f t="shared" si="304"/>
        <v>42563.749999992215</v>
      </c>
      <c r="E3212" t="str">
        <f t="shared" si="305"/>
        <v>LRKPLGS</v>
      </c>
      <c r="F3212" s="39">
        <v>94.5823974609375</v>
      </c>
      <c r="G3212">
        <f t="shared" si="303"/>
        <v>1.3587279292771805E-3</v>
      </c>
      <c r="H3212" s="38">
        <f>G3212*SUMIF('Manual Inputs'!$B$11:$B$22,'Expanded kW'!A3212,'Manual Inputs'!$C$11:$C$22)</f>
        <v>50692.130841452134</v>
      </c>
    </row>
    <row r="3213" spans="1:8" x14ac:dyDescent="0.2">
      <c r="A3213">
        <f t="shared" si="300"/>
        <v>7</v>
      </c>
      <c r="B3213" t="b">
        <f t="shared" si="301"/>
        <v>0</v>
      </c>
      <c r="C3213" t="str">
        <f t="shared" si="302"/>
        <v>ON</v>
      </c>
      <c r="D3213" s="4">
        <f t="shared" si="304"/>
        <v>42563.791666658879</v>
      </c>
      <c r="E3213" t="str">
        <f t="shared" si="305"/>
        <v>LRKPLGS</v>
      </c>
      <c r="F3213" s="39">
        <v>87.082473754882813</v>
      </c>
      <c r="G3213">
        <f t="shared" si="303"/>
        <v>1.25098741856457E-3</v>
      </c>
      <c r="H3213" s="38">
        <f>G3213*SUMIF('Manual Inputs'!$B$11:$B$22,'Expanded kW'!A3213,'Manual Inputs'!$C$11:$C$22)</f>
        <v>46672.491627239469</v>
      </c>
    </row>
    <row r="3214" spans="1:8" x14ac:dyDescent="0.2">
      <c r="A3214">
        <f t="shared" si="300"/>
        <v>7</v>
      </c>
      <c r="B3214" t="b">
        <f t="shared" si="301"/>
        <v>0</v>
      </c>
      <c r="C3214" t="str">
        <f t="shared" si="302"/>
        <v>ON</v>
      </c>
      <c r="D3214" s="4">
        <f t="shared" si="304"/>
        <v>42563.833333325543</v>
      </c>
      <c r="E3214" t="str">
        <f t="shared" si="305"/>
        <v>LRKPLGS</v>
      </c>
      <c r="F3214" s="39">
        <v>87.380317687988281</v>
      </c>
      <c r="G3214">
        <f t="shared" si="303"/>
        <v>1.2552661097517256E-3</v>
      </c>
      <c r="H3214" s="38">
        <f>G3214*SUMIF('Manual Inputs'!$B$11:$B$22,'Expanded kW'!A3214,'Manual Inputs'!$C$11:$C$22)</f>
        <v>46832.123271526667</v>
      </c>
    </row>
    <row r="3215" spans="1:8" x14ac:dyDescent="0.2">
      <c r="A3215">
        <f t="shared" si="300"/>
        <v>7</v>
      </c>
      <c r="B3215" t="b">
        <f t="shared" si="301"/>
        <v>0</v>
      </c>
      <c r="C3215" t="str">
        <f t="shared" si="302"/>
        <v>OFF</v>
      </c>
      <c r="D3215" s="4">
        <f t="shared" si="304"/>
        <v>42563.874999992207</v>
      </c>
      <c r="E3215" t="str">
        <f t="shared" si="305"/>
        <v>LRKPLGS</v>
      </c>
      <c r="F3215" s="39">
        <v>82.293701171875</v>
      </c>
      <c r="G3215">
        <f t="shared" si="303"/>
        <v>1.1821940782585497E-3</v>
      </c>
      <c r="H3215" s="38">
        <f>G3215*SUMIF('Manual Inputs'!$B$11:$B$22,'Expanded kW'!A3215,'Manual Inputs'!$C$11:$C$22)</f>
        <v>44105.913776978821</v>
      </c>
    </row>
    <row r="3216" spans="1:8" x14ac:dyDescent="0.2">
      <c r="A3216">
        <f t="shared" si="300"/>
        <v>7</v>
      </c>
      <c r="B3216" t="b">
        <f t="shared" si="301"/>
        <v>0</v>
      </c>
      <c r="C3216" t="str">
        <f t="shared" si="302"/>
        <v>OFF</v>
      </c>
      <c r="D3216" s="4">
        <f t="shared" si="304"/>
        <v>42563.916666658872</v>
      </c>
      <c r="E3216" t="str">
        <f t="shared" si="305"/>
        <v>LRKPLGS</v>
      </c>
      <c r="F3216" s="39">
        <v>78.187118530273437</v>
      </c>
      <c r="G3216">
        <f t="shared" si="303"/>
        <v>1.1232007700022928E-3</v>
      </c>
      <c r="H3216" s="38">
        <f>G3216*SUMIF('Manual Inputs'!$B$11:$B$22,'Expanded kW'!A3216,'Manual Inputs'!$C$11:$C$22)</f>
        <v>41904.96063804748</v>
      </c>
    </row>
    <row r="3217" spans="1:8" x14ac:dyDescent="0.2">
      <c r="A3217">
        <f t="shared" si="300"/>
        <v>7</v>
      </c>
      <c r="B3217" t="b">
        <f t="shared" si="301"/>
        <v>0</v>
      </c>
      <c r="C3217" t="str">
        <f t="shared" si="302"/>
        <v>OFF</v>
      </c>
      <c r="D3217" s="4">
        <f t="shared" si="304"/>
        <v>42563.958333325536</v>
      </c>
      <c r="E3217" t="str">
        <f t="shared" si="305"/>
        <v>LRKPLGS</v>
      </c>
      <c r="F3217" s="39">
        <v>72.959747314453125</v>
      </c>
      <c r="G3217">
        <f t="shared" si="303"/>
        <v>1.0481067201758645E-3</v>
      </c>
      <c r="H3217" s="38">
        <f>G3217*SUMIF('Manual Inputs'!$B$11:$B$22,'Expanded kW'!A3217,'Manual Inputs'!$C$11:$C$22)</f>
        <v>39103.312628029082</v>
      </c>
    </row>
    <row r="3218" spans="1:8" x14ac:dyDescent="0.2">
      <c r="A3218">
        <f t="shared" si="300"/>
        <v>7</v>
      </c>
      <c r="B3218" t="b">
        <f t="shared" si="301"/>
        <v>0</v>
      </c>
      <c r="C3218" t="str">
        <f t="shared" si="302"/>
        <v>OFF</v>
      </c>
      <c r="D3218" s="4">
        <f t="shared" si="304"/>
        <v>42563.9999999922</v>
      </c>
      <c r="E3218" t="str">
        <f t="shared" si="305"/>
        <v>LRKPLGS</v>
      </c>
      <c r="F3218" s="39">
        <v>68.765380859375</v>
      </c>
      <c r="G3218">
        <f t="shared" si="303"/>
        <v>9.87852349371914E-4</v>
      </c>
      <c r="H3218" s="38">
        <f>G3218*SUMIF('Manual Inputs'!$B$11:$B$22,'Expanded kW'!A3218,'Manual Inputs'!$C$11:$C$22)</f>
        <v>36855.31110929374</v>
      </c>
    </row>
    <row r="3219" spans="1:8" x14ac:dyDescent="0.2">
      <c r="A3219">
        <f t="shared" si="300"/>
        <v>7</v>
      </c>
      <c r="B3219" t="b">
        <f t="shared" si="301"/>
        <v>0</v>
      </c>
      <c r="C3219" t="str">
        <f t="shared" si="302"/>
        <v>OFF</v>
      </c>
      <c r="D3219" s="4">
        <f t="shared" si="304"/>
        <v>42564.041666658864</v>
      </c>
      <c r="E3219" t="str">
        <f t="shared" si="305"/>
        <v>LRKPLGS</v>
      </c>
      <c r="F3219" s="39">
        <v>67.781913757324219</v>
      </c>
      <c r="G3219">
        <f t="shared" si="303"/>
        <v>9.737243059414906E-4</v>
      </c>
      <c r="H3219" s="38">
        <f>G3219*SUMIF('Manual Inputs'!$B$11:$B$22,'Expanded kW'!A3219,'Manual Inputs'!$C$11:$C$22)</f>
        <v>36328.214690152832</v>
      </c>
    </row>
    <row r="3220" spans="1:8" x14ac:dyDescent="0.2">
      <c r="A3220">
        <f t="shared" si="300"/>
        <v>7</v>
      </c>
      <c r="B3220" t="b">
        <f t="shared" si="301"/>
        <v>0</v>
      </c>
      <c r="C3220" t="str">
        <f t="shared" si="302"/>
        <v>OFF</v>
      </c>
      <c r="D3220" s="4">
        <f t="shared" si="304"/>
        <v>42564.083333325529</v>
      </c>
      <c r="E3220" t="str">
        <f t="shared" si="305"/>
        <v>LRKPLGS</v>
      </c>
      <c r="F3220" s="39">
        <v>66.801307678222656</v>
      </c>
      <c r="G3220">
        <f t="shared" si="303"/>
        <v>9.5963736267232094E-4</v>
      </c>
      <c r="H3220" s="38">
        <f>G3220*SUMIF('Manual Inputs'!$B$11:$B$22,'Expanded kW'!A3220,'Manual Inputs'!$C$11:$C$22)</f>
        <v>35802.651657282266</v>
      </c>
    </row>
    <row r="3221" spans="1:8" x14ac:dyDescent="0.2">
      <c r="A3221">
        <f t="shared" si="300"/>
        <v>7</v>
      </c>
      <c r="B3221" t="b">
        <f t="shared" si="301"/>
        <v>0</v>
      </c>
      <c r="C3221" t="str">
        <f t="shared" si="302"/>
        <v>OFF</v>
      </c>
      <c r="D3221" s="4">
        <f t="shared" si="304"/>
        <v>42564.124999992193</v>
      </c>
      <c r="E3221" t="str">
        <f t="shared" si="305"/>
        <v>LRKPLGS</v>
      </c>
      <c r="F3221" s="39">
        <v>68.403526306152344</v>
      </c>
      <c r="G3221">
        <f t="shared" si="303"/>
        <v>9.8265411057697543E-4</v>
      </c>
      <c r="H3221" s="38">
        <f>G3221*SUMIF('Manual Inputs'!$B$11:$B$22,'Expanded kW'!A3221,'Manual Inputs'!$C$11:$C$22)</f>
        <v>36661.372502851518</v>
      </c>
    </row>
    <row r="3222" spans="1:8" x14ac:dyDescent="0.2">
      <c r="A3222">
        <f t="shared" si="300"/>
        <v>7</v>
      </c>
      <c r="B3222" t="b">
        <f t="shared" si="301"/>
        <v>0</v>
      </c>
      <c r="C3222" t="str">
        <f t="shared" si="302"/>
        <v>OFF</v>
      </c>
      <c r="D3222" s="4">
        <f t="shared" si="304"/>
        <v>42564.166666658857</v>
      </c>
      <c r="E3222" t="str">
        <f t="shared" si="305"/>
        <v>LRKPLGS</v>
      </c>
      <c r="F3222" s="39">
        <v>78.001663208007813</v>
      </c>
      <c r="G3222">
        <f t="shared" si="303"/>
        <v>1.1205366027496127E-3</v>
      </c>
      <c r="H3222" s="38">
        <f>G3222*SUMIF('Manual Inputs'!$B$11:$B$22,'Expanded kW'!A3222,'Manual Inputs'!$C$11:$C$22)</f>
        <v>41805.564495489183</v>
      </c>
    </row>
    <row r="3223" spans="1:8" x14ac:dyDescent="0.2">
      <c r="A3223">
        <f t="shared" si="300"/>
        <v>7</v>
      </c>
      <c r="B3223" t="b">
        <f t="shared" si="301"/>
        <v>0</v>
      </c>
      <c r="C3223" t="str">
        <f t="shared" si="302"/>
        <v>OFF</v>
      </c>
      <c r="D3223" s="4">
        <f t="shared" si="304"/>
        <v>42564.208333325521</v>
      </c>
      <c r="E3223" t="str">
        <f t="shared" si="305"/>
        <v>LRKPLGS</v>
      </c>
      <c r="F3223" s="39">
        <v>85.806198120117187</v>
      </c>
      <c r="G3223">
        <f t="shared" si="303"/>
        <v>1.2326530202307975E-3</v>
      </c>
      <c r="H3223" s="38">
        <f>G3223*SUMIF('Manual Inputs'!$B$11:$B$22,'Expanded kW'!A3223,'Manual Inputs'!$C$11:$C$22)</f>
        <v>45988.462323647153</v>
      </c>
    </row>
    <row r="3224" spans="1:8" x14ac:dyDescent="0.2">
      <c r="A3224">
        <f t="shared" si="300"/>
        <v>7</v>
      </c>
      <c r="B3224" t="b">
        <f t="shared" si="301"/>
        <v>0</v>
      </c>
      <c r="C3224" t="str">
        <f t="shared" si="302"/>
        <v>OFF</v>
      </c>
      <c r="D3224" s="4">
        <f t="shared" si="304"/>
        <v>42564.249999992186</v>
      </c>
      <c r="E3224" t="str">
        <f t="shared" si="305"/>
        <v>LRKPLGS</v>
      </c>
      <c r="F3224" s="39">
        <v>98.617729187011719</v>
      </c>
      <c r="G3224">
        <f t="shared" si="303"/>
        <v>1.4166976791175753E-3</v>
      </c>
      <c r="H3224" s="38">
        <f>G3224*SUMIF('Manual Inputs'!$B$11:$B$22,'Expanded kW'!A3224,'Manual Inputs'!$C$11:$C$22)</f>
        <v>52854.896528706995</v>
      </c>
    </row>
    <row r="3225" spans="1:8" x14ac:dyDescent="0.2">
      <c r="A3225">
        <f t="shared" si="300"/>
        <v>7</v>
      </c>
      <c r="B3225" t="b">
        <f t="shared" si="301"/>
        <v>0</v>
      </c>
      <c r="C3225" t="str">
        <f t="shared" si="302"/>
        <v>ON</v>
      </c>
      <c r="D3225" s="4">
        <f t="shared" si="304"/>
        <v>42564.29166665885</v>
      </c>
      <c r="E3225" t="str">
        <f t="shared" si="305"/>
        <v>LRKPLGS</v>
      </c>
      <c r="F3225" s="39">
        <v>97.653366088867188</v>
      </c>
      <c r="G3225">
        <f t="shared" si="303"/>
        <v>1.4028440751638967E-3</v>
      </c>
      <c r="H3225" s="38">
        <f>G3225*SUMIF('Manual Inputs'!$B$11:$B$22,'Expanded kW'!A3225,'Manual Inputs'!$C$11:$C$22)</f>
        <v>52338.039040821895</v>
      </c>
    </row>
    <row r="3226" spans="1:8" x14ac:dyDescent="0.2">
      <c r="A3226">
        <f t="shared" si="300"/>
        <v>7</v>
      </c>
      <c r="B3226" t="b">
        <f t="shared" si="301"/>
        <v>0</v>
      </c>
      <c r="C3226" t="str">
        <f t="shared" si="302"/>
        <v>ON</v>
      </c>
      <c r="D3226" s="4">
        <f t="shared" si="304"/>
        <v>42564.333333325514</v>
      </c>
      <c r="E3226" t="str">
        <f t="shared" si="305"/>
        <v>LRKPLGS</v>
      </c>
      <c r="F3226" s="39">
        <v>106.22299194335937</v>
      </c>
      <c r="G3226">
        <f t="shared" si="303"/>
        <v>1.5259514429673321E-3</v>
      </c>
      <c r="H3226" s="38">
        <f>G3226*SUMIF('Manual Inputs'!$B$11:$B$22,'Expanded kW'!A3226,'Manual Inputs'!$C$11:$C$22)</f>
        <v>56930.992980878451</v>
      </c>
    </row>
    <row r="3227" spans="1:8" x14ac:dyDescent="0.2">
      <c r="A3227">
        <f t="shared" si="300"/>
        <v>7</v>
      </c>
      <c r="B3227" t="b">
        <f t="shared" si="301"/>
        <v>0</v>
      </c>
      <c r="C3227" t="str">
        <f t="shared" si="302"/>
        <v>ON</v>
      </c>
      <c r="D3227" s="4">
        <f t="shared" si="304"/>
        <v>42564.374999992178</v>
      </c>
      <c r="E3227" t="str">
        <f t="shared" si="305"/>
        <v>LRKPLGS</v>
      </c>
      <c r="F3227" s="39">
        <v>114.20993041992187</v>
      </c>
      <c r="G3227">
        <f t="shared" si="303"/>
        <v>1.6406881875291933E-3</v>
      </c>
      <c r="H3227" s="38">
        <f>G3227*SUMIF('Manual Inputs'!$B$11:$B$22,'Expanded kW'!A3227,'Manual Inputs'!$C$11:$C$22)</f>
        <v>61211.651339573036</v>
      </c>
    </row>
    <row r="3228" spans="1:8" x14ac:dyDescent="0.2">
      <c r="A3228">
        <f t="shared" si="300"/>
        <v>7</v>
      </c>
      <c r="B3228" t="b">
        <f t="shared" si="301"/>
        <v>0</v>
      </c>
      <c r="C3228" t="str">
        <f t="shared" si="302"/>
        <v>ON</v>
      </c>
      <c r="D3228" s="4">
        <f t="shared" si="304"/>
        <v>42564.416666658843</v>
      </c>
      <c r="E3228" t="str">
        <f t="shared" si="305"/>
        <v>LRKPLGS</v>
      </c>
      <c r="F3228" s="39">
        <v>113.814697265625</v>
      </c>
      <c r="G3228">
        <f t="shared" si="303"/>
        <v>1.6350104468529614E-3</v>
      </c>
      <c r="H3228" s="38">
        <f>G3228*SUMIF('Manual Inputs'!$B$11:$B$22,'Expanded kW'!A3228,'Manual Inputs'!$C$11:$C$22)</f>
        <v>60999.823226643544</v>
      </c>
    </row>
    <row r="3229" spans="1:8" x14ac:dyDescent="0.2">
      <c r="A3229">
        <f t="shared" si="300"/>
        <v>7</v>
      </c>
      <c r="B3229" t="b">
        <f t="shared" si="301"/>
        <v>0</v>
      </c>
      <c r="C3229" t="str">
        <f t="shared" si="302"/>
        <v>ON</v>
      </c>
      <c r="D3229" s="4">
        <f t="shared" si="304"/>
        <v>42564.458333325507</v>
      </c>
      <c r="E3229" t="str">
        <f t="shared" si="305"/>
        <v>LRKPLGS</v>
      </c>
      <c r="F3229" s="39">
        <v>119.85452270507812</v>
      </c>
      <c r="G3229">
        <f t="shared" si="303"/>
        <v>1.7217758464711415E-3</v>
      </c>
      <c r="H3229" s="38">
        <f>G3229*SUMIF('Manual Inputs'!$B$11:$B$22,'Expanded kW'!A3229,'Manual Inputs'!$C$11:$C$22)</f>
        <v>64236.912047137208</v>
      </c>
    </row>
    <row r="3230" spans="1:8" x14ac:dyDescent="0.2">
      <c r="A3230">
        <f t="shared" si="300"/>
        <v>7</v>
      </c>
      <c r="B3230" t="b">
        <f t="shared" si="301"/>
        <v>0</v>
      </c>
      <c r="C3230" t="str">
        <f t="shared" si="302"/>
        <v>ON</v>
      </c>
      <c r="D3230" s="4">
        <f t="shared" si="304"/>
        <v>42564.499999992171</v>
      </c>
      <c r="E3230" t="str">
        <f t="shared" si="305"/>
        <v>LRKPLGS</v>
      </c>
      <c r="F3230" s="39">
        <v>124.36711883544922</v>
      </c>
      <c r="G3230">
        <f t="shared" si="303"/>
        <v>1.7866017608112342E-3</v>
      </c>
      <c r="H3230" s="38">
        <f>G3230*SUMIF('Manual Inputs'!$B$11:$B$22,'Expanded kW'!A3230,'Manual Inputs'!$C$11:$C$22)</f>
        <v>66655.471098464666</v>
      </c>
    </row>
    <row r="3231" spans="1:8" x14ac:dyDescent="0.2">
      <c r="A3231">
        <f t="shared" si="300"/>
        <v>7</v>
      </c>
      <c r="B3231" t="b">
        <f t="shared" si="301"/>
        <v>0</v>
      </c>
      <c r="C3231" t="str">
        <f t="shared" si="302"/>
        <v>ON</v>
      </c>
      <c r="D3231" s="4">
        <f t="shared" si="304"/>
        <v>42564.541666658835</v>
      </c>
      <c r="E3231" t="str">
        <f t="shared" si="305"/>
        <v>LRKPLGS</v>
      </c>
      <c r="F3231" s="39">
        <v>128.56451416015625</v>
      </c>
      <c r="G3231">
        <f t="shared" si="303"/>
        <v>1.8468996429858988E-3</v>
      </c>
      <c r="H3231" s="38">
        <f>G3231*SUMIF('Manual Inputs'!$B$11:$B$22,'Expanded kW'!A3231,'Manual Inputs'!$C$11:$C$22)</f>
        <v>68905.095962131556</v>
      </c>
    </row>
    <row r="3232" spans="1:8" x14ac:dyDescent="0.2">
      <c r="A3232">
        <f t="shared" si="300"/>
        <v>7</v>
      </c>
      <c r="B3232" t="b">
        <f t="shared" si="301"/>
        <v>0</v>
      </c>
      <c r="C3232" t="str">
        <f t="shared" si="302"/>
        <v>ON</v>
      </c>
      <c r="D3232" s="4">
        <f t="shared" si="304"/>
        <v>42564.5833333255</v>
      </c>
      <c r="E3232" t="str">
        <f t="shared" si="305"/>
        <v>LRKPLGS</v>
      </c>
      <c r="F3232" s="39">
        <v>137.10075378417969</v>
      </c>
      <c r="G3232">
        <f t="shared" si="303"/>
        <v>1.9695273993076113E-3</v>
      </c>
      <c r="H3232" s="38">
        <f>G3232*SUMIF('Manual Inputs'!$B$11:$B$22,'Expanded kW'!A3232,'Manual Inputs'!$C$11:$C$22)</f>
        <v>73480.156306670804</v>
      </c>
    </row>
    <row r="3233" spans="1:8" x14ac:dyDescent="0.2">
      <c r="A3233">
        <f t="shared" si="300"/>
        <v>7</v>
      </c>
      <c r="B3233" t="b">
        <f t="shared" si="301"/>
        <v>0</v>
      </c>
      <c r="C3233" t="str">
        <f t="shared" si="302"/>
        <v>ON</v>
      </c>
      <c r="D3233" s="4">
        <f t="shared" si="304"/>
        <v>42564.624999992164</v>
      </c>
      <c r="E3233" t="str">
        <f t="shared" si="305"/>
        <v>LRKPLGS</v>
      </c>
      <c r="F3233" s="39">
        <v>135.27789306640625</v>
      </c>
      <c r="G3233">
        <f t="shared" si="303"/>
        <v>1.9433410069670709E-3</v>
      </c>
      <c r="H3233" s="38">
        <f>G3233*SUMIF('Manual Inputs'!$B$11:$B$22,'Expanded kW'!A3233,'Manual Inputs'!$C$11:$C$22)</f>
        <v>72503.180711933121</v>
      </c>
    </row>
    <row r="3234" spans="1:8" x14ac:dyDescent="0.2">
      <c r="A3234">
        <f t="shared" si="300"/>
        <v>7</v>
      </c>
      <c r="B3234" t="b">
        <f t="shared" si="301"/>
        <v>0</v>
      </c>
      <c r="C3234" t="str">
        <f t="shared" si="302"/>
        <v>ON</v>
      </c>
      <c r="D3234" s="4">
        <f t="shared" si="304"/>
        <v>42564.666666658828</v>
      </c>
      <c r="E3234" t="str">
        <f t="shared" si="305"/>
        <v>LRKPLGS</v>
      </c>
      <c r="F3234" s="39">
        <v>126.51953887939453</v>
      </c>
      <c r="G3234">
        <f t="shared" si="303"/>
        <v>1.8175224533264812E-3</v>
      </c>
      <c r="H3234" s="38">
        <f>G3234*SUMIF('Manual Inputs'!$B$11:$B$22,'Expanded kW'!A3234,'Manual Inputs'!$C$11:$C$22)</f>
        <v>67809.076435424999</v>
      </c>
    </row>
    <row r="3235" spans="1:8" x14ac:dyDescent="0.2">
      <c r="A3235">
        <f t="shared" si="300"/>
        <v>7</v>
      </c>
      <c r="B3235" t="b">
        <f t="shared" si="301"/>
        <v>0</v>
      </c>
      <c r="C3235" t="str">
        <f t="shared" si="302"/>
        <v>ON</v>
      </c>
      <c r="D3235" s="4">
        <f t="shared" si="304"/>
        <v>42564.708333325492</v>
      </c>
      <c r="E3235" t="str">
        <f t="shared" si="305"/>
        <v>LRKPLGS</v>
      </c>
      <c r="F3235" s="39">
        <v>122.97581481933594</v>
      </c>
      <c r="G3235">
        <f t="shared" si="303"/>
        <v>1.766614916794203E-3</v>
      </c>
      <c r="H3235" s="38">
        <f>G3235*SUMIF('Manual Inputs'!$B$11:$B$22,'Expanded kW'!A3235,'Manual Inputs'!$C$11:$C$22)</f>
        <v>65909.791488744697</v>
      </c>
    </row>
    <row r="3236" spans="1:8" x14ac:dyDescent="0.2">
      <c r="A3236">
        <f t="shared" si="300"/>
        <v>7</v>
      </c>
      <c r="B3236" t="b">
        <f t="shared" si="301"/>
        <v>0</v>
      </c>
      <c r="C3236" t="str">
        <f t="shared" si="302"/>
        <v>ON</v>
      </c>
      <c r="D3236" s="4">
        <f t="shared" si="304"/>
        <v>42564.749999992157</v>
      </c>
      <c r="E3236" t="str">
        <f t="shared" si="305"/>
        <v>LRKPLGS</v>
      </c>
      <c r="F3236" s="39">
        <v>109.87982940673828</v>
      </c>
      <c r="G3236">
        <f t="shared" si="303"/>
        <v>1.5784839154749368E-3</v>
      </c>
      <c r="H3236" s="38">
        <f>G3236*SUMIF('Manual Inputs'!$B$11:$B$22,'Expanded kW'!A3236,'Manual Inputs'!$C$11:$C$22)</f>
        <v>58890.90188714282</v>
      </c>
    </row>
    <row r="3237" spans="1:8" x14ac:dyDescent="0.2">
      <c r="A3237">
        <f t="shared" si="300"/>
        <v>7</v>
      </c>
      <c r="B3237" t="b">
        <f t="shared" si="301"/>
        <v>0</v>
      </c>
      <c r="C3237" t="str">
        <f t="shared" si="302"/>
        <v>ON</v>
      </c>
      <c r="D3237" s="4">
        <f t="shared" si="304"/>
        <v>42564.791666658821</v>
      </c>
      <c r="E3237" t="str">
        <f t="shared" si="305"/>
        <v>LRKPLGS</v>
      </c>
      <c r="F3237" s="39">
        <v>108.00295257568359</v>
      </c>
      <c r="G3237">
        <f t="shared" si="303"/>
        <v>1.5515215520899267E-3</v>
      </c>
      <c r="H3237" s="38">
        <f>G3237*SUMIF('Manual Inputs'!$B$11:$B$22,'Expanded kW'!A3237,'Manual Inputs'!$C$11:$C$22)</f>
        <v>57884.975959621173</v>
      </c>
    </row>
    <row r="3238" spans="1:8" x14ac:dyDescent="0.2">
      <c r="A3238">
        <f t="shared" si="300"/>
        <v>7</v>
      </c>
      <c r="B3238" t="b">
        <f t="shared" si="301"/>
        <v>0</v>
      </c>
      <c r="C3238" t="str">
        <f t="shared" si="302"/>
        <v>ON</v>
      </c>
      <c r="D3238" s="4">
        <f t="shared" si="304"/>
        <v>42564.833333325485</v>
      </c>
      <c r="E3238" t="str">
        <f t="shared" si="305"/>
        <v>LRKPLGS</v>
      </c>
      <c r="F3238" s="39">
        <v>105.07184600830078</v>
      </c>
      <c r="G3238">
        <f t="shared" si="303"/>
        <v>1.5094146012861517E-3</v>
      </c>
      <c r="H3238" s="38">
        <f>G3238*SUMIF('Manual Inputs'!$B$11:$B$22,'Expanded kW'!A3238,'Manual Inputs'!$C$11:$C$22)</f>
        <v>56314.02785920562</v>
      </c>
    </row>
    <row r="3239" spans="1:8" x14ac:dyDescent="0.2">
      <c r="A3239">
        <f t="shared" si="300"/>
        <v>7</v>
      </c>
      <c r="B3239" t="b">
        <f t="shared" si="301"/>
        <v>0</v>
      </c>
      <c r="C3239" t="str">
        <f t="shared" si="302"/>
        <v>OFF</v>
      </c>
      <c r="D3239" s="4">
        <f t="shared" si="304"/>
        <v>42564.874999992149</v>
      </c>
      <c r="E3239" t="str">
        <f t="shared" si="305"/>
        <v>LRKPLGS</v>
      </c>
      <c r="F3239" s="39">
        <v>98.141944885253906</v>
      </c>
      <c r="G3239">
        <f t="shared" si="303"/>
        <v>1.4098627771012993E-3</v>
      </c>
      <c r="H3239" s="38">
        <f>G3239*SUMIF('Manual Inputs'!$B$11:$B$22,'Expanded kW'!A3239,'Manual Inputs'!$C$11:$C$22)</f>
        <v>52599.896436464922</v>
      </c>
    </row>
    <row r="3240" spans="1:8" x14ac:dyDescent="0.2">
      <c r="A3240">
        <f t="shared" si="300"/>
        <v>7</v>
      </c>
      <c r="B3240" t="b">
        <f t="shared" si="301"/>
        <v>0</v>
      </c>
      <c r="C3240" t="str">
        <f t="shared" si="302"/>
        <v>OFF</v>
      </c>
      <c r="D3240" s="4">
        <f t="shared" si="304"/>
        <v>42564.916666658813</v>
      </c>
      <c r="E3240" t="str">
        <f t="shared" si="305"/>
        <v>LRKPLGS</v>
      </c>
      <c r="F3240" s="39">
        <v>95.852630615234375</v>
      </c>
      <c r="G3240">
        <f t="shared" si="303"/>
        <v>1.3769755240703851E-3</v>
      </c>
      <c r="H3240" s="38">
        <f>G3240*SUMIF('Manual Inputs'!$B$11:$B$22,'Expanded kW'!A3240,'Manual Inputs'!$C$11:$C$22)</f>
        <v>51372.921633241494</v>
      </c>
    </row>
    <row r="3241" spans="1:8" x14ac:dyDescent="0.2">
      <c r="A3241">
        <f t="shared" si="300"/>
        <v>7</v>
      </c>
      <c r="B3241" t="b">
        <f t="shared" si="301"/>
        <v>0</v>
      </c>
      <c r="C3241" t="str">
        <f t="shared" si="302"/>
        <v>OFF</v>
      </c>
      <c r="D3241" s="4">
        <f t="shared" si="304"/>
        <v>42564.958333325478</v>
      </c>
      <c r="E3241" t="str">
        <f t="shared" si="305"/>
        <v>LRKPLGS</v>
      </c>
      <c r="F3241" s="39">
        <v>86.140640258789063</v>
      </c>
      <c r="G3241">
        <f t="shared" si="303"/>
        <v>1.2374574646807105E-3</v>
      </c>
      <c r="H3241" s="38">
        <f>G3241*SUMIF('Manual Inputs'!$B$11:$B$22,'Expanded kW'!A3241,'Manual Inputs'!$C$11:$C$22)</f>
        <v>46167.709045104515</v>
      </c>
    </row>
    <row r="3242" spans="1:8" x14ac:dyDescent="0.2">
      <c r="A3242">
        <f t="shared" si="300"/>
        <v>7</v>
      </c>
      <c r="B3242" t="b">
        <f t="shared" si="301"/>
        <v>0</v>
      </c>
      <c r="C3242" t="str">
        <f t="shared" si="302"/>
        <v>OFF</v>
      </c>
      <c r="D3242" s="4">
        <f t="shared" si="304"/>
        <v>42564.999999992142</v>
      </c>
      <c r="E3242" t="str">
        <f t="shared" si="305"/>
        <v>LRKPLGS</v>
      </c>
      <c r="F3242" s="39">
        <v>80.40374755859375</v>
      </c>
      <c r="G3242">
        <f t="shared" si="303"/>
        <v>1.1550438597365026E-3</v>
      </c>
      <c r="H3242" s="38">
        <f>G3242*SUMIF('Manual Inputs'!$B$11:$B$22,'Expanded kW'!A3242,'Manual Inputs'!$C$11:$C$22)</f>
        <v>43092.97925194422</v>
      </c>
    </row>
    <row r="3243" spans="1:8" x14ac:dyDescent="0.2">
      <c r="A3243">
        <f t="shared" si="300"/>
        <v>7</v>
      </c>
      <c r="B3243" t="b">
        <f t="shared" si="301"/>
        <v>0</v>
      </c>
      <c r="C3243" t="str">
        <f t="shared" si="302"/>
        <v>OFF</v>
      </c>
      <c r="D3243" s="4">
        <f t="shared" si="304"/>
        <v>42565.041666658806</v>
      </c>
      <c r="E3243" t="str">
        <f t="shared" si="305"/>
        <v>LRKPLGS</v>
      </c>
      <c r="F3243" s="39">
        <v>76.651336669921875</v>
      </c>
      <c r="G3243">
        <f t="shared" si="303"/>
        <v>1.1011384226421643E-3</v>
      </c>
      <c r="H3243" s="38">
        <f>G3243*SUMIF('Manual Inputs'!$B$11:$B$22,'Expanded kW'!A3243,'Manual Inputs'!$C$11:$C$22)</f>
        <v>41081.847066190487</v>
      </c>
    </row>
    <row r="3244" spans="1:8" x14ac:dyDescent="0.2">
      <c r="A3244">
        <f t="shared" si="300"/>
        <v>7</v>
      </c>
      <c r="B3244" t="b">
        <f t="shared" si="301"/>
        <v>0</v>
      </c>
      <c r="C3244" t="str">
        <f t="shared" si="302"/>
        <v>OFF</v>
      </c>
      <c r="D3244" s="4">
        <f t="shared" si="304"/>
        <v>42565.08333332547</v>
      </c>
      <c r="E3244" t="str">
        <f t="shared" si="305"/>
        <v>LRKPLGS</v>
      </c>
      <c r="F3244" s="39">
        <v>73.987594604492187</v>
      </c>
      <c r="G3244">
        <f t="shared" si="303"/>
        <v>1.0628723093076553E-3</v>
      </c>
      <c r="H3244" s="38">
        <f>G3244*SUMIF('Manual Inputs'!$B$11:$B$22,'Expanded kW'!A3244,'Manual Inputs'!$C$11:$C$22)</f>
        <v>39654.194934995459</v>
      </c>
    </row>
    <row r="3245" spans="1:8" x14ac:dyDescent="0.2">
      <c r="A3245">
        <f t="shared" si="300"/>
        <v>7</v>
      </c>
      <c r="B3245" t="b">
        <f t="shared" si="301"/>
        <v>0</v>
      </c>
      <c r="C3245" t="str">
        <f t="shared" si="302"/>
        <v>OFF</v>
      </c>
      <c r="D3245" s="4">
        <f t="shared" si="304"/>
        <v>42565.124999992135</v>
      </c>
      <c r="E3245" t="str">
        <f t="shared" si="305"/>
        <v>LRKPLGS</v>
      </c>
      <c r="F3245" s="39">
        <v>74.152565002441406</v>
      </c>
      <c r="G3245">
        <f t="shared" si="303"/>
        <v>1.0652421994057589E-3</v>
      </c>
      <c r="H3245" s="38">
        <f>G3245*SUMIF('Manual Inputs'!$B$11:$B$22,'Expanded kW'!A3245,'Manual Inputs'!$C$11:$C$22)</f>
        <v>39742.612031858145</v>
      </c>
    </row>
    <row r="3246" spans="1:8" x14ac:dyDescent="0.2">
      <c r="A3246">
        <f t="shared" si="300"/>
        <v>7</v>
      </c>
      <c r="B3246" t="b">
        <f t="shared" si="301"/>
        <v>0</v>
      </c>
      <c r="C3246" t="str">
        <f t="shared" si="302"/>
        <v>OFF</v>
      </c>
      <c r="D3246" s="4">
        <f t="shared" si="304"/>
        <v>42565.166666658799</v>
      </c>
      <c r="E3246" t="str">
        <f t="shared" si="305"/>
        <v>LRKPLGS</v>
      </c>
      <c r="F3246" s="39">
        <v>76.095008850097656</v>
      </c>
      <c r="G3246">
        <f t="shared" si="303"/>
        <v>1.0931464688862739E-3</v>
      </c>
      <c r="H3246" s="38">
        <f>G3246*SUMIF('Manual Inputs'!$B$11:$B$22,'Expanded kW'!A3246,'Manual Inputs'!$C$11:$C$22)</f>
        <v>40783.679083665869</v>
      </c>
    </row>
    <row r="3247" spans="1:8" x14ac:dyDescent="0.2">
      <c r="A3247">
        <f t="shared" si="300"/>
        <v>7</v>
      </c>
      <c r="B3247" t="b">
        <f t="shared" si="301"/>
        <v>0</v>
      </c>
      <c r="C3247" t="str">
        <f t="shared" si="302"/>
        <v>OFF</v>
      </c>
      <c r="D3247" s="4">
        <f t="shared" si="304"/>
        <v>42565.208333325463</v>
      </c>
      <c r="E3247" t="str">
        <f t="shared" si="305"/>
        <v>LRKPLGS</v>
      </c>
      <c r="F3247" s="39">
        <v>87.123275756835938</v>
      </c>
      <c r="G3247">
        <f t="shared" si="303"/>
        <v>1.2515735616642628E-3</v>
      </c>
      <c r="H3247" s="38">
        <f>G3247*SUMIF('Manual Inputs'!$B$11:$B$22,'Expanded kW'!A3247,'Manual Inputs'!$C$11:$C$22)</f>
        <v>46694.359759969506</v>
      </c>
    </row>
    <row r="3248" spans="1:8" x14ac:dyDescent="0.2">
      <c r="A3248">
        <f t="shared" si="300"/>
        <v>7</v>
      </c>
      <c r="B3248" t="b">
        <f t="shared" si="301"/>
        <v>0</v>
      </c>
      <c r="C3248" t="str">
        <f t="shared" si="302"/>
        <v>OFF</v>
      </c>
      <c r="D3248" s="4">
        <f t="shared" si="304"/>
        <v>42565.249999992127</v>
      </c>
      <c r="E3248" t="str">
        <f t="shared" si="305"/>
        <v>LRKPLGS</v>
      </c>
      <c r="F3248" s="39">
        <v>103.65789031982422</v>
      </c>
      <c r="G3248">
        <f t="shared" si="303"/>
        <v>1.4891023535924209E-3</v>
      </c>
      <c r="H3248" s="38">
        <f>G3248*SUMIF('Manual Inputs'!$B$11:$B$22,'Expanded kW'!A3248,'Manual Inputs'!$C$11:$C$22)</f>
        <v>55556.207919254615</v>
      </c>
    </row>
    <row r="3249" spans="1:8" x14ac:dyDescent="0.2">
      <c r="A3249">
        <f t="shared" si="300"/>
        <v>7</v>
      </c>
      <c r="B3249" t="b">
        <f t="shared" si="301"/>
        <v>0</v>
      </c>
      <c r="C3249" t="str">
        <f t="shared" si="302"/>
        <v>ON</v>
      </c>
      <c r="D3249" s="4">
        <f t="shared" si="304"/>
        <v>42565.291666658792</v>
      </c>
      <c r="E3249" t="str">
        <f t="shared" si="305"/>
        <v>LRKPLGS</v>
      </c>
      <c r="F3249" s="39">
        <v>105.33428955078125</v>
      </c>
      <c r="G3249">
        <f t="shared" si="303"/>
        <v>1.5131847464780615E-3</v>
      </c>
      <c r="H3249" s="38">
        <f>G3249*SUMIF('Manual Inputs'!$B$11:$B$22,'Expanded kW'!A3249,'Manual Inputs'!$C$11:$C$22)</f>
        <v>56454.686404041182</v>
      </c>
    </row>
    <row r="3250" spans="1:8" x14ac:dyDescent="0.2">
      <c r="A3250">
        <f t="shared" si="300"/>
        <v>7</v>
      </c>
      <c r="B3250" t="b">
        <f t="shared" si="301"/>
        <v>0</v>
      </c>
      <c r="C3250" t="str">
        <f t="shared" si="302"/>
        <v>ON</v>
      </c>
      <c r="D3250" s="4">
        <f t="shared" si="304"/>
        <v>42565.333333325456</v>
      </c>
      <c r="E3250" t="str">
        <f t="shared" si="305"/>
        <v>LRKPLGS</v>
      </c>
      <c r="F3250" s="39">
        <v>109.11470794677734</v>
      </c>
      <c r="G3250">
        <f t="shared" si="303"/>
        <v>1.5674925267509662E-3</v>
      </c>
      <c r="H3250" s="38">
        <f>G3250*SUMIF('Manual Inputs'!$B$11:$B$22,'Expanded kW'!A3250,'Manual Inputs'!$C$11:$C$22)</f>
        <v>58480.829419124013</v>
      </c>
    </row>
    <row r="3251" spans="1:8" x14ac:dyDescent="0.2">
      <c r="A3251">
        <f t="shared" si="300"/>
        <v>7</v>
      </c>
      <c r="B3251" t="b">
        <f t="shared" si="301"/>
        <v>0</v>
      </c>
      <c r="C3251" t="str">
        <f t="shared" si="302"/>
        <v>ON</v>
      </c>
      <c r="D3251" s="4">
        <f t="shared" si="304"/>
        <v>42565.37499999212</v>
      </c>
      <c r="E3251" t="str">
        <f t="shared" si="305"/>
        <v>LRKPLGS</v>
      </c>
      <c r="F3251" s="39">
        <v>125.56720733642578</v>
      </c>
      <c r="G3251">
        <f t="shared" si="303"/>
        <v>1.8038416892509281E-3</v>
      </c>
      <c r="H3251" s="38">
        <f>G3251*SUMIF('Manual Inputs'!$B$11:$B$22,'Expanded kW'!A3251,'Manual Inputs'!$C$11:$C$22)</f>
        <v>67298.667347935407</v>
      </c>
    </row>
    <row r="3252" spans="1:8" x14ac:dyDescent="0.2">
      <c r="A3252">
        <f t="shared" si="300"/>
        <v>7</v>
      </c>
      <c r="B3252" t="b">
        <f t="shared" si="301"/>
        <v>0</v>
      </c>
      <c r="C3252" t="str">
        <f t="shared" si="302"/>
        <v>ON</v>
      </c>
      <c r="D3252" s="4">
        <f t="shared" si="304"/>
        <v>42565.416666658784</v>
      </c>
      <c r="E3252" t="str">
        <f t="shared" si="305"/>
        <v>LRKPLGS</v>
      </c>
      <c r="F3252" s="39">
        <v>130.23921203613281</v>
      </c>
      <c r="G3252">
        <f t="shared" si="303"/>
        <v>1.8709575949756472E-3</v>
      </c>
      <c r="H3252" s="38">
        <f>G3252*SUMIF('Manual Inputs'!$B$11:$B$22,'Expanded kW'!A3252,'Manual Inputs'!$C$11:$C$22)</f>
        <v>69802.662593216024</v>
      </c>
    </row>
    <row r="3253" spans="1:8" x14ac:dyDescent="0.2">
      <c r="A3253">
        <f t="shared" si="300"/>
        <v>7</v>
      </c>
      <c r="B3253" t="b">
        <f t="shared" si="301"/>
        <v>0</v>
      </c>
      <c r="C3253" t="str">
        <f t="shared" si="302"/>
        <v>ON</v>
      </c>
      <c r="D3253" s="4">
        <f t="shared" si="304"/>
        <v>42565.458333325449</v>
      </c>
      <c r="E3253" t="str">
        <f t="shared" si="305"/>
        <v>LRKPLGS</v>
      </c>
      <c r="F3253" s="39">
        <v>123.80461120605469</v>
      </c>
      <c r="G3253">
        <f t="shared" si="303"/>
        <v>1.778521030707036E-3</v>
      </c>
      <c r="H3253" s="38">
        <f>G3253*SUMIF('Manual Inputs'!$B$11:$B$22,'Expanded kW'!A3253,'Manual Inputs'!$C$11:$C$22)</f>
        <v>66353.991001596121</v>
      </c>
    </row>
    <row r="3254" spans="1:8" x14ac:dyDescent="0.2">
      <c r="A3254">
        <f t="shared" si="300"/>
        <v>7</v>
      </c>
      <c r="B3254" t="b">
        <f t="shared" si="301"/>
        <v>0</v>
      </c>
      <c r="C3254" t="str">
        <f t="shared" si="302"/>
        <v>ON</v>
      </c>
      <c r="D3254" s="4">
        <f t="shared" si="304"/>
        <v>42565.499999992113</v>
      </c>
      <c r="E3254" t="str">
        <f t="shared" si="305"/>
        <v>LRKPLGS</v>
      </c>
      <c r="F3254" s="39">
        <v>138.02308654785156</v>
      </c>
      <c r="G3254">
        <f t="shared" si="303"/>
        <v>1.9827772144923655E-3</v>
      </c>
      <c r="H3254" s="38">
        <f>G3254*SUMIF('Manual Inputs'!$B$11:$B$22,'Expanded kW'!A3254,'Manual Inputs'!$C$11:$C$22)</f>
        <v>73974.487327987139</v>
      </c>
    </row>
    <row r="3255" spans="1:8" x14ac:dyDescent="0.2">
      <c r="A3255">
        <f t="shared" si="300"/>
        <v>7</v>
      </c>
      <c r="B3255" t="b">
        <f t="shared" si="301"/>
        <v>0</v>
      </c>
      <c r="C3255" t="str">
        <f t="shared" si="302"/>
        <v>ON</v>
      </c>
      <c r="D3255" s="4">
        <f t="shared" si="304"/>
        <v>42565.541666658777</v>
      </c>
      <c r="E3255" t="str">
        <f t="shared" si="305"/>
        <v>LRKPLGS</v>
      </c>
      <c r="F3255" s="39">
        <v>133.25404357910156</v>
      </c>
      <c r="G3255">
        <f t="shared" si="303"/>
        <v>1.9142673008983506E-3</v>
      </c>
      <c r="H3255" s="38">
        <f>G3255*SUMIF('Manual Inputs'!$B$11:$B$22,'Expanded kW'!A3255,'Manual Inputs'!$C$11:$C$22)</f>
        <v>71418.483709446737</v>
      </c>
    </row>
    <row r="3256" spans="1:8" x14ac:dyDescent="0.2">
      <c r="A3256">
        <f t="shared" si="300"/>
        <v>7</v>
      </c>
      <c r="B3256" t="b">
        <f t="shared" si="301"/>
        <v>0</v>
      </c>
      <c r="C3256" t="str">
        <f t="shared" si="302"/>
        <v>ON</v>
      </c>
      <c r="D3256" s="4">
        <f t="shared" si="304"/>
        <v>42565.583333325441</v>
      </c>
      <c r="E3256" t="str">
        <f t="shared" si="305"/>
        <v>LRKPLGS</v>
      </c>
      <c r="F3256" s="39">
        <v>128.95307922363281</v>
      </c>
      <c r="G3256">
        <f t="shared" si="303"/>
        <v>1.8524815928863019E-3</v>
      </c>
      <c r="H3256" s="38">
        <f>G3256*SUMIF('Manual Inputs'!$B$11:$B$22,'Expanded kW'!A3256,'Manual Inputs'!$C$11:$C$22)</f>
        <v>69113.35026279364</v>
      </c>
    </row>
    <row r="3257" spans="1:8" x14ac:dyDescent="0.2">
      <c r="A3257">
        <f t="shared" si="300"/>
        <v>7</v>
      </c>
      <c r="B3257" t="b">
        <f t="shared" si="301"/>
        <v>0</v>
      </c>
      <c r="C3257" t="str">
        <f t="shared" si="302"/>
        <v>ON</v>
      </c>
      <c r="D3257" s="4">
        <f t="shared" si="304"/>
        <v>42565.624999992106</v>
      </c>
      <c r="E3257" t="str">
        <f t="shared" si="305"/>
        <v>LRKPLGS</v>
      </c>
      <c r="F3257" s="39">
        <v>131.04376220703125</v>
      </c>
      <c r="G3257">
        <f t="shared" si="303"/>
        <v>1.8825153987219088E-3</v>
      </c>
      <c r="H3257" s="38">
        <f>G3257*SUMIF('Manual Inputs'!$B$11:$B$22,'Expanded kW'!A3257,'Manual Inputs'!$C$11:$C$22)</f>
        <v>70233.867168555109</v>
      </c>
    </row>
    <row r="3258" spans="1:8" x14ac:dyDescent="0.2">
      <c r="A3258">
        <f t="shared" si="300"/>
        <v>7</v>
      </c>
      <c r="B3258" t="b">
        <f t="shared" si="301"/>
        <v>0</v>
      </c>
      <c r="C3258" t="str">
        <f t="shared" si="302"/>
        <v>ON</v>
      </c>
      <c r="D3258" s="4">
        <f t="shared" si="304"/>
        <v>42565.66666665877</v>
      </c>
      <c r="E3258" t="str">
        <f t="shared" si="305"/>
        <v>LRKPLGS</v>
      </c>
      <c r="F3258" s="39">
        <v>120.59201049804687</v>
      </c>
      <c r="G3258">
        <f t="shared" si="303"/>
        <v>1.7323702624376163E-3</v>
      </c>
      <c r="H3258" s="38">
        <f>G3258*SUMIF('Manual Inputs'!$B$11:$B$22,'Expanded kW'!A3258,'Manual Inputs'!$C$11:$C$22)</f>
        <v>64632.174048299581</v>
      </c>
    </row>
    <row r="3259" spans="1:8" x14ac:dyDescent="0.2">
      <c r="A3259">
        <f t="shared" si="300"/>
        <v>7</v>
      </c>
      <c r="B3259" t="b">
        <f t="shared" si="301"/>
        <v>0</v>
      </c>
      <c r="C3259" t="str">
        <f t="shared" si="302"/>
        <v>ON</v>
      </c>
      <c r="D3259" s="4">
        <f t="shared" si="304"/>
        <v>42565.708333325434</v>
      </c>
      <c r="E3259" t="str">
        <f t="shared" si="305"/>
        <v>LRKPLGS</v>
      </c>
      <c r="F3259" s="39">
        <v>108.62966918945312</v>
      </c>
      <c r="G3259">
        <f t="shared" si="303"/>
        <v>1.5605246794130883E-3</v>
      </c>
      <c r="H3259" s="38">
        <f>G3259*SUMIF('Manual Inputs'!$B$11:$B$22,'Expanded kW'!A3259,'Manual Inputs'!$C$11:$C$22)</f>
        <v>58220.869333426148</v>
      </c>
    </row>
    <row r="3260" spans="1:8" x14ac:dyDescent="0.2">
      <c r="A3260">
        <f t="shared" si="300"/>
        <v>7</v>
      </c>
      <c r="B3260" t="b">
        <f t="shared" si="301"/>
        <v>0</v>
      </c>
      <c r="C3260" t="str">
        <f t="shared" si="302"/>
        <v>ON</v>
      </c>
      <c r="D3260" s="4">
        <f t="shared" si="304"/>
        <v>42565.749999992098</v>
      </c>
      <c r="E3260" t="str">
        <f t="shared" si="305"/>
        <v>LRKPLGS</v>
      </c>
      <c r="F3260" s="39">
        <v>97.491981506347656</v>
      </c>
      <c r="G3260">
        <f t="shared" si="303"/>
        <v>1.4005256972678976E-3</v>
      </c>
      <c r="H3260" s="38">
        <f>G3260*SUMIF('Manual Inputs'!$B$11:$B$22,'Expanded kW'!A3260,'Manual Inputs'!$C$11:$C$22)</f>
        <v>52251.543788084695</v>
      </c>
    </row>
    <row r="3261" spans="1:8" x14ac:dyDescent="0.2">
      <c r="A3261">
        <f t="shared" si="300"/>
        <v>7</v>
      </c>
      <c r="B3261" t="b">
        <f t="shared" si="301"/>
        <v>0</v>
      </c>
      <c r="C3261" t="str">
        <f t="shared" si="302"/>
        <v>ON</v>
      </c>
      <c r="D3261" s="4">
        <f t="shared" si="304"/>
        <v>42565.791666658763</v>
      </c>
      <c r="E3261" t="str">
        <f t="shared" si="305"/>
        <v>LRKPLGS</v>
      </c>
      <c r="F3261" s="39">
        <v>94.7105712890625</v>
      </c>
      <c r="G3261">
        <f t="shared" si="303"/>
        <v>1.3605692165013464E-3</v>
      </c>
      <c r="H3261" s="38">
        <f>G3261*SUMIF('Manual Inputs'!$B$11:$B$22,'Expanded kW'!A3261,'Manual Inputs'!$C$11:$C$22)</f>
        <v>50760.826546363249</v>
      </c>
    </row>
    <row r="3262" spans="1:8" x14ac:dyDescent="0.2">
      <c r="A3262">
        <f t="shared" si="300"/>
        <v>7</v>
      </c>
      <c r="B3262" t="b">
        <f t="shared" si="301"/>
        <v>0</v>
      </c>
      <c r="C3262" t="str">
        <f t="shared" si="302"/>
        <v>ON</v>
      </c>
      <c r="D3262" s="4">
        <f t="shared" si="304"/>
        <v>42565.833333325427</v>
      </c>
      <c r="E3262" t="str">
        <f t="shared" si="305"/>
        <v>LRKPLGS</v>
      </c>
      <c r="F3262" s="39">
        <v>90.644973754882813</v>
      </c>
      <c r="G3262">
        <f t="shared" si="303"/>
        <v>1.3021646817551024E-3</v>
      </c>
      <c r="H3262" s="38">
        <f>G3262*SUMIF('Manual Inputs'!$B$11:$B$22,'Expanded kW'!A3262,'Manual Inputs'!$C$11:$C$22)</f>
        <v>48581.839676883239</v>
      </c>
    </row>
    <row r="3263" spans="1:8" x14ac:dyDescent="0.2">
      <c r="A3263">
        <f t="shared" si="300"/>
        <v>7</v>
      </c>
      <c r="B3263" t="b">
        <f t="shared" si="301"/>
        <v>0</v>
      </c>
      <c r="C3263" t="str">
        <f t="shared" si="302"/>
        <v>OFF</v>
      </c>
      <c r="D3263" s="4">
        <f t="shared" si="304"/>
        <v>42565.874999992091</v>
      </c>
      <c r="E3263" t="str">
        <f t="shared" si="305"/>
        <v>LRKPLGS</v>
      </c>
      <c r="F3263" s="39">
        <v>85.997611999511719</v>
      </c>
      <c r="G3263">
        <f t="shared" si="303"/>
        <v>1.2354027854193153E-3</v>
      </c>
      <c r="H3263" s="38">
        <f>G3263*SUMIF('Manual Inputs'!$B$11:$B$22,'Expanded kW'!A3263,'Manual Inputs'!$C$11:$C$22)</f>
        <v>46091.051998677802</v>
      </c>
    </row>
    <row r="3264" spans="1:8" x14ac:dyDescent="0.2">
      <c r="A3264">
        <f t="shared" si="300"/>
        <v>7</v>
      </c>
      <c r="B3264" t="b">
        <f t="shared" si="301"/>
        <v>0</v>
      </c>
      <c r="C3264" t="str">
        <f t="shared" si="302"/>
        <v>OFF</v>
      </c>
      <c r="D3264" s="4">
        <f t="shared" si="304"/>
        <v>42565.916666658755</v>
      </c>
      <c r="E3264" t="str">
        <f t="shared" si="305"/>
        <v>LRKPLGS</v>
      </c>
      <c r="F3264" s="39">
        <v>78.182426452636719</v>
      </c>
      <c r="G3264">
        <f t="shared" si="303"/>
        <v>1.1231333657378366E-3</v>
      </c>
      <c r="H3264" s="38">
        <f>G3264*SUMIF('Manual Inputs'!$B$11:$B$22,'Expanded kW'!A3264,'Manual Inputs'!$C$11:$C$22)</f>
        <v>41902.44588456412</v>
      </c>
    </row>
    <row r="3265" spans="1:8" x14ac:dyDescent="0.2">
      <c r="A3265">
        <f t="shared" si="300"/>
        <v>7</v>
      </c>
      <c r="B3265" t="b">
        <f t="shared" si="301"/>
        <v>0</v>
      </c>
      <c r="C3265" t="str">
        <f t="shared" si="302"/>
        <v>OFF</v>
      </c>
      <c r="D3265" s="4">
        <f t="shared" si="304"/>
        <v>42565.95833332542</v>
      </c>
      <c r="E3265" t="str">
        <f t="shared" si="305"/>
        <v>LRKPLGS</v>
      </c>
      <c r="F3265" s="39">
        <v>72.531768798828125</v>
      </c>
      <c r="G3265">
        <f t="shared" si="303"/>
        <v>1.0419585744540305E-3</v>
      </c>
      <c r="H3265" s="38">
        <f>G3265*SUMIF('Manual Inputs'!$B$11:$B$22,'Expanded kW'!A3265,'Manual Inputs'!$C$11:$C$22)</f>
        <v>38873.934398106838</v>
      </c>
    </row>
    <row r="3266" spans="1:8" x14ac:dyDescent="0.2">
      <c r="A3266">
        <f t="shared" ref="A3266:A3329" si="306">MONTH(D3266)</f>
        <v>7</v>
      </c>
      <c r="B3266" t="b">
        <f t="shared" ref="B3266:B3329" si="307">IF(ISNA(VLOOKUP(DATE(YEAR(D3266),MONTH(D3266),DAY(D3266)),Holidays,1,FALSE)),FALSE,TRUE)</f>
        <v>0</v>
      </c>
      <c r="C3266" t="str">
        <f t="shared" ref="C3266:C3329" si="308">IF(OR(HOUR(D3266)&lt;PkStart,HOUR(D3266)&gt;OPkStart-1,WEEKDAY(D3266,2)&gt;5,B3266)=TRUE,"OFF","ON")</f>
        <v>OFF</v>
      </c>
      <c r="D3266" s="4">
        <f t="shared" si="304"/>
        <v>42565.999999992084</v>
      </c>
      <c r="E3266" t="str">
        <f t="shared" si="305"/>
        <v>LRKPLGS</v>
      </c>
      <c r="F3266" s="39">
        <v>70.241828918457031</v>
      </c>
      <c r="G3266">
        <f t="shared" ref="G3266:G3329" si="309">IF(SUMIF($A$2:$A$8761,A3266,$F$2:$F$8761)=0,0,F3266/SUMIF($A$2:$A$8761,A3266,$F$2:$F$8761))</f>
        <v>1.0090623341878556E-3</v>
      </c>
      <c r="H3266" s="38">
        <f>G3266*SUMIF('Manual Inputs'!$B$11:$B$22,'Expanded kW'!A3266,'Manual Inputs'!$C$11:$C$22)</f>
        <v>37646.624294418965</v>
      </c>
    </row>
    <row r="3267" spans="1:8" x14ac:dyDescent="0.2">
      <c r="A3267">
        <f t="shared" si="306"/>
        <v>7</v>
      </c>
      <c r="B3267" t="b">
        <f t="shared" si="307"/>
        <v>0</v>
      </c>
      <c r="C3267" t="str">
        <f t="shared" si="308"/>
        <v>OFF</v>
      </c>
      <c r="D3267" s="4">
        <f t="shared" si="304"/>
        <v>42566.041666658748</v>
      </c>
      <c r="E3267" t="str">
        <f t="shared" si="305"/>
        <v>LRKPLGS</v>
      </c>
      <c r="F3267" s="39">
        <v>63.999553680419922</v>
      </c>
      <c r="G3267">
        <f t="shared" si="309"/>
        <v>9.1938863235914838E-4</v>
      </c>
      <c r="H3267" s="38">
        <f>G3267*SUMIF('Manual Inputs'!$B$11:$B$22,'Expanded kW'!A3267,'Manual Inputs'!$C$11:$C$22)</f>
        <v>34301.031016921203</v>
      </c>
    </row>
    <row r="3268" spans="1:8" x14ac:dyDescent="0.2">
      <c r="A3268">
        <f t="shared" si="306"/>
        <v>7</v>
      </c>
      <c r="B3268" t="b">
        <f t="shared" si="307"/>
        <v>0</v>
      </c>
      <c r="C3268" t="str">
        <f t="shared" si="308"/>
        <v>OFF</v>
      </c>
      <c r="D3268" s="4">
        <f t="shared" ref="D3268:D3331" si="310">+D3267+1/24</f>
        <v>42566.083333325412</v>
      </c>
      <c r="E3268" t="str">
        <f t="shared" ref="E3268:E3331" si="311">+E3267</f>
        <v>LRKPLGS</v>
      </c>
      <c r="F3268" s="39">
        <v>60.407711029052734</v>
      </c>
      <c r="G3268">
        <f t="shared" si="309"/>
        <v>8.6778984591479784E-4</v>
      </c>
      <c r="H3268" s="38">
        <f>G3268*SUMIF('Manual Inputs'!$B$11:$B$22,'Expanded kW'!A3268,'Manual Inputs'!$C$11:$C$22)</f>
        <v>32375.956557688845</v>
      </c>
    </row>
    <row r="3269" spans="1:8" x14ac:dyDescent="0.2">
      <c r="A3269">
        <f t="shared" si="306"/>
        <v>7</v>
      </c>
      <c r="B3269" t="b">
        <f t="shared" si="307"/>
        <v>0</v>
      </c>
      <c r="C3269" t="str">
        <f t="shared" si="308"/>
        <v>OFF</v>
      </c>
      <c r="D3269" s="4">
        <f t="shared" si="310"/>
        <v>42566.124999992076</v>
      </c>
      <c r="E3269" t="str">
        <f t="shared" si="311"/>
        <v>LRKPLGS</v>
      </c>
      <c r="F3269" s="39">
        <v>60.719566345214844</v>
      </c>
      <c r="G3269">
        <f t="shared" si="309"/>
        <v>8.7226981829166658E-4</v>
      </c>
      <c r="H3269" s="38">
        <f>G3269*SUMIF('Manual Inputs'!$B$11:$B$22,'Expanded kW'!A3269,'Manual Inputs'!$C$11:$C$22)</f>
        <v>32543.097705670647</v>
      </c>
    </row>
    <row r="3270" spans="1:8" x14ac:dyDescent="0.2">
      <c r="A3270">
        <f t="shared" si="306"/>
        <v>7</v>
      </c>
      <c r="B3270" t="b">
        <f t="shared" si="307"/>
        <v>0</v>
      </c>
      <c r="C3270" t="str">
        <f t="shared" si="308"/>
        <v>OFF</v>
      </c>
      <c r="D3270" s="4">
        <f t="shared" si="310"/>
        <v>42566.166666658741</v>
      </c>
      <c r="E3270" t="str">
        <f t="shared" si="311"/>
        <v>LRKPLGS</v>
      </c>
      <c r="F3270" s="39">
        <v>65.425018310546875</v>
      </c>
      <c r="G3270">
        <f t="shared" si="309"/>
        <v>9.3986621230154898E-4</v>
      </c>
      <c r="H3270" s="38">
        <f>G3270*SUMIF('Manual Inputs'!$B$11:$B$22,'Expanded kW'!A3270,'Manual Inputs'!$C$11:$C$22)</f>
        <v>35065.019258709013</v>
      </c>
    </row>
    <row r="3271" spans="1:8" x14ac:dyDescent="0.2">
      <c r="A3271">
        <f t="shared" si="306"/>
        <v>7</v>
      </c>
      <c r="B3271" t="b">
        <f t="shared" si="307"/>
        <v>0</v>
      </c>
      <c r="C3271" t="str">
        <f t="shared" si="308"/>
        <v>OFF</v>
      </c>
      <c r="D3271" s="4">
        <f t="shared" si="310"/>
        <v>42566.208333325405</v>
      </c>
      <c r="E3271" t="str">
        <f t="shared" si="311"/>
        <v>LRKPLGS</v>
      </c>
      <c r="F3271" s="39">
        <v>74.527137756347656</v>
      </c>
      <c r="G3271">
        <f t="shared" si="309"/>
        <v>1.0706231421175241E-3</v>
      </c>
      <c r="H3271" s="38">
        <f>G3271*SUMIF('Manual Inputs'!$B$11:$B$22,'Expanded kW'!A3271,'Manual Inputs'!$C$11:$C$22)</f>
        <v>39943.367051400775</v>
      </c>
    </row>
    <row r="3272" spans="1:8" x14ac:dyDescent="0.2">
      <c r="A3272">
        <f t="shared" si="306"/>
        <v>7</v>
      </c>
      <c r="B3272" t="b">
        <f t="shared" si="307"/>
        <v>0</v>
      </c>
      <c r="C3272" t="str">
        <f t="shared" si="308"/>
        <v>OFF</v>
      </c>
      <c r="D3272" s="4">
        <f t="shared" si="310"/>
        <v>42566.249999992069</v>
      </c>
      <c r="E3272" t="str">
        <f t="shared" si="311"/>
        <v>LRKPLGS</v>
      </c>
      <c r="F3272" s="39">
        <v>84.313941955566406</v>
      </c>
      <c r="G3272">
        <f t="shared" si="309"/>
        <v>1.2112159433238755E-3</v>
      </c>
      <c r="H3272" s="38">
        <f>G3272*SUMIF('Manual Inputs'!$B$11:$B$22,'Expanded kW'!A3272,'Manual Inputs'!$C$11:$C$22)</f>
        <v>45188.676668249558</v>
      </c>
    </row>
    <row r="3273" spans="1:8" x14ac:dyDescent="0.2">
      <c r="A3273">
        <f t="shared" si="306"/>
        <v>7</v>
      </c>
      <c r="B3273" t="b">
        <f t="shared" si="307"/>
        <v>0</v>
      </c>
      <c r="C3273" t="str">
        <f t="shared" si="308"/>
        <v>ON</v>
      </c>
      <c r="D3273" s="4">
        <f t="shared" si="310"/>
        <v>42566.291666658733</v>
      </c>
      <c r="E3273" t="str">
        <f t="shared" si="311"/>
        <v>LRKPLGS</v>
      </c>
      <c r="F3273" s="39">
        <v>92.37103271484375</v>
      </c>
      <c r="G3273">
        <f t="shared" si="309"/>
        <v>1.3269604638396772E-3</v>
      </c>
      <c r="H3273" s="38">
        <f>G3273*SUMIF('Manual Inputs'!$B$11:$B$22,'Expanded kW'!A3273,'Manual Inputs'!$C$11:$C$22)</f>
        <v>49506.933658292801</v>
      </c>
    </row>
    <row r="3274" spans="1:8" x14ac:dyDescent="0.2">
      <c r="A3274">
        <f t="shared" si="306"/>
        <v>7</v>
      </c>
      <c r="B3274" t="b">
        <f t="shared" si="307"/>
        <v>0</v>
      </c>
      <c r="C3274" t="str">
        <f t="shared" si="308"/>
        <v>ON</v>
      </c>
      <c r="D3274" s="4">
        <f t="shared" si="310"/>
        <v>42566.333333325398</v>
      </c>
      <c r="E3274" t="str">
        <f t="shared" si="311"/>
        <v>LRKPLGS</v>
      </c>
      <c r="F3274" s="39">
        <v>95.440017700195313</v>
      </c>
      <c r="G3274">
        <f t="shared" si="309"/>
        <v>1.371048113614591E-3</v>
      </c>
      <c r="H3274" s="38">
        <f>G3274*SUMIF('Manual Inputs'!$B$11:$B$22,'Expanded kW'!A3274,'Manual Inputs'!$C$11:$C$22)</f>
        <v>51151.77870984847</v>
      </c>
    </row>
    <row r="3275" spans="1:8" x14ac:dyDescent="0.2">
      <c r="A3275">
        <f t="shared" si="306"/>
        <v>7</v>
      </c>
      <c r="B3275" t="b">
        <f t="shared" si="307"/>
        <v>0</v>
      </c>
      <c r="C3275" t="str">
        <f t="shared" si="308"/>
        <v>ON</v>
      </c>
      <c r="D3275" s="4">
        <f t="shared" si="310"/>
        <v>42566.374999992062</v>
      </c>
      <c r="E3275" t="str">
        <f t="shared" si="311"/>
        <v>LRKPLGS</v>
      </c>
      <c r="F3275" s="39">
        <v>104.72812652587891</v>
      </c>
      <c r="G3275">
        <f t="shared" si="309"/>
        <v>1.5044768827133467E-3</v>
      </c>
      <c r="H3275" s="38">
        <f>G3275*SUMIF('Manual Inputs'!$B$11:$B$22,'Expanded kW'!A3275,'Manual Inputs'!$C$11:$C$22)</f>
        <v>56129.808877202311</v>
      </c>
    </row>
    <row r="3276" spans="1:8" x14ac:dyDescent="0.2">
      <c r="A3276">
        <f t="shared" si="306"/>
        <v>7</v>
      </c>
      <c r="B3276" t="b">
        <f t="shared" si="307"/>
        <v>0</v>
      </c>
      <c r="C3276" t="str">
        <f t="shared" si="308"/>
        <v>ON</v>
      </c>
      <c r="D3276" s="4">
        <f t="shared" si="310"/>
        <v>42566.416666658726</v>
      </c>
      <c r="E3276" t="str">
        <f t="shared" si="311"/>
        <v>LRKPLGS</v>
      </c>
      <c r="F3276" s="39">
        <v>108.56168365478516</v>
      </c>
      <c r="G3276">
        <f t="shared" si="309"/>
        <v>1.5595480299812701E-3</v>
      </c>
      <c r="H3276" s="38">
        <f>G3276*SUMIF('Manual Inputs'!$B$11:$B$22,'Expanded kW'!A3276,'Manual Inputs'!$C$11:$C$22)</f>
        <v>58184.431986612872</v>
      </c>
    </row>
    <row r="3277" spans="1:8" x14ac:dyDescent="0.2">
      <c r="A3277">
        <f t="shared" si="306"/>
        <v>7</v>
      </c>
      <c r="B3277" t="b">
        <f t="shared" si="307"/>
        <v>0</v>
      </c>
      <c r="C3277" t="str">
        <f t="shared" si="308"/>
        <v>ON</v>
      </c>
      <c r="D3277" s="4">
        <f t="shared" si="310"/>
        <v>42566.45833332539</v>
      </c>
      <c r="E3277" t="str">
        <f t="shared" si="311"/>
        <v>LRKPLGS</v>
      </c>
      <c r="F3277" s="39">
        <v>108.89344787597656</v>
      </c>
      <c r="G3277">
        <f t="shared" si="309"/>
        <v>1.5643140046802497E-3</v>
      </c>
      <c r="H3277" s="38">
        <f>G3277*SUMIF('Manual Inputs'!$B$11:$B$22,'Expanded kW'!A3277,'Manual Inputs'!$C$11:$C$22)</f>
        <v>58362.243458521196</v>
      </c>
    </row>
    <row r="3278" spans="1:8" x14ac:dyDescent="0.2">
      <c r="A3278">
        <f t="shared" si="306"/>
        <v>7</v>
      </c>
      <c r="B3278" t="b">
        <f t="shared" si="307"/>
        <v>0</v>
      </c>
      <c r="C3278" t="str">
        <f t="shared" si="308"/>
        <v>ON</v>
      </c>
      <c r="D3278" s="4">
        <f t="shared" si="310"/>
        <v>42566.499999992055</v>
      </c>
      <c r="E3278" t="str">
        <f t="shared" si="311"/>
        <v>LRKPLGS</v>
      </c>
      <c r="F3278" s="39">
        <v>111.23902130126953</v>
      </c>
      <c r="G3278">
        <f t="shared" si="309"/>
        <v>1.5980094512820567E-3</v>
      </c>
      <c r="H3278" s="38">
        <f>G3278*SUMIF('Manual Inputs'!$B$11:$B$22,'Expanded kW'!A3278,'Manual Inputs'!$C$11:$C$22)</f>
        <v>59619.370769364541</v>
      </c>
    </row>
    <row r="3279" spans="1:8" x14ac:dyDescent="0.2">
      <c r="A3279">
        <f t="shared" si="306"/>
        <v>7</v>
      </c>
      <c r="B3279" t="b">
        <f t="shared" si="307"/>
        <v>0</v>
      </c>
      <c r="C3279" t="str">
        <f t="shared" si="308"/>
        <v>ON</v>
      </c>
      <c r="D3279" s="4">
        <f t="shared" si="310"/>
        <v>42566.541666658719</v>
      </c>
      <c r="E3279" t="str">
        <f t="shared" si="311"/>
        <v>LRKPLGS</v>
      </c>
      <c r="F3279" s="39">
        <v>117.19100189208984</v>
      </c>
      <c r="G3279">
        <f t="shared" si="309"/>
        <v>1.683512911549103E-3</v>
      </c>
      <c r="H3279" s="38">
        <f>G3279*SUMIF('Manual Inputs'!$B$11:$B$22,'Expanded kW'!A3279,'Manual Inputs'!$C$11:$C$22)</f>
        <v>62809.378497813763</v>
      </c>
    </row>
    <row r="3280" spans="1:8" x14ac:dyDescent="0.2">
      <c r="A3280">
        <f t="shared" si="306"/>
        <v>7</v>
      </c>
      <c r="B3280" t="b">
        <f t="shared" si="307"/>
        <v>0</v>
      </c>
      <c r="C3280" t="str">
        <f t="shared" si="308"/>
        <v>ON</v>
      </c>
      <c r="D3280" s="4">
        <f t="shared" si="310"/>
        <v>42566.583333325383</v>
      </c>
      <c r="E3280" t="str">
        <f t="shared" si="311"/>
        <v>LRKPLGS</v>
      </c>
      <c r="F3280" s="39">
        <v>120.09761810302734</v>
      </c>
      <c r="G3280">
        <f t="shared" si="309"/>
        <v>1.7252680449725464E-3</v>
      </c>
      <c r="H3280" s="38">
        <f>G3280*SUMIF('Manual Inputs'!$B$11:$B$22,'Expanded kW'!A3280,'Manual Inputs'!$C$11:$C$22)</f>
        <v>64367.200811755232</v>
      </c>
    </row>
    <row r="3281" spans="1:8" x14ac:dyDescent="0.2">
      <c r="A3281">
        <f t="shared" si="306"/>
        <v>7</v>
      </c>
      <c r="B3281" t="b">
        <f t="shared" si="307"/>
        <v>0</v>
      </c>
      <c r="C3281" t="str">
        <f t="shared" si="308"/>
        <v>ON</v>
      </c>
      <c r="D3281" s="4">
        <f t="shared" si="310"/>
        <v>42566.624999992047</v>
      </c>
      <c r="E3281" t="str">
        <f t="shared" si="311"/>
        <v>LRKPLGS</v>
      </c>
      <c r="F3281" s="39">
        <v>113.81108093261719</v>
      </c>
      <c r="G3281">
        <f t="shared" si="309"/>
        <v>1.6349584962491368E-3</v>
      </c>
      <c r="H3281" s="38">
        <f>G3281*SUMIF('Manual Inputs'!$B$11:$B$22,'Expanded kW'!A3281,'Manual Inputs'!$C$11:$C$22)</f>
        <v>60997.885026397838</v>
      </c>
    </row>
    <row r="3282" spans="1:8" x14ac:dyDescent="0.2">
      <c r="A3282">
        <f t="shared" si="306"/>
        <v>7</v>
      </c>
      <c r="B3282" t="b">
        <f t="shared" si="307"/>
        <v>0</v>
      </c>
      <c r="C3282" t="str">
        <f t="shared" si="308"/>
        <v>ON</v>
      </c>
      <c r="D3282" s="4">
        <f t="shared" si="310"/>
        <v>42566.666666658712</v>
      </c>
      <c r="E3282" t="str">
        <f t="shared" si="311"/>
        <v>LRKPLGS</v>
      </c>
      <c r="F3282" s="39">
        <v>112.46201324462891</v>
      </c>
      <c r="G3282">
        <f t="shared" si="309"/>
        <v>1.61557840021264E-3</v>
      </c>
      <c r="H3282" s="38">
        <f>G3282*SUMIF('Manual Inputs'!$B$11:$B$22,'Expanded kW'!A3282,'Manual Inputs'!$C$11:$C$22)</f>
        <v>60274.842287058083</v>
      </c>
    </row>
    <row r="3283" spans="1:8" x14ac:dyDescent="0.2">
      <c r="A3283">
        <f t="shared" si="306"/>
        <v>7</v>
      </c>
      <c r="B3283" t="b">
        <f t="shared" si="307"/>
        <v>0</v>
      </c>
      <c r="C3283" t="str">
        <f t="shared" si="308"/>
        <v>ON</v>
      </c>
      <c r="D3283" s="4">
        <f t="shared" si="310"/>
        <v>42566.708333325376</v>
      </c>
      <c r="E3283" t="str">
        <f t="shared" si="311"/>
        <v>LRKPLGS</v>
      </c>
      <c r="F3283" s="39">
        <v>109.40814208984375</v>
      </c>
      <c r="G3283">
        <f t="shared" si="309"/>
        <v>1.5717078688895761E-3</v>
      </c>
      <c r="H3283" s="38">
        <f>G3283*SUMIF('Manual Inputs'!$B$11:$B$22,'Expanded kW'!A3283,'Manual Inputs'!$C$11:$C$22)</f>
        <v>58638.097604039867</v>
      </c>
    </row>
    <row r="3284" spans="1:8" x14ac:dyDescent="0.2">
      <c r="A3284">
        <f t="shared" si="306"/>
        <v>7</v>
      </c>
      <c r="B3284" t="b">
        <f t="shared" si="307"/>
        <v>0</v>
      </c>
      <c r="C3284" t="str">
        <f t="shared" si="308"/>
        <v>ON</v>
      </c>
      <c r="D3284" s="4">
        <f t="shared" si="310"/>
        <v>42566.74999999204</v>
      </c>
      <c r="E3284" t="str">
        <f t="shared" si="311"/>
        <v>LRKPLGS</v>
      </c>
      <c r="F3284" s="39">
        <v>103.61293029785156</v>
      </c>
      <c r="G3284">
        <f t="shared" si="309"/>
        <v>1.4884564782583728E-3</v>
      </c>
      <c r="H3284" s="38">
        <f>G3284*SUMIF('Manual Inputs'!$B$11:$B$22,'Expanded kW'!A3284,'Manual Inputs'!$C$11:$C$22)</f>
        <v>55532.111265145024</v>
      </c>
    </row>
    <row r="3285" spans="1:8" x14ac:dyDescent="0.2">
      <c r="A3285">
        <f t="shared" si="306"/>
        <v>7</v>
      </c>
      <c r="B3285" t="b">
        <f t="shared" si="307"/>
        <v>0</v>
      </c>
      <c r="C3285" t="str">
        <f t="shared" si="308"/>
        <v>ON</v>
      </c>
      <c r="D3285" s="4">
        <f t="shared" si="310"/>
        <v>42566.791666658704</v>
      </c>
      <c r="E3285" t="str">
        <f t="shared" si="311"/>
        <v>LRKPLGS</v>
      </c>
      <c r="F3285" s="39">
        <v>103.06287384033203</v>
      </c>
      <c r="G3285">
        <f t="shared" si="309"/>
        <v>1.4805546160559506E-3</v>
      </c>
      <c r="H3285" s="38">
        <f>G3285*SUMIF('Manual Inputs'!$B$11:$B$22,'Expanded kW'!A3285,'Manual Inputs'!$C$11:$C$22)</f>
        <v>55237.304465324989</v>
      </c>
    </row>
    <row r="3286" spans="1:8" x14ac:dyDescent="0.2">
      <c r="A3286">
        <f t="shared" si="306"/>
        <v>7</v>
      </c>
      <c r="B3286" t="b">
        <f t="shared" si="307"/>
        <v>0</v>
      </c>
      <c r="C3286" t="str">
        <f t="shared" si="308"/>
        <v>ON</v>
      </c>
      <c r="D3286" s="4">
        <f t="shared" si="310"/>
        <v>42566.833333325369</v>
      </c>
      <c r="E3286" t="str">
        <f t="shared" si="311"/>
        <v>LRKPLGS</v>
      </c>
      <c r="F3286" s="39">
        <v>95.513175964355469</v>
      </c>
      <c r="G3286">
        <f t="shared" si="309"/>
        <v>1.3720990721379557E-3</v>
      </c>
      <c r="H3286" s="38">
        <f>G3286*SUMIF('Manual Inputs'!$B$11:$B$22,'Expanded kW'!A3286,'Manual Inputs'!$C$11:$C$22)</f>
        <v>51190.988419038506</v>
      </c>
    </row>
    <row r="3287" spans="1:8" x14ac:dyDescent="0.2">
      <c r="A3287">
        <f t="shared" si="306"/>
        <v>7</v>
      </c>
      <c r="B3287" t="b">
        <f t="shared" si="307"/>
        <v>0</v>
      </c>
      <c r="C3287" t="str">
        <f t="shared" si="308"/>
        <v>OFF</v>
      </c>
      <c r="D3287" s="4">
        <f t="shared" si="310"/>
        <v>42566.874999992033</v>
      </c>
      <c r="E3287" t="str">
        <f t="shared" si="311"/>
        <v>LRKPLGS</v>
      </c>
      <c r="F3287" s="39">
        <v>81.789505004882812</v>
      </c>
      <c r="G3287">
        <f t="shared" si="309"/>
        <v>1.1749510242409168E-3</v>
      </c>
      <c r="H3287" s="38">
        <f>G3287*SUMIF('Manual Inputs'!$B$11:$B$22,'Expanded kW'!A3287,'Manual Inputs'!$C$11:$C$22)</f>
        <v>43835.68613681478</v>
      </c>
    </row>
    <row r="3288" spans="1:8" x14ac:dyDescent="0.2">
      <c r="A3288">
        <f t="shared" si="306"/>
        <v>7</v>
      </c>
      <c r="B3288" t="b">
        <f t="shared" si="307"/>
        <v>0</v>
      </c>
      <c r="C3288" t="str">
        <f t="shared" si="308"/>
        <v>OFF</v>
      </c>
      <c r="D3288" s="4">
        <f t="shared" si="310"/>
        <v>42566.916666658697</v>
      </c>
      <c r="E3288" t="str">
        <f t="shared" si="311"/>
        <v>LRKPLGS</v>
      </c>
      <c r="F3288" s="39">
        <v>75.125701904296875</v>
      </c>
      <c r="G3288">
        <f t="shared" si="309"/>
        <v>1.079221843853949E-3</v>
      </c>
      <c r="H3288" s="38">
        <f>G3288*SUMIF('Manual Inputs'!$B$11:$B$22,'Expanded kW'!A3288,'Manual Inputs'!$C$11:$C$22)</f>
        <v>40264.171904305622</v>
      </c>
    </row>
    <row r="3289" spans="1:8" x14ac:dyDescent="0.2">
      <c r="A3289">
        <f t="shared" si="306"/>
        <v>7</v>
      </c>
      <c r="B3289" t="b">
        <f t="shared" si="307"/>
        <v>0</v>
      </c>
      <c r="C3289" t="str">
        <f t="shared" si="308"/>
        <v>OFF</v>
      </c>
      <c r="D3289" s="4">
        <f t="shared" si="310"/>
        <v>42566.958333325361</v>
      </c>
      <c r="E3289" t="str">
        <f t="shared" si="311"/>
        <v>LRKPLGS</v>
      </c>
      <c r="F3289" s="39">
        <v>70.214324951171875</v>
      </c>
      <c r="G3289">
        <f t="shared" si="309"/>
        <v>1.00866722463767E-3</v>
      </c>
      <c r="H3289" s="38">
        <f>G3289*SUMIF('Manual Inputs'!$B$11:$B$22,'Expanded kW'!A3289,'Manual Inputs'!$C$11:$C$22)</f>
        <v>37631.883341073451</v>
      </c>
    </row>
    <row r="3290" spans="1:8" x14ac:dyDescent="0.2">
      <c r="A3290">
        <f t="shared" si="306"/>
        <v>7</v>
      </c>
      <c r="B3290" t="b">
        <f t="shared" si="307"/>
        <v>0</v>
      </c>
      <c r="C3290" t="str">
        <f t="shared" si="308"/>
        <v>OFF</v>
      </c>
      <c r="D3290" s="4">
        <f t="shared" si="310"/>
        <v>42566.999999992026</v>
      </c>
      <c r="E3290" t="str">
        <f t="shared" si="311"/>
        <v>LRKPLGS</v>
      </c>
      <c r="F3290" s="39">
        <v>66.3345947265625</v>
      </c>
      <c r="G3290">
        <f t="shared" si="309"/>
        <v>9.529327755673267E-4</v>
      </c>
      <c r="H3290" s="38">
        <f>G3290*SUMIF('Manual Inputs'!$B$11:$B$22,'Expanded kW'!A3290,'Manual Inputs'!$C$11:$C$22)</f>
        <v>35552.513421774667</v>
      </c>
    </row>
    <row r="3291" spans="1:8" x14ac:dyDescent="0.2">
      <c r="A3291">
        <f t="shared" si="306"/>
        <v>7</v>
      </c>
      <c r="B3291" t="b">
        <f t="shared" si="307"/>
        <v>0</v>
      </c>
      <c r="C3291" t="str">
        <f t="shared" si="308"/>
        <v>OFF</v>
      </c>
      <c r="D3291" s="4">
        <f t="shared" si="310"/>
        <v>42567.04166665869</v>
      </c>
      <c r="E3291" t="str">
        <f t="shared" si="311"/>
        <v>LRKPLGS</v>
      </c>
      <c r="F3291" s="39">
        <v>64.668930053710938</v>
      </c>
      <c r="G3291">
        <f t="shared" si="309"/>
        <v>9.2900459048671008E-4</v>
      </c>
      <c r="H3291" s="38">
        <f>G3291*SUMIF('Manual Inputs'!$B$11:$B$22,'Expanded kW'!A3291,'Manual Inputs'!$C$11:$C$22)</f>
        <v>34659.788202274416</v>
      </c>
    </row>
    <row r="3292" spans="1:8" x14ac:dyDescent="0.2">
      <c r="A3292">
        <f t="shared" si="306"/>
        <v>7</v>
      </c>
      <c r="B3292" t="b">
        <f t="shared" si="307"/>
        <v>0</v>
      </c>
      <c r="C3292" t="str">
        <f t="shared" si="308"/>
        <v>OFF</v>
      </c>
      <c r="D3292" s="4">
        <f t="shared" si="310"/>
        <v>42567.083333325354</v>
      </c>
      <c r="E3292" t="str">
        <f t="shared" si="311"/>
        <v>LRKPLGS</v>
      </c>
      <c r="F3292" s="39">
        <v>63.554187774658203</v>
      </c>
      <c r="G3292">
        <f t="shared" si="309"/>
        <v>9.1299070725732174E-4</v>
      </c>
      <c r="H3292" s="38">
        <f>G3292*SUMIF('Manual Inputs'!$B$11:$B$22,'Expanded kW'!A3292,'Manual Inputs'!$C$11:$C$22)</f>
        <v>34062.333887505345</v>
      </c>
    </row>
    <row r="3293" spans="1:8" x14ac:dyDescent="0.2">
      <c r="A3293">
        <f t="shared" si="306"/>
        <v>7</v>
      </c>
      <c r="B3293" t="b">
        <f t="shared" si="307"/>
        <v>0</v>
      </c>
      <c r="C3293" t="str">
        <f t="shared" si="308"/>
        <v>OFF</v>
      </c>
      <c r="D3293" s="4">
        <f t="shared" si="310"/>
        <v>42567.124999992018</v>
      </c>
      <c r="E3293" t="str">
        <f t="shared" si="311"/>
        <v>LRKPLGS</v>
      </c>
      <c r="F3293" s="39">
        <v>63.563694000244141</v>
      </c>
      <c r="G3293">
        <f t="shared" si="309"/>
        <v>9.1312726939311406E-4</v>
      </c>
      <c r="H3293" s="38">
        <f>G3293*SUMIF('Manual Inputs'!$B$11:$B$22,'Expanded kW'!A3293,'Manual Inputs'!$C$11:$C$22)</f>
        <v>34067.428818952925</v>
      </c>
    </row>
    <row r="3294" spans="1:8" x14ac:dyDescent="0.2">
      <c r="A3294">
        <f t="shared" si="306"/>
        <v>7</v>
      </c>
      <c r="B3294" t="b">
        <f t="shared" si="307"/>
        <v>0</v>
      </c>
      <c r="C3294" t="str">
        <f t="shared" si="308"/>
        <v>OFF</v>
      </c>
      <c r="D3294" s="4">
        <f t="shared" si="310"/>
        <v>42567.166666658683</v>
      </c>
      <c r="E3294" t="str">
        <f t="shared" si="311"/>
        <v>LRKPLGS</v>
      </c>
      <c r="F3294" s="39">
        <v>62.591602325439453</v>
      </c>
      <c r="G3294">
        <f t="shared" si="309"/>
        <v>8.9916264020383548E-4</v>
      </c>
      <c r="H3294" s="38">
        <f>G3294*SUMIF('Manual Inputs'!$B$11:$B$22,'Expanded kW'!A3294,'Manual Inputs'!$C$11:$C$22)</f>
        <v>33546.429143622881</v>
      </c>
    </row>
    <row r="3295" spans="1:8" x14ac:dyDescent="0.2">
      <c r="A3295">
        <f t="shared" si="306"/>
        <v>7</v>
      </c>
      <c r="B3295" t="b">
        <f t="shared" si="307"/>
        <v>0</v>
      </c>
      <c r="C3295" t="str">
        <f t="shared" si="308"/>
        <v>OFF</v>
      </c>
      <c r="D3295" s="4">
        <f t="shared" si="310"/>
        <v>42567.208333325347</v>
      </c>
      <c r="E3295" t="str">
        <f t="shared" si="311"/>
        <v>LRKPLGS</v>
      </c>
      <c r="F3295" s="39">
        <v>66.026069641113281</v>
      </c>
      <c r="G3295">
        <f t="shared" si="309"/>
        <v>9.4850064377815721E-4</v>
      </c>
      <c r="H3295" s="38">
        <f>G3295*SUMIF('Manual Inputs'!$B$11:$B$22,'Expanded kW'!A3295,'Manual Inputs'!$C$11:$C$22)</f>
        <v>35387.157135411544</v>
      </c>
    </row>
    <row r="3296" spans="1:8" x14ac:dyDescent="0.2">
      <c r="A3296">
        <f t="shared" si="306"/>
        <v>7</v>
      </c>
      <c r="B3296" t="b">
        <f t="shared" si="307"/>
        <v>0</v>
      </c>
      <c r="C3296" t="str">
        <f t="shared" si="308"/>
        <v>OFF</v>
      </c>
      <c r="D3296" s="4">
        <f t="shared" si="310"/>
        <v>42567.249999992011</v>
      </c>
      <c r="E3296" t="str">
        <f t="shared" si="311"/>
        <v>LRKPLGS</v>
      </c>
      <c r="F3296" s="39">
        <v>67.292839050292969</v>
      </c>
      <c r="G3296">
        <f t="shared" si="309"/>
        <v>9.6669847997613739E-4</v>
      </c>
      <c r="H3296" s="38">
        <f>G3296*SUMIF('Manual Inputs'!$B$11:$B$22,'Expanded kW'!A3296,'Manual Inputs'!$C$11:$C$22)</f>
        <v>36066.091507556281</v>
      </c>
    </row>
    <row r="3297" spans="1:8" x14ac:dyDescent="0.2">
      <c r="A3297">
        <f t="shared" si="306"/>
        <v>7</v>
      </c>
      <c r="B3297" t="b">
        <f t="shared" si="307"/>
        <v>0</v>
      </c>
      <c r="C3297" t="str">
        <f t="shared" si="308"/>
        <v>OFF</v>
      </c>
      <c r="D3297" s="4">
        <f t="shared" si="310"/>
        <v>42567.291666658675</v>
      </c>
      <c r="E3297" t="str">
        <f t="shared" si="311"/>
        <v>LRKPLGS</v>
      </c>
      <c r="F3297" s="39">
        <v>76.134315490722656</v>
      </c>
      <c r="G3297">
        <f t="shared" si="309"/>
        <v>1.0937111303016848E-3</v>
      </c>
      <c r="H3297" s="38">
        <f>G3297*SUMIF('Manual Inputs'!$B$11:$B$22,'Expanded kW'!A3297,'Manual Inputs'!$C$11:$C$22)</f>
        <v>40804.745766505279</v>
      </c>
    </row>
    <row r="3298" spans="1:8" x14ac:dyDescent="0.2">
      <c r="A3298">
        <f t="shared" si="306"/>
        <v>7</v>
      </c>
      <c r="B3298" t="b">
        <f t="shared" si="307"/>
        <v>0</v>
      </c>
      <c r="C3298" t="str">
        <f t="shared" si="308"/>
        <v>OFF</v>
      </c>
      <c r="D3298" s="4">
        <f t="shared" si="310"/>
        <v>42567.333333325339</v>
      </c>
      <c r="E3298" t="str">
        <f t="shared" si="311"/>
        <v>LRKPLGS</v>
      </c>
      <c r="F3298" s="39">
        <v>80.9903564453125</v>
      </c>
      <c r="G3298">
        <f t="shared" si="309"/>
        <v>1.1634708175991021E-3</v>
      </c>
      <c r="H3298" s="38">
        <f>G3298*SUMIF('Manual Inputs'!$B$11:$B$22,'Expanded kW'!A3298,'Manual Inputs'!$C$11:$C$22)</f>
        <v>43407.376594754089</v>
      </c>
    </row>
    <row r="3299" spans="1:8" x14ac:dyDescent="0.2">
      <c r="A3299">
        <f t="shared" si="306"/>
        <v>7</v>
      </c>
      <c r="B3299" t="b">
        <f t="shared" si="307"/>
        <v>0</v>
      </c>
      <c r="C3299" t="str">
        <f t="shared" si="308"/>
        <v>OFF</v>
      </c>
      <c r="D3299" s="4">
        <f t="shared" si="310"/>
        <v>42567.374999992004</v>
      </c>
      <c r="E3299" t="str">
        <f t="shared" si="311"/>
        <v>LRKPLGS</v>
      </c>
      <c r="F3299" s="39">
        <v>86.655876159667969</v>
      </c>
      <c r="G3299">
        <f t="shared" si="309"/>
        <v>1.2448591105205676E-3</v>
      </c>
      <c r="H3299" s="38">
        <f>G3299*SUMIF('Manual Inputs'!$B$11:$B$22,'Expanded kW'!A3299,'Manual Inputs'!$C$11:$C$22)</f>
        <v>46443.853511757028</v>
      </c>
    </row>
    <row r="3300" spans="1:8" x14ac:dyDescent="0.2">
      <c r="A3300">
        <f t="shared" si="306"/>
        <v>7</v>
      </c>
      <c r="B3300" t="b">
        <f t="shared" si="307"/>
        <v>0</v>
      </c>
      <c r="C3300" t="str">
        <f t="shared" si="308"/>
        <v>OFF</v>
      </c>
      <c r="D3300" s="4">
        <f t="shared" si="310"/>
        <v>42567.416666658668</v>
      </c>
      <c r="E3300" t="str">
        <f t="shared" si="311"/>
        <v>LRKPLGS</v>
      </c>
      <c r="F3300" s="39">
        <v>85.904396057128906</v>
      </c>
      <c r="G3300">
        <f t="shared" si="309"/>
        <v>1.2340636873654546E-3</v>
      </c>
      <c r="H3300" s="38">
        <f>G3300*SUMIF('Manual Inputs'!$B$11:$B$22,'Expanded kW'!A3300,'Manual Inputs'!$C$11:$C$22)</f>
        <v>46041.092229475187</v>
      </c>
    </row>
    <row r="3301" spans="1:8" x14ac:dyDescent="0.2">
      <c r="A3301">
        <f t="shared" si="306"/>
        <v>7</v>
      </c>
      <c r="B3301" t="b">
        <f t="shared" si="307"/>
        <v>0</v>
      </c>
      <c r="C3301" t="str">
        <f t="shared" si="308"/>
        <v>OFF</v>
      </c>
      <c r="D3301" s="4">
        <f t="shared" si="310"/>
        <v>42567.458333325332</v>
      </c>
      <c r="E3301" t="str">
        <f t="shared" si="311"/>
        <v>LRKPLGS</v>
      </c>
      <c r="F3301" s="39">
        <v>92.285728454589844</v>
      </c>
      <c r="G3301">
        <f t="shared" si="309"/>
        <v>1.325735021431737E-3</v>
      </c>
      <c r="H3301" s="38">
        <f>G3301*SUMIF('Manual Inputs'!$B$11:$B$22,'Expanded kW'!A3301,'Manual Inputs'!$C$11:$C$22)</f>
        <v>49461.214213256433</v>
      </c>
    </row>
    <row r="3302" spans="1:8" x14ac:dyDescent="0.2">
      <c r="A3302">
        <f t="shared" si="306"/>
        <v>7</v>
      </c>
      <c r="B3302" t="b">
        <f t="shared" si="307"/>
        <v>0</v>
      </c>
      <c r="C3302" t="str">
        <f t="shared" si="308"/>
        <v>OFF</v>
      </c>
      <c r="D3302" s="4">
        <f t="shared" si="310"/>
        <v>42567.499999991996</v>
      </c>
      <c r="E3302" t="str">
        <f t="shared" si="311"/>
        <v>LRKPLGS</v>
      </c>
      <c r="F3302" s="39">
        <v>93.573020935058594</v>
      </c>
      <c r="G3302">
        <f t="shared" si="309"/>
        <v>1.3442276827864436E-3</v>
      </c>
      <c r="H3302" s="38">
        <f>G3302*SUMIF('Manual Inputs'!$B$11:$B$22,'Expanded kW'!A3302,'Manual Inputs'!$C$11:$C$22)</f>
        <v>50151.148076247053</v>
      </c>
    </row>
    <row r="3303" spans="1:8" x14ac:dyDescent="0.2">
      <c r="A3303">
        <f t="shared" si="306"/>
        <v>7</v>
      </c>
      <c r="B3303" t="b">
        <f t="shared" si="307"/>
        <v>0</v>
      </c>
      <c r="C3303" t="str">
        <f t="shared" si="308"/>
        <v>OFF</v>
      </c>
      <c r="D3303" s="4">
        <f t="shared" si="310"/>
        <v>42567.541666658661</v>
      </c>
      <c r="E3303" t="str">
        <f t="shared" si="311"/>
        <v>LRKPLGS</v>
      </c>
      <c r="F3303" s="39">
        <v>92.564002990722656</v>
      </c>
      <c r="G3303">
        <f t="shared" si="309"/>
        <v>1.3297325875159171E-3</v>
      </c>
      <c r="H3303" s="38">
        <f>G3303*SUMIF('Manual Inputs'!$B$11:$B$22,'Expanded kW'!A3303,'Manual Inputs'!$C$11:$C$22)</f>
        <v>49610.357495454518</v>
      </c>
    </row>
    <row r="3304" spans="1:8" x14ac:dyDescent="0.2">
      <c r="A3304">
        <f t="shared" si="306"/>
        <v>7</v>
      </c>
      <c r="B3304" t="b">
        <f t="shared" si="307"/>
        <v>0</v>
      </c>
      <c r="C3304" t="str">
        <f t="shared" si="308"/>
        <v>OFF</v>
      </c>
      <c r="D3304" s="4">
        <f t="shared" si="310"/>
        <v>42567.583333325325</v>
      </c>
      <c r="E3304" t="str">
        <f t="shared" si="311"/>
        <v>LRKPLGS</v>
      </c>
      <c r="F3304" s="39">
        <v>97.388656616210937</v>
      </c>
      <c r="G3304">
        <f t="shared" si="309"/>
        <v>1.3990413786442739E-3</v>
      </c>
      <c r="H3304" s="38">
        <f>G3304*SUMIF('Manual Inputs'!$B$11:$B$22,'Expanded kW'!A3304,'Manual Inputs'!$C$11:$C$22)</f>
        <v>52196.166054060224</v>
      </c>
    </row>
    <row r="3305" spans="1:8" x14ac:dyDescent="0.2">
      <c r="A3305">
        <f t="shared" si="306"/>
        <v>7</v>
      </c>
      <c r="B3305" t="b">
        <f t="shared" si="307"/>
        <v>0</v>
      </c>
      <c r="C3305" t="str">
        <f t="shared" si="308"/>
        <v>OFF</v>
      </c>
      <c r="D3305" s="4">
        <f t="shared" si="310"/>
        <v>42567.624999991989</v>
      </c>
      <c r="E3305" t="str">
        <f t="shared" si="311"/>
        <v>LRKPLGS</v>
      </c>
      <c r="F3305" s="39">
        <v>98.967559814453125</v>
      </c>
      <c r="G3305">
        <f t="shared" si="309"/>
        <v>1.4217231876348182E-3</v>
      </c>
      <c r="H3305" s="38">
        <f>G3305*SUMIF('Manual Inputs'!$B$11:$B$22,'Expanded kW'!A3305,'Manual Inputs'!$C$11:$C$22)</f>
        <v>53042.390823783746</v>
      </c>
    </row>
    <row r="3306" spans="1:8" x14ac:dyDescent="0.2">
      <c r="A3306">
        <f t="shared" si="306"/>
        <v>7</v>
      </c>
      <c r="B3306" t="b">
        <f t="shared" si="307"/>
        <v>0</v>
      </c>
      <c r="C3306" t="str">
        <f t="shared" si="308"/>
        <v>OFF</v>
      </c>
      <c r="D3306" s="4">
        <f t="shared" si="310"/>
        <v>42567.666666658653</v>
      </c>
      <c r="E3306" t="str">
        <f t="shared" si="311"/>
        <v>LRKPLGS</v>
      </c>
      <c r="F3306" s="39">
        <v>98.157196044921875</v>
      </c>
      <c r="G3306">
        <f t="shared" si="309"/>
        <v>1.4100818683608889E-3</v>
      </c>
      <c r="H3306" s="38">
        <f>G3306*SUMIF('Manual Inputs'!$B$11:$B$22,'Expanded kW'!A3306,'Manual Inputs'!$C$11:$C$22)</f>
        <v>52608.070407543331</v>
      </c>
    </row>
    <row r="3307" spans="1:8" x14ac:dyDescent="0.2">
      <c r="A3307">
        <f t="shared" si="306"/>
        <v>7</v>
      </c>
      <c r="B3307" t="b">
        <f t="shared" si="307"/>
        <v>0</v>
      </c>
      <c r="C3307" t="str">
        <f t="shared" si="308"/>
        <v>OFF</v>
      </c>
      <c r="D3307" s="4">
        <f t="shared" si="310"/>
        <v>42567.708333325318</v>
      </c>
      <c r="E3307" t="str">
        <f t="shared" si="311"/>
        <v>LRKPLGS</v>
      </c>
      <c r="F3307" s="39">
        <v>101.36574554443359</v>
      </c>
      <c r="G3307">
        <f t="shared" si="309"/>
        <v>1.4561744388019732E-3</v>
      </c>
      <c r="H3307" s="38">
        <f>G3307*SUMIF('Manual Inputs'!$B$11:$B$22,'Expanded kW'!A3307,'Manual Inputs'!$C$11:$C$22)</f>
        <v>54327.716085881075</v>
      </c>
    </row>
    <row r="3308" spans="1:8" x14ac:dyDescent="0.2">
      <c r="A3308">
        <f t="shared" si="306"/>
        <v>7</v>
      </c>
      <c r="B3308" t="b">
        <f t="shared" si="307"/>
        <v>0</v>
      </c>
      <c r="C3308" t="str">
        <f t="shared" si="308"/>
        <v>OFF</v>
      </c>
      <c r="D3308" s="4">
        <f t="shared" si="310"/>
        <v>42567.749999991982</v>
      </c>
      <c r="E3308" t="str">
        <f t="shared" si="311"/>
        <v>LRKPLGS</v>
      </c>
      <c r="F3308" s="39">
        <v>99.084022521972656</v>
      </c>
      <c r="G3308">
        <f t="shared" si="309"/>
        <v>1.4233962381989191E-3</v>
      </c>
      <c r="H3308" s="38">
        <f>G3308*SUMIF('Manual Inputs'!$B$11:$B$22,'Expanded kW'!A3308,'Manual Inputs'!$C$11:$C$22)</f>
        <v>53104.809867561613</v>
      </c>
    </row>
    <row r="3309" spans="1:8" x14ac:dyDescent="0.2">
      <c r="A3309">
        <f t="shared" si="306"/>
        <v>7</v>
      </c>
      <c r="B3309" t="b">
        <f t="shared" si="307"/>
        <v>0</v>
      </c>
      <c r="C3309" t="str">
        <f t="shared" si="308"/>
        <v>OFF</v>
      </c>
      <c r="D3309" s="4">
        <f t="shared" si="310"/>
        <v>42567.791666658646</v>
      </c>
      <c r="E3309" t="str">
        <f t="shared" si="311"/>
        <v>LRKPLGS</v>
      </c>
      <c r="F3309" s="39">
        <v>94.669952392578125</v>
      </c>
      <c r="G3309">
        <f t="shared" si="309"/>
        <v>1.3599857038119739E-3</v>
      </c>
      <c r="H3309" s="38">
        <f>G3309*SUMIF('Manual Inputs'!$B$11:$B$22,'Expanded kW'!A3309,'Manual Inputs'!$C$11:$C$22)</f>
        <v>50739.056550354515</v>
      </c>
    </row>
    <row r="3310" spans="1:8" x14ac:dyDescent="0.2">
      <c r="A3310">
        <f t="shared" si="306"/>
        <v>7</v>
      </c>
      <c r="B3310" t="b">
        <f t="shared" si="307"/>
        <v>0</v>
      </c>
      <c r="C3310" t="str">
        <f t="shared" si="308"/>
        <v>OFF</v>
      </c>
      <c r="D3310" s="4">
        <f t="shared" si="310"/>
        <v>42567.83333332531</v>
      </c>
      <c r="E3310" t="str">
        <f t="shared" si="311"/>
        <v>LRKPLGS</v>
      </c>
      <c r="F3310" s="39">
        <v>87.028289794921875</v>
      </c>
      <c r="G3310">
        <f t="shared" si="309"/>
        <v>1.2502090363106398E-3</v>
      </c>
      <c r="H3310" s="38">
        <f>G3310*SUMIF('Manual Inputs'!$B$11:$B$22,'Expanded kW'!A3310,'Manual Inputs'!$C$11:$C$22)</f>
        <v>46643.4513357943</v>
      </c>
    </row>
    <row r="3311" spans="1:8" x14ac:dyDescent="0.2">
      <c r="A3311">
        <f t="shared" si="306"/>
        <v>7</v>
      </c>
      <c r="B3311" t="b">
        <f t="shared" si="307"/>
        <v>0</v>
      </c>
      <c r="C3311" t="str">
        <f t="shared" si="308"/>
        <v>OFF</v>
      </c>
      <c r="D3311" s="4">
        <f t="shared" si="310"/>
        <v>42567.874999991975</v>
      </c>
      <c r="E3311" t="str">
        <f t="shared" si="311"/>
        <v>LRKPLGS</v>
      </c>
      <c r="F3311" s="39">
        <v>80.648353576660156</v>
      </c>
      <c r="G3311">
        <f t="shared" si="309"/>
        <v>1.1585577591230493E-3</v>
      </c>
      <c r="H3311" s="38">
        <f>G3311*SUMIF('Manual Inputs'!$B$11:$B$22,'Expanded kW'!A3311,'Manual Inputs'!$C$11:$C$22)</f>
        <v>43224.077644512989</v>
      </c>
    </row>
    <row r="3312" spans="1:8" x14ac:dyDescent="0.2">
      <c r="A3312">
        <f t="shared" si="306"/>
        <v>7</v>
      </c>
      <c r="B3312" t="b">
        <f t="shared" si="307"/>
        <v>0</v>
      </c>
      <c r="C3312" t="str">
        <f t="shared" si="308"/>
        <v>OFF</v>
      </c>
      <c r="D3312" s="4">
        <f t="shared" si="310"/>
        <v>42567.916666658639</v>
      </c>
      <c r="E3312" t="str">
        <f t="shared" si="311"/>
        <v>LRKPLGS</v>
      </c>
      <c r="F3312" s="39">
        <v>74.17718505859375</v>
      </c>
      <c r="G3312">
        <f t="shared" si="309"/>
        <v>1.065595879993401E-3</v>
      </c>
      <c r="H3312" s="38">
        <f>G3312*SUMIF('Manual Inputs'!$B$11:$B$22,'Expanded kW'!A3312,'Manual Inputs'!$C$11:$C$22)</f>
        <v>39755.807331843163</v>
      </c>
    </row>
    <row r="3313" spans="1:8" x14ac:dyDescent="0.2">
      <c r="A3313">
        <f t="shared" si="306"/>
        <v>7</v>
      </c>
      <c r="B3313" t="b">
        <f t="shared" si="307"/>
        <v>0</v>
      </c>
      <c r="C3313" t="str">
        <f t="shared" si="308"/>
        <v>OFF</v>
      </c>
      <c r="D3313" s="4">
        <f t="shared" si="310"/>
        <v>42567.958333325303</v>
      </c>
      <c r="E3313" t="str">
        <f t="shared" si="311"/>
        <v>LRKPLGS</v>
      </c>
      <c r="F3313" s="39">
        <v>70.790107727050781</v>
      </c>
      <c r="G3313">
        <f t="shared" si="309"/>
        <v>1.0169386594900854E-3</v>
      </c>
      <c r="H3313" s="38">
        <f>G3313*SUMIF('Manual Inputs'!$B$11:$B$22,'Expanded kW'!A3313,'Manual Inputs'!$C$11:$C$22)</f>
        <v>37940.478350236357</v>
      </c>
    </row>
    <row r="3314" spans="1:8" x14ac:dyDescent="0.2">
      <c r="A3314">
        <f t="shared" si="306"/>
        <v>7</v>
      </c>
      <c r="B3314" t="b">
        <f t="shared" si="307"/>
        <v>0</v>
      </c>
      <c r="C3314" t="str">
        <f t="shared" si="308"/>
        <v>OFF</v>
      </c>
      <c r="D3314" s="4">
        <f t="shared" si="310"/>
        <v>42567.999999991967</v>
      </c>
      <c r="E3314" t="str">
        <f t="shared" si="311"/>
        <v>LRKPLGS</v>
      </c>
      <c r="F3314" s="39">
        <v>66.643356323242187</v>
      </c>
      <c r="G3314">
        <f t="shared" si="309"/>
        <v>9.5736830496982641E-4</v>
      </c>
      <c r="H3314" s="38">
        <f>G3314*SUMIF('Manual Inputs'!$B$11:$B$22,'Expanded kW'!A3314,'Manual Inputs'!$C$11:$C$22)</f>
        <v>35717.996468069476</v>
      </c>
    </row>
    <row r="3315" spans="1:8" x14ac:dyDescent="0.2">
      <c r="A3315">
        <f t="shared" si="306"/>
        <v>7</v>
      </c>
      <c r="B3315" t="b">
        <f t="shared" si="307"/>
        <v>0</v>
      </c>
      <c r="C3315" t="str">
        <f t="shared" si="308"/>
        <v>OFF</v>
      </c>
      <c r="D3315" s="4">
        <f t="shared" si="310"/>
        <v>42568.041666658632</v>
      </c>
      <c r="E3315" t="str">
        <f t="shared" si="311"/>
        <v>LRKPLGS</v>
      </c>
      <c r="F3315" s="39">
        <v>64.549598693847656</v>
      </c>
      <c r="G3315">
        <f t="shared" si="309"/>
        <v>9.2729033016092561E-4</v>
      </c>
      <c r="H3315" s="38">
        <f>G3315*SUMIF('Manual Inputs'!$B$11:$B$22,'Expanded kW'!A3315,'Manual Inputs'!$C$11:$C$22)</f>
        <v>34595.831683196157</v>
      </c>
    </row>
    <row r="3316" spans="1:8" x14ac:dyDescent="0.2">
      <c r="A3316">
        <f t="shared" si="306"/>
        <v>7</v>
      </c>
      <c r="B3316" t="b">
        <f t="shared" si="307"/>
        <v>0</v>
      </c>
      <c r="C3316" t="str">
        <f t="shared" si="308"/>
        <v>OFF</v>
      </c>
      <c r="D3316" s="4">
        <f t="shared" si="310"/>
        <v>42568.083333325296</v>
      </c>
      <c r="E3316" t="str">
        <f t="shared" si="311"/>
        <v>LRKPLGS</v>
      </c>
      <c r="F3316" s="39">
        <v>63.673320770263672</v>
      </c>
      <c r="G3316">
        <f t="shared" si="309"/>
        <v>9.1470211797192605E-4</v>
      </c>
      <c r="H3316" s="38">
        <f>G3316*SUMIF('Manual Inputs'!$B$11:$B$22,'Expanded kW'!A3316,'Manual Inputs'!$C$11:$C$22)</f>
        <v>34126.184091802199</v>
      </c>
    </row>
    <row r="3317" spans="1:8" x14ac:dyDescent="0.2">
      <c r="A3317">
        <f t="shared" si="306"/>
        <v>7</v>
      </c>
      <c r="B3317" t="b">
        <f t="shared" si="307"/>
        <v>0</v>
      </c>
      <c r="C3317" t="str">
        <f t="shared" si="308"/>
        <v>OFF</v>
      </c>
      <c r="D3317" s="4">
        <f t="shared" si="310"/>
        <v>42568.12499999196</v>
      </c>
      <c r="E3317" t="str">
        <f t="shared" si="311"/>
        <v>LRKPLGS</v>
      </c>
      <c r="F3317" s="39">
        <v>63.545219421386719</v>
      </c>
      <c r="G3317">
        <f t="shared" si="309"/>
        <v>9.1286187195184509E-4</v>
      </c>
      <c r="H3317" s="38">
        <f>G3317*SUMIF('Manual Inputs'!$B$11:$B$22,'Expanded kW'!A3317,'Manual Inputs'!$C$11:$C$22)</f>
        <v>34057.527232676599</v>
      </c>
    </row>
    <row r="3318" spans="1:8" x14ac:dyDescent="0.2">
      <c r="A3318">
        <f t="shared" si="306"/>
        <v>7</v>
      </c>
      <c r="B3318" t="b">
        <f t="shared" si="307"/>
        <v>0</v>
      </c>
      <c r="C3318" t="str">
        <f t="shared" si="308"/>
        <v>OFF</v>
      </c>
      <c r="D3318" s="4">
        <f t="shared" si="310"/>
        <v>42568.166666658624</v>
      </c>
      <c r="E3318" t="str">
        <f t="shared" si="311"/>
        <v>LRKPLGS</v>
      </c>
      <c r="F3318" s="39">
        <v>62.516460418701172</v>
      </c>
      <c r="G3318">
        <f t="shared" si="309"/>
        <v>8.9808318556866811E-4</v>
      </c>
      <c r="H3318" s="38">
        <f>G3318*SUMIF('Manual Inputs'!$B$11:$B$22,'Expanded kW'!A3318,'Manual Inputs'!$C$11:$C$22)</f>
        <v>33506.156286618738</v>
      </c>
    </row>
    <row r="3319" spans="1:8" x14ac:dyDescent="0.2">
      <c r="A3319">
        <f t="shared" si="306"/>
        <v>7</v>
      </c>
      <c r="B3319" t="b">
        <f t="shared" si="307"/>
        <v>0</v>
      </c>
      <c r="C3319" t="str">
        <f t="shared" si="308"/>
        <v>OFF</v>
      </c>
      <c r="D3319" s="4">
        <f t="shared" si="310"/>
        <v>42568.208333325289</v>
      </c>
      <c r="E3319" t="str">
        <f t="shared" si="311"/>
        <v>LRKPLGS</v>
      </c>
      <c r="F3319" s="39">
        <v>66.144554138183594</v>
      </c>
      <c r="G3319">
        <f t="shared" si="309"/>
        <v>9.502027384562106E-4</v>
      </c>
      <c r="H3319" s="38">
        <f>G3319*SUMIF('Manual Inputs'!$B$11:$B$22,'Expanded kW'!A3319,'Manual Inputs'!$C$11:$C$22)</f>
        <v>35450.659772153776</v>
      </c>
    </row>
    <row r="3320" spans="1:8" x14ac:dyDescent="0.2">
      <c r="A3320">
        <f t="shared" si="306"/>
        <v>7</v>
      </c>
      <c r="B3320" t="b">
        <f t="shared" si="307"/>
        <v>0</v>
      </c>
      <c r="C3320" t="str">
        <f t="shared" si="308"/>
        <v>OFF</v>
      </c>
      <c r="D3320" s="4">
        <f t="shared" si="310"/>
        <v>42568.249999991953</v>
      </c>
      <c r="E3320" t="str">
        <f t="shared" si="311"/>
        <v>LRKPLGS</v>
      </c>
      <c r="F3320" s="39">
        <v>72.442306518554688</v>
      </c>
      <c r="G3320">
        <f t="shared" si="309"/>
        <v>1.0406733998117347E-3</v>
      </c>
      <c r="H3320" s="38">
        <f>G3320*SUMIF('Manual Inputs'!$B$11:$B$22,'Expanded kW'!A3320,'Manual Inputs'!$C$11:$C$22)</f>
        <v>38825.986431690901</v>
      </c>
    </row>
    <row r="3321" spans="1:8" x14ac:dyDescent="0.2">
      <c r="A3321">
        <f t="shared" si="306"/>
        <v>7</v>
      </c>
      <c r="B3321" t="b">
        <f t="shared" si="307"/>
        <v>0</v>
      </c>
      <c r="C3321" t="str">
        <f t="shared" si="308"/>
        <v>OFF</v>
      </c>
      <c r="D3321" s="4">
        <f t="shared" si="310"/>
        <v>42568.291666658617</v>
      </c>
      <c r="E3321" t="str">
        <f t="shared" si="311"/>
        <v>LRKPLGS</v>
      </c>
      <c r="F3321" s="39">
        <v>71.16607666015625</v>
      </c>
      <c r="G3321">
        <f t="shared" si="309"/>
        <v>1.0223396590805422E-3</v>
      </c>
      <c r="H3321" s="38">
        <f>G3321*SUMIF('Manual Inputs'!$B$11:$B$22,'Expanded kW'!A3321,'Manual Inputs'!$C$11:$C$22)</f>
        <v>38141.981662278908</v>
      </c>
    </row>
    <row r="3322" spans="1:8" x14ac:dyDescent="0.2">
      <c r="A3322">
        <f t="shared" si="306"/>
        <v>7</v>
      </c>
      <c r="B3322" t="b">
        <f t="shared" si="307"/>
        <v>0</v>
      </c>
      <c r="C3322" t="str">
        <f t="shared" si="308"/>
        <v>OFF</v>
      </c>
      <c r="D3322" s="4">
        <f t="shared" si="310"/>
        <v>42568.333333325281</v>
      </c>
      <c r="E3322" t="str">
        <f t="shared" si="311"/>
        <v>LRKPLGS</v>
      </c>
      <c r="F3322" s="39">
        <v>70.806549072265625</v>
      </c>
      <c r="G3322">
        <f t="shared" si="309"/>
        <v>1.0171748484167568E-3</v>
      </c>
      <c r="H3322" s="38">
        <f>G3322*SUMIF('Manual Inputs'!$B$11:$B$22,'Expanded kW'!A3322,'Manual Inputs'!$C$11:$C$22)</f>
        <v>37949.290210003237</v>
      </c>
    </row>
    <row r="3323" spans="1:8" x14ac:dyDescent="0.2">
      <c r="A3323">
        <f t="shared" si="306"/>
        <v>7</v>
      </c>
      <c r="B3323" t="b">
        <f t="shared" si="307"/>
        <v>0</v>
      </c>
      <c r="C3323" t="str">
        <f t="shared" si="308"/>
        <v>OFF</v>
      </c>
      <c r="D3323" s="4">
        <f t="shared" si="310"/>
        <v>42568.374999991946</v>
      </c>
      <c r="E3323" t="str">
        <f t="shared" si="311"/>
        <v>LRKPLGS</v>
      </c>
      <c r="F3323" s="39">
        <v>80.979873657226563</v>
      </c>
      <c r="G3323">
        <f t="shared" si="309"/>
        <v>1.1633202266082686E-3</v>
      </c>
      <c r="H3323" s="38">
        <f>G3323*SUMIF('Manual Inputs'!$B$11:$B$22,'Expanded kW'!A3323,'Manual Inputs'!$C$11:$C$22)</f>
        <v>43401.758267459576</v>
      </c>
    </row>
    <row r="3324" spans="1:8" x14ac:dyDescent="0.2">
      <c r="A3324">
        <f t="shared" si="306"/>
        <v>7</v>
      </c>
      <c r="B3324" t="b">
        <f t="shared" si="307"/>
        <v>0</v>
      </c>
      <c r="C3324" t="str">
        <f t="shared" si="308"/>
        <v>OFF</v>
      </c>
      <c r="D3324" s="4">
        <f t="shared" si="310"/>
        <v>42568.41666665861</v>
      </c>
      <c r="E3324" t="str">
        <f t="shared" si="311"/>
        <v>LRKPLGS</v>
      </c>
      <c r="F3324" s="39">
        <v>91.11553955078125</v>
      </c>
      <c r="G3324">
        <f t="shared" si="309"/>
        <v>1.3089246170772519E-3</v>
      </c>
      <c r="H3324" s="38">
        <f>G3324*SUMIF('Manual Inputs'!$B$11:$B$22,'Expanded kW'!A3324,'Manual Inputs'!$C$11:$C$22)</f>
        <v>48834.042872568229</v>
      </c>
    </row>
    <row r="3325" spans="1:8" x14ac:dyDescent="0.2">
      <c r="A3325">
        <f t="shared" si="306"/>
        <v>7</v>
      </c>
      <c r="B3325" t="b">
        <f t="shared" si="307"/>
        <v>0</v>
      </c>
      <c r="C3325" t="str">
        <f t="shared" si="308"/>
        <v>OFF</v>
      </c>
      <c r="D3325" s="4">
        <f t="shared" si="310"/>
        <v>42568.458333325274</v>
      </c>
      <c r="E3325" t="str">
        <f t="shared" si="311"/>
        <v>LRKPLGS</v>
      </c>
      <c r="F3325" s="39">
        <v>94.469108581542969</v>
      </c>
      <c r="G3325">
        <f t="shared" si="309"/>
        <v>1.3571004724919639E-3</v>
      </c>
      <c r="H3325" s="38">
        <f>G3325*SUMIF('Manual Inputs'!$B$11:$B$22,'Expanded kW'!A3325,'Manual Inputs'!$C$11:$C$22)</f>
        <v>50631.41283417683</v>
      </c>
    </row>
    <row r="3326" spans="1:8" x14ac:dyDescent="0.2">
      <c r="A3326">
        <f t="shared" si="306"/>
        <v>7</v>
      </c>
      <c r="B3326" t="b">
        <f t="shared" si="307"/>
        <v>0</v>
      </c>
      <c r="C3326" t="str">
        <f t="shared" si="308"/>
        <v>OFF</v>
      </c>
      <c r="D3326" s="4">
        <f t="shared" si="310"/>
        <v>42568.499999991938</v>
      </c>
      <c r="E3326" t="str">
        <f t="shared" si="311"/>
        <v>LRKPLGS</v>
      </c>
      <c r="F3326" s="39">
        <v>100.70704650878906</v>
      </c>
      <c r="G3326">
        <f t="shared" si="309"/>
        <v>1.4467118664762105E-3</v>
      </c>
      <c r="H3326" s="38">
        <f>G3326*SUMIF('Manual Inputs'!$B$11:$B$22,'Expanded kW'!A3326,'Manual Inputs'!$C$11:$C$22)</f>
        <v>53974.681498088765</v>
      </c>
    </row>
    <row r="3327" spans="1:8" x14ac:dyDescent="0.2">
      <c r="A3327">
        <f t="shared" si="306"/>
        <v>7</v>
      </c>
      <c r="B3327" t="b">
        <f t="shared" si="307"/>
        <v>0</v>
      </c>
      <c r="C3327" t="str">
        <f t="shared" si="308"/>
        <v>OFF</v>
      </c>
      <c r="D3327" s="4">
        <f t="shared" si="310"/>
        <v>42568.541666658602</v>
      </c>
      <c r="E3327" t="str">
        <f t="shared" si="311"/>
        <v>LRKPLGS</v>
      </c>
      <c r="F3327" s="39">
        <v>103.17305755615234</v>
      </c>
      <c r="G3327">
        <f t="shared" si="309"/>
        <v>1.4821374654661532E-3</v>
      </c>
      <c r="H3327" s="38">
        <f>G3327*SUMIF('Manual Inputs'!$B$11:$B$22,'Expanded kW'!A3327,'Manual Inputs'!$C$11:$C$22)</f>
        <v>55296.358237368215</v>
      </c>
    </row>
    <row r="3328" spans="1:8" x14ac:dyDescent="0.2">
      <c r="A3328">
        <f t="shared" si="306"/>
        <v>7</v>
      </c>
      <c r="B3328" t="b">
        <f t="shared" si="307"/>
        <v>0</v>
      </c>
      <c r="C3328" t="str">
        <f t="shared" si="308"/>
        <v>OFF</v>
      </c>
      <c r="D3328" s="4">
        <f t="shared" si="310"/>
        <v>42568.583333325267</v>
      </c>
      <c r="E3328" t="str">
        <f t="shared" si="311"/>
        <v>LRKPLGS</v>
      </c>
      <c r="F3328" s="39">
        <v>103.74613189697266</v>
      </c>
      <c r="G3328">
        <f t="shared" si="309"/>
        <v>1.4903699921659152E-3</v>
      </c>
      <c r="H3328" s="38">
        <f>G3328*SUMIF('Manual Inputs'!$B$11:$B$22,'Expanded kW'!A3328,'Manual Inputs'!$C$11:$C$22)</f>
        <v>55603.501640861876</v>
      </c>
    </row>
    <row r="3329" spans="1:8" x14ac:dyDescent="0.2">
      <c r="A3329">
        <f t="shared" si="306"/>
        <v>7</v>
      </c>
      <c r="B3329" t="b">
        <f t="shared" si="307"/>
        <v>0</v>
      </c>
      <c r="C3329" t="str">
        <f t="shared" si="308"/>
        <v>OFF</v>
      </c>
      <c r="D3329" s="4">
        <f t="shared" si="310"/>
        <v>42568.624999991931</v>
      </c>
      <c r="E3329" t="str">
        <f t="shared" si="311"/>
        <v>LRKPLGS</v>
      </c>
      <c r="F3329" s="39">
        <v>102.8763427734375</v>
      </c>
      <c r="G3329">
        <f t="shared" si="309"/>
        <v>1.4778749951426392E-3</v>
      </c>
      <c r="H3329" s="38">
        <f>G3329*SUMIF('Manual Inputs'!$B$11:$B$22,'Expanded kW'!A3329,'Manual Inputs'!$C$11:$C$22)</f>
        <v>55137.331769529046</v>
      </c>
    </row>
    <row r="3330" spans="1:8" x14ac:dyDescent="0.2">
      <c r="A3330">
        <f t="shared" ref="A3330:A3393" si="312">MONTH(D3330)</f>
        <v>7</v>
      </c>
      <c r="B3330" t="b">
        <f t="shared" ref="B3330:B3393" si="313">IF(ISNA(VLOOKUP(DATE(YEAR(D3330),MONTH(D3330),DAY(D3330)),Holidays,1,FALSE)),FALSE,TRUE)</f>
        <v>0</v>
      </c>
      <c r="C3330" t="str">
        <f t="shared" ref="C3330:C3393" si="314">IF(OR(HOUR(D3330)&lt;PkStart,HOUR(D3330)&gt;OPkStart-1,WEEKDAY(D3330,2)&gt;5,B3330)=TRUE,"OFF","ON")</f>
        <v>OFF</v>
      </c>
      <c r="D3330" s="4">
        <f t="shared" si="310"/>
        <v>42568.666666658595</v>
      </c>
      <c r="E3330" t="str">
        <f t="shared" si="311"/>
        <v>LRKPLGS</v>
      </c>
      <c r="F3330" s="39">
        <v>104.98458862304687</v>
      </c>
      <c r="G3330">
        <f t="shared" ref="G3330:G3393" si="315">IF(SUMIF($A$2:$A$8761,A3330,$F$2:$F$8761)=0,0,F3330/SUMIF($A$2:$A$8761,A3330,$F$2:$F$8761))</f>
        <v>1.5081611011681288E-3</v>
      </c>
      <c r="H3330" s="38">
        <f>G3330*SUMIF('Manual Inputs'!$B$11:$B$22,'Expanded kW'!A3330,'Manual Inputs'!$C$11:$C$22)</f>
        <v>56267.261622475358</v>
      </c>
    </row>
    <row r="3331" spans="1:8" x14ac:dyDescent="0.2">
      <c r="A3331">
        <f t="shared" si="312"/>
        <v>7</v>
      </c>
      <c r="B3331" t="b">
        <f t="shared" si="313"/>
        <v>0</v>
      </c>
      <c r="C3331" t="str">
        <f t="shared" si="314"/>
        <v>OFF</v>
      </c>
      <c r="D3331" s="4">
        <f t="shared" si="310"/>
        <v>42568.708333325259</v>
      </c>
      <c r="E3331" t="str">
        <f t="shared" si="311"/>
        <v>LRKPLGS</v>
      </c>
      <c r="F3331" s="39">
        <v>97.749160766601563</v>
      </c>
      <c r="G3331">
        <f t="shared" si="315"/>
        <v>1.4042202181631007E-3</v>
      </c>
      <c r="H3331" s="38">
        <f>G3331*SUMIF('Manual Inputs'!$B$11:$B$22,'Expanded kW'!A3331,'Manual Inputs'!$C$11:$C$22)</f>
        <v>52389.380902182842</v>
      </c>
    </row>
    <row r="3332" spans="1:8" x14ac:dyDescent="0.2">
      <c r="A3332">
        <f t="shared" si="312"/>
        <v>7</v>
      </c>
      <c r="B3332" t="b">
        <f t="shared" si="313"/>
        <v>0</v>
      </c>
      <c r="C3332" t="str">
        <f t="shared" si="314"/>
        <v>OFF</v>
      </c>
      <c r="D3332" s="4">
        <f t="shared" ref="D3332:D3395" si="316">+D3331+1/24</f>
        <v>42568.749999991924</v>
      </c>
      <c r="E3332" t="str">
        <f t="shared" ref="E3332:E3395" si="317">+E3331</f>
        <v>LRKPLGS</v>
      </c>
      <c r="F3332" s="39">
        <v>88.587600708007812</v>
      </c>
      <c r="G3332">
        <f t="shared" si="315"/>
        <v>1.2726093913969188E-3</v>
      </c>
      <c r="H3332" s="38">
        <f>G3332*SUMIF('Manual Inputs'!$B$11:$B$22,'Expanded kW'!A3332,'Manual Inputs'!$C$11:$C$22)</f>
        <v>47479.175476338554</v>
      </c>
    </row>
    <row r="3333" spans="1:8" x14ac:dyDescent="0.2">
      <c r="A3333">
        <f t="shared" si="312"/>
        <v>7</v>
      </c>
      <c r="B3333" t="b">
        <f t="shared" si="313"/>
        <v>0</v>
      </c>
      <c r="C3333" t="str">
        <f t="shared" si="314"/>
        <v>OFF</v>
      </c>
      <c r="D3333" s="4">
        <f t="shared" si="316"/>
        <v>42568.791666658588</v>
      </c>
      <c r="E3333" t="str">
        <f t="shared" si="317"/>
        <v>LRKPLGS</v>
      </c>
      <c r="F3333" s="39">
        <v>85.046127319335937</v>
      </c>
      <c r="G3333">
        <f t="shared" si="315"/>
        <v>1.2217341869914934E-3</v>
      </c>
      <c r="H3333" s="38">
        <f>G3333*SUMIF('Manual Inputs'!$B$11:$B$22,'Expanded kW'!A3333,'Manual Inputs'!$C$11:$C$22)</f>
        <v>45581.096793524244</v>
      </c>
    </row>
    <row r="3334" spans="1:8" x14ac:dyDescent="0.2">
      <c r="A3334">
        <f t="shared" si="312"/>
        <v>7</v>
      </c>
      <c r="B3334" t="b">
        <f t="shared" si="313"/>
        <v>0</v>
      </c>
      <c r="C3334" t="str">
        <f t="shared" si="314"/>
        <v>OFF</v>
      </c>
      <c r="D3334" s="4">
        <f t="shared" si="316"/>
        <v>42568.833333325252</v>
      </c>
      <c r="E3334" t="str">
        <f t="shared" si="317"/>
        <v>LRKPLGS</v>
      </c>
      <c r="F3334" s="39">
        <v>81.539695739746094</v>
      </c>
      <c r="G3334">
        <f t="shared" si="315"/>
        <v>1.1713623773611035E-3</v>
      </c>
      <c r="H3334" s="38">
        <f>G3334*SUMIF('Manual Inputs'!$B$11:$B$22,'Expanded kW'!A3334,'Manual Inputs'!$C$11:$C$22)</f>
        <v>43701.799025749031</v>
      </c>
    </row>
    <row r="3335" spans="1:8" x14ac:dyDescent="0.2">
      <c r="A3335">
        <f t="shared" si="312"/>
        <v>7</v>
      </c>
      <c r="B3335" t="b">
        <f t="shared" si="313"/>
        <v>0</v>
      </c>
      <c r="C3335" t="str">
        <f t="shared" si="314"/>
        <v>OFF</v>
      </c>
      <c r="D3335" s="4">
        <f t="shared" si="316"/>
        <v>42568.874999991916</v>
      </c>
      <c r="E3335" t="str">
        <f t="shared" si="317"/>
        <v>LRKPLGS</v>
      </c>
      <c r="F3335" s="39">
        <v>81.608299255371094</v>
      </c>
      <c r="G3335">
        <f t="shared" si="315"/>
        <v>1.1723479044277523E-3</v>
      </c>
      <c r="H3335" s="38">
        <f>G3335*SUMIF('Manual Inputs'!$B$11:$B$22,'Expanded kW'!A3335,'Manual Inputs'!$C$11:$C$22)</f>
        <v>43738.567583996693</v>
      </c>
    </row>
    <row r="3336" spans="1:8" x14ac:dyDescent="0.2">
      <c r="A3336">
        <f t="shared" si="312"/>
        <v>7</v>
      </c>
      <c r="B3336" t="b">
        <f t="shared" si="313"/>
        <v>0</v>
      </c>
      <c r="C3336" t="str">
        <f t="shared" si="314"/>
        <v>OFF</v>
      </c>
      <c r="D3336" s="4">
        <f t="shared" si="316"/>
        <v>42568.916666658581</v>
      </c>
      <c r="E3336" t="str">
        <f t="shared" si="317"/>
        <v>LRKPLGS</v>
      </c>
      <c r="F3336" s="39">
        <v>77.622169494628906</v>
      </c>
      <c r="G3336">
        <f t="shared" si="315"/>
        <v>1.1150849677604912E-3</v>
      </c>
      <c r="H3336" s="38">
        <f>G3336*SUMIF('Manual Inputs'!$B$11:$B$22,'Expanded kW'!A3336,'Manual Inputs'!$C$11:$C$22)</f>
        <v>41602.172051561574</v>
      </c>
    </row>
    <row r="3337" spans="1:8" x14ac:dyDescent="0.2">
      <c r="A3337">
        <f t="shared" si="312"/>
        <v>7</v>
      </c>
      <c r="B3337" t="b">
        <f t="shared" si="313"/>
        <v>0</v>
      </c>
      <c r="C3337" t="str">
        <f t="shared" si="314"/>
        <v>OFF</v>
      </c>
      <c r="D3337" s="4">
        <f t="shared" si="316"/>
        <v>42568.958333325245</v>
      </c>
      <c r="E3337" t="str">
        <f t="shared" si="317"/>
        <v>LRKPLGS</v>
      </c>
      <c r="F3337" s="39">
        <v>73.461479187011719</v>
      </c>
      <c r="G3337">
        <f t="shared" si="315"/>
        <v>1.0553143732546042E-3</v>
      </c>
      <c r="H3337" s="38">
        <f>G3337*SUMIF('Manual Inputs'!$B$11:$B$22,'Expanded kW'!A3337,'Manual Inputs'!$C$11:$C$22)</f>
        <v>39372.219511485615</v>
      </c>
    </row>
    <row r="3338" spans="1:8" x14ac:dyDescent="0.2">
      <c r="A3338">
        <f t="shared" si="312"/>
        <v>7</v>
      </c>
      <c r="B3338" t="b">
        <f t="shared" si="313"/>
        <v>0</v>
      </c>
      <c r="C3338" t="str">
        <f t="shared" si="314"/>
        <v>OFF</v>
      </c>
      <c r="D3338" s="4">
        <f t="shared" si="316"/>
        <v>42568.999999991909</v>
      </c>
      <c r="E3338" t="str">
        <f t="shared" si="317"/>
        <v>LRKPLGS</v>
      </c>
      <c r="F3338" s="39">
        <v>70.591529846191406</v>
      </c>
      <c r="G3338">
        <f t="shared" si="315"/>
        <v>1.0140859794977883E-3</v>
      </c>
      <c r="H3338" s="38">
        <f>G3338*SUMIF('Manual Inputs'!$B$11:$B$22,'Expanded kW'!A3338,'Manual Inputs'!$C$11:$C$22)</f>
        <v>37834.049075984782</v>
      </c>
    </row>
    <row r="3339" spans="1:8" x14ac:dyDescent="0.2">
      <c r="A3339">
        <f t="shared" si="312"/>
        <v>7</v>
      </c>
      <c r="B3339" t="b">
        <f t="shared" si="313"/>
        <v>0</v>
      </c>
      <c r="C3339" t="str">
        <f t="shared" si="314"/>
        <v>OFF</v>
      </c>
      <c r="D3339" s="4">
        <f t="shared" si="316"/>
        <v>42569.041666658573</v>
      </c>
      <c r="E3339" t="str">
        <f t="shared" si="317"/>
        <v>LRKPLGS</v>
      </c>
      <c r="F3339" s="39">
        <v>69.303550720214844</v>
      </c>
      <c r="G3339">
        <f t="shared" si="315"/>
        <v>9.9558345410438081E-4</v>
      </c>
      <c r="H3339" s="38">
        <f>G3339*SUMIF('Manual Inputs'!$B$11:$B$22,'Expanded kW'!A3339,'Manual Inputs'!$C$11:$C$22)</f>
        <v>37143.747200289283</v>
      </c>
    </row>
    <row r="3340" spans="1:8" x14ac:dyDescent="0.2">
      <c r="A3340">
        <f t="shared" si="312"/>
        <v>7</v>
      </c>
      <c r="B3340" t="b">
        <f t="shared" si="313"/>
        <v>0</v>
      </c>
      <c r="C3340" t="str">
        <f t="shared" si="314"/>
        <v>OFF</v>
      </c>
      <c r="D3340" s="4">
        <f t="shared" si="316"/>
        <v>42569.083333325238</v>
      </c>
      <c r="E3340" t="str">
        <f t="shared" si="317"/>
        <v>LRKPLGS</v>
      </c>
      <c r="F3340" s="39">
        <v>67.643447875976563</v>
      </c>
      <c r="G3340">
        <f t="shared" si="315"/>
        <v>9.7173516773724135E-4</v>
      </c>
      <c r="H3340" s="38">
        <f>G3340*SUMIF('Manual Inputs'!$B$11:$B$22,'Expanded kW'!A3340,'Manual Inputs'!$C$11:$C$22)</f>
        <v>36254.002883698558</v>
      </c>
    </row>
    <row r="3341" spans="1:8" x14ac:dyDescent="0.2">
      <c r="A3341">
        <f t="shared" si="312"/>
        <v>7</v>
      </c>
      <c r="B3341" t="b">
        <f t="shared" si="313"/>
        <v>0</v>
      </c>
      <c r="C3341" t="str">
        <f t="shared" si="314"/>
        <v>OFF</v>
      </c>
      <c r="D3341" s="4">
        <f t="shared" si="316"/>
        <v>42569.124999991902</v>
      </c>
      <c r="E3341" t="str">
        <f t="shared" si="317"/>
        <v>LRKPLGS</v>
      </c>
      <c r="F3341" s="39">
        <v>70.753486633300781</v>
      </c>
      <c r="G3341">
        <f t="shared" si="315"/>
        <v>1.0164125774260381E-3</v>
      </c>
      <c r="H3341" s="38">
        <f>G3341*SUMIF('Manual Inputs'!$B$11:$B$22,'Expanded kW'!A3341,'Manual Inputs'!$C$11:$C$22)</f>
        <v>37920.851005976045</v>
      </c>
    </row>
    <row r="3342" spans="1:8" x14ac:dyDescent="0.2">
      <c r="A3342">
        <f t="shared" si="312"/>
        <v>7</v>
      </c>
      <c r="B3342" t="b">
        <f t="shared" si="313"/>
        <v>0</v>
      </c>
      <c r="C3342" t="str">
        <f t="shared" si="314"/>
        <v>OFF</v>
      </c>
      <c r="D3342" s="4">
        <f t="shared" si="316"/>
        <v>42569.166666658566</v>
      </c>
      <c r="E3342" t="str">
        <f t="shared" si="317"/>
        <v>LRKPLGS</v>
      </c>
      <c r="F3342" s="39">
        <v>81.114494323730469</v>
      </c>
      <c r="G3342">
        <f t="shared" si="315"/>
        <v>1.1652541261957929E-3</v>
      </c>
      <c r="H3342" s="38">
        <f>G3342*SUMIF('Manual Inputs'!$B$11:$B$22,'Expanded kW'!A3342,'Manual Inputs'!$C$11:$C$22)</f>
        <v>43473.909202766517</v>
      </c>
    </row>
    <row r="3343" spans="1:8" x14ac:dyDescent="0.2">
      <c r="A3343">
        <f t="shared" si="312"/>
        <v>7</v>
      </c>
      <c r="B3343" t="b">
        <f t="shared" si="313"/>
        <v>0</v>
      </c>
      <c r="C3343" t="str">
        <f t="shared" si="314"/>
        <v>OFF</v>
      </c>
      <c r="D3343" s="4">
        <f t="shared" si="316"/>
        <v>42569.20833332523</v>
      </c>
      <c r="E3343" t="str">
        <f t="shared" si="317"/>
        <v>LRKPLGS</v>
      </c>
      <c r="F3343" s="39">
        <v>88.296722412109375</v>
      </c>
      <c r="G3343">
        <f t="shared" si="315"/>
        <v>1.2684307654023622E-3</v>
      </c>
      <c r="H3343" s="38">
        <f>G3343*SUMIF('Manual Inputs'!$B$11:$B$22,'Expanded kW'!A3343,'Manual Inputs'!$C$11:$C$22)</f>
        <v>47323.27711649087</v>
      </c>
    </row>
    <row r="3344" spans="1:8" x14ac:dyDescent="0.2">
      <c r="A3344">
        <f t="shared" si="312"/>
        <v>7</v>
      </c>
      <c r="B3344" t="b">
        <f t="shared" si="313"/>
        <v>0</v>
      </c>
      <c r="C3344" t="str">
        <f t="shared" si="314"/>
        <v>OFF</v>
      </c>
      <c r="D3344" s="4">
        <f t="shared" si="316"/>
        <v>42569.249999991895</v>
      </c>
      <c r="E3344" t="str">
        <f t="shared" si="317"/>
        <v>LRKPLGS</v>
      </c>
      <c r="F3344" s="39">
        <v>103.21839904785156</v>
      </c>
      <c r="G3344">
        <f t="shared" si="315"/>
        <v>1.4827888208217019E-3</v>
      </c>
      <c r="H3344" s="38">
        <f>G3344*SUMIF('Manual Inputs'!$B$11:$B$22,'Expanded kW'!A3344,'Manual Inputs'!$C$11:$C$22)</f>
        <v>55320.659342980522</v>
      </c>
    </row>
    <row r="3345" spans="1:8" x14ac:dyDescent="0.2">
      <c r="A3345">
        <f t="shared" si="312"/>
        <v>7</v>
      </c>
      <c r="B3345" t="b">
        <f t="shared" si="313"/>
        <v>0</v>
      </c>
      <c r="C3345" t="str">
        <f t="shared" si="314"/>
        <v>ON</v>
      </c>
      <c r="D3345" s="4">
        <f t="shared" si="316"/>
        <v>42569.291666658559</v>
      </c>
      <c r="E3345" t="str">
        <f t="shared" si="317"/>
        <v>LRKPLGS</v>
      </c>
      <c r="F3345" s="39">
        <v>102.78144073486328</v>
      </c>
      <c r="G3345">
        <f t="shared" si="315"/>
        <v>1.4765116753937462E-3</v>
      </c>
      <c r="H3345" s="38">
        <f>G3345*SUMIF('Manual Inputs'!$B$11:$B$22,'Expanded kW'!A3345,'Manual Inputs'!$C$11:$C$22)</f>
        <v>55086.468324684436</v>
      </c>
    </row>
    <row r="3346" spans="1:8" x14ac:dyDescent="0.2">
      <c r="A3346">
        <f t="shared" si="312"/>
        <v>7</v>
      </c>
      <c r="B3346" t="b">
        <f t="shared" si="313"/>
        <v>0</v>
      </c>
      <c r="C3346" t="str">
        <f t="shared" si="314"/>
        <v>ON</v>
      </c>
      <c r="D3346" s="4">
        <f t="shared" si="316"/>
        <v>42569.333333325223</v>
      </c>
      <c r="E3346" t="str">
        <f t="shared" si="317"/>
        <v>LRKPLGS</v>
      </c>
      <c r="F3346" s="39">
        <v>109.27862548828125</v>
      </c>
      <c r="G3346">
        <f t="shared" si="315"/>
        <v>1.5698472919897285E-3</v>
      </c>
      <c r="H3346" s="38">
        <f>G3346*SUMIF('Manual Inputs'!$B$11:$B$22,'Expanded kW'!A3346,'Manual Inputs'!$C$11:$C$22)</f>
        <v>58568.682229839207</v>
      </c>
    </row>
    <row r="3347" spans="1:8" x14ac:dyDescent="0.2">
      <c r="A3347">
        <f t="shared" si="312"/>
        <v>7</v>
      </c>
      <c r="B3347" t="b">
        <f t="shared" si="313"/>
        <v>0</v>
      </c>
      <c r="C3347" t="str">
        <f t="shared" si="314"/>
        <v>ON</v>
      </c>
      <c r="D3347" s="4">
        <f t="shared" si="316"/>
        <v>42569.374999991887</v>
      </c>
      <c r="E3347" t="str">
        <f t="shared" si="317"/>
        <v>LRKPLGS</v>
      </c>
      <c r="F3347" s="39">
        <v>120.20822906494141</v>
      </c>
      <c r="G3347">
        <f t="shared" si="315"/>
        <v>1.7268570320068295E-3</v>
      </c>
      <c r="H3347" s="38">
        <f>G3347*SUMIF('Manual Inputs'!$B$11:$B$22,'Expanded kW'!A3347,'Manual Inputs'!$C$11:$C$22)</f>
        <v>64426.483569481505</v>
      </c>
    </row>
    <row r="3348" spans="1:8" x14ac:dyDescent="0.2">
      <c r="A3348">
        <f t="shared" si="312"/>
        <v>7</v>
      </c>
      <c r="B3348" t="b">
        <f t="shared" si="313"/>
        <v>0</v>
      </c>
      <c r="C3348" t="str">
        <f t="shared" si="314"/>
        <v>ON</v>
      </c>
      <c r="D3348" s="4">
        <f t="shared" si="316"/>
        <v>42569.416666658552</v>
      </c>
      <c r="E3348" t="str">
        <f t="shared" si="317"/>
        <v>LRKPLGS</v>
      </c>
      <c r="F3348" s="39">
        <v>124.17430114746094</v>
      </c>
      <c r="G3348">
        <f t="shared" si="315"/>
        <v>1.7838318291435945E-3</v>
      </c>
      <c r="H3348" s="38">
        <f>G3348*SUMIF('Manual Inputs'!$B$11:$B$22,'Expanded kW'!A3348,'Manual Inputs'!$C$11:$C$22)</f>
        <v>66552.129041904045</v>
      </c>
    </row>
    <row r="3349" spans="1:8" x14ac:dyDescent="0.2">
      <c r="A3349">
        <f t="shared" si="312"/>
        <v>7</v>
      </c>
      <c r="B3349" t="b">
        <f t="shared" si="313"/>
        <v>0</v>
      </c>
      <c r="C3349" t="str">
        <f t="shared" si="314"/>
        <v>ON</v>
      </c>
      <c r="D3349" s="4">
        <f t="shared" si="316"/>
        <v>42569.458333325216</v>
      </c>
      <c r="E3349" t="str">
        <f t="shared" si="317"/>
        <v>LRKPLGS</v>
      </c>
      <c r="F3349" s="39">
        <v>128.42393493652344</v>
      </c>
      <c r="G3349">
        <f t="shared" si="315"/>
        <v>1.8448801454625369E-3</v>
      </c>
      <c r="H3349" s="38">
        <f>G3349*SUMIF('Manual Inputs'!$B$11:$B$22,'Expanded kW'!A3349,'Manual Inputs'!$C$11:$C$22)</f>
        <v>68829.751494352255</v>
      </c>
    </row>
    <row r="3350" spans="1:8" x14ac:dyDescent="0.2">
      <c r="A3350">
        <f t="shared" si="312"/>
        <v>7</v>
      </c>
      <c r="B3350" t="b">
        <f t="shared" si="313"/>
        <v>0</v>
      </c>
      <c r="C3350" t="str">
        <f t="shared" si="314"/>
        <v>ON</v>
      </c>
      <c r="D3350" s="4">
        <f t="shared" si="316"/>
        <v>42569.49999999188</v>
      </c>
      <c r="E3350" t="str">
        <f t="shared" si="317"/>
        <v>LRKPLGS</v>
      </c>
      <c r="F3350" s="39">
        <v>129.36753845214844</v>
      </c>
      <c r="G3350">
        <f t="shared" si="315"/>
        <v>1.8584355266461586E-3</v>
      </c>
      <c r="H3350" s="38">
        <f>G3350*SUMIF('Manual Inputs'!$B$11:$B$22,'Expanded kW'!A3350,'Manual Inputs'!$C$11:$C$22)</f>
        <v>69335.482731459793</v>
      </c>
    </row>
    <row r="3351" spans="1:8" x14ac:dyDescent="0.2">
      <c r="A3351">
        <f t="shared" si="312"/>
        <v>7</v>
      </c>
      <c r="B3351" t="b">
        <f t="shared" si="313"/>
        <v>0</v>
      </c>
      <c r="C3351" t="str">
        <f t="shared" si="314"/>
        <v>ON</v>
      </c>
      <c r="D3351" s="4">
        <f t="shared" si="316"/>
        <v>42569.541666658544</v>
      </c>
      <c r="E3351" t="str">
        <f t="shared" si="317"/>
        <v>LRKPLGS</v>
      </c>
      <c r="F3351" s="39">
        <v>128.315673828125</v>
      </c>
      <c r="G3351">
        <f t="shared" si="315"/>
        <v>1.8433249153606967E-3</v>
      </c>
      <c r="H3351" s="38">
        <f>G3351*SUMIF('Manual Inputs'!$B$11:$B$22,'Expanded kW'!A3351,'Manual Inputs'!$C$11:$C$22)</f>
        <v>68771.728157882695</v>
      </c>
    </row>
    <row r="3352" spans="1:8" x14ac:dyDescent="0.2">
      <c r="A3352">
        <f t="shared" si="312"/>
        <v>7</v>
      </c>
      <c r="B3352" t="b">
        <f t="shared" si="313"/>
        <v>0</v>
      </c>
      <c r="C3352" t="str">
        <f t="shared" si="314"/>
        <v>ON</v>
      </c>
      <c r="D3352" s="4">
        <f t="shared" si="316"/>
        <v>42569.583333325209</v>
      </c>
      <c r="E3352" t="str">
        <f t="shared" si="317"/>
        <v>LRKPLGS</v>
      </c>
      <c r="F3352" s="39">
        <v>126.41994476318359</v>
      </c>
      <c r="G3352">
        <f t="shared" si="315"/>
        <v>1.8160917293131322E-3</v>
      </c>
      <c r="H3352" s="38">
        <f>G3352*SUMIF('Manual Inputs'!$B$11:$B$22,'Expanded kW'!A3352,'Manual Inputs'!$C$11:$C$22)</f>
        <v>67755.698237097036</v>
      </c>
    </row>
    <row r="3353" spans="1:8" x14ac:dyDescent="0.2">
      <c r="A3353">
        <f t="shared" si="312"/>
        <v>7</v>
      </c>
      <c r="B3353" t="b">
        <f t="shared" si="313"/>
        <v>0</v>
      </c>
      <c r="C3353" t="str">
        <f t="shared" si="314"/>
        <v>ON</v>
      </c>
      <c r="D3353" s="4">
        <f t="shared" si="316"/>
        <v>42569.624999991873</v>
      </c>
      <c r="E3353" t="str">
        <f t="shared" si="317"/>
        <v>LRKPLGS</v>
      </c>
      <c r="F3353" s="39">
        <v>134.02706909179687</v>
      </c>
      <c r="G3353">
        <f t="shared" si="315"/>
        <v>1.9253722356678115E-3</v>
      </c>
      <c r="H3353" s="38">
        <f>G3353*SUMIF('Manual Inputs'!$B$11:$B$22,'Expanded kW'!A3353,'Manual Inputs'!$C$11:$C$22)</f>
        <v>71832.792412601731</v>
      </c>
    </row>
    <row r="3354" spans="1:8" x14ac:dyDescent="0.2">
      <c r="A3354">
        <f t="shared" si="312"/>
        <v>7</v>
      </c>
      <c r="B3354" t="b">
        <f t="shared" si="313"/>
        <v>0</v>
      </c>
      <c r="C3354" t="str">
        <f t="shared" si="314"/>
        <v>ON</v>
      </c>
      <c r="D3354" s="4">
        <f t="shared" si="316"/>
        <v>42569.666666658537</v>
      </c>
      <c r="E3354" t="str">
        <f t="shared" si="317"/>
        <v>LRKPLGS</v>
      </c>
      <c r="F3354" s="39">
        <v>127.34590911865234</v>
      </c>
      <c r="G3354">
        <f t="shared" si="315"/>
        <v>1.829393714302571E-3</v>
      </c>
      <c r="H3354" s="38">
        <f>G3354*SUMIF('Manual Inputs'!$B$11:$B$22,'Expanded kW'!A3354,'Manual Inputs'!$C$11:$C$22)</f>
        <v>68251.975636719188</v>
      </c>
    </row>
    <row r="3355" spans="1:8" x14ac:dyDescent="0.2">
      <c r="A3355">
        <f t="shared" si="312"/>
        <v>7</v>
      </c>
      <c r="B3355" t="b">
        <f t="shared" si="313"/>
        <v>0</v>
      </c>
      <c r="C3355" t="str">
        <f t="shared" si="314"/>
        <v>ON</v>
      </c>
      <c r="D3355" s="4">
        <f t="shared" si="316"/>
        <v>42569.708333325201</v>
      </c>
      <c r="E3355" t="str">
        <f t="shared" si="317"/>
        <v>LRKPLGS</v>
      </c>
      <c r="F3355" s="39">
        <v>120.47728729248047</v>
      </c>
      <c r="G3355">
        <f t="shared" si="315"/>
        <v>1.7307222007715579E-3</v>
      </c>
      <c r="H3355" s="38">
        <f>G3355*SUMIF('Manual Inputs'!$B$11:$B$22,'Expanded kW'!A3355,'Manual Inputs'!$C$11:$C$22)</f>
        <v>64570.687303374085</v>
      </c>
    </row>
    <row r="3356" spans="1:8" x14ac:dyDescent="0.2">
      <c r="A3356">
        <f t="shared" si="312"/>
        <v>7</v>
      </c>
      <c r="B3356" t="b">
        <f t="shared" si="313"/>
        <v>0</v>
      </c>
      <c r="C3356" t="str">
        <f t="shared" si="314"/>
        <v>ON</v>
      </c>
      <c r="D3356" s="4">
        <f t="shared" si="316"/>
        <v>42569.749999991865</v>
      </c>
      <c r="E3356" t="str">
        <f t="shared" si="317"/>
        <v>LRKPLGS</v>
      </c>
      <c r="F3356" s="39">
        <v>108.87520599365234</v>
      </c>
      <c r="G3356">
        <f t="shared" si="315"/>
        <v>1.5640519500520961E-3</v>
      </c>
      <c r="H3356" s="38">
        <f>G3356*SUMIF('Manual Inputs'!$B$11:$B$22,'Expanded kW'!A3356,'Manual Inputs'!$C$11:$C$22)</f>
        <v>58352.466587661533</v>
      </c>
    </row>
    <row r="3357" spans="1:8" x14ac:dyDescent="0.2">
      <c r="A3357">
        <f t="shared" si="312"/>
        <v>7</v>
      </c>
      <c r="B3357" t="b">
        <f t="shared" si="313"/>
        <v>0</v>
      </c>
      <c r="C3357" t="str">
        <f t="shared" si="314"/>
        <v>ON</v>
      </c>
      <c r="D3357" s="4">
        <f t="shared" si="316"/>
        <v>42569.79166665853</v>
      </c>
      <c r="E3357" t="str">
        <f t="shared" si="317"/>
        <v>LRKPLGS</v>
      </c>
      <c r="F3357" s="39">
        <v>110.07669067382812</v>
      </c>
      <c r="G3357">
        <f t="shared" si="315"/>
        <v>1.5813119353704818E-3</v>
      </c>
      <c r="H3357" s="38">
        <f>G3357*SUMIF('Manual Inputs'!$B$11:$B$22,'Expanded kW'!A3357,'Manual Inputs'!$C$11:$C$22)</f>
        <v>58996.411129632193</v>
      </c>
    </row>
    <row r="3358" spans="1:8" x14ac:dyDescent="0.2">
      <c r="A3358">
        <f t="shared" si="312"/>
        <v>7</v>
      </c>
      <c r="B3358" t="b">
        <f t="shared" si="313"/>
        <v>0</v>
      </c>
      <c r="C3358" t="str">
        <f t="shared" si="314"/>
        <v>ON</v>
      </c>
      <c r="D3358" s="4">
        <f t="shared" si="316"/>
        <v>42569.833333325194</v>
      </c>
      <c r="E3358" t="str">
        <f t="shared" si="317"/>
        <v>LRKPLGS</v>
      </c>
      <c r="F3358" s="39">
        <v>102.93262481689453</v>
      </c>
      <c r="G3358">
        <f t="shared" si="315"/>
        <v>1.478683517514822E-3</v>
      </c>
      <c r="H3358" s="38">
        <f>G3358*SUMIF('Manual Inputs'!$B$11:$B$22,'Expanded kW'!A3358,'Manual Inputs'!$C$11:$C$22)</f>
        <v>55167.496544239119</v>
      </c>
    </row>
    <row r="3359" spans="1:8" x14ac:dyDescent="0.2">
      <c r="A3359">
        <f t="shared" si="312"/>
        <v>7</v>
      </c>
      <c r="B3359" t="b">
        <f t="shared" si="313"/>
        <v>0</v>
      </c>
      <c r="C3359" t="str">
        <f t="shared" si="314"/>
        <v>OFF</v>
      </c>
      <c r="D3359" s="4">
        <f t="shared" si="316"/>
        <v>42569.874999991858</v>
      </c>
      <c r="E3359" t="str">
        <f t="shared" si="317"/>
        <v>LRKPLGS</v>
      </c>
      <c r="F3359" s="39">
        <v>95.767547607421875</v>
      </c>
      <c r="G3359">
        <f t="shared" si="315"/>
        <v>1.3757532600749149E-3</v>
      </c>
      <c r="H3359" s="38">
        <f>G3359*SUMIF('Manual Inputs'!$B$11:$B$22,'Expanded kW'!A3359,'Manual Inputs'!$C$11:$C$22)</f>
        <v>51327.320770076687</v>
      </c>
    </row>
    <row r="3360" spans="1:8" x14ac:dyDescent="0.2">
      <c r="A3360">
        <f t="shared" si="312"/>
        <v>7</v>
      </c>
      <c r="B3360" t="b">
        <f t="shared" si="313"/>
        <v>0</v>
      </c>
      <c r="C3360" t="str">
        <f t="shared" si="314"/>
        <v>OFF</v>
      </c>
      <c r="D3360" s="4">
        <f t="shared" si="316"/>
        <v>42569.916666658522</v>
      </c>
      <c r="E3360" t="str">
        <f t="shared" si="317"/>
        <v>LRKPLGS</v>
      </c>
      <c r="F3360" s="39">
        <v>91.903511047363281</v>
      </c>
      <c r="G3360">
        <f t="shared" si="315"/>
        <v>1.3202442590891021E-3</v>
      </c>
      <c r="H3360" s="38">
        <f>G3360*SUMIF('Manual Inputs'!$B$11:$B$22,'Expanded kW'!A3360,'Manual Inputs'!$C$11:$C$22)</f>
        <v>49256.361985599462</v>
      </c>
    </row>
    <row r="3361" spans="1:8" x14ac:dyDescent="0.2">
      <c r="A3361">
        <f t="shared" si="312"/>
        <v>7</v>
      </c>
      <c r="B3361" t="b">
        <f t="shared" si="313"/>
        <v>0</v>
      </c>
      <c r="C3361" t="str">
        <f t="shared" si="314"/>
        <v>OFF</v>
      </c>
      <c r="D3361" s="4">
        <f t="shared" si="316"/>
        <v>42569.958333325187</v>
      </c>
      <c r="E3361" t="str">
        <f t="shared" si="317"/>
        <v>LRKPLGS</v>
      </c>
      <c r="F3361" s="39">
        <v>84.476524353027344</v>
      </c>
      <c r="G3361">
        <f t="shared" si="315"/>
        <v>1.213551528487386E-3</v>
      </c>
      <c r="H3361" s="38">
        <f>G3361*SUMIF('Manual Inputs'!$B$11:$B$22,'Expanded kW'!A3361,'Manual Inputs'!$C$11:$C$22)</f>
        <v>45275.813898705266</v>
      </c>
    </row>
    <row r="3362" spans="1:8" x14ac:dyDescent="0.2">
      <c r="A3362">
        <f t="shared" si="312"/>
        <v>7</v>
      </c>
      <c r="B3362" t="b">
        <f t="shared" si="313"/>
        <v>0</v>
      </c>
      <c r="C3362" t="str">
        <f t="shared" si="314"/>
        <v>OFF</v>
      </c>
      <c r="D3362" s="4">
        <f t="shared" si="316"/>
        <v>42569.999999991851</v>
      </c>
      <c r="E3362" t="str">
        <f t="shared" si="317"/>
        <v>LRKPLGS</v>
      </c>
      <c r="F3362" s="39">
        <v>78.270668029785156</v>
      </c>
      <c r="G3362">
        <f t="shared" si="315"/>
        <v>1.1244010043113309E-3</v>
      </c>
      <c r="H3362" s="38">
        <f>G3362*SUMIF('Manual Inputs'!$B$11:$B$22,'Expanded kW'!A3362,'Manual Inputs'!$C$11:$C$22)</f>
        <v>41949.739606171388</v>
      </c>
    </row>
    <row r="3363" spans="1:8" x14ac:dyDescent="0.2">
      <c r="A3363">
        <f t="shared" si="312"/>
        <v>7</v>
      </c>
      <c r="B3363" t="b">
        <f t="shared" si="313"/>
        <v>0</v>
      </c>
      <c r="C3363" t="str">
        <f t="shared" si="314"/>
        <v>OFF</v>
      </c>
      <c r="D3363" s="4">
        <f t="shared" si="316"/>
        <v>42570.041666658515</v>
      </c>
      <c r="E3363" t="str">
        <f t="shared" si="317"/>
        <v>LRKPLGS</v>
      </c>
      <c r="F3363" s="39">
        <v>75.481666564941406</v>
      </c>
      <c r="G3363">
        <f t="shared" si="315"/>
        <v>1.0843354711169199E-3</v>
      </c>
      <c r="H3363" s="38">
        <f>G3363*SUMIF('Manual Inputs'!$B$11:$B$22,'Expanded kW'!A3363,'Manual Inputs'!$C$11:$C$22)</f>
        <v>40454.953779545969</v>
      </c>
    </row>
    <row r="3364" spans="1:8" x14ac:dyDescent="0.2">
      <c r="A3364">
        <f t="shared" si="312"/>
        <v>7</v>
      </c>
      <c r="B3364" t="b">
        <f t="shared" si="313"/>
        <v>0</v>
      </c>
      <c r="C3364" t="str">
        <f t="shared" si="314"/>
        <v>OFF</v>
      </c>
      <c r="D3364" s="4">
        <f t="shared" si="316"/>
        <v>42570.083333325179</v>
      </c>
      <c r="E3364" t="str">
        <f t="shared" si="317"/>
        <v>LRKPLGS</v>
      </c>
      <c r="F3364" s="39">
        <v>74.141738891601563</v>
      </c>
      <c r="G3364">
        <f t="shared" si="315"/>
        <v>1.065086676395575E-3</v>
      </c>
      <c r="H3364" s="38">
        <f>G3364*SUMIF('Manual Inputs'!$B$11:$B$22,'Expanded kW'!A3364,'Manual Inputs'!$C$11:$C$22)</f>
        <v>39736.809698211189</v>
      </c>
    </row>
    <row r="3365" spans="1:8" x14ac:dyDescent="0.2">
      <c r="A3365">
        <f t="shared" si="312"/>
        <v>7</v>
      </c>
      <c r="B3365" t="b">
        <f t="shared" si="313"/>
        <v>0</v>
      </c>
      <c r="C3365" t="str">
        <f t="shared" si="314"/>
        <v>OFF</v>
      </c>
      <c r="D3365" s="4">
        <f t="shared" si="316"/>
        <v>42570.124999991844</v>
      </c>
      <c r="E3365" t="str">
        <f t="shared" si="317"/>
        <v>LRKPLGS</v>
      </c>
      <c r="F3365" s="39">
        <v>74.510147094726563</v>
      </c>
      <c r="G3365">
        <f t="shared" si="315"/>
        <v>1.0703790619598921E-3</v>
      </c>
      <c r="H3365" s="38">
        <f>G3365*SUMIF('Manual Inputs'!$B$11:$B$22,'Expanded kW'!A3365,'Manual Inputs'!$C$11:$C$22)</f>
        <v>39934.260781469995</v>
      </c>
    </row>
    <row r="3366" spans="1:8" x14ac:dyDescent="0.2">
      <c r="A3366">
        <f t="shared" si="312"/>
        <v>7</v>
      </c>
      <c r="B3366" t="b">
        <f t="shared" si="313"/>
        <v>0</v>
      </c>
      <c r="C3366" t="str">
        <f t="shared" si="314"/>
        <v>OFF</v>
      </c>
      <c r="D3366" s="4">
        <f t="shared" si="316"/>
        <v>42570.166666658508</v>
      </c>
      <c r="E3366" t="str">
        <f t="shared" si="317"/>
        <v>LRKPLGS</v>
      </c>
      <c r="F3366" s="39">
        <v>85.395271301269531</v>
      </c>
      <c r="G3366">
        <f t="shared" si="315"/>
        <v>1.2267498314700355E-3</v>
      </c>
      <c r="H3366" s="38">
        <f>G3366*SUMIF('Manual Inputs'!$B$11:$B$22,'Expanded kW'!A3366,'Manual Inputs'!$C$11:$C$22)</f>
        <v>45768.223075896109</v>
      </c>
    </row>
    <row r="3367" spans="1:8" x14ac:dyDescent="0.2">
      <c r="A3367">
        <f t="shared" si="312"/>
        <v>7</v>
      </c>
      <c r="B3367" t="b">
        <f t="shared" si="313"/>
        <v>0</v>
      </c>
      <c r="C3367" t="str">
        <f t="shared" si="314"/>
        <v>OFF</v>
      </c>
      <c r="D3367" s="4">
        <f t="shared" si="316"/>
        <v>42570.208333325172</v>
      </c>
      <c r="E3367" t="str">
        <f t="shared" si="317"/>
        <v>LRKPLGS</v>
      </c>
      <c r="F3367" s="39">
        <v>95.749473571777344</v>
      </c>
      <c r="G3367">
        <f t="shared" si="315"/>
        <v>1.3754936166562215E-3</v>
      </c>
      <c r="H3367" s="38">
        <f>G3367*SUMIF('Manual Inputs'!$B$11:$B$22,'Expanded kW'!A3367,'Manual Inputs'!$C$11:$C$22)</f>
        <v>51317.633857878209</v>
      </c>
    </row>
    <row r="3368" spans="1:8" x14ac:dyDescent="0.2">
      <c r="A3368">
        <f t="shared" si="312"/>
        <v>7</v>
      </c>
      <c r="B3368" t="b">
        <f t="shared" si="313"/>
        <v>0</v>
      </c>
      <c r="C3368" t="str">
        <f t="shared" si="314"/>
        <v>OFF</v>
      </c>
      <c r="D3368" s="4">
        <f t="shared" si="316"/>
        <v>42570.249999991836</v>
      </c>
      <c r="E3368" t="str">
        <f t="shared" si="317"/>
        <v>LRKPLGS</v>
      </c>
      <c r="F3368" s="39">
        <v>101.82233428955078</v>
      </c>
      <c r="G3368">
        <f t="shared" si="315"/>
        <v>1.4627335861363445E-3</v>
      </c>
      <c r="H3368" s="38">
        <f>G3368*SUMIF('Manual Inputs'!$B$11:$B$22,'Expanded kW'!A3368,'Manual Inputs'!$C$11:$C$22)</f>
        <v>54572.4281785067</v>
      </c>
    </row>
    <row r="3369" spans="1:8" x14ac:dyDescent="0.2">
      <c r="A3369">
        <f t="shared" si="312"/>
        <v>7</v>
      </c>
      <c r="B3369" t="b">
        <f t="shared" si="313"/>
        <v>0</v>
      </c>
      <c r="C3369" t="str">
        <f t="shared" si="314"/>
        <v>ON</v>
      </c>
      <c r="D3369" s="4">
        <f t="shared" si="316"/>
        <v>42570.291666658501</v>
      </c>
      <c r="E3369" t="str">
        <f t="shared" si="317"/>
        <v>LRKPLGS</v>
      </c>
      <c r="F3369" s="39">
        <v>108.46395874023437</v>
      </c>
      <c r="G3369">
        <f t="shared" si="315"/>
        <v>1.5581441580732737E-3</v>
      </c>
      <c r="H3369" s="38">
        <f>G3369*SUMIF('Manual Inputs'!$B$11:$B$22,'Expanded kW'!A3369,'Manual Inputs'!$C$11:$C$22)</f>
        <v>58132.055600648207</v>
      </c>
    </row>
    <row r="3370" spans="1:8" x14ac:dyDescent="0.2">
      <c r="A3370">
        <f t="shared" si="312"/>
        <v>7</v>
      </c>
      <c r="B3370" t="b">
        <f t="shared" si="313"/>
        <v>0</v>
      </c>
      <c r="C3370" t="str">
        <f t="shared" si="314"/>
        <v>ON</v>
      </c>
      <c r="D3370" s="4">
        <f t="shared" si="316"/>
        <v>42570.333333325165</v>
      </c>
      <c r="E3370" t="str">
        <f t="shared" si="317"/>
        <v>LRKPLGS</v>
      </c>
      <c r="F3370" s="39">
        <v>115.02139282226562</v>
      </c>
      <c r="G3370">
        <f t="shared" si="315"/>
        <v>1.6523452892650439E-3</v>
      </c>
      <c r="H3370" s="38">
        <f>G3370*SUMIF('Manual Inputs'!$B$11:$B$22,'Expanded kW'!A3370,'Manual Inputs'!$C$11:$C$22)</f>
        <v>61646.560576141259</v>
      </c>
    </row>
    <row r="3371" spans="1:8" x14ac:dyDescent="0.2">
      <c r="A3371">
        <f t="shared" si="312"/>
        <v>7</v>
      </c>
      <c r="B3371" t="b">
        <f t="shared" si="313"/>
        <v>0</v>
      </c>
      <c r="C3371" t="str">
        <f t="shared" si="314"/>
        <v>ON</v>
      </c>
      <c r="D3371" s="4">
        <f t="shared" si="316"/>
        <v>42570.374999991829</v>
      </c>
      <c r="E3371" t="str">
        <f t="shared" si="317"/>
        <v>LRKPLGS</v>
      </c>
      <c r="F3371" s="39">
        <v>122.357177734375</v>
      </c>
      <c r="G3371">
        <f t="shared" si="315"/>
        <v>1.7577278563264218E-3</v>
      </c>
      <c r="H3371" s="38">
        <f>G3371*SUMIF('Manual Inputs'!$B$11:$B$22,'Expanded kW'!A3371,'Manual Inputs'!$C$11:$C$22)</f>
        <v>65578.228397767147</v>
      </c>
    </row>
    <row r="3372" spans="1:8" x14ac:dyDescent="0.2">
      <c r="A3372">
        <f t="shared" si="312"/>
        <v>7</v>
      </c>
      <c r="B3372" t="b">
        <f t="shared" si="313"/>
        <v>0</v>
      </c>
      <c r="C3372" t="str">
        <f t="shared" si="314"/>
        <v>ON</v>
      </c>
      <c r="D3372" s="4">
        <f t="shared" si="316"/>
        <v>42570.416666658493</v>
      </c>
      <c r="E3372" t="str">
        <f t="shared" si="317"/>
        <v>LRKPLGS</v>
      </c>
      <c r="F3372" s="39">
        <v>124.35582733154297</v>
      </c>
      <c r="G3372">
        <f t="shared" si="315"/>
        <v>1.7864395521748197E-3</v>
      </c>
      <c r="H3372" s="38">
        <f>G3372*SUMIF('Manual Inputs'!$B$11:$B$22,'Expanded kW'!A3372,'Manual Inputs'!$C$11:$C$22)</f>
        <v>66649.419333984406</v>
      </c>
    </row>
    <row r="3373" spans="1:8" x14ac:dyDescent="0.2">
      <c r="A3373">
        <f t="shared" si="312"/>
        <v>7</v>
      </c>
      <c r="B3373" t="b">
        <f t="shared" si="313"/>
        <v>0</v>
      </c>
      <c r="C3373" t="str">
        <f t="shared" si="314"/>
        <v>ON</v>
      </c>
      <c r="D3373" s="4">
        <f t="shared" si="316"/>
        <v>42570.458333325158</v>
      </c>
      <c r="E3373" t="str">
        <f t="shared" si="317"/>
        <v>LRKPLGS</v>
      </c>
      <c r="F3373" s="39">
        <v>130.04364013671875</v>
      </c>
      <c r="G3373">
        <f t="shared" si="315"/>
        <v>1.8681480975527738E-3</v>
      </c>
      <c r="H3373" s="38">
        <f>G3373*SUMIF('Manual Inputs'!$B$11:$B$22,'Expanded kW'!A3373,'Manual Inputs'!$C$11:$C$22)</f>
        <v>69697.844396805813</v>
      </c>
    </row>
    <row r="3374" spans="1:8" x14ac:dyDescent="0.2">
      <c r="A3374">
        <f t="shared" si="312"/>
        <v>7</v>
      </c>
      <c r="B3374" t="b">
        <f t="shared" si="313"/>
        <v>0</v>
      </c>
      <c r="C3374" t="str">
        <f t="shared" si="314"/>
        <v>ON</v>
      </c>
      <c r="D3374" s="4">
        <f t="shared" si="316"/>
        <v>42570.499999991822</v>
      </c>
      <c r="E3374" t="str">
        <f t="shared" si="317"/>
        <v>LRKPLGS</v>
      </c>
      <c r="F3374" s="39">
        <v>135.43168640136719</v>
      </c>
      <c r="G3374">
        <f t="shared" si="315"/>
        <v>1.9455503324352101E-3</v>
      </c>
      <c r="H3374" s="38">
        <f>G3374*SUMIF('Manual Inputs'!$B$11:$B$22,'Expanded kW'!A3374,'Manual Inputs'!$C$11:$C$22)</f>
        <v>72585.607379766356</v>
      </c>
    </row>
    <row r="3375" spans="1:8" x14ac:dyDescent="0.2">
      <c r="A3375">
        <f t="shared" si="312"/>
        <v>7</v>
      </c>
      <c r="B3375" t="b">
        <f t="shared" si="313"/>
        <v>0</v>
      </c>
      <c r="C3375" t="str">
        <f t="shared" si="314"/>
        <v>ON</v>
      </c>
      <c r="D3375" s="4">
        <f t="shared" si="316"/>
        <v>42570.541666658486</v>
      </c>
      <c r="E3375" t="str">
        <f t="shared" si="317"/>
        <v>LRKPLGS</v>
      </c>
      <c r="F3375" s="39">
        <v>138.25459289550781</v>
      </c>
      <c r="G3375">
        <f t="shared" si="315"/>
        <v>1.986102929940585E-3</v>
      </c>
      <c r="H3375" s="38">
        <f>G3375*SUMIF('Manual Inputs'!$B$11:$B$22,'Expanded kW'!A3375,'Manual Inputs'!$C$11:$C$22)</f>
        <v>74098.564855952776</v>
      </c>
    </row>
    <row r="3376" spans="1:8" x14ac:dyDescent="0.2">
      <c r="A3376">
        <f t="shared" si="312"/>
        <v>7</v>
      </c>
      <c r="B3376" t="b">
        <f t="shared" si="313"/>
        <v>0</v>
      </c>
      <c r="C3376" t="str">
        <f t="shared" si="314"/>
        <v>ON</v>
      </c>
      <c r="D3376" s="4">
        <f t="shared" si="316"/>
        <v>42570.58333332515</v>
      </c>
      <c r="E3376" t="str">
        <f t="shared" si="317"/>
        <v>LRKPLGS</v>
      </c>
      <c r="F3376" s="39">
        <v>141.78369140625</v>
      </c>
      <c r="G3376">
        <f t="shared" si="315"/>
        <v>2.0368003624485344E-3</v>
      </c>
      <c r="H3376" s="38">
        <f>G3376*SUMIF('Manual Inputs'!$B$11:$B$22,'Expanded kW'!A3376,'Manual Inputs'!$C$11:$C$22)</f>
        <v>75990.011132019121</v>
      </c>
    </row>
    <row r="3377" spans="1:8" x14ac:dyDescent="0.2">
      <c r="A3377">
        <f t="shared" si="312"/>
        <v>7</v>
      </c>
      <c r="B3377" t="b">
        <f t="shared" si="313"/>
        <v>0</v>
      </c>
      <c r="C3377" t="str">
        <f t="shared" si="314"/>
        <v>ON</v>
      </c>
      <c r="D3377" s="4">
        <f t="shared" si="316"/>
        <v>42570.624999991815</v>
      </c>
      <c r="E3377" t="str">
        <f t="shared" si="317"/>
        <v>LRKPLGS</v>
      </c>
      <c r="F3377" s="39">
        <v>138.45845031738281</v>
      </c>
      <c r="G3377">
        <f t="shared" si="315"/>
        <v>1.989031453430449E-3</v>
      </c>
      <c r="H3377" s="38">
        <f>G3377*SUMIF('Manual Inputs'!$B$11:$B$22,'Expanded kW'!A3377,'Manual Inputs'!$C$11:$C$22)</f>
        <v>74207.823739001877</v>
      </c>
    </row>
    <row r="3378" spans="1:8" x14ac:dyDescent="0.2">
      <c r="A3378">
        <f t="shared" si="312"/>
        <v>7</v>
      </c>
      <c r="B3378" t="b">
        <f t="shared" si="313"/>
        <v>0</v>
      </c>
      <c r="C3378" t="str">
        <f t="shared" si="314"/>
        <v>ON</v>
      </c>
      <c r="D3378" s="4">
        <f t="shared" si="316"/>
        <v>42570.666666658479</v>
      </c>
      <c r="E3378" t="str">
        <f t="shared" si="317"/>
        <v>LRKPLGS</v>
      </c>
      <c r="F3378" s="39">
        <v>128.54463195800781</v>
      </c>
      <c r="G3378">
        <f t="shared" si="315"/>
        <v>1.846614024265293E-3</v>
      </c>
      <c r="H3378" s="38">
        <f>G3378*SUMIF('Manual Inputs'!$B$11:$B$22,'Expanded kW'!A3378,'Manual Inputs'!$C$11:$C$22)</f>
        <v>68894.439949810214</v>
      </c>
    </row>
    <row r="3379" spans="1:8" x14ac:dyDescent="0.2">
      <c r="A3379">
        <f t="shared" si="312"/>
        <v>7</v>
      </c>
      <c r="B3379" t="b">
        <f t="shared" si="313"/>
        <v>0</v>
      </c>
      <c r="C3379" t="str">
        <f t="shared" si="314"/>
        <v>ON</v>
      </c>
      <c r="D3379" s="4">
        <f t="shared" si="316"/>
        <v>42570.708333325143</v>
      </c>
      <c r="E3379" t="str">
        <f t="shared" si="317"/>
        <v>LRKPLGS</v>
      </c>
      <c r="F3379" s="39">
        <v>127.50856018066406</v>
      </c>
      <c r="G3379">
        <f t="shared" si="315"/>
        <v>1.8317302858699516E-3</v>
      </c>
      <c r="H3379" s="38">
        <f>G3379*SUMIF('Manual Inputs'!$B$11:$B$22,'Expanded kW'!A3379,'Manual Inputs'!$C$11:$C$22)</f>
        <v>68339.149668445374</v>
      </c>
    </row>
    <row r="3380" spans="1:8" x14ac:dyDescent="0.2">
      <c r="A3380">
        <f t="shared" si="312"/>
        <v>7</v>
      </c>
      <c r="B3380" t="b">
        <f t="shared" si="313"/>
        <v>0</v>
      </c>
      <c r="C3380" t="str">
        <f t="shared" si="314"/>
        <v>ON</v>
      </c>
      <c r="D3380" s="4">
        <f t="shared" si="316"/>
        <v>42570.749999991807</v>
      </c>
      <c r="E3380" t="str">
        <f t="shared" si="317"/>
        <v>LRKPLGS</v>
      </c>
      <c r="F3380" s="39">
        <v>112.66195678710937</v>
      </c>
      <c r="G3380">
        <f t="shared" si="315"/>
        <v>1.618450698681909E-3</v>
      </c>
      <c r="H3380" s="38">
        <f>G3380*SUMIF('Manual Inputs'!$B$11:$B$22,'Expanded kW'!A3380,'Manual Inputs'!$C$11:$C$22)</f>
        <v>60382.003497689373</v>
      </c>
    </row>
    <row r="3381" spans="1:8" x14ac:dyDescent="0.2">
      <c r="A3381">
        <f t="shared" si="312"/>
        <v>7</v>
      </c>
      <c r="B3381" t="b">
        <f t="shared" si="313"/>
        <v>0</v>
      </c>
      <c r="C3381" t="str">
        <f t="shared" si="314"/>
        <v>ON</v>
      </c>
      <c r="D3381" s="4">
        <f t="shared" si="316"/>
        <v>42570.791666658472</v>
      </c>
      <c r="E3381" t="str">
        <f t="shared" si="317"/>
        <v>LRKPLGS</v>
      </c>
      <c r="F3381" s="39">
        <v>111.21949005126953</v>
      </c>
      <c r="G3381">
        <f t="shared" si="315"/>
        <v>1.5977288741812314E-3</v>
      </c>
      <c r="H3381" s="38">
        <f>G3381*SUMIF('Manual Inputs'!$B$11:$B$22,'Expanded kW'!A3381,'Manual Inputs'!$C$11:$C$22)</f>
        <v>59608.902852425701</v>
      </c>
    </row>
    <row r="3382" spans="1:8" x14ac:dyDescent="0.2">
      <c r="A3382">
        <f t="shared" si="312"/>
        <v>7</v>
      </c>
      <c r="B3382" t="b">
        <f t="shared" si="313"/>
        <v>0</v>
      </c>
      <c r="C3382" t="str">
        <f t="shared" si="314"/>
        <v>ON</v>
      </c>
      <c r="D3382" s="4">
        <f t="shared" si="316"/>
        <v>42570.833333325136</v>
      </c>
      <c r="E3382" t="str">
        <f t="shared" si="317"/>
        <v>LRKPLGS</v>
      </c>
      <c r="F3382" s="39">
        <v>109.30250549316406</v>
      </c>
      <c r="G3382">
        <f t="shared" si="315"/>
        <v>1.5701903413356593E-3</v>
      </c>
      <c r="H3382" s="38">
        <f>G3382*SUMIF('Manual Inputs'!$B$11:$B$22,'Expanded kW'!A3382,'Manual Inputs'!$C$11:$C$22)</f>
        <v>58581.480893908956</v>
      </c>
    </row>
    <row r="3383" spans="1:8" x14ac:dyDescent="0.2">
      <c r="A3383">
        <f t="shared" si="312"/>
        <v>7</v>
      </c>
      <c r="B3383" t="b">
        <f t="shared" si="313"/>
        <v>0</v>
      </c>
      <c r="C3383" t="str">
        <f t="shared" si="314"/>
        <v>OFF</v>
      </c>
      <c r="D3383" s="4">
        <f t="shared" si="316"/>
        <v>42570.8749999918</v>
      </c>
      <c r="E3383" t="str">
        <f t="shared" si="317"/>
        <v>LRKPLGS</v>
      </c>
      <c r="F3383" s="39">
        <v>106.20272064208984</v>
      </c>
      <c r="G3383">
        <f t="shared" si="315"/>
        <v>1.525660234624796E-3</v>
      </c>
      <c r="H3383" s="38">
        <f>G3383*SUMIF('Manual Inputs'!$B$11:$B$22,'Expanded kW'!A3383,'Manual Inputs'!$C$11:$C$22)</f>
        <v>56920.128428024364</v>
      </c>
    </row>
    <row r="3384" spans="1:8" x14ac:dyDescent="0.2">
      <c r="A3384">
        <f t="shared" si="312"/>
        <v>7</v>
      </c>
      <c r="B3384" t="b">
        <f t="shared" si="313"/>
        <v>0</v>
      </c>
      <c r="C3384" t="str">
        <f t="shared" si="314"/>
        <v>OFF</v>
      </c>
      <c r="D3384" s="4">
        <f t="shared" si="316"/>
        <v>42570.916666658464</v>
      </c>
      <c r="E3384" t="str">
        <f t="shared" si="317"/>
        <v>LRKPLGS</v>
      </c>
      <c r="F3384" s="39">
        <v>98.643608093261719</v>
      </c>
      <c r="G3384">
        <f t="shared" si="315"/>
        <v>1.4170694437761688E-3</v>
      </c>
      <c r="H3384" s="38">
        <f>G3384*SUMIF('Manual Inputs'!$B$11:$B$22,'Expanded kW'!A3384,'Manual Inputs'!$C$11:$C$22)</f>
        <v>52868.766518650955</v>
      </c>
    </row>
    <row r="3385" spans="1:8" x14ac:dyDescent="0.2">
      <c r="A3385">
        <f t="shared" si="312"/>
        <v>7</v>
      </c>
      <c r="B3385" t="b">
        <f t="shared" si="313"/>
        <v>0</v>
      </c>
      <c r="C3385" t="str">
        <f t="shared" si="314"/>
        <v>OFF</v>
      </c>
      <c r="D3385" s="4">
        <f t="shared" si="316"/>
        <v>42570.958333325128</v>
      </c>
      <c r="E3385" t="str">
        <f t="shared" si="317"/>
        <v>LRKPLGS</v>
      </c>
      <c r="F3385" s="39">
        <v>88.101478576660156</v>
      </c>
      <c r="G3385">
        <f t="shared" si="315"/>
        <v>1.2656259807979793E-3</v>
      </c>
      <c r="H3385" s="38">
        <f>G3385*SUMIF('Manual Inputs'!$B$11:$B$22,'Expanded kW'!A3385,'Manual Inputs'!$C$11:$C$22)</f>
        <v>47218.634748372991</v>
      </c>
    </row>
    <row r="3386" spans="1:8" x14ac:dyDescent="0.2">
      <c r="A3386">
        <f t="shared" si="312"/>
        <v>7</v>
      </c>
      <c r="B3386" t="b">
        <f t="shared" si="313"/>
        <v>0</v>
      </c>
      <c r="C3386" t="str">
        <f t="shared" si="314"/>
        <v>OFF</v>
      </c>
      <c r="D3386" s="4">
        <f t="shared" si="316"/>
        <v>42570.999999991793</v>
      </c>
      <c r="E3386" t="str">
        <f t="shared" si="317"/>
        <v>LRKPLGS</v>
      </c>
      <c r="F3386" s="39">
        <v>82.59710693359375</v>
      </c>
      <c r="G3386">
        <f t="shared" si="315"/>
        <v>1.1865526681591825E-3</v>
      </c>
      <c r="H3386" s="38">
        <f>G3386*SUMIF('Manual Inputs'!$B$11:$B$22,'Expanded kW'!A3386,'Manual Inputs'!$C$11:$C$22)</f>
        <v>44268.52632417556</v>
      </c>
    </row>
    <row r="3387" spans="1:8" x14ac:dyDescent="0.2">
      <c r="A3387">
        <f t="shared" si="312"/>
        <v>7</v>
      </c>
      <c r="B3387" t="b">
        <f t="shared" si="313"/>
        <v>0</v>
      </c>
      <c r="C3387" t="str">
        <f t="shared" si="314"/>
        <v>OFF</v>
      </c>
      <c r="D3387" s="4">
        <f t="shared" si="316"/>
        <v>42571.041666658457</v>
      </c>
      <c r="E3387" t="str">
        <f t="shared" si="317"/>
        <v>LRKPLGS</v>
      </c>
      <c r="F3387" s="39">
        <v>78.259613037109375</v>
      </c>
      <c r="G3387">
        <f t="shared" si="315"/>
        <v>1.1242421932882466E-3</v>
      </c>
      <c r="H3387" s="38">
        <f>G3387*SUMIF('Manual Inputs'!$B$11:$B$22,'Expanded kW'!A3387,'Manual Inputs'!$C$11:$C$22)</f>
        <v>41943.814601622806</v>
      </c>
    </row>
    <row r="3388" spans="1:8" x14ac:dyDescent="0.2">
      <c r="A3388">
        <f t="shared" si="312"/>
        <v>7</v>
      </c>
      <c r="B3388" t="b">
        <f t="shared" si="313"/>
        <v>0</v>
      </c>
      <c r="C3388" t="str">
        <f t="shared" si="314"/>
        <v>OFF</v>
      </c>
      <c r="D3388" s="4">
        <f t="shared" si="316"/>
        <v>42571.083333325121</v>
      </c>
      <c r="E3388" t="str">
        <f t="shared" si="317"/>
        <v>LRKPLGS</v>
      </c>
      <c r="F3388" s="39">
        <v>77.315345764160156</v>
      </c>
      <c r="G3388">
        <f t="shared" si="315"/>
        <v>1.1106772768672141E-3</v>
      </c>
      <c r="H3388" s="38">
        <f>G3388*SUMIF('Manual Inputs'!$B$11:$B$22,'Expanded kW'!A3388,'Manual Inputs'!$C$11:$C$22)</f>
        <v>41437.72761890055</v>
      </c>
    </row>
    <row r="3389" spans="1:8" x14ac:dyDescent="0.2">
      <c r="A3389">
        <f t="shared" si="312"/>
        <v>7</v>
      </c>
      <c r="B3389" t="b">
        <f t="shared" si="313"/>
        <v>0</v>
      </c>
      <c r="C3389" t="str">
        <f t="shared" si="314"/>
        <v>OFF</v>
      </c>
      <c r="D3389" s="4">
        <f t="shared" si="316"/>
        <v>42571.124999991785</v>
      </c>
      <c r="E3389" t="str">
        <f t="shared" si="317"/>
        <v>LRKPLGS</v>
      </c>
      <c r="F3389" s="39">
        <v>77.610984802246094</v>
      </c>
      <c r="G3389">
        <f t="shared" si="315"/>
        <v>1.1149242935300967E-3</v>
      </c>
      <c r="H3389" s="38">
        <f>G3389*SUMIF('Manual Inputs'!$B$11:$B$22,'Expanded kW'!A3389,'Manual Inputs'!$C$11:$C$22)</f>
        <v>41596.177533502072</v>
      </c>
    </row>
    <row r="3390" spans="1:8" x14ac:dyDescent="0.2">
      <c r="A3390">
        <f t="shared" si="312"/>
        <v>7</v>
      </c>
      <c r="B3390" t="b">
        <f t="shared" si="313"/>
        <v>0</v>
      </c>
      <c r="C3390" t="str">
        <f t="shared" si="314"/>
        <v>OFF</v>
      </c>
      <c r="D3390" s="4">
        <f t="shared" si="316"/>
        <v>42571.16666665845</v>
      </c>
      <c r="E3390" t="str">
        <f t="shared" si="317"/>
        <v>LRKPLGS</v>
      </c>
      <c r="F3390" s="39">
        <v>79.416000366210937</v>
      </c>
      <c r="G3390">
        <f t="shared" si="315"/>
        <v>1.1408543304648438E-3</v>
      </c>
      <c r="H3390" s="38">
        <f>G3390*SUMIF('Manual Inputs'!$B$11:$B$22,'Expanded kW'!A3390,'Manual Inputs'!$C$11:$C$22)</f>
        <v>42563.588886942896</v>
      </c>
    </row>
    <row r="3391" spans="1:8" x14ac:dyDescent="0.2">
      <c r="A3391">
        <f t="shared" si="312"/>
        <v>7</v>
      </c>
      <c r="B3391" t="b">
        <f t="shared" si="313"/>
        <v>0</v>
      </c>
      <c r="C3391" t="str">
        <f t="shared" si="314"/>
        <v>OFF</v>
      </c>
      <c r="D3391" s="4">
        <f t="shared" si="316"/>
        <v>42571.208333325114</v>
      </c>
      <c r="E3391" t="str">
        <f t="shared" si="317"/>
        <v>LRKPLGS</v>
      </c>
      <c r="F3391" s="39">
        <v>90.559379577636719</v>
      </c>
      <c r="G3391">
        <f t="shared" si="315"/>
        <v>1.3009350745308216E-3</v>
      </c>
      <c r="H3391" s="38">
        <f>G3391*SUMIF('Manual Inputs'!$B$11:$B$22,'Expanded kW'!A3391,'Manual Inputs'!$C$11:$C$22)</f>
        <v>48535.964848704796</v>
      </c>
    </row>
    <row r="3392" spans="1:8" x14ac:dyDescent="0.2">
      <c r="A3392">
        <f t="shared" si="312"/>
        <v>7</v>
      </c>
      <c r="B3392" t="b">
        <f t="shared" si="313"/>
        <v>0</v>
      </c>
      <c r="C3392" t="str">
        <f t="shared" si="314"/>
        <v>OFF</v>
      </c>
      <c r="D3392" s="4">
        <f t="shared" si="316"/>
        <v>42571.249999991778</v>
      </c>
      <c r="E3392" t="str">
        <f t="shared" si="317"/>
        <v>LRKPLGS</v>
      </c>
      <c r="F3392" s="39">
        <v>103.05275726318359</v>
      </c>
      <c r="G3392">
        <f t="shared" si="315"/>
        <v>1.4804092858857576E-3</v>
      </c>
      <c r="H3392" s="38">
        <f>G3392*SUMIF('Manual Inputs'!$B$11:$B$22,'Expanded kW'!A3392,'Manual Inputs'!$C$11:$C$22)</f>
        <v>55231.882411473074</v>
      </c>
    </row>
    <row r="3393" spans="1:8" x14ac:dyDescent="0.2">
      <c r="A3393">
        <f t="shared" si="312"/>
        <v>7</v>
      </c>
      <c r="B3393" t="b">
        <f t="shared" si="313"/>
        <v>0</v>
      </c>
      <c r="C3393" t="str">
        <f t="shared" si="314"/>
        <v>ON</v>
      </c>
      <c r="D3393" s="4">
        <f t="shared" si="316"/>
        <v>42571.291666658442</v>
      </c>
      <c r="E3393" t="str">
        <f t="shared" si="317"/>
        <v>LRKPLGS</v>
      </c>
      <c r="F3393" s="39">
        <v>106.08419036865234</v>
      </c>
      <c r="G3393">
        <f t="shared" si="315"/>
        <v>1.5239574823441625E-3</v>
      </c>
      <c r="H3393" s="38">
        <f>G3393*SUMIF('Manual Inputs'!$B$11:$B$22,'Expanded kW'!A3393,'Manual Inputs'!$C$11:$C$22)</f>
        <v>56856.6012571018</v>
      </c>
    </row>
    <row r="3394" spans="1:8" x14ac:dyDescent="0.2">
      <c r="A3394">
        <f t="shared" ref="A3394:A3457" si="318">MONTH(D3394)</f>
        <v>7</v>
      </c>
      <c r="B3394" t="b">
        <f t="shared" ref="B3394:B3457" si="319">IF(ISNA(VLOOKUP(DATE(YEAR(D3394),MONTH(D3394),DAY(D3394)),Holidays,1,FALSE)),FALSE,TRUE)</f>
        <v>0</v>
      </c>
      <c r="C3394" t="str">
        <f t="shared" ref="C3394:C3457" si="320">IF(OR(HOUR(D3394)&lt;PkStart,HOUR(D3394)&gt;OPkStart-1,WEEKDAY(D3394,2)&gt;5,B3394)=TRUE,"OFF","ON")</f>
        <v>ON</v>
      </c>
      <c r="D3394" s="4">
        <f t="shared" si="316"/>
        <v>42571.333333325107</v>
      </c>
      <c r="E3394" t="str">
        <f t="shared" si="317"/>
        <v>LRKPLGS</v>
      </c>
      <c r="F3394" s="39">
        <v>115.77017211914062</v>
      </c>
      <c r="G3394">
        <f t="shared" ref="G3394:G3457" si="321">IF(SUMIF($A$2:$A$8761,A3394,$F$2:$F$8761)=0,0,F3394/SUMIF($A$2:$A$8761,A3394,$F$2:$F$8761))</f>
        <v>1.6631019138679333E-3</v>
      </c>
      <c r="H3394" s="38">
        <f>G3394*SUMIF('Manual Inputs'!$B$11:$B$22,'Expanded kW'!A3394,'Manual Inputs'!$C$11:$C$22)</f>
        <v>62047.874341783892</v>
      </c>
    </row>
    <row r="3395" spans="1:8" x14ac:dyDescent="0.2">
      <c r="A3395">
        <f t="shared" si="318"/>
        <v>7</v>
      </c>
      <c r="B3395" t="b">
        <f t="shared" si="319"/>
        <v>0</v>
      </c>
      <c r="C3395" t="str">
        <f t="shared" si="320"/>
        <v>ON</v>
      </c>
      <c r="D3395" s="4">
        <f t="shared" si="316"/>
        <v>42571.374999991771</v>
      </c>
      <c r="E3395" t="str">
        <f t="shared" si="317"/>
        <v>LRKPLGS</v>
      </c>
      <c r="F3395" s="39">
        <v>122.30474853515625</v>
      </c>
      <c r="G3395">
        <f t="shared" si="321"/>
        <v>1.7569746821713939E-3</v>
      </c>
      <c r="H3395" s="38">
        <f>G3395*SUMIF('Manual Inputs'!$B$11:$B$22,'Expanded kW'!A3395,'Manual Inputs'!$C$11:$C$22)</f>
        <v>65550.128583234458</v>
      </c>
    </row>
    <row r="3396" spans="1:8" x14ac:dyDescent="0.2">
      <c r="A3396">
        <f t="shared" si="318"/>
        <v>7</v>
      </c>
      <c r="B3396" t="b">
        <f t="shared" si="319"/>
        <v>0</v>
      </c>
      <c r="C3396" t="str">
        <f t="shared" si="320"/>
        <v>ON</v>
      </c>
      <c r="D3396" s="4">
        <f t="shared" ref="D3396:D3459" si="322">+D3395+1/24</f>
        <v>42571.416666658435</v>
      </c>
      <c r="E3396" t="str">
        <f t="shared" ref="E3396:E3459" si="323">+E3395</f>
        <v>LRKPLGS</v>
      </c>
      <c r="F3396" s="39">
        <v>124.59071350097656</v>
      </c>
      <c r="G3396">
        <f t="shared" si="321"/>
        <v>1.7898138206135338E-3</v>
      </c>
      <c r="H3396" s="38">
        <f>G3396*SUMIF('Manual Inputs'!$B$11:$B$22,'Expanded kW'!A3396,'Manual Inputs'!$C$11:$C$22)</f>
        <v>66775.308302264079</v>
      </c>
    </row>
    <row r="3397" spans="1:8" x14ac:dyDescent="0.2">
      <c r="A3397">
        <f t="shared" si="318"/>
        <v>7</v>
      </c>
      <c r="B3397" t="b">
        <f t="shared" si="319"/>
        <v>0</v>
      </c>
      <c r="C3397" t="str">
        <f t="shared" si="320"/>
        <v>ON</v>
      </c>
      <c r="D3397" s="4">
        <f t="shared" si="322"/>
        <v>42571.458333325099</v>
      </c>
      <c r="E3397" t="str">
        <f t="shared" si="323"/>
        <v>LRKPLGS</v>
      </c>
      <c r="F3397" s="39">
        <v>126.281982421875</v>
      </c>
      <c r="G3397">
        <f t="shared" si="321"/>
        <v>1.8141098247372635E-3</v>
      </c>
      <c r="H3397" s="38">
        <f>G3397*SUMIF('Manual Inputs'!$B$11:$B$22,'Expanded kW'!A3397,'Manual Inputs'!$C$11:$C$22)</f>
        <v>67681.756306626339</v>
      </c>
    </row>
    <row r="3398" spans="1:8" x14ac:dyDescent="0.2">
      <c r="A3398">
        <f t="shared" si="318"/>
        <v>7</v>
      </c>
      <c r="B3398" t="b">
        <f t="shared" si="319"/>
        <v>0</v>
      </c>
      <c r="C3398" t="str">
        <f t="shared" si="320"/>
        <v>ON</v>
      </c>
      <c r="D3398" s="4">
        <f t="shared" si="322"/>
        <v>42571.499999991764</v>
      </c>
      <c r="E3398" t="str">
        <f t="shared" si="323"/>
        <v>LRKPLGS</v>
      </c>
      <c r="F3398" s="39">
        <v>131.18785095214844</v>
      </c>
      <c r="G3398">
        <f t="shared" si="321"/>
        <v>1.8845853124430754E-3</v>
      </c>
      <c r="H3398" s="38">
        <f>G3398*SUMIF('Manual Inputs'!$B$11:$B$22,'Expanded kW'!A3398,'Manual Inputs'!$C$11:$C$22)</f>
        <v>70311.092590159344</v>
      </c>
    </row>
    <row r="3399" spans="1:8" x14ac:dyDescent="0.2">
      <c r="A3399">
        <f t="shared" si="318"/>
        <v>7</v>
      </c>
      <c r="B3399" t="b">
        <f t="shared" si="319"/>
        <v>0</v>
      </c>
      <c r="C3399" t="str">
        <f t="shared" si="320"/>
        <v>ON</v>
      </c>
      <c r="D3399" s="4">
        <f t="shared" si="322"/>
        <v>42571.541666658428</v>
      </c>
      <c r="E3399" t="str">
        <f t="shared" si="323"/>
        <v>LRKPLGS</v>
      </c>
      <c r="F3399" s="39">
        <v>134.89115905761719</v>
      </c>
      <c r="G3399">
        <f t="shared" si="321"/>
        <v>1.9377853611698703E-3</v>
      </c>
      <c r="H3399" s="38">
        <f>G3399*SUMIF('Manual Inputs'!$B$11:$B$22,'Expanded kW'!A3399,'Manual Inputs'!$C$11:$C$22)</f>
        <v>72295.907778484048</v>
      </c>
    </row>
    <row r="3400" spans="1:8" x14ac:dyDescent="0.2">
      <c r="A3400">
        <f t="shared" si="318"/>
        <v>7</v>
      </c>
      <c r="B3400" t="b">
        <f t="shared" si="319"/>
        <v>0</v>
      </c>
      <c r="C3400" t="str">
        <f t="shared" si="320"/>
        <v>ON</v>
      </c>
      <c r="D3400" s="4">
        <f t="shared" si="322"/>
        <v>42571.583333325092</v>
      </c>
      <c r="E3400" t="str">
        <f t="shared" si="323"/>
        <v>LRKPLGS</v>
      </c>
      <c r="F3400" s="39">
        <v>128.71987915039062</v>
      </c>
      <c r="G3400">
        <f t="shared" si="321"/>
        <v>1.84913154614262E-3</v>
      </c>
      <c r="H3400" s="38">
        <f>G3400*SUMIF('Manual Inputs'!$B$11:$B$22,'Expanded kW'!A3400,'Manual Inputs'!$C$11:$C$22)</f>
        <v>68988.364970155948</v>
      </c>
    </row>
    <row r="3401" spans="1:8" x14ac:dyDescent="0.2">
      <c r="A3401">
        <f t="shared" si="318"/>
        <v>7</v>
      </c>
      <c r="B3401" t="b">
        <f t="shared" si="319"/>
        <v>0</v>
      </c>
      <c r="C3401" t="str">
        <f t="shared" si="320"/>
        <v>ON</v>
      </c>
      <c r="D3401" s="4">
        <f t="shared" si="322"/>
        <v>42571.624999991756</v>
      </c>
      <c r="E3401" t="str">
        <f t="shared" si="323"/>
        <v>LRKPLGS</v>
      </c>
      <c r="F3401" s="39">
        <v>135.22828674316406</v>
      </c>
      <c r="G3401">
        <f t="shared" si="321"/>
        <v>1.9426283849711468E-3</v>
      </c>
      <c r="H3401" s="38">
        <f>G3401*SUMIF('Manual Inputs'!$B$11:$B$22,'Expanded kW'!A3401,'Manual Inputs'!$C$11:$C$22)</f>
        <v>72476.593838520494</v>
      </c>
    </row>
    <row r="3402" spans="1:8" x14ac:dyDescent="0.2">
      <c r="A3402">
        <f t="shared" si="318"/>
        <v>7</v>
      </c>
      <c r="B3402" t="b">
        <f t="shared" si="319"/>
        <v>0</v>
      </c>
      <c r="C3402" t="str">
        <f t="shared" si="320"/>
        <v>ON</v>
      </c>
      <c r="D3402" s="4">
        <f t="shared" si="322"/>
        <v>42571.666666658421</v>
      </c>
      <c r="E3402" t="str">
        <f t="shared" si="323"/>
        <v>LRKPLGS</v>
      </c>
      <c r="F3402" s="39">
        <v>126.59817504882812</v>
      </c>
      <c r="G3402">
        <f t="shared" si="321"/>
        <v>1.8186521049585928E-3</v>
      </c>
      <c r="H3402" s="38">
        <f>G3402*SUMIF('Manual Inputs'!$B$11:$B$22,'Expanded kW'!A3402,'Manual Inputs'!$C$11:$C$22)</f>
        <v>67851.222068193965</v>
      </c>
    </row>
    <row r="3403" spans="1:8" x14ac:dyDescent="0.2">
      <c r="A3403">
        <f t="shared" si="318"/>
        <v>7</v>
      </c>
      <c r="B3403" t="b">
        <f t="shared" si="319"/>
        <v>0</v>
      </c>
      <c r="C3403" t="str">
        <f t="shared" si="320"/>
        <v>ON</v>
      </c>
      <c r="D3403" s="4">
        <f t="shared" si="322"/>
        <v>42571.708333325085</v>
      </c>
      <c r="E3403" t="str">
        <f t="shared" si="323"/>
        <v>LRKPLGS</v>
      </c>
      <c r="F3403" s="39">
        <v>120.65634155273438</v>
      </c>
      <c r="G3403">
        <f t="shared" si="321"/>
        <v>1.7332944132634597E-3</v>
      </c>
      <c r="H3403" s="38">
        <f>G3403*SUMIF('Manual Inputs'!$B$11:$B$22,'Expanded kW'!A3403,'Manual Inputs'!$C$11:$C$22)</f>
        <v>64666.652749716879</v>
      </c>
    </row>
    <row r="3404" spans="1:8" x14ac:dyDescent="0.2">
      <c r="A3404">
        <f t="shared" si="318"/>
        <v>7</v>
      </c>
      <c r="B3404" t="b">
        <f t="shared" si="319"/>
        <v>0</v>
      </c>
      <c r="C3404" t="str">
        <f t="shared" si="320"/>
        <v>ON</v>
      </c>
      <c r="D3404" s="4">
        <f t="shared" si="322"/>
        <v>42571.749999991749</v>
      </c>
      <c r="E3404" t="str">
        <f t="shared" si="323"/>
        <v>LRKPLGS</v>
      </c>
      <c r="F3404" s="39">
        <v>119.46244049072266</v>
      </c>
      <c r="G3404">
        <f t="shared" si="321"/>
        <v>1.7161433707725039E-3</v>
      </c>
      <c r="H3404" s="38">
        <f>G3404*SUMIF('Manual Inputs'!$B$11:$B$22,'Expanded kW'!A3404,'Manual Inputs'!$C$11:$C$22)</f>
        <v>64026.772703620118</v>
      </c>
    </row>
    <row r="3405" spans="1:8" x14ac:dyDescent="0.2">
      <c r="A3405">
        <f t="shared" si="318"/>
        <v>7</v>
      </c>
      <c r="B3405" t="b">
        <f t="shared" si="319"/>
        <v>0</v>
      </c>
      <c r="C3405" t="str">
        <f t="shared" si="320"/>
        <v>ON</v>
      </c>
      <c r="D3405" s="4">
        <f t="shared" si="322"/>
        <v>42571.791666658413</v>
      </c>
      <c r="E3405" t="str">
        <f t="shared" si="323"/>
        <v>LRKPLGS</v>
      </c>
      <c r="F3405" s="39">
        <v>114.70947265625</v>
      </c>
      <c r="G3405">
        <f t="shared" si="321"/>
        <v>1.64786438528452E-3</v>
      </c>
      <c r="H3405" s="38">
        <f>G3405*SUMIF('Manual Inputs'!$B$11:$B$22,'Expanded kW'!A3405,'Manual Inputs'!$C$11:$C$22)</f>
        <v>61479.38467140399</v>
      </c>
    </row>
    <row r="3406" spans="1:8" x14ac:dyDescent="0.2">
      <c r="A3406">
        <f t="shared" si="318"/>
        <v>7</v>
      </c>
      <c r="B3406" t="b">
        <f t="shared" si="319"/>
        <v>0</v>
      </c>
      <c r="C3406" t="str">
        <f t="shared" si="320"/>
        <v>ON</v>
      </c>
      <c r="D3406" s="4">
        <f t="shared" si="322"/>
        <v>42571.833333325078</v>
      </c>
      <c r="E3406" t="str">
        <f t="shared" si="323"/>
        <v>LRKPLGS</v>
      </c>
      <c r="F3406" s="39">
        <v>106.59052276611328</v>
      </c>
      <c r="G3406">
        <f t="shared" si="321"/>
        <v>1.5312312244821981E-3</v>
      </c>
      <c r="H3406" s="38">
        <f>G3406*SUMIF('Manual Inputs'!$B$11:$B$22,'Expanded kW'!A3406,'Manual Inputs'!$C$11:$C$22)</f>
        <v>57127.973825681023</v>
      </c>
    </row>
    <row r="3407" spans="1:8" x14ac:dyDescent="0.2">
      <c r="A3407">
        <f t="shared" si="318"/>
        <v>7</v>
      </c>
      <c r="B3407" t="b">
        <f t="shared" si="319"/>
        <v>0</v>
      </c>
      <c r="C3407" t="str">
        <f t="shared" si="320"/>
        <v>OFF</v>
      </c>
      <c r="D3407" s="4">
        <f t="shared" si="322"/>
        <v>42571.874999991742</v>
      </c>
      <c r="E3407" t="str">
        <f t="shared" si="323"/>
        <v>LRKPLGS</v>
      </c>
      <c r="F3407" s="39">
        <v>96.636741638183594</v>
      </c>
      <c r="G3407">
        <f t="shared" si="321"/>
        <v>1.3882397082646504E-3</v>
      </c>
      <c r="H3407" s="38">
        <f>G3407*SUMIF('Manual Inputs'!$B$11:$B$22,'Expanded kW'!A3407,'Manual Inputs'!$C$11:$C$22)</f>
        <v>51793.171697065292</v>
      </c>
    </row>
    <row r="3408" spans="1:8" x14ac:dyDescent="0.2">
      <c r="A3408">
        <f t="shared" si="318"/>
        <v>7</v>
      </c>
      <c r="B3408" t="b">
        <f t="shared" si="319"/>
        <v>0</v>
      </c>
      <c r="C3408" t="str">
        <f t="shared" si="320"/>
        <v>OFF</v>
      </c>
      <c r="D3408" s="4">
        <f t="shared" si="322"/>
        <v>42571.916666658406</v>
      </c>
      <c r="E3408" t="str">
        <f t="shared" si="323"/>
        <v>LRKPLGS</v>
      </c>
      <c r="F3408" s="39">
        <v>88.797660827636719</v>
      </c>
      <c r="G3408">
        <f t="shared" si="321"/>
        <v>1.2756270200363806E-3</v>
      </c>
      <c r="H3408" s="38">
        <f>G3408*SUMIF('Manual Inputs'!$B$11:$B$22,'Expanded kW'!A3408,'Manual Inputs'!$C$11:$C$22)</f>
        <v>47591.758740821751</v>
      </c>
    </row>
    <row r="3409" spans="1:8" x14ac:dyDescent="0.2">
      <c r="A3409">
        <f t="shared" si="318"/>
        <v>7</v>
      </c>
      <c r="B3409" t="b">
        <f t="shared" si="319"/>
        <v>0</v>
      </c>
      <c r="C3409" t="str">
        <f t="shared" si="320"/>
        <v>OFF</v>
      </c>
      <c r="D3409" s="4">
        <f t="shared" si="322"/>
        <v>42571.95833332507</v>
      </c>
      <c r="E3409" t="str">
        <f t="shared" si="323"/>
        <v>LRKPLGS</v>
      </c>
      <c r="F3409" s="39">
        <v>80.352279663085938</v>
      </c>
      <c r="G3409">
        <f t="shared" si="321"/>
        <v>1.1543044952356562E-3</v>
      </c>
      <c r="H3409" s="38">
        <f>G3409*SUMIF('Manual Inputs'!$B$11:$B$22,'Expanded kW'!A3409,'Manual Inputs'!$C$11:$C$22)</f>
        <v>43065.394655198375</v>
      </c>
    </row>
    <row r="3410" spans="1:8" x14ac:dyDescent="0.2">
      <c r="A3410">
        <f t="shared" si="318"/>
        <v>7</v>
      </c>
      <c r="B3410" t="b">
        <f t="shared" si="319"/>
        <v>0</v>
      </c>
      <c r="C3410" t="str">
        <f t="shared" si="320"/>
        <v>OFF</v>
      </c>
      <c r="D3410" s="4">
        <f t="shared" si="322"/>
        <v>42571.999999991735</v>
      </c>
      <c r="E3410" t="str">
        <f t="shared" si="323"/>
        <v>LRKPLGS</v>
      </c>
      <c r="F3410" s="39">
        <v>76.086395263671875</v>
      </c>
      <c r="G3410">
        <f t="shared" si="321"/>
        <v>1.0930227300007928E-3</v>
      </c>
      <c r="H3410" s="38">
        <f>G3410*SUMIF('Manual Inputs'!$B$11:$B$22,'Expanded kW'!A3410,'Manual Inputs'!$C$11:$C$22)</f>
        <v>40779.06256873464</v>
      </c>
    </row>
    <row r="3411" spans="1:8" x14ac:dyDescent="0.2">
      <c r="A3411">
        <f t="shared" si="318"/>
        <v>7</v>
      </c>
      <c r="B3411" t="b">
        <f t="shared" si="319"/>
        <v>0</v>
      </c>
      <c r="C3411" t="str">
        <f t="shared" si="320"/>
        <v>OFF</v>
      </c>
      <c r="D3411" s="4">
        <f t="shared" si="322"/>
        <v>42572.041666658399</v>
      </c>
      <c r="E3411" t="str">
        <f t="shared" si="323"/>
        <v>LRKPLGS</v>
      </c>
      <c r="F3411" s="39">
        <v>74.049125671386719</v>
      </c>
      <c r="G3411">
        <f t="shared" si="321"/>
        <v>1.0637562367756851E-3</v>
      </c>
      <c r="H3411" s="38">
        <f>G3411*SUMIF('Manual Inputs'!$B$11:$B$22,'Expanded kW'!A3411,'Manual Inputs'!$C$11:$C$22)</f>
        <v>39687.172962382858</v>
      </c>
    </row>
    <row r="3412" spans="1:8" x14ac:dyDescent="0.2">
      <c r="A3412">
        <f t="shared" si="318"/>
        <v>7</v>
      </c>
      <c r="B3412" t="b">
        <f t="shared" si="319"/>
        <v>0</v>
      </c>
      <c r="C3412" t="str">
        <f t="shared" si="320"/>
        <v>OFF</v>
      </c>
      <c r="D3412" s="4">
        <f t="shared" si="322"/>
        <v>42572.083333325063</v>
      </c>
      <c r="E3412" t="str">
        <f t="shared" si="323"/>
        <v>LRKPLGS</v>
      </c>
      <c r="F3412" s="39">
        <v>72.807975769042969</v>
      </c>
      <c r="G3412">
        <f t="shared" si="321"/>
        <v>1.0459264388216782E-3</v>
      </c>
      <c r="H3412" s="38">
        <f>G3412*SUMIF('Manual Inputs'!$B$11:$B$22,'Expanded kW'!A3412,'Manual Inputs'!$C$11:$C$22)</f>
        <v>39021.969553160234</v>
      </c>
    </row>
    <row r="3413" spans="1:8" x14ac:dyDescent="0.2">
      <c r="A3413">
        <f t="shared" si="318"/>
        <v>7</v>
      </c>
      <c r="B3413" t="b">
        <f t="shared" si="319"/>
        <v>0</v>
      </c>
      <c r="C3413" t="str">
        <f t="shared" si="320"/>
        <v>OFF</v>
      </c>
      <c r="D3413" s="4">
        <f t="shared" si="322"/>
        <v>42572.124999991727</v>
      </c>
      <c r="E3413" t="str">
        <f t="shared" si="323"/>
        <v>LRKPLGS</v>
      </c>
      <c r="F3413" s="39">
        <v>74.050361633300781</v>
      </c>
      <c r="G3413">
        <f t="shared" si="321"/>
        <v>1.0637739920453468E-3</v>
      </c>
      <c r="H3413" s="38">
        <f>G3413*SUMIF('Manual Inputs'!$B$11:$B$22,'Expanded kW'!A3413,'Manual Inputs'!$C$11:$C$22)</f>
        <v>39687.835385251645</v>
      </c>
    </row>
    <row r="3414" spans="1:8" x14ac:dyDescent="0.2">
      <c r="A3414">
        <f t="shared" si="318"/>
        <v>7</v>
      </c>
      <c r="B3414" t="b">
        <f t="shared" si="319"/>
        <v>0</v>
      </c>
      <c r="C3414" t="str">
        <f t="shared" si="320"/>
        <v>OFF</v>
      </c>
      <c r="D3414" s="4">
        <f t="shared" si="322"/>
        <v>42572.166666658391</v>
      </c>
      <c r="E3414" t="str">
        <f t="shared" si="323"/>
        <v>LRKPLGS</v>
      </c>
      <c r="F3414" s="39">
        <v>75.621635437011719</v>
      </c>
      <c r="G3414">
        <f t="shared" si="321"/>
        <v>1.0863462006058811E-3</v>
      </c>
      <c r="H3414" s="38">
        <f>G3414*SUMIF('Manual Inputs'!$B$11:$B$22,'Expanded kW'!A3414,'Manual Inputs'!$C$11:$C$22)</f>
        <v>40529.971124920929</v>
      </c>
    </row>
    <row r="3415" spans="1:8" x14ac:dyDescent="0.2">
      <c r="A3415">
        <f t="shared" si="318"/>
        <v>7</v>
      </c>
      <c r="B3415" t="b">
        <f t="shared" si="319"/>
        <v>0</v>
      </c>
      <c r="C3415" t="str">
        <f t="shared" si="320"/>
        <v>OFF</v>
      </c>
      <c r="D3415" s="4">
        <f t="shared" si="322"/>
        <v>42572.208333325056</v>
      </c>
      <c r="E3415" t="str">
        <f t="shared" si="323"/>
        <v>LRKPLGS</v>
      </c>
      <c r="F3415" s="39">
        <v>82.431503295898438</v>
      </c>
      <c r="G3415">
        <f t="shared" si="321"/>
        <v>1.1841736812253881E-3</v>
      </c>
      <c r="H3415" s="38">
        <f>G3415*SUMIF('Manual Inputs'!$B$11:$B$22,'Expanded kW'!A3415,'Manual Inputs'!$C$11:$C$22)</f>
        <v>44179.769837818378</v>
      </c>
    </row>
    <row r="3416" spans="1:8" x14ac:dyDescent="0.2">
      <c r="A3416">
        <f t="shared" si="318"/>
        <v>7</v>
      </c>
      <c r="B3416" t="b">
        <f t="shared" si="319"/>
        <v>0</v>
      </c>
      <c r="C3416" t="str">
        <f t="shared" si="320"/>
        <v>OFF</v>
      </c>
      <c r="D3416" s="4">
        <f t="shared" si="322"/>
        <v>42572.24999999172</v>
      </c>
      <c r="E3416" t="str">
        <f t="shared" si="323"/>
        <v>LRKPLGS</v>
      </c>
      <c r="F3416" s="39">
        <v>99.440155029296875</v>
      </c>
      <c r="G3416">
        <f t="shared" si="321"/>
        <v>1.4285122766713502E-3</v>
      </c>
      <c r="H3416" s="38">
        <f>G3416*SUMIF('Manual Inputs'!$B$11:$B$22,'Expanded kW'!A3416,'Manual Inputs'!$C$11:$C$22)</f>
        <v>53295.681701463152</v>
      </c>
    </row>
    <row r="3417" spans="1:8" x14ac:dyDescent="0.2">
      <c r="A3417">
        <f t="shared" si="318"/>
        <v>7</v>
      </c>
      <c r="B3417" t="b">
        <f t="shared" si="319"/>
        <v>0</v>
      </c>
      <c r="C3417" t="str">
        <f t="shared" si="320"/>
        <v>ON</v>
      </c>
      <c r="D3417" s="4">
        <f t="shared" si="322"/>
        <v>42572.291666658384</v>
      </c>
      <c r="E3417" t="str">
        <f t="shared" si="323"/>
        <v>LRKPLGS</v>
      </c>
      <c r="F3417" s="39">
        <v>104.66944885253906</v>
      </c>
      <c r="G3417">
        <f t="shared" si="321"/>
        <v>1.5036339458061408E-3</v>
      </c>
      <c r="H3417" s="38">
        <f>G3417*SUMIF('Manual Inputs'!$B$11:$B$22,'Expanded kW'!A3417,'Manual Inputs'!$C$11:$C$22)</f>
        <v>56098.360147055209</v>
      </c>
    </row>
    <row r="3418" spans="1:8" x14ac:dyDescent="0.2">
      <c r="A3418">
        <f t="shared" si="318"/>
        <v>7</v>
      </c>
      <c r="B3418" t="b">
        <f t="shared" si="319"/>
        <v>0</v>
      </c>
      <c r="C3418" t="str">
        <f t="shared" si="320"/>
        <v>ON</v>
      </c>
      <c r="D3418" s="4">
        <f t="shared" si="322"/>
        <v>42572.333333325048</v>
      </c>
      <c r="E3418" t="str">
        <f t="shared" si="323"/>
        <v>LRKPLGS</v>
      </c>
      <c r="F3418" s="39">
        <v>110.77185821533203</v>
      </c>
      <c r="G3418">
        <f t="shared" si="321"/>
        <v>1.5912983977516917E-3</v>
      </c>
      <c r="H3418" s="38">
        <f>G3418*SUMIF('Manual Inputs'!$B$11:$B$22,'Expanded kW'!A3418,'Manual Inputs'!$C$11:$C$22)</f>
        <v>59368.991281083741</v>
      </c>
    </row>
    <row r="3419" spans="1:8" x14ac:dyDescent="0.2">
      <c r="A3419">
        <f t="shared" si="318"/>
        <v>7</v>
      </c>
      <c r="B3419" t="b">
        <f t="shared" si="319"/>
        <v>0</v>
      </c>
      <c r="C3419" t="str">
        <f t="shared" si="320"/>
        <v>ON</v>
      </c>
      <c r="D3419" s="4">
        <f t="shared" si="322"/>
        <v>42572.374999991713</v>
      </c>
      <c r="E3419" t="str">
        <f t="shared" si="323"/>
        <v>LRKPLGS</v>
      </c>
      <c r="F3419" s="39">
        <v>116.53928375244141</v>
      </c>
      <c r="G3419">
        <f t="shared" si="321"/>
        <v>1.6741506236167992E-3</v>
      </c>
      <c r="H3419" s="38">
        <f>G3419*SUMIF('Manual Inputs'!$B$11:$B$22,'Expanded kW'!A3419,'Manual Inputs'!$C$11:$C$22)</f>
        <v>62460.085372521069</v>
      </c>
    </row>
    <row r="3420" spans="1:8" x14ac:dyDescent="0.2">
      <c r="A3420">
        <f t="shared" si="318"/>
        <v>7</v>
      </c>
      <c r="B3420" t="b">
        <f t="shared" si="319"/>
        <v>0</v>
      </c>
      <c r="C3420" t="str">
        <f t="shared" si="320"/>
        <v>ON</v>
      </c>
      <c r="D3420" s="4">
        <f t="shared" si="322"/>
        <v>42572.416666658377</v>
      </c>
      <c r="E3420" t="str">
        <f t="shared" si="323"/>
        <v>LRKPLGS</v>
      </c>
      <c r="F3420" s="39">
        <v>133.23440551757812</v>
      </c>
      <c r="G3420">
        <f t="shared" si="321"/>
        <v>1.9139851893915051E-3</v>
      </c>
      <c r="H3420" s="38">
        <f>G3420*SUMIF('Manual Inputs'!$B$11:$B$22,'Expanded kW'!A3420,'Manual Inputs'!$C$11:$C$22)</f>
        <v>71407.958546087131</v>
      </c>
    </row>
    <row r="3421" spans="1:8" x14ac:dyDescent="0.2">
      <c r="A3421">
        <f t="shared" si="318"/>
        <v>7</v>
      </c>
      <c r="B3421" t="b">
        <f t="shared" si="319"/>
        <v>0</v>
      </c>
      <c r="C3421" t="str">
        <f t="shared" si="320"/>
        <v>ON</v>
      </c>
      <c r="D3421" s="4">
        <f t="shared" si="322"/>
        <v>42572.458333325041</v>
      </c>
      <c r="E3421" t="str">
        <f t="shared" si="323"/>
        <v>LRKPLGS</v>
      </c>
      <c r="F3421" s="39">
        <v>130.61363220214844</v>
      </c>
      <c r="G3421">
        <f t="shared" si="321"/>
        <v>1.8763363456788119E-3</v>
      </c>
      <c r="H3421" s="38">
        <f>G3421*SUMIF('Manual Inputs'!$B$11:$B$22,'Expanded kW'!A3421,'Manual Inputs'!$C$11:$C$22)</f>
        <v>70003.335832157565</v>
      </c>
    </row>
    <row r="3422" spans="1:8" x14ac:dyDescent="0.2">
      <c r="A3422">
        <f t="shared" si="318"/>
        <v>7</v>
      </c>
      <c r="B3422" t="b">
        <f t="shared" si="319"/>
        <v>0</v>
      </c>
      <c r="C3422" t="str">
        <f t="shared" si="320"/>
        <v>ON</v>
      </c>
      <c r="D3422" s="4">
        <f t="shared" si="322"/>
        <v>42572.499999991705</v>
      </c>
      <c r="E3422" t="str">
        <f t="shared" si="323"/>
        <v>LRKPLGS</v>
      </c>
      <c r="F3422" s="39">
        <v>137.61959838867187</v>
      </c>
      <c r="G3422">
        <f t="shared" si="321"/>
        <v>1.9769808861508629E-3</v>
      </c>
      <c r="H3422" s="38">
        <f>G3422*SUMIF('Manual Inputs'!$B$11:$B$22,'Expanded kW'!A3422,'Manual Inputs'!$C$11:$C$22)</f>
        <v>73758.234884538964</v>
      </c>
    </row>
    <row r="3423" spans="1:8" x14ac:dyDescent="0.2">
      <c r="A3423">
        <f t="shared" si="318"/>
        <v>7</v>
      </c>
      <c r="B3423" t="b">
        <f t="shared" si="319"/>
        <v>0</v>
      </c>
      <c r="C3423" t="str">
        <f t="shared" si="320"/>
        <v>ON</v>
      </c>
      <c r="D3423" s="4">
        <f t="shared" si="322"/>
        <v>42572.54166665837</v>
      </c>
      <c r="E3423" t="str">
        <f t="shared" si="323"/>
        <v>LRKPLGS</v>
      </c>
      <c r="F3423" s="39">
        <v>138.68086242675781</v>
      </c>
      <c r="G3423">
        <f t="shared" si="321"/>
        <v>1.992226525166097E-3</v>
      </c>
      <c r="H3423" s="38">
        <f>G3423*SUMIF('Manual Inputs'!$B$11:$B$22,'Expanded kW'!A3423,'Manual Inputs'!$C$11:$C$22)</f>
        <v>74327.027143142885</v>
      </c>
    </row>
    <row r="3424" spans="1:8" x14ac:dyDescent="0.2">
      <c r="A3424">
        <f t="shared" si="318"/>
        <v>7</v>
      </c>
      <c r="B3424" t="b">
        <f t="shared" si="319"/>
        <v>0</v>
      </c>
      <c r="C3424" t="str">
        <f t="shared" si="320"/>
        <v>ON</v>
      </c>
      <c r="D3424" s="4">
        <f t="shared" si="322"/>
        <v>42572.583333325034</v>
      </c>
      <c r="E3424" t="str">
        <f t="shared" si="323"/>
        <v>LRKPLGS</v>
      </c>
      <c r="F3424" s="39">
        <v>143.77865600585937</v>
      </c>
      <c r="G3424">
        <f t="shared" si="321"/>
        <v>2.0654591212892373E-3</v>
      </c>
      <c r="H3424" s="38">
        <f>G3424*SUMIF('Manual Inputs'!$B$11:$B$22,'Expanded kW'!A3424,'Manual Inputs'!$C$11:$C$22)</f>
        <v>77059.227066720181</v>
      </c>
    </row>
    <row r="3425" spans="1:8" x14ac:dyDescent="0.2">
      <c r="A3425">
        <f t="shared" si="318"/>
        <v>7</v>
      </c>
      <c r="B3425" t="b">
        <f t="shared" si="319"/>
        <v>0</v>
      </c>
      <c r="C3425" t="str">
        <f t="shared" si="320"/>
        <v>ON</v>
      </c>
      <c r="D3425" s="4">
        <f t="shared" si="322"/>
        <v>42572.624999991698</v>
      </c>
      <c r="E3425" t="str">
        <f t="shared" si="323"/>
        <v>LRKPLGS</v>
      </c>
      <c r="F3425" s="39">
        <v>144.92863464355469</v>
      </c>
      <c r="G3425">
        <f t="shared" si="321"/>
        <v>2.0819791941046263E-3</v>
      </c>
      <c r="H3425" s="38">
        <f>G3425*SUMIF('Manual Inputs'!$B$11:$B$22,'Expanded kW'!A3425,'Manual Inputs'!$C$11:$C$22)</f>
        <v>77675.566566794718</v>
      </c>
    </row>
    <row r="3426" spans="1:8" x14ac:dyDescent="0.2">
      <c r="A3426">
        <f t="shared" si="318"/>
        <v>7</v>
      </c>
      <c r="B3426" t="b">
        <f t="shared" si="319"/>
        <v>0</v>
      </c>
      <c r="C3426" t="str">
        <f t="shared" si="320"/>
        <v>ON</v>
      </c>
      <c r="D3426" s="4">
        <f t="shared" si="322"/>
        <v>42572.666666658362</v>
      </c>
      <c r="E3426" t="str">
        <f t="shared" si="323"/>
        <v>LRKPLGS</v>
      </c>
      <c r="F3426" s="39">
        <v>134.01950073242187</v>
      </c>
      <c r="G3426">
        <f t="shared" si="321"/>
        <v>1.9252635120412416E-3</v>
      </c>
      <c r="H3426" s="38">
        <f>G3426*SUMIF('Manual Inputs'!$B$11:$B$22,'Expanded kW'!A3426,'Manual Inputs'!$C$11:$C$22)</f>
        <v>71828.736094787935</v>
      </c>
    </row>
    <row r="3427" spans="1:8" x14ac:dyDescent="0.2">
      <c r="A3427">
        <f t="shared" si="318"/>
        <v>7</v>
      </c>
      <c r="B3427" t="b">
        <f t="shared" si="319"/>
        <v>0</v>
      </c>
      <c r="C3427" t="str">
        <f t="shared" si="320"/>
        <v>ON</v>
      </c>
      <c r="D3427" s="4">
        <f t="shared" si="322"/>
        <v>42572.708333325027</v>
      </c>
      <c r="E3427" t="str">
        <f t="shared" si="323"/>
        <v>LRKPLGS</v>
      </c>
      <c r="F3427" s="39">
        <v>126.88916778564453</v>
      </c>
      <c r="G3427">
        <f t="shared" si="321"/>
        <v>1.8228323749595998E-3</v>
      </c>
      <c r="H3427" s="38">
        <f>G3427*SUMIF('Manual Inputs'!$B$11:$B$22,'Expanded kW'!A3427,'Manual Inputs'!$C$11:$C$22)</f>
        <v>68007.181763492481</v>
      </c>
    </row>
    <row r="3428" spans="1:8" x14ac:dyDescent="0.2">
      <c r="A3428">
        <f t="shared" si="318"/>
        <v>7</v>
      </c>
      <c r="B3428" t="b">
        <f t="shared" si="319"/>
        <v>0</v>
      </c>
      <c r="C3428" t="str">
        <f t="shared" si="320"/>
        <v>ON</v>
      </c>
      <c r="D3428" s="4">
        <f t="shared" si="322"/>
        <v>42572.749999991691</v>
      </c>
      <c r="E3428" t="str">
        <f t="shared" si="323"/>
        <v>LRKPLGS</v>
      </c>
      <c r="F3428" s="39">
        <v>118.33583068847656</v>
      </c>
      <c r="G3428">
        <f t="shared" si="321"/>
        <v>1.6999590040742353E-3</v>
      </c>
      <c r="H3428" s="38">
        <f>G3428*SUMIF('Manual Inputs'!$B$11:$B$22,'Expanded kW'!A3428,'Manual Inputs'!$C$11:$C$22)</f>
        <v>63422.957902601702</v>
      </c>
    </row>
    <row r="3429" spans="1:8" x14ac:dyDescent="0.2">
      <c r="A3429">
        <f t="shared" si="318"/>
        <v>7</v>
      </c>
      <c r="B3429" t="b">
        <f t="shared" si="319"/>
        <v>0</v>
      </c>
      <c r="C3429" t="str">
        <f t="shared" si="320"/>
        <v>ON</v>
      </c>
      <c r="D3429" s="4">
        <f t="shared" si="322"/>
        <v>42572.791666658355</v>
      </c>
      <c r="E3429" t="str">
        <f t="shared" si="323"/>
        <v>LRKPLGS</v>
      </c>
      <c r="F3429" s="39">
        <v>113.75940704345703</v>
      </c>
      <c r="G3429">
        <f t="shared" si="321"/>
        <v>1.63421617253668E-3</v>
      </c>
      <c r="H3429" s="38">
        <f>G3429*SUMIF('Manual Inputs'!$B$11:$B$22,'Expanded kW'!A3429,'Manual Inputs'!$C$11:$C$22)</f>
        <v>60970.190025840522</v>
      </c>
    </row>
    <row r="3430" spans="1:8" x14ac:dyDescent="0.2">
      <c r="A3430">
        <f t="shared" si="318"/>
        <v>7</v>
      </c>
      <c r="B3430" t="b">
        <f t="shared" si="319"/>
        <v>0</v>
      </c>
      <c r="C3430" t="str">
        <f t="shared" si="320"/>
        <v>ON</v>
      </c>
      <c r="D3430" s="4">
        <f t="shared" si="322"/>
        <v>42572.833333325019</v>
      </c>
      <c r="E3430" t="str">
        <f t="shared" si="323"/>
        <v>LRKPLGS</v>
      </c>
      <c r="F3430" s="39">
        <v>105.29832458496094</v>
      </c>
      <c r="G3430">
        <f t="shared" si="321"/>
        <v>1.5126680900509949E-3</v>
      </c>
      <c r="H3430" s="38">
        <f>G3430*SUMIF('Manual Inputs'!$B$11:$B$22,'Expanded kW'!A3430,'Manual Inputs'!$C$11:$C$22)</f>
        <v>56435.410716365521</v>
      </c>
    </row>
    <row r="3431" spans="1:8" x14ac:dyDescent="0.2">
      <c r="A3431">
        <f t="shared" si="318"/>
        <v>7</v>
      </c>
      <c r="B3431" t="b">
        <f t="shared" si="319"/>
        <v>0</v>
      </c>
      <c r="C3431" t="str">
        <f t="shared" si="320"/>
        <v>OFF</v>
      </c>
      <c r="D3431" s="4">
        <f t="shared" si="322"/>
        <v>42572.874999991684</v>
      </c>
      <c r="E3431" t="str">
        <f t="shared" si="323"/>
        <v>LRKPLGS</v>
      </c>
      <c r="F3431" s="39">
        <v>96.045181274414063</v>
      </c>
      <c r="G3431">
        <f t="shared" si="321"/>
        <v>1.3797416197229744E-3</v>
      </c>
      <c r="H3431" s="38">
        <f>G3431*SUMIF('Manual Inputs'!$B$11:$B$22,'Expanded kW'!A3431,'Manual Inputs'!$C$11:$C$22)</f>
        <v>51476.120573750224</v>
      </c>
    </row>
    <row r="3432" spans="1:8" x14ac:dyDescent="0.2">
      <c r="A3432">
        <f t="shared" si="318"/>
        <v>7</v>
      </c>
      <c r="B3432" t="b">
        <f t="shared" si="319"/>
        <v>0</v>
      </c>
      <c r="C3432" t="str">
        <f t="shared" si="320"/>
        <v>OFF</v>
      </c>
      <c r="D3432" s="4">
        <f t="shared" si="322"/>
        <v>42572.916666658348</v>
      </c>
      <c r="E3432" t="str">
        <f t="shared" si="323"/>
        <v>LRKPLGS</v>
      </c>
      <c r="F3432" s="39">
        <v>88.505828857421875</v>
      </c>
      <c r="G3432">
        <f t="shared" si="321"/>
        <v>1.2714346939880728E-3</v>
      </c>
      <c r="H3432" s="38">
        <f>G3432*SUMIF('Manual Inputs'!$B$11:$B$22,'Expanded kW'!A3432,'Manual Inputs'!$C$11:$C$22)</f>
        <v>47435.349252217282</v>
      </c>
    </row>
    <row r="3433" spans="1:8" x14ac:dyDescent="0.2">
      <c r="A3433">
        <f t="shared" si="318"/>
        <v>7</v>
      </c>
      <c r="B3433" t="b">
        <f t="shared" si="319"/>
        <v>0</v>
      </c>
      <c r="C3433" t="str">
        <f t="shared" si="320"/>
        <v>OFF</v>
      </c>
      <c r="D3433" s="4">
        <f t="shared" si="322"/>
        <v>42572.958333325012</v>
      </c>
      <c r="E3433" t="str">
        <f t="shared" si="323"/>
        <v>LRKPLGS</v>
      </c>
      <c r="F3433" s="39">
        <v>83.234336853027344</v>
      </c>
      <c r="G3433">
        <f t="shared" si="321"/>
        <v>1.1957068248748977E-3</v>
      </c>
      <c r="H3433" s="38">
        <f>G3433*SUMIF('Manual Inputs'!$B$11:$B$22,'Expanded kW'!A3433,'Manual Inputs'!$C$11:$C$22)</f>
        <v>44610.054381395268</v>
      </c>
    </row>
    <row r="3434" spans="1:8" x14ac:dyDescent="0.2">
      <c r="A3434">
        <f t="shared" si="318"/>
        <v>7</v>
      </c>
      <c r="B3434" t="b">
        <f t="shared" si="319"/>
        <v>0</v>
      </c>
      <c r="C3434" t="str">
        <f t="shared" si="320"/>
        <v>OFF</v>
      </c>
      <c r="D3434" s="4">
        <f t="shared" si="322"/>
        <v>42572.999999991676</v>
      </c>
      <c r="E3434" t="str">
        <f t="shared" si="323"/>
        <v>LRKPLGS</v>
      </c>
      <c r="F3434" s="39">
        <v>76.511497497558594</v>
      </c>
      <c r="G3434">
        <f t="shared" si="321"/>
        <v>1.0991295563605131E-3</v>
      </c>
      <c r="H3434" s="38">
        <f>G3434*SUMIF('Manual Inputs'!$B$11:$B$22,'Expanded kW'!A3434,'Manual Inputs'!$C$11:$C$22)</f>
        <v>41006.899234326447</v>
      </c>
    </row>
    <row r="3435" spans="1:8" x14ac:dyDescent="0.2">
      <c r="A3435">
        <f t="shared" si="318"/>
        <v>7</v>
      </c>
      <c r="B3435" t="b">
        <f t="shared" si="319"/>
        <v>0</v>
      </c>
      <c r="C3435" t="str">
        <f t="shared" si="320"/>
        <v>OFF</v>
      </c>
      <c r="D3435" s="4">
        <f t="shared" si="322"/>
        <v>42573.041666658341</v>
      </c>
      <c r="E3435" t="str">
        <f t="shared" si="323"/>
        <v>LRKPLGS</v>
      </c>
      <c r="F3435" s="39">
        <v>72.151397705078125</v>
      </c>
      <c r="G3435">
        <f t="shared" si="321"/>
        <v>1.036494335415458E-3</v>
      </c>
      <c r="H3435" s="38">
        <f>G3435*SUMIF('Manual Inputs'!$B$11:$B$22,'Expanded kW'!A3435,'Manual Inputs'!$C$11:$C$22)</f>
        <v>38670.071715722996</v>
      </c>
    </row>
    <row r="3436" spans="1:8" x14ac:dyDescent="0.2">
      <c r="A3436">
        <f t="shared" si="318"/>
        <v>7</v>
      </c>
      <c r="B3436" t="b">
        <f t="shared" si="319"/>
        <v>0</v>
      </c>
      <c r="C3436" t="str">
        <f t="shared" si="320"/>
        <v>OFF</v>
      </c>
      <c r="D3436" s="4">
        <f t="shared" si="322"/>
        <v>42573.083333325005</v>
      </c>
      <c r="E3436" t="str">
        <f t="shared" si="323"/>
        <v>LRKPLGS</v>
      </c>
      <c r="F3436" s="39">
        <v>70.94024658203125</v>
      </c>
      <c r="G3436">
        <f t="shared" si="321"/>
        <v>1.0190954863522499E-3</v>
      </c>
      <c r="H3436" s="38">
        <f>G3436*SUMIF('Manual Inputs'!$B$11:$B$22,'Expanded kW'!A3436,'Manual Inputs'!$C$11:$C$22)</f>
        <v>38020.946372673614</v>
      </c>
    </row>
    <row r="3437" spans="1:8" x14ac:dyDescent="0.2">
      <c r="A3437">
        <f t="shared" si="318"/>
        <v>7</v>
      </c>
      <c r="B3437" t="b">
        <f t="shared" si="319"/>
        <v>0</v>
      </c>
      <c r="C3437" t="str">
        <f t="shared" si="320"/>
        <v>OFF</v>
      </c>
      <c r="D3437" s="4">
        <f t="shared" si="322"/>
        <v>42573.124999991669</v>
      </c>
      <c r="E3437" t="str">
        <f t="shared" si="323"/>
        <v>LRKPLGS</v>
      </c>
      <c r="F3437" s="39">
        <v>71.535636901855469</v>
      </c>
      <c r="G3437">
        <f t="shared" si="321"/>
        <v>1.0276485943097908E-3</v>
      </c>
      <c r="H3437" s="38">
        <f>G3437*SUMIF('Manual Inputs'!$B$11:$B$22,'Expanded kW'!A3437,'Manual Inputs'!$C$11:$C$22)</f>
        <v>38340.050189075904</v>
      </c>
    </row>
    <row r="3438" spans="1:8" x14ac:dyDescent="0.2">
      <c r="A3438">
        <f t="shared" si="318"/>
        <v>7</v>
      </c>
      <c r="B3438" t="b">
        <f t="shared" si="319"/>
        <v>0</v>
      </c>
      <c r="C3438" t="str">
        <f t="shared" si="320"/>
        <v>OFF</v>
      </c>
      <c r="D3438" s="4">
        <f t="shared" si="322"/>
        <v>42573.166666658333</v>
      </c>
      <c r="E3438" t="str">
        <f t="shared" si="323"/>
        <v>LRKPLGS</v>
      </c>
      <c r="F3438" s="39">
        <v>73.357170104980469</v>
      </c>
      <c r="G3438">
        <f t="shared" si="321"/>
        <v>1.0538159161755092E-3</v>
      </c>
      <c r="H3438" s="38">
        <f>G3438*SUMIF('Manual Inputs'!$B$11:$B$22,'Expanded kW'!A3438,'Manual Inputs'!$C$11:$C$22)</f>
        <v>39316.314292584138</v>
      </c>
    </row>
    <row r="3439" spans="1:8" x14ac:dyDescent="0.2">
      <c r="A3439">
        <f t="shared" si="318"/>
        <v>7</v>
      </c>
      <c r="B3439" t="b">
        <f t="shared" si="319"/>
        <v>0</v>
      </c>
      <c r="C3439" t="str">
        <f t="shared" si="320"/>
        <v>OFF</v>
      </c>
      <c r="D3439" s="4">
        <f t="shared" si="322"/>
        <v>42573.208333324998</v>
      </c>
      <c r="E3439" t="str">
        <f t="shared" si="323"/>
        <v>LRKPLGS</v>
      </c>
      <c r="F3439" s="39">
        <v>84.815818786621094</v>
      </c>
      <c r="G3439">
        <f t="shared" si="321"/>
        <v>1.2184256788107853E-3</v>
      </c>
      <c r="H3439" s="38">
        <f>G3439*SUMIF('Manual Inputs'!$B$11:$B$22,'Expanded kW'!A3439,'Manual Inputs'!$C$11:$C$22)</f>
        <v>45457.661243277122</v>
      </c>
    </row>
    <row r="3440" spans="1:8" x14ac:dyDescent="0.2">
      <c r="A3440">
        <f t="shared" si="318"/>
        <v>7</v>
      </c>
      <c r="B3440" t="b">
        <f t="shared" si="319"/>
        <v>0</v>
      </c>
      <c r="C3440" t="str">
        <f t="shared" si="320"/>
        <v>OFF</v>
      </c>
      <c r="D3440" s="4">
        <f t="shared" si="322"/>
        <v>42573.249999991662</v>
      </c>
      <c r="E3440" t="str">
        <f t="shared" si="323"/>
        <v>LRKPLGS</v>
      </c>
      <c r="F3440" s="39">
        <v>98.117912292480469</v>
      </c>
      <c r="G3440">
        <f t="shared" si="321"/>
        <v>1.409517535746768E-3</v>
      </c>
      <c r="H3440" s="38">
        <f>G3440*SUMIF('Manual Inputs'!$B$11:$B$22,'Expanded kW'!A3440,'Manual Inputs'!$C$11:$C$22)</f>
        <v>52587.015991794084</v>
      </c>
    </row>
    <row r="3441" spans="1:8" x14ac:dyDescent="0.2">
      <c r="A3441">
        <f t="shared" si="318"/>
        <v>7</v>
      </c>
      <c r="B3441" t="b">
        <f t="shared" si="319"/>
        <v>0</v>
      </c>
      <c r="C3441" t="str">
        <f t="shared" si="320"/>
        <v>ON</v>
      </c>
      <c r="D3441" s="4">
        <f t="shared" si="322"/>
        <v>42573.291666658326</v>
      </c>
      <c r="E3441" t="str">
        <f t="shared" si="323"/>
        <v>LRKPLGS</v>
      </c>
      <c r="F3441" s="39">
        <v>99.734016418457031</v>
      </c>
      <c r="G3441">
        <f t="shared" si="321"/>
        <v>1.4327337564340405E-3</v>
      </c>
      <c r="H3441" s="38">
        <f>G3441*SUMIF('Manual Inputs'!$B$11:$B$22,'Expanded kW'!A3441,'Manual Inputs'!$C$11:$C$22)</f>
        <v>53453.178872062039</v>
      </c>
    </row>
    <row r="3442" spans="1:8" x14ac:dyDescent="0.2">
      <c r="A3442">
        <f t="shared" si="318"/>
        <v>7</v>
      </c>
      <c r="B3442" t="b">
        <f t="shared" si="319"/>
        <v>0</v>
      </c>
      <c r="C3442" t="str">
        <f t="shared" si="320"/>
        <v>ON</v>
      </c>
      <c r="D3442" s="4">
        <f t="shared" si="322"/>
        <v>42573.33333332499</v>
      </c>
      <c r="E3442" t="str">
        <f t="shared" si="323"/>
        <v>LRKPLGS</v>
      </c>
      <c r="F3442" s="39">
        <v>103.24837493896484</v>
      </c>
      <c r="G3442">
        <f t="shared" si="321"/>
        <v>1.4832194409112108E-3</v>
      </c>
      <c r="H3442" s="38">
        <f>G3442*SUMIF('Manual Inputs'!$B$11:$B$22,'Expanded kW'!A3442,'Manual Inputs'!$C$11:$C$22)</f>
        <v>55336.725142063609</v>
      </c>
    </row>
    <row r="3443" spans="1:8" x14ac:dyDescent="0.2">
      <c r="A3443">
        <f t="shared" si="318"/>
        <v>7</v>
      </c>
      <c r="B3443" t="b">
        <f t="shared" si="319"/>
        <v>0</v>
      </c>
      <c r="C3443" t="str">
        <f t="shared" si="320"/>
        <v>ON</v>
      </c>
      <c r="D3443" s="4">
        <f t="shared" si="322"/>
        <v>42573.374999991654</v>
      </c>
      <c r="E3443" t="str">
        <f t="shared" si="323"/>
        <v>LRKPLGS</v>
      </c>
      <c r="F3443" s="39">
        <v>113.79173278808594</v>
      </c>
      <c r="G3443">
        <f t="shared" si="321"/>
        <v>1.6346805495586318E-3</v>
      </c>
      <c r="H3443" s="38">
        <f>G3443*SUMIF('Manual Inputs'!$B$11:$B$22,'Expanded kW'!A3443,'Manual Inputs'!$C$11:$C$22)</f>
        <v>60987.515246180301</v>
      </c>
    </row>
    <row r="3444" spans="1:8" x14ac:dyDescent="0.2">
      <c r="A3444">
        <f t="shared" si="318"/>
        <v>7</v>
      </c>
      <c r="B3444" t="b">
        <f t="shared" si="319"/>
        <v>0</v>
      </c>
      <c r="C3444" t="str">
        <f t="shared" si="320"/>
        <v>ON</v>
      </c>
      <c r="D3444" s="4">
        <f t="shared" si="322"/>
        <v>42573.416666658319</v>
      </c>
      <c r="E3444" t="str">
        <f t="shared" si="323"/>
        <v>LRKPLGS</v>
      </c>
      <c r="F3444" s="39">
        <v>120.82099914550781</v>
      </c>
      <c r="G3444">
        <f t="shared" si="321"/>
        <v>1.735659809743933E-3</v>
      </c>
      <c r="H3444" s="38">
        <f>G3444*SUMIF('Manual Inputs'!$B$11:$B$22,'Expanded kW'!A3444,'Manual Inputs'!$C$11:$C$22)</f>
        <v>64754.902196347342</v>
      </c>
    </row>
    <row r="3445" spans="1:8" x14ac:dyDescent="0.2">
      <c r="A3445">
        <f t="shared" si="318"/>
        <v>7</v>
      </c>
      <c r="B3445" t="b">
        <f t="shared" si="319"/>
        <v>0</v>
      </c>
      <c r="C3445" t="str">
        <f t="shared" si="320"/>
        <v>ON</v>
      </c>
      <c r="D3445" s="4">
        <f t="shared" si="322"/>
        <v>42573.458333324983</v>
      </c>
      <c r="E3445" t="str">
        <f t="shared" si="323"/>
        <v>LRKPLGS</v>
      </c>
      <c r="F3445" s="39">
        <v>117.91327667236328</v>
      </c>
      <c r="G3445">
        <f t="shared" si="321"/>
        <v>1.6938887842581382E-3</v>
      </c>
      <c r="H3445" s="38">
        <f>G3445*SUMIF('Manual Inputs'!$B$11:$B$22,'Expanded kW'!A3445,'Manual Inputs'!$C$11:$C$22)</f>
        <v>63196.486973048006</v>
      </c>
    </row>
    <row r="3446" spans="1:8" x14ac:dyDescent="0.2">
      <c r="A3446">
        <f t="shared" si="318"/>
        <v>7</v>
      </c>
      <c r="B3446" t="b">
        <f t="shared" si="319"/>
        <v>0</v>
      </c>
      <c r="C3446" t="str">
        <f t="shared" si="320"/>
        <v>ON</v>
      </c>
      <c r="D3446" s="4">
        <f t="shared" si="322"/>
        <v>42573.499999991647</v>
      </c>
      <c r="E3446" t="str">
        <f t="shared" si="323"/>
        <v>LRKPLGS</v>
      </c>
      <c r="F3446" s="39">
        <v>129.60273742675781</v>
      </c>
      <c r="G3446">
        <f t="shared" si="321"/>
        <v>1.8618142887025031E-3</v>
      </c>
      <c r="H3446" s="38">
        <f>G3446*SUMIF('Manual Inputs'!$B$11:$B$22,'Expanded kW'!A3446,'Manual Inputs'!$C$11:$C$22)</f>
        <v>69461.539349971688</v>
      </c>
    </row>
    <row r="3447" spans="1:8" x14ac:dyDescent="0.2">
      <c r="A3447">
        <f t="shared" si="318"/>
        <v>7</v>
      </c>
      <c r="B3447" t="b">
        <f t="shared" si="319"/>
        <v>0</v>
      </c>
      <c r="C3447" t="str">
        <f t="shared" si="320"/>
        <v>ON</v>
      </c>
      <c r="D3447" s="4">
        <f t="shared" si="322"/>
        <v>42573.541666658311</v>
      </c>
      <c r="E3447" t="str">
        <f t="shared" si="323"/>
        <v>LRKPLGS</v>
      </c>
      <c r="F3447" s="39">
        <v>130.9759521484375</v>
      </c>
      <c r="G3447">
        <f t="shared" si="321"/>
        <v>1.881541270099981E-3</v>
      </c>
      <c r="H3447" s="38">
        <f>G3447*SUMIF('Manual Inputs'!$B$11:$B$22,'Expanded kW'!A3447,'Manual Inputs'!$C$11:$C$22)</f>
        <v>70197.523869433091</v>
      </c>
    </row>
    <row r="3448" spans="1:8" x14ac:dyDescent="0.2">
      <c r="A3448">
        <f t="shared" si="318"/>
        <v>7</v>
      </c>
      <c r="B3448" t="b">
        <f t="shared" si="319"/>
        <v>0</v>
      </c>
      <c r="C3448" t="str">
        <f t="shared" si="320"/>
        <v>ON</v>
      </c>
      <c r="D3448" s="4">
        <f t="shared" si="322"/>
        <v>42573.583333324976</v>
      </c>
      <c r="E3448" t="str">
        <f t="shared" si="323"/>
        <v>LRKPLGS</v>
      </c>
      <c r="F3448" s="39">
        <v>127.01845550537109</v>
      </c>
      <c r="G3448">
        <f t="shared" si="321"/>
        <v>1.8246896638465472E-3</v>
      </c>
      <c r="H3448" s="38">
        <f>G3448*SUMIF('Manual Inputs'!$B$11:$B$22,'Expanded kW'!A3448,'Manual Inputs'!$C$11:$C$22)</f>
        <v>68076.474466791507</v>
      </c>
    </row>
    <row r="3449" spans="1:8" x14ac:dyDescent="0.2">
      <c r="A3449">
        <f t="shared" si="318"/>
        <v>7</v>
      </c>
      <c r="B3449" t="b">
        <f t="shared" si="319"/>
        <v>0</v>
      </c>
      <c r="C3449" t="str">
        <f t="shared" si="320"/>
        <v>ON</v>
      </c>
      <c r="D3449" s="4">
        <f t="shared" si="322"/>
        <v>42573.62499999164</v>
      </c>
      <c r="E3449" t="str">
        <f t="shared" si="323"/>
        <v>LRKPLGS</v>
      </c>
      <c r="F3449" s="39">
        <v>125.47439575195312</v>
      </c>
      <c r="G3449">
        <f t="shared" si="321"/>
        <v>1.8025084000198579E-3</v>
      </c>
      <c r="H3449" s="38">
        <f>G3449*SUMIF('Manual Inputs'!$B$11:$B$22,'Expanded kW'!A3449,'Manual Inputs'!$C$11:$C$22)</f>
        <v>67248.924297325677</v>
      </c>
    </row>
    <row r="3450" spans="1:8" x14ac:dyDescent="0.2">
      <c r="A3450">
        <f t="shared" si="318"/>
        <v>7</v>
      </c>
      <c r="B3450" t="b">
        <f t="shared" si="319"/>
        <v>0</v>
      </c>
      <c r="C3450" t="str">
        <f t="shared" si="320"/>
        <v>ON</v>
      </c>
      <c r="D3450" s="4">
        <f t="shared" si="322"/>
        <v>42573.666666658304</v>
      </c>
      <c r="E3450" t="str">
        <f t="shared" si="323"/>
        <v>LRKPLGS</v>
      </c>
      <c r="F3450" s="39">
        <v>120.89039611816406</v>
      </c>
      <c r="G3450">
        <f t="shared" si="321"/>
        <v>1.7366567352553029E-3</v>
      </c>
      <c r="H3450" s="38">
        <f>G3450*SUMIF('Manual Inputs'!$B$11:$B$22,'Expanded kW'!A3450,'Manual Inputs'!$C$11:$C$22)</f>
        <v>64792.096013720642</v>
      </c>
    </row>
    <row r="3451" spans="1:8" x14ac:dyDescent="0.2">
      <c r="A3451">
        <f t="shared" si="318"/>
        <v>7</v>
      </c>
      <c r="B3451" t="b">
        <f t="shared" si="319"/>
        <v>0</v>
      </c>
      <c r="C3451" t="str">
        <f t="shared" si="320"/>
        <v>ON</v>
      </c>
      <c r="D3451" s="4">
        <f t="shared" si="322"/>
        <v>42573.708333324968</v>
      </c>
      <c r="E3451" t="str">
        <f t="shared" si="323"/>
        <v>LRKPLGS</v>
      </c>
      <c r="F3451" s="39">
        <v>114.43000793457031</v>
      </c>
      <c r="G3451">
        <f t="shared" si="321"/>
        <v>1.6438497215332582E-3</v>
      </c>
      <c r="H3451" s="38">
        <f>G3451*SUMIF('Manual Inputs'!$B$11:$B$22,'Expanded kW'!A3451,'Manual Inputs'!$C$11:$C$22)</f>
        <v>61329.603500517442</v>
      </c>
    </row>
    <row r="3452" spans="1:8" x14ac:dyDescent="0.2">
      <c r="A3452">
        <f t="shared" si="318"/>
        <v>7</v>
      </c>
      <c r="B3452" t="b">
        <f t="shared" si="319"/>
        <v>0</v>
      </c>
      <c r="C3452" t="str">
        <f t="shared" si="320"/>
        <v>ON</v>
      </c>
      <c r="D3452" s="4">
        <f t="shared" si="322"/>
        <v>42573.749999991633</v>
      </c>
      <c r="E3452" t="str">
        <f t="shared" si="323"/>
        <v>LRKPLGS</v>
      </c>
      <c r="F3452" s="39">
        <v>107.03700256347656</v>
      </c>
      <c r="G3452">
        <f t="shared" si="321"/>
        <v>1.5376451512468061E-3</v>
      </c>
      <c r="H3452" s="38">
        <f>G3452*SUMIF('Manual Inputs'!$B$11:$B$22,'Expanded kW'!A3452,'Manual Inputs'!$C$11:$C$22)</f>
        <v>57367.267953484792</v>
      </c>
    </row>
    <row r="3453" spans="1:8" x14ac:dyDescent="0.2">
      <c r="A3453">
        <f t="shared" si="318"/>
        <v>7</v>
      </c>
      <c r="B3453" t="b">
        <f t="shared" si="319"/>
        <v>0</v>
      </c>
      <c r="C3453" t="str">
        <f t="shared" si="320"/>
        <v>ON</v>
      </c>
      <c r="D3453" s="4">
        <f t="shared" si="322"/>
        <v>42573.791666658297</v>
      </c>
      <c r="E3453" t="str">
        <f t="shared" si="323"/>
        <v>LRKPLGS</v>
      </c>
      <c r="F3453" s="39">
        <v>98.140487670898438</v>
      </c>
      <c r="G3453">
        <f t="shared" si="321"/>
        <v>1.4098418434191674E-3</v>
      </c>
      <c r="H3453" s="38">
        <f>G3453*SUMIF('Manual Inputs'!$B$11:$B$22,'Expanded kW'!A3453,'Manual Inputs'!$C$11:$C$22)</f>
        <v>52599.11543172456</v>
      </c>
    </row>
    <row r="3454" spans="1:8" x14ac:dyDescent="0.2">
      <c r="A3454">
        <f t="shared" si="318"/>
        <v>7</v>
      </c>
      <c r="B3454" t="b">
        <f t="shared" si="319"/>
        <v>0</v>
      </c>
      <c r="C3454" t="str">
        <f t="shared" si="320"/>
        <v>ON</v>
      </c>
      <c r="D3454" s="4">
        <f t="shared" si="322"/>
        <v>42573.833333324961</v>
      </c>
      <c r="E3454" t="str">
        <f t="shared" si="323"/>
        <v>LRKPLGS</v>
      </c>
      <c r="F3454" s="39">
        <v>94.264236450195313</v>
      </c>
      <c r="G3454">
        <f t="shared" si="321"/>
        <v>1.3541573721449086E-3</v>
      </c>
      <c r="H3454" s="38">
        <f>G3454*SUMIF('Manual Inputs'!$B$11:$B$22,'Expanded kW'!A3454,'Manual Inputs'!$C$11:$C$22)</f>
        <v>50521.61011013051</v>
      </c>
    </row>
    <row r="3455" spans="1:8" x14ac:dyDescent="0.2">
      <c r="A3455">
        <f t="shared" si="318"/>
        <v>7</v>
      </c>
      <c r="B3455" t="b">
        <f t="shared" si="319"/>
        <v>0</v>
      </c>
      <c r="C3455" t="str">
        <f t="shared" si="320"/>
        <v>OFF</v>
      </c>
      <c r="D3455" s="4">
        <f t="shared" si="322"/>
        <v>42573.874999991625</v>
      </c>
      <c r="E3455" t="str">
        <f t="shared" si="323"/>
        <v>LRKPLGS</v>
      </c>
      <c r="F3455" s="39">
        <v>89.207183837890625</v>
      </c>
      <c r="G3455">
        <f t="shared" si="321"/>
        <v>1.2815100423180209E-3</v>
      </c>
      <c r="H3455" s="38">
        <f>G3455*SUMIF('Manual Inputs'!$B$11:$B$22,'Expanded kW'!A3455,'Manual Inputs'!$C$11:$C$22)</f>
        <v>47811.245607042809</v>
      </c>
    </row>
    <row r="3456" spans="1:8" x14ac:dyDescent="0.2">
      <c r="A3456">
        <f t="shared" si="318"/>
        <v>7</v>
      </c>
      <c r="B3456" t="b">
        <f t="shared" si="319"/>
        <v>0</v>
      </c>
      <c r="C3456" t="str">
        <f t="shared" si="320"/>
        <v>OFF</v>
      </c>
      <c r="D3456" s="4">
        <f t="shared" si="322"/>
        <v>42573.91666665829</v>
      </c>
      <c r="E3456" t="str">
        <f t="shared" si="323"/>
        <v>LRKPLGS</v>
      </c>
      <c r="F3456" s="39">
        <v>83.854393005371094</v>
      </c>
      <c r="G3456">
        <f t="shared" si="321"/>
        <v>1.2046142710226604E-3</v>
      </c>
      <c r="H3456" s="38">
        <f>G3456*SUMIF('Manual Inputs'!$B$11:$B$22,'Expanded kW'!A3456,'Manual Inputs'!$C$11:$C$22)</f>
        <v>44942.378031962886</v>
      </c>
    </row>
    <row r="3457" spans="1:8" x14ac:dyDescent="0.2">
      <c r="A3457">
        <f t="shared" si="318"/>
        <v>7</v>
      </c>
      <c r="B3457" t="b">
        <f t="shared" si="319"/>
        <v>0</v>
      </c>
      <c r="C3457" t="str">
        <f t="shared" si="320"/>
        <v>OFF</v>
      </c>
      <c r="D3457" s="4">
        <f t="shared" si="322"/>
        <v>42573.958333324954</v>
      </c>
      <c r="E3457" t="str">
        <f t="shared" si="323"/>
        <v>LRKPLGS</v>
      </c>
      <c r="F3457" s="39">
        <v>80.50762939453125</v>
      </c>
      <c r="G3457">
        <f t="shared" si="321"/>
        <v>1.1565361791915172E-3</v>
      </c>
      <c r="H3457" s="38">
        <f>G3457*SUMIF('Manual Inputs'!$B$11:$B$22,'Expanded kW'!A3457,'Manual Inputs'!$C$11:$C$22)</f>
        <v>43148.655485162664</v>
      </c>
    </row>
    <row r="3458" spans="1:8" x14ac:dyDescent="0.2">
      <c r="A3458">
        <f t="shared" ref="A3458:A3521" si="324">MONTH(D3458)</f>
        <v>7</v>
      </c>
      <c r="B3458" t="b">
        <f t="shared" ref="B3458:B3521" si="325">IF(ISNA(VLOOKUP(DATE(YEAR(D3458),MONTH(D3458),DAY(D3458)),Holidays,1,FALSE)),FALSE,TRUE)</f>
        <v>0</v>
      </c>
      <c r="C3458" t="str">
        <f t="shared" ref="C3458:C3521" si="326">IF(OR(HOUR(D3458)&lt;PkStart,HOUR(D3458)&gt;OPkStart-1,WEEKDAY(D3458,2)&gt;5,B3458)=TRUE,"OFF","ON")</f>
        <v>OFF</v>
      </c>
      <c r="D3458" s="4">
        <f t="shared" si="322"/>
        <v>42573.999999991618</v>
      </c>
      <c r="E3458" t="str">
        <f t="shared" si="323"/>
        <v>LRKPLGS</v>
      </c>
      <c r="F3458" s="39">
        <v>77.7388916015625</v>
      </c>
      <c r="G3458">
        <f t="shared" ref="G3458:G3521" si="327">IF(SUMIF($A$2:$A$8761,A3458,$F$2:$F$8761)=0,0,F3458/SUMIF($A$2:$A$8761,A3458,$F$2:$F$8761))</f>
        <v>1.1167617447392123E-3</v>
      </c>
      <c r="H3458" s="38">
        <f>G3458*SUMIF('Manual Inputs'!$B$11:$B$22,'Expanded kW'!A3458,'Manual Inputs'!$C$11:$C$22)</f>
        <v>41664.730122361289</v>
      </c>
    </row>
    <row r="3459" spans="1:8" x14ac:dyDescent="0.2">
      <c r="A3459">
        <f t="shared" si="324"/>
        <v>7</v>
      </c>
      <c r="B3459" t="b">
        <f t="shared" si="325"/>
        <v>0</v>
      </c>
      <c r="C3459" t="str">
        <f t="shared" si="326"/>
        <v>OFF</v>
      </c>
      <c r="D3459" s="4">
        <f t="shared" si="322"/>
        <v>42574.041666658282</v>
      </c>
      <c r="E3459" t="str">
        <f t="shared" si="323"/>
        <v>LRKPLGS</v>
      </c>
      <c r="F3459" s="39">
        <v>76.883796691894531</v>
      </c>
      <c r="G3459">
        <f t="shared" si="327"/>
        <v>1.1044778381441352E-3</v>
      </c>
      <c r="H3459" s="38">
        <f>G3459*SUMIF('Manual Inputs'!$B$11:$B$22,'Expanded kW'!A3459,'Manual Inputs'!$C$11:$C$22)</f>
        <v>41206.435722912909</v>
      </c>
    </row>
    <row r="3460" spans="1:8" x14ac:dyDescent="0.2">
      <c r="A3460">
        <f t="shared" si="324"/>
        <v>7</v>
      </c>
      <c r="B3460" t="b">
        <f t="shared" si="325"/>
        <v>0</v>
      </c>
      <c r="C3460" t="str">
        <f t="shared" si="326"/>
        <v>OFF</v>
      </c>
      <c r="D3460" s="4">
        <f t="shared" ref="D3460:D3523" si="328">+D3459+1/24</f>
        <v>42574.083333324947</v>
      </c>
      <c r="E3460" t="str">
        <f t="shared" ref="E3460:E3523" si="329">+E3459</f>
        <v>LRKPLGS</v>
      </c>
      <c r="F3460" s="39">
        <v>75.095207214355469</v>
      </c>
      <c r="G3460">
        <f t="shared" si="327"/>
        <v>1.0787837709351994E-3</v>
      </c>
      <c r="H3460" s="38">
        <f>G3460*SUMIF('Manual Inputs'!$B$11:$B$22,'Expanded kW'!A3460,'Manual Inputs'!$C$11:$C$22)</f>
        <v>40247.828051178847</v>
      </c>
    </row>
    <row r="3461" spans="1:8" x14ac:dyDescent="0.2">
      <c r="A3461">
        <f t="shared" si="324"/>
        <v>7</v>
      </c>
      <c r="B3461" t="b">
        <f t="shared" si="325"/>
        <v>0</v>
      </c>
      <c r="C3461" t="str">
        <f t="shared" si="326"/>
        <v>OFF</v>
      </c>
      <c r="D3461" s="4">
        <f t="shared" si="328"/>
        <v>42574.124999991611</v>
      </c>
      <c r="E3461" t="str">
        <f t="shared" si="329"/>
        <v>LRKPLGS</v>
      </c>
      <c r="F3461" s="39">
        <v>75.545738220214844</v>
      </c>
      <c r="G3461">
        <f t="shared" si="327"/>
        <v>1.0852558955281428E-3</v>
      </c>
      <c r="H3461" s="38">
        <f>G3461*SUMIF('Manual Inputs'!$B$11:$B$22,'Expanded kW'!A3461,'Manual Inputs'!$C$11:$C$22)</f>
        <v>40489.293453941413</v>
      </c>
    </row>
    <row r="3462" spans="1:8" x14ac:dyDescent="0.2">
      <c r="A3462">
        <f t="shared" si="324"/>
        <v>7</v>
      </c>
      <c r="B3462" t="b">
        <f t="shared" si="325"/>
        <v>0</v>
      </c>
      <c r="C3462" t="str">
        <f t="shared" si="326"/>
        <v>OFF</v>
      </c>
      <c r="D3462" s="4">
        <f t="shared" si="328"/>
        <v>42574.166666658275</v>
      </c>
      <c r="E3462" t="str">
        <f t="shared" si="329"/>
        <v>LRKPLGS</v>
      </c>
      <c r="F3462" s="39">
        <v>80.218658447265625</v>
      </c>
      <c r="G3462">
        <f t="shared" si="327"/>
        <v>1.1523849533044632E-3</v>
      </c>
      <c r="H3462" s="38">
        <f>G3462*SUMIF('Manual Inputs'!$B$11:$B$22,'Expanded kW'!A3462,'Manual Inputs'!$C$11:$C$22)</f>
        <v>42993.779382828536</v>
      </c>
    </row>
    <row r="3463" spans="1:8" x14ac:dyDescent="0.2">
      <c r="A3463">
        <f t="shared" si="324"/>
        <v>7</v>
      </c>
      <c r="B3463" t="b">
        <f t="shared" si="325"/>
        <v>0</v>
      </c>
      <c r="C3463" t="str">
        <f t="shared" si="326"/>
        <v>OFF</v>
      </c>
      <c r="D3463" s="4">
        <f t="shared" si="328"/>
        <v>42574.208333324939</v>
      </c>
      <c r="E3463" t="str">
        <f t="shared" si="329"/>
        <v>LRKPLGS</v>
      </c>
      <c r="F3463" s="39">
        <v>86.362754821777344</v>
      </c>
      <c r="G3463">
        <f t="shared" si="327"/>
        <v>1.2406482619995881E-3</v>
      </c>
      <c r="H3463" s="38">
        <f>G3463*SUMIF('Manual Inputs'!$B$11:$B$22,'Expanded kW'!A3463,'Manual Inputs'!$C$11:$C$22)</f>
        <v>46286.752977073396</v>
      </c>
    </row>
    <row r="3464" spans="1:8" x14ac:dyDescent="0.2">
      <c r="A3464">
        <f t="shared" si="324"/>
        <v>7</v>
      </c>
      <c r="B3464" t="b">
        <f t="shared" si="325"/>
        <v>0</v>
      </c>
      <c r="C3464" t="str">
        <f t="shared" si="326"/>
        <v>OFF</v>
      </c>
      <c r="D3464" s="4">
        <f t="shared" si="328"/>
        <v>42574.249999991604</v>
      </c>
      <c r="E3464" t="str">
        <f t="shared" si="329"/>
        <v>LRKPLGS</v>
      </c>
      <c r="F3464" s="39">
        <v>83.802696228027344</v>
      </c>
      <c r="G3464">
        <f t="shared" si="327"/>
        <v>1.2038716185089136E-3</v>
      </c>
      <c r="H3464" s="38">
        <f>G3464*SUMIF('Manual Inputs'!$B$11:$B$22,'Expanded kW'!A3464,'Manual Inputs'!$C$11:$C$22)</f>
        <v>44914.670764315408</v>
      </c>
    </row>
    <row r="3465" spans="1:8" x14ac:dyDescent="0.2">
      <c r="A3465">
        <f t="shared" si="324"/>
        <v>7</v>
      </c>
      <c r="B3465" t="b">
        <f t="shared" si="325"/>
        <v>0</v>
      </c>
      <c r="C3465" t="str">
        <f t="shared" si="326"/>
        <v>OFF</v>
      </c>
      <c r="D3465" s="4">
        <f t="shared" si="328"/>
        <v>42574.291666658268</v>
      </c>
      <c r="E3465" t="str">
        <f t="shared" si="329"/>
        <v>LRKPLGS</v>
      </c>
      <c r="F3465" s="39">
        <v>88.219032287597656</v>
      </c>
      <c r="G3465">
        <f t="shared" si="327"/>
        <v>1.2673147042235715E-3</v>
      </c>
      <c r="H3465" s="38">
        <f>G3465*SUMIF('Manual Inputs'!$B$11:$B$22,'Expanded kW'!A3465,'Manual Inputs'!$C$11:$C$22)</f>
        <v>47281.638523448608</v>
      </c>
    </row>
    <row r="3466" spans="1:8" x14ac:dyDescent="0.2">
      <c r="A3466">
        <f t="shared" si="324"/>
        <v>7</v>
      </c>
      <c r="B3466" t="b">
        <f t="shared" si="325"/>
        <v>0</v>
      </c>
      <c r="C3466" t="str">
        <f t="shared" si="326"/>
        <v>OFF</v>
      </c>
      <c r="D3466" s="4">
        <f t="shared" si="328"/>
        <v>42574.333333324932</v>
      </c>
      <c r="E3466" t="str">
        <f t="shared" si="329"/>
        <v>LRKPLGS</v>
      </c>
      <c r="F3466" s="39">
        <v>89.529983520507813</v>
      </c>
      <c r="G3466">
        <f t="shared" si="327"/>
        <v>1.2861472365117389E-3</v>
      </c>
      <c r="H3466" s="38">
        <f>G3466*SUMIF('Manual Inputs'!$B$11:$B$22,'Expanded kW'!A3466,'Manual Inputs'!$C$11:$C$22)</f>
        <v>47984.252468637416</v>
      </c>
    </row>
    <row r="3467" spans="1:8" x14ac:dyDescent="0.2">
      <c r="A3467">
        <f t="shared" si="324"/>
        <v>7</v>
      </c>
      <c r="B3467" t="b">
        <f t="shared" si="325"/>
        <v>0</v>
      </c>
      <c r="C3467" t="str">
        <f t="shared" si="326"/>
        <v>OFF</v>
      </c>
      <c r="D3467" s="4">
        <f t="shared" si="328"/>
        <v>42574.374999991596</v>
      </c>
      <c r="E3467" t="str">
        <f t="shared" si="329"/>
        <v>LRKPLGS</v>
      </c>
      <c r="F3467" s="39">
        <v>95.476310729980469</v>
      </c>
      <c r="G3467">
        <f t="shared" si="327"/>
        <v>1.3715694828601479E-3</v>
      </c>
      <c r="H3467" s="38">
        <f>G3467*SUMIF('Manual Inputs'!$B$11:$B$22,'Expanded kW'!A3467,'Manual Inputs'!$C$11:$C$22)</f>
        <v>51171.230225816449</v>
      </c>
    </row>
    <row r="3468" spans="1:8" x14ac:dyDescent="0.2">
      <c r="A3468">
        <f t="shared" si="324"/>
        <v>7</v>
      </c>
      <c r="B3468" t="b">
        <f t="shared" si="325"/>
        <v>0</v>
      </c>
      <c r="C3468" t="str">
        <f t="shared" si="326"/>
        <v>OFF</v>
      </c>
      <c r="D3468" s="4">
        <f t="shared" si="328"/>
        <v>42574.416666658261</v>
      </c>
      <c r="E3468" t="str">
        <f t="shared" si="329"/>
        <v>LRKPLGS</v>
      </c>
      <c r="F3468" s="39">
        <v>103.7010498046875</v>
      </c>
      <c r="G3468">
        <f t="shared" si="327"/>
        <v>1.4897223632249869E-3</v>
      </c>
      <c r="H3468" s="38">
        <f>G3468*SUMIF('Manual Inputs'!$B$11:$B$22,'Expanded kW'!A3468,'Manual Inputs'!$C$11:$C$22)</f>
        <v>55579.339562271416</v>
      </c>
    </row>
    <row r="3469" spans="1:8" x14ac:dyDescent="0.2">
      <c r="A3469">
        <f t="shared" si="324"/>
        <v>7</v>
      </c>
      <c r="B3469" t="b">
        <f t="shared" si="325"/>
        <v>0</v>
      </c>
      <c r="C3469" t="str">
        <f t="shared" si="326"/>
        <v>OFF</v>
      </c>
      <c r="D3469" s="4">
        <f t="shared" si="328"/>
        <v>42574.458333324925</v>
      </c>
      <c r="E3469" t="str">
        <f t="shared" si="329"/>
        <v>LRKPLGS</v>
      </c>
      <c r="F3469" s="39">
        <v>104.18677520751953</v>
      </c>
      <c r="G3469">
        <f t="shared" si="327"/>
        <v>1.4967000746015657E-3</v>
      </c>
      <c r="H3469" s="38">
        <f>G3469*SUMIF('Manual Inputs'!$B$11:$B$22,'Expanded kW'!A3469,'Manual Inputs'!$C$11:$C$22)</f>
        <v>55839.667660674153</v>
      </c>
    </row>
    <row r="3470" spans="1:8" x14ac:dyDescent="0.2">
      <c r="A3470">
        <f t="shared" si="324"/>
        <v>7</v>
      </c>
      <c r="B3470" t="b">
        <f t="shared" si="325"/>
        <v>0</v>
      </c>
      <c r="C3470" t="str">
        <f t="shared" si="326"/>
        <v>OFF</v>
      </c>
      <c r="D3470" s="4">
        <f t="shared" si="328"/>
        <v>42574.499999991589</v>
      </c>
      <c r="E3470" t="str">
        <f t="shared" si="329"/>
        <v>LRKPLGS</v>
      </c>
      <c r="F3470" s="39">
        <v>110.32122039794922</v>
      </c>
      <c r="G3470">
        <f t="shared" si="327"/>
        <v>1.5848247387527283E-3</v>
      </c>
      <c r="H3470" s="38">
        <f>G3470*SUMIF('Manual Inputs'!$B$11:$B$22,'Expanded kW'!A3470,'Manual Inputs'!$C$11:$C$22)</f>
        <v>59127.468631900418</v>
      </c>
    </row>
    <row r="3471" spans="1:8" x14ac:dyDescent="0.2">
      <c r="A3471">
        <f t="shared" si="324"/>
        <v>7</v>
      </c>
      <c r="B3471" t="b">
        <f t="shared" si="325"/>
        <v>0</v>
      </c>
      <c r="C3471" t="str">
        <f t="shared" si="326"/>
        <v>OFF</v>
      </c>
      <c r="D3471" s="4">
        <f t="shared" si="328"/>
        <v>42574.541666658253</v>
      </c>
      <c r="E3471" t="str">
        <f t="shared" si="329"/>
        <v>LRKPLGS</v>
      </c>
      <c r="F3471" s="39">
        <v>114.78836822509766</v>
      </c>
      <c r="G3471">
        <f t="shared" si="327"/>
        <v>1.6489977633312521E-3</v>
      </c>
      <c r="H3471" s="38">
        <f>G3471*SUMIF('Manual Inputs'!$B$11:$B$22,'Expanded kW'!A3471,'Manual Inputs'!$C$11:$C$22)</f>
        <v>61521.669331194811</v>
      </c>
    </row>
    <row r="3472" spans="1:8" x14ac:dyDescent="0.2">
      <c r="A3472">
        <f t="shared" si="324"/>
        <v>7</v>
      </c>
      <c r="B3472" t="b">
        <f t="shared" si="325"/>
        <v>0</v>
      </c>
      <c r="C3472" t="str">
        <f t="shared" si="326"/>
        <v>OFF</v>
      </c>
      <c r="D3472" s="4">
        <f t="shared" si="328"/>
        <v>42574.583333324917</v>
      </c>
      <c r="E3472" t="str">
        <f t="shared" si="329"/>
        <v>LRKPLGS</v>
      </c>
      <c r="F3472" s="39">
        <v>112.54578399658203</v>
      </c>
      <c r="G3472">
        <f t="shared" si="327"/>
        <v>1.6167818129341487E-3</v>
      </c>
      <c r="H3472" s="38">
        <f>G3472*SUMIF('Manual Inputs'!$B$11:$B$22,'Expanded kW'!A3472,'Manual Inputs'!$C$11:$C$22)</f>
        <v>60319.739837053574</v>
      </c>
    </row>
    <row r="3473" spans="1:8" x14ac:dyDescent="0.2">
      <c r="A3473">
        <f t="shared" si="324"/>
        <v>7</v>
      </c>
      <c r="B3473" t="b">
        <f t="shared" si="325"/>
        <v>0</v>
      </c>
      <c r="C3473" t="str">
        <f t="shared" si="326"/>
        <v>OFF</v>
      </c>
      <c r="D3473" s="4">
        <f t="shared" si="328"/>
        <v>42574.624999991582</v>
      </c>
      <c r="E3473" t="str">
        <f t="shared" si="329"/>
        <v>LRKPLGS</v>
      </c>
      <c r="F3473" s="39">
        <v>115.99546051025391</v>
      </c>
      <c r="G3473">
        <f t="shared" si="327"/>
        <v>1.6663383049656951E-3</v>
      </c>
      <c r="H3473" s="38">
        <f>G3473*SUMIF('Manual Inputs'!$B$11:$B$22,'Expanded kW'!A3473,'Manual Inputs'!$C$11:$C$22)</f>
        <v>62168.619310255344</v>
      </c>
    </row>
    <row r="3474" spans="1:8" x14ac:dyDescent="0.2">
      <c r="A3474">
        <f t="shared" si="324"/>
        <v>7</v>
      </c>
      <c r="B3474" t="b">
        <f t="shared" si="325"/>
        <v>0</v>
      </c>
      <c r="C3474" t="str">
        <f t="shared" si="326"/>
        <v>OFF</v>
      </c>
      <c r="D3474" s="4">
        <f t="shared" si="328"/>
        <v>42574.666666658246</v>
      </c>
      <c r="E3474" t="str">
        <f t="shared" si="329"/>
        <v>LRKPLGS</v>
      </c>
      <c r="F3474" s="39">
        <v>118.01322937011719</v>
      </c>
      <c r="G3474">
        <f t="shared" si="327"/>
        <v>1.6953246594916976E-3</v>
      </c>
      <c r="H3474" s="38">
        <f>G3474*SUMIF('Manual Inputs'!$B$11:$B$22,'Expanded kW'!A3474,'Manual Inputs'!$C$11:$C$22)</f>
        <v>63250.057355788507</v>
      </c>
    </row>
    <row r="3475" spans="1:8" x14ac:dyDescent="0.2">
      <c r="A3475">
        <f t="shared" si="324"/>
        <v>7</v>
      </c>
      <c r="B3475" t="b">
        <f t="shared" si="325"/>
        <v>0</v>
      </c>
      <c r="C3475" t="str">
        <f t="shared" si="326"/>
        <v>OFF</v>
      </c>
      <c r="D3475" s="4">
        <f t="shared" si="328"/>
        <v>42574.70833332491</v>
      </c>
      <c r="E3475" t="str">
        <f t="shared" si="329"/>
        <v>LRKPLGS</v>
      </c>
      <c r="F3475" s="39">
        <v>114.38567352294922</v>
      </c>
      <c r="G3475">
        <f t="shared" si="327"/>
        <v>1.6432128334344708E-3</v>
      </c>
      <c r="H3475" s="38">
        <f>G3475*SUMIF('Manual Inputs'!$B$11:$B$22,'Expanded kW'!A3475,'Manual Inputs'!$C$11:$C$22)</f>
        <v>61305.842146872288</v>
      </c>
    </row>
    <row r="3476" spans="1:8" x14ac:dyDescent="0.2">
      <c r="A3476">
        <f t="shared" si="324"/>
        <v>7</v>
      </c>
      <c r="B3476" t="b">
        <f t="shared" si="325"/>
        <v>0</v>
      </c>
      <c r="C3476" t="str">
        <f t="shared" si="326"/>
        <v>OFF</v>
      </c>
      <c r="D3476" s="4">
        <f t="shared" si="328"/>
        <v>42574.749999991574</v>
      </c>
      <c r="E3476" t="str">
        <f t="shared" si="329"/>
        <v>LRKPLGS</v>
      </c>
      <c r="F3476" s="39">
        <v>111.02057647705078</v>
      </c>
      <c r="G3476">
        <f t="shared" si="327"/>
        <v>1.5948713717700137E-3</v>
      </c>
      <c r="H3476" s="38">
        <f>G3476*SUMIF('Manual Inputs'!$B$11:$B$22,'Expanded kW'!A3476,'Manual Inputs'!$C$11:$C$22)</f>
        <v>59502.293660851734</v>
      </c>
    </row>
    <row r="3477" spans="1:8" x14ac:dyDescent="0.2">
      <c r="A3477">
        <f t="shared" si="324"/>
        <v>7</v>
      </c>
      <c r="B3477" t="b">
        <f t="shared" si="325"/>
        <v>0</v>
      </c>
      <c r="C3477" t="str">
        <f t="shared" si="326"/>
        <v>OFF</v>
      </c>
      <c r="D3477" s="4">
        <f t="shared" si="328"/>
        <v>42574.791666658239</v>
      </c>
      <c r="E3477" t="str">
        <f t="shared" si="329"/>
        <v>LRKPLGS</v>
      </c>
      <c r="F3477" s="39">
        <v>103.76258850097656</v>
      </c>
      <c r="G3477">
        <f t="shared" si="327"/>
        <v>1.4906064002934466E-3</v>
      </c>
      <c r="H3477" s="38">
        <f>G3477*SUMIF('Manual Inputs'!$B$11:$B$22,'Expanded kW'!A3477,'Manual Inputs'!$C$11:$C$22)</f>
        <v>55612.321678688859</v>
      </c>
    </row>
    <row r="3478" spans="1:8" x14ac:dyDescent="0.2">
      <c r="A3478">
        <f t="shared" si="324"/>
        <v>7</v>
      </c>
      <c r="B3478" t="b">
        <f t="shared" si="325"/>
        <v>0</v>
      </c>
      <c r="C3478" t="str">
        <f t="shared" si="326"/>
        <v>OFF</v>
      </c>
      <c r="D3478" s="4">
        <f t="shared" si="328"/>
        <v>42574.833333324903</v>
      </c>
      <c r="E3478" t="str">
        <f t="shared" si="329"/>
        <v>LRKPLGS</v>
      </c>
      <c r="F3478" s="39">
        <v>100.41246032714844</v>
      </c>
      <c r="G3478">
        <f t="shared" si="327"/>
        <v>1.4424799746726689E-3</v>
      </c>
      <c r="H3478" s="38">
        <f>G3478*SUMIF('Manual Inputs'!$B$11:$B$22,'Expanded kW'!A3478,'Manual Inputs'!$C$11:$C$22)</f>
        <v>53816.795869634712</v>
      </c>
    </row>
    <row r="3479" spans="1:8" x14ac:dyDescent="0.2">
      <c r="A3479">
        <f t="shared" si="324"/>
        <v>7</v>
      </c>
      <c r="B3479" t="b">
        <f t="shared" si="325"/>
        <v>0</v>
      </c>
      <c r="C3479" t="str">
        <f t="shared" si="326"/>
        <v>OFF</v>
      </c>
      <c r="D3479" s="4">
        <f t="shared" si="328"/>
        <v>42574.874999991567</v>
      </c>
      <c r="E3479" t="str">
        <f t="shared" si="329"/>
        <v>LRKPLGS</v>
      </c>
      <c r="F3479" s="39">
        <v>93.987640380859375</v>
      </c>
      <c r="G3479">
        <f t="shared" si="327"/>
        <v>1.3501839181553304E-3</v>
      </c>
      <c r="H3479" s="38">
        <f>G3479*SUMIF('Manual Inputs'!$B$11:$B$22,'Expanded kW'!A3479,'Manual Inputs'!$C$11:$C$22)</f>
        <v>50373.366414544347</v>
      </c>
    </row>
    <row r="3480" spans="1:8" x14ac:dyDescent="0.2">
      <c r="A3480">
        <f t="shared" si="324"/>
        <v>7</v>
      </c>
      <c r="B3480" t="b">
        <f t="shared" si="325"/>
        <v>0</v>
      </c>
      <c r="C3480" t="str">
        <f t="shared" si="326"/>
        <v>OFF</v>
      </c>
      <c r="D3480" s="4">
        <f t="shared" si="328"/>
        <v>42574.916666658231</v>
      </c>
      <c r="E3480" t="str">
        <f t="shared" si="329"/>
        <v>LRKPLGS</v>
      </c>
      <c r="F3480" s="39">
        <v>87.034271240234375</v>
      </c>
      <c r="G3480">
        <f t="shared" si="327"/>
        <v>1.2502949630477675E-3</v>
      </c>
      <c r="H3480" s="38">
        <f>G3480*SUMIF('Manual Inputs'!$B$11:$B$22,'Expanded kW'!A3480,'Manual Inputs'!$C$11:$C$22)</f>
        <v>46646.657135356822</v>
      </c>
    </row>
    <row r="3481" spans="1:8" x14ac:dyDescent="0.2">
      <c r="A3481">
        <f t="shared" si="324"/>
        <v>7</v>
      </c>
      <c r="B3481" t="b">
        <f t="shared" si="325"/>
        <v>0</v>
      </c>
      <c r="C3481" t="str">
        <f t="shared" si="326"/>
        <v>OFF</v>
      </c>
      <c r="D3481" s="4">
        <f t="shared" si="328"/>
        <v>42574.958333324896</v>
      </c>
      <c r="E3481" t="str">
        <f t="shared" si="329"/>
        <v>LRKPLGS</v>
      </c>
      <c r="F3481" s="39">
        <v>83.490699768066406</v>
      </c>
      <c r="G3481">
        <f t="shared" si="327"/>
        <v>1.1993896185240895E-3</v>
      </c>
      <c r="H3481" s="38">
        <f>G3481*SUMIF('Manual Inputs'!$B$11:$B$22,'Expanded kW'!A3481,'Manual Inputs'!$C$11:$C$22)</f>
        <v>44747.453969277602</v>
      </c>
    </row>
    <row r="3482" spans="1:8" x14ac:dyDescent="0.2">
      <c r="A3482">
        <f t="shared" si="324"/>
        <v>7</v>
      </c>
      <c r="B3482" t="b">
        <f t="shared" si="325"/>
        <v>0</v>
      </c>
      <c r="C3482" t="str">
        <f t="shared" si="326"/>
        <v>OFF</v>
      </c>
      <c r="D3482" s="4">
        <f t="shared" si="328"/>
        <v>42574.99999999156</v>
      </c>
      <c r="E3482" t="str">
        <f t="shared" si="329"/>
        <v>LRKPLGS</v>
      </c>
      <c r="F3482" s="39">
        <v>81.3316650390625</v>
      </c>
      <c r="G3482">
        <f t="shared" si="327"/>
        <v>1.1683739024360242E-3</v>
      </c>
      <c r="H3482" s="38">
        <f>G3482*SUMIF('Manual Inputs'!$B$11:$B$22,'Expanded kW'!A3482,'Manual Inputs'!$C$11:$C$22)</f>
        <v>43590.303443260265</v>
      </c>
    </row>
    <row r="3483" spans="1:8" x14ac:dyDescent="0.2">
      <c r="A3483">
        <f t="shared" si="324"/>
        <v>7</v>
      </c>
      <c r="B3483" t="b">
        <f t="shared" si="325"/>
        <v>0</v>
      </c>
      <c r="C3483" t="str">
        <f t="shared" si="326"/>
        <v>OFF</v>
      </c>
      <c r="D3483" s="4">
        <f t="shared" si="328"/>
        <v>42575.041666658224</v>
      </c>
      <c r="E3483" t="str">
        <f t="shared" si="329"/>
        <v>LRKPLGS</v>
      </c>
      <c r="F3483" s="39">
        <v>82.600379943847656</v>
      </c>
      <c r="G3483">
        <f t="shared" si="327"/>
        <v>1.1865996867436567E-3</v>
      </c>
      <c r="H3483" s="38">
        <f>G3483*SUMIF('Manual Inputs'!$B$11:$B$22,'Expanded kW'!A3483,'Manual Inputs'!$C$11:$C$22)</f>
        <v>44270.280518068823</v>
      </c>
    </row>
    <row r="3484" spans="1:8" x14ac:dyDescent="0.2">
      <c r="A3484">
        <f t="shared" si="324"/>
        <v>7</v>
      </c>
      <c r="B3484" t="b">
        <f t="shared" si="325"/>
        <v>0</v>
      </c>
      <c r="C3484" t="str">
        <f t="shared" si="326"/>
        <v>OFF</v>
      </c>
      <c r="D3484" s="4">
        <f t="shared" si="328"/>
        <v>42575.083333324888</v>
      </c>
      <c r="E3484" t="str">
        <f t="shared" si="329"/>
        <v>LRKPLGS</v>
      </c>
      <c r="F3484" s="39">
        <v>80.329208374023438</v>
      </c>
      <c r="G3484">
        <f t="shared" si="327"/>
        <v>1.1539730635353061E-3</v>
      </c>
      <c r="H3484" s="38">
        <f>G3484*SUMIF('Manual Inputs'!$B$11:$B$22,'Expanded kW'!A3484,'Manual Inputs'!$C$11:$C$22)</f>
        <v>43053.029428314367</v>
      </c>
    </row>
    <row r="3485" spans="1:8" x14ac:dyDescent="0.2">
      <c r="A3485">
        <f t="shared" si="324"/>
        <v>7</v>
      </c>
      <c r="B3485" t="b">
        <f t="shared" si="325"/>
        <v>0</v>
      </c>
      <c r="C3485" t="str">
        <f t="shared" si="326"/>
        <v>OFF</v>
      </c>
      <c r="D3485" s="4">
        <f t="shared" si="328"/>
        <v>42575.124999991553</v>
      </c>
      <c r="E3485" t="str">
        <f t="shared" si="329"/>
        <v>LRKPLGS</v>
      </c>
      <c r="F3485" s="39">
        <v>79.063774108886719</v>
      </c>
      <c r="G3485">
        <f t="shared" si="327"/>
        <v>1.1357944074125777E-3</v>
      </c>
      <c r="H3485" s="38">
        <f>G3485*SUMIF('Manual Inputs'!$B$11:$B$22,'Expanded kW'!A3485,'Manual Inputs'!$C$11:$C$22)</f>
        <v>42374.810636429116</v>
      </c>
    </row>
    <row r="3486" spans="1:8" x14ac:dyDescent="0.2">
      <c r="A3486">
        <f t="shared" si="324"/>
        <v>7</v>
      </c>
      <c r="B3486" t="b">
        <f t="shared" si="325"/>
        <v>0</v>
      </c>
      <c r="C3486" t="str">
        <f t="shared" si="326"/>
        <v>OFF</v>
      </c>
      <c r="D3486" s="4">
        <f t="shared" si="328"/>
        <v>42575.166666658217</v>
      </c>
      <c r="E3486" t="str">
        <f t="shared" si="329"/>
        <v>LRKPLGS</v>
      </c>
      <c r="F3486" s="39">
        <v>84.118476867675781</v>
      </c>
      <c r="G3486">
        <f t="shared" si="327"/>
        <v>1.2084079803070223E-3</v>
      </c>
      <c r="H3486" s="38">
        <f>G3486*SUMIF('Manual Inputs'!$B$11:$B$22,'Expanded kW'!A3486,'Manual Inputs'!$C$11:$C$22)</f>
        <v>45083.915718260105</v>
      </c>
    </row>
    <row r="3487" spans="1:8" x14ac:dyDescent="0.2">
      <c r="A3487">
        <f t="shared" si="324"/>
        <v>7</v>
      </c>
      <c r="B3487" t="b">
        <f t="shared" si="325"/>
        <v>0</v>
      </c>
      <c r="C3487" t="str">
        <f t="shared" si="326"/>
        <v>OFF</v>
      </c>
      <c r="D3487" s="4">
        <f t="shared" si="328"/>
        <v>42575.208333324881</v>
      </c>
      <c r="E3487" t="str">
        <f t="shared" si="329"/>
        <v>LRKPLGS</v>
      </c>
      <c r="F3487" s="39">
        <v>89.357345581054688</v>
      </c>
      <c r="G3487">
        <f t="shared" si="327"/>
        <v>1.2836671979814755E-3</v>
      </c>
      <c r="H3487" s="38">
        <f>G3487*SUMIF('Manual Inputs'!$B$11:$B$22,'Expanded kW'!A3487,'Manual Inputs'!$C$11:$C$22)</f>
        <v>47891.725896570235</v>
      </c>
    </row>
    <row r="3488" spans="1:8" x14ac:dyDescent="0.2">
      <c r="A3488">
        <f t="shared" si="324"/>
        <v>7</v>
      </c>
      <c r="B3488" t="b">
        <f t="shared" si="325"/>
        <v>0</v>
      </c>
      <c r="C3488" t="str">
        <f t="shared" si="326"/>
        <v>OFF</v>
      </c>
      <c r="D3488" s="4">
        <f t="shared" si="328"/>
        <v>42575.249999991545</v>
      </c>
      <c r="E3488" t="str">
        <f t="shared" si="329"/>
        <v>LRKPLGS</v>
      </c>
      <c r="F3488" s="39">
        <v>85.329368591308594</v>
      </c>
      <c r="G3488">
        <f t="shared" si="327"/>
        <v>1.2258031029556101E-3</v>
      </c>
      <c r="H3488" s="38">
        <f>G3488*SUMIF('Manual Inputs'!$B$11:$B$22,'Expanded kW'!A3488,'Manual Inputs'!$C$11:$C$22)</f>
        <v>45732.902034287647</v>
      </c>
    </row>
    <row r="3489" spans="1:8" x14ac:dyDescent="0.2">
      <c r="A3489">
        <f t="shared" si="324"/>
        <v>7</v>
      </c>
      <c r="B3489" t="b">
        <f t="shared" si="325"/>
        <v>0</v>
      </c>
      <c r="C3489" t="str">
        <f t="shared" si="326"/>
        <v>OFF</v>
      </c>
      <c r="D3489" s="4">
        <f t="shared" si="328"/>
        <v>42575.29166665821</v>
      </c>
      <c r="E3489" t="str">
        <f t="shared" si="329"/>
        <v>LRKPLGS</v>
      </c>
      <c r="F3489" s="39">
        <v>86.156059265136719</v>
      </c>
      <c r="G3489">
        <f t="shared" si="327"/>
        <v>1.2376789671497605E-3</v>
      </c>
      <c r="H3489" s="38">
        <f>G3489*SUMIF('Manual Inputs'!$B$11:$B$22,'Expanded kW'!A3489,'Manual Inputs'!$C$11:$C$22)</f>
        <v>46175.972974844117</v>
      </c>
    </row>
    <row r="3490" spans="1:8" x14ac:dyDescent="0.2">
      <c r="A3490">
        <f t="shared" si="324"/>
        <v>7</v>
      </c>
      <c r="B3490" t="b">
        <f t="shared" si="325"/>
        <v>0</v>
      </c>
      <c r="C3490" t="str">
        <f t="shared" si="326"/>
        <v>OFF</v>
      </c>
      <c r="D3490" s="4">
        <f t="shared" si="328"/>
        <v>42575.333333324874</v>
      </c>
      <c r="E3490" t="str">
        <f t="shared" si="329"/>
        <v>LRKPLGS</v>
      </c>
      <c r="F3490" s="39">
        <v>90.896766662597656</v>
      </c>
      <c r="G3490">
        <f t="shared" si="327"/>
        <v>1.3057818247467186E-3</v>
      </c>
      <c r="H3490" s="38">
        <f>G3490*SUMIF('Manual Inputs'!$B$11:$B$22,'Expanded kW'!A3490,'Manual Inputs'!$C$11:$C$22)</f>
        <v>48716.789935763096</v>
      </c>
    </row>
    <row r="3491" spans="1:8" x14ac:dyDescent="0.2">
      <c r="A3491">
        <f t="shared" si="324"/>
        <v>7</v>
      </c>
      <c r="B3491" t="b">
        <f t="shared" si="325"/>
        <v>0</v>
      </c>
      <c r="C3491" t="str">
        <f t="shared" si="326"/>
        <v>OFF</v>
      </c>
      <c r="D3491" s="4">
        <f t="shared" si="328"/>
        <v>42575.374999991538</v>
      </c>
      <c r="E3491" t="str">
        <f t="shared" si="329"/>
        <v>LRKPLGS</v>
      </c>
      <c r="F3491" s="39">
        <v>94.27447509765625</v>
      </c>
      <c r="G3491">
        <f t="shared" si="327"/>
        <v>1.3543044559219818E-3</v>
      </c>
      <c r="H3491" s="38">
        <f>G3491*SUMIF('Manual Inputs'!$B$11:$B$22,'Expanded kW'!A3491,'Manual Inputs'!$C$11:$C$22)</f>
        <v>50527.097588463286</v>
      </c>
    </row>
    <row r="3492" spans="1:8" x14ac:dyDescent="0.2">
      <c r="A3492">
        <f t="shared" si="324"/>
        <v>7</v>
      </c>
      <c r="B3492" t="b">
        <f t="shared" si="325"/>
        <v>0</v>
      </c>
      <c r="C3492" t="str">
        <f t="shared" si="326"/>
        <v>OFF</v>
      </c>
      <c r="D3492" s="4">
        <f t="shared" si="328"/>
        <v>42575.416666658202</v>
      </c>
      <c r="E3492" t="str">
        <f t="shared" si="329"/>
        <v>LRKPLGS</v>
      </c>
      <c r="F3492" s="39">
        <v>104.75164031982422</v>
      </c>
      <c r="G3492">
        <f t="shared" si="327"/>
        <v>1.5048146712386371E-3</v>
      </c>
      <c r="H3492" s="38">
        <f>G3492*SUMIF('Manual Inputs'!$B$11:$B$22,'Expanded kW'!A3492,'Manual Inputs'!$C$11:$C$22)</f>
        <v>56142.411267829462</v>
      </c>
    </row>
    <row r="3493" spans="1:8" x14ac:dyDescent="0.2">
      <c r="A3493">
        <f t="shared" si="324"/>
        <v>7</v>
      </c>
      <c r="B3493" t="b">
        <f t="shared" si="325"/>
        <v>0</v>
      </c>
      <c r="C3493" t="str">
        <f t="shared" si="326"/>
        <v>OFF</v>
      </c>
      <c r="D3493" s="4">
        <f t="shared" si="328"/>
        <v>42575.458333324867</v>
      </c>
      <c r="E3493" t="str">
        <f t="shared" si="329"/>
        <v>LRKPLGS</v>
      </c>
      <c r="F3493" s="39">
        <v>112.277587890625</v>
      </c>
      <c r="G3493">
        <f t="shared" si="327"/>
        <v>1.6129290290180114E-3</v>
      </c>
      <c r="H3493" s="38">
        <f>G3493*SUMIF('Manual Inputs'!$B$11:$B$22,'Expanded kW'!A3493,'Manual Inputs'!$C$11:$C$22)</f>
        <v>60175.998163557117</v>
      </c>
    </row>
    <row r="3494" spans="1:8" x14ac:dyDescent="0.2">
      <c r="A3494">
        <f t="shared" si="324"/>
        <v>7</v>
      </c>
      <c r="B3494" t="b">
        <f t="shared" si="325"/>
        <v>0</v>
      </c>
      <c r="C3494" t="str">
        <f t="shared" si="326"/>
        <v>OFF</v>
      </c>
      <c r="D3494" s="4">
        <f t="shared" si="328"/>
        <v>42575.499999991531</v>
      </c>
      <c r="E3494" t="str">
        <f t="shared" si="329"/>
        <v>LRKPLGS</v>
      </c>
      <c r="F3494" s="39">
        <v>112.35411071777344</v>
      </c>
      <c r="G3494">
        <f t="shared" si="327"/>
        <v>1.6140283213310104E-3</v>
      </c>
      <c r="H3494" s="38">
        <f>G3494*SUMIF('Manual Inputs'!$B$11:$B$22,'Expanded kW'!A3494,'Manual Inputs'!$C$11:$C$22)</f>
        <v>60217.01113500107</v>
      </c>
    </row>
    <row r="3495" spans="1:8" x14ac:dyDescent="0.2">
      <c r="A3495">
        <f t="shared" si="324"/>
        <v>7</v>
      </c>
      <c r="B3495" t="b">
        <f t="shared" si="325"/>
        <v>0</v>
      </c>
      <c r="C3495" t="str">
        <f t="shared" si="326"/>
        <v>OFF</v>
      </c>
      <c r="D3495" s="4">
        <f t="shared" si="328"/>
        <v>42575.541666658195</v>
      </c>
      <c r="E3495" t="str">
        <f t="shared" si="329"/>
        <v>LRKPLGS</v>
      </c>
      <c r="F3495" s="39">
        <v>115.56545257568359</v>
      </c>
      <c r="G3495">
        <f t="shared" si="327"/>
        <v>1.6601610055294784E-3</v>
      </c>
      <c r="H3495" s="38">
        <f>G3495*SUMIF('Manual Inputs'!$B$11:$B$22,'Expanded kW'!A3495,'Manual Inputs'!$C$11:$C$22)</f>
        <v>61938.153398338669</v>
      </c>
    </row>
    <row r="3496" spans="1:8" x14ac:dyDescent="0.2">
      <c r="A3496">
        <f t="shared" si="324"/>
        <v>7</v>
      </c>
      <c r="B3496" t="b">
        <f t="shared" si="325"/>
        <v>0</v>
      </c>
      <c r="C3496" t="str">
        <f t="shared" si="326"/>
        <v>OFF</v>
      </c>
      <c r="D3496" s="4">
        <f t="shared" si="328"/>
        <v>42575.583333324859</v>
      </c>
      <c r="E3496" t="str">
        <f t="shared" si="329"/>
        <v>LRKPLGS</v>
      </c>
      <c r="F3496" s="39">
        <v>112.84893035888672</v>
      </c>
      <c r="G3496">
        <f t="shared" si="327"/>
        <v>1.621136676420161E-3</v>
      </c>
      <c r="H3496" s="38">
        <f>G3496*SUMIF('Manual Inputs'!$B$11:$B$22,'Expanded kW'!A3496,'Manual Inputs'!$C$11:$C$22)</f>
        <v>60482.213357228458</v>
      </c>
    </row>
    <row r="3497" spans="1:8" x14ac:dyDescent="0.2">
      <c r="A3497">
        <f t="shared" si="324"/>
        <v>7</v>
      </c>
      <c r="B3497" t="b">
        <f t="shared" si="325"/>
        <v>0</v>
      </c>
      <c r="C3497" t="str">
        <f t="shared" si="326"/>
        <v>OFF</v>
      </c>
      <c r="D3497" s="4">
        <f t="shared" si="328"/>
        <v>42575.624999991524</v>
      </c>
      <c r="E3497" t="str">
        <f t="shared" si="329"/>
        <v>LRKPLGS</v>
      </c>
      <c r="F3497" s="39">
        <v>117.80319213867187</v>
      </c>
      <c r="G3497">
        <f t="shared" si="327"/>
        <v>1.6923073596535256E-3</v>
      </c>
      <c r="H3497" s="38">
        <f>G3497*SUMIF('Manual Inputs'!$B$11:$B$22,'Expanded kW'!A3497,'Manual Inputs'!$C$11:$C$22)</f>
        <v>63137.486358395472</v>
      </c>
    </row>
    <row r="3498" spans="1:8" x14ac:dyDescent="0.2">
      <c r="A3498">
        <f t="shared" si="324"/>
        <v>7</v>
      </c>
      <c r="B3498" t="b">
        <f t="shared" si="325"/>
        <v>0</v>
      </c>
      <c r="C3498" t="str">
        <f t="shared" si="326"/>
        <v>OFF</v>
      </c>
      <c r="D3498" s="4">
        <f t="shared" si="328"/>
        <v>42575.666666658188</v>
      </c>
      <c r="E3498" t="str">
        <f t="shared" si="329"/>
        <v>LRKPLGS</v>
      </c>
      <c r="F3498" s="39">
        <v>116.93972015380859</v>
      </c>
      <c r="G3498">
        <f t="shared" si="327"/>
        <v>1.6799031117862976E-3</v>
      </c>
      <c r="H3498" s="38">
        <f>G3498*SUMIF('Manual Inputs'!$B$11:$B$22,'Expanded kW'!A3498,'Manual Inputs'!$C$11:$C$22)</f>
        <v>62674.702203947541</v>
      </c>
    </row>
    <row r="3499" spans="1:8" x14ac:dyDescent="0.2">
      <c r="A3499">
        <f t="shared" si="324"/>
        <v>7</v>
      </c>
      <c r="B3499" t="b">
        <f t="shared" si="325"/>
        <v>0</v>
      </c>
      <c r="C3499" t="str">
        <f t="shared" si="326"/>
        <v>OFF</v>
      </c>
      <c r="D3499" s="4">
        <f t="shared" si="328"/>
        <v>42575.708333324852</v>
      </c>
      <c r="E3499" t="str">
        <f t="shared" si="329"/>
        <v>LRKPLGS</v>
      </c>
      <c r="F3499" s="39">
        <v>115.12576293945312</v>
      </c>
      <c r="G3499">
        <f t="shared" si="327"/>
        <v>1.6538446231475791E-3</v>
      </c>
      <c r="H3499" s="38">
        <f>G3499*SUMIF('Manual Inputs'!$B$11:$B$22,'Expanded kW'!A3499,'Manual Inputs'!$C$11:$C$22)</f>
        <v>61702.498507283162</v>
      </c>
    </row>
    <row r="3500" spans="1:8" x14ac:dyDescent="0.2">
      <c r="A3500">
        <f t="shared" si="324"/>
        <v>7</v>
      </c>
      <c r="B3500" t="b">
        <f t="shared" si="325"/>
        <v>0</v>
      </c>
      <c r="C3500" t="str">
        <f t="shared" si="326"/>
        <v>OFF</v>
      </c>
      <c r="D3500" s="4">
        <f t="shared" si="328"/>
        <v>42575.749999991516</v>
      </c>
      <c r="E3500" t="str">
        <f t="shared" si="329"/>
        <v>LRKPLGS</v>
      </c>
      <c r="F3500" s="39">
        <v>106.71898651123047</v>
      </c>
      <c r="G3500">
        <f t="shared" si="327"/>
        <v>1.5330766765227044E-3</v>
      </c>
      <c r="H3500" s="38">
        <f>G3500*SUMIF('Manual Inputs'!$B$11:$B$22,'Expanded kW'!A3500,'Manual Inputs'!$C$11:$C$22)</f>
        <v>57196.824913734199</v>
      </c>
    </row>
    <row r="3501" spans="1:8" x14ac:dyDescent="0.2">
      <c r="A3501">
        <f t="shared" si="324"/>
        <v>7</v>
      </c>
      <c r="B3501" t="b">
        <f t="shared" si="325"/>
        <v>0</v>
      </c>
      <c r="C3501" t="str">
        <f t="shared" si="326"/>
        <v>OFF</v>
      </c>
      <c r="D3501" s="4">
        <f t="shared" si="328"/>
        <v>42575.79166665818</v>
      </c>
      <c r="E3501" t="str">
        <f t="shared" si="329"/>
        <v>LRKPLGS</v>
      </c>
      <c r="F3501" s="39">
        <v>105.98157501220703</v>
      </c>
      <c r="G3501">
        <f t="shared" si="327"/>
        <v>1.5224833565605296E-3</v>
      </c>
      <c r="H3501" s="38">
        <f>G3501*SUMIF('Manual Inputs'!$B$11:$B$22,'Expanded kW'!A3501,'Manual Inputs'!$C$11:$C$22)</f>
        <v>56801.603802872363</v>
      </c>
    </row>
    <row r="3502" spans="1:8" x14ac:dyDescent="0.2">
      <c r="A3502">
        <f t="shared" si="324"/>
        <v>7</v>
      </c>
      <c r="B3502" t="b">
        <f t="shared" si="325"/>
        <v>0</v>
      </c>
      <c r="C3502" t="str">
        <f t="shared" si="326"/>
        <v>OFF</v>
      </c>
      <c r="D3502" s="4">
        <f t="shared" si="328"/>
        <v>42575.833333324845</v>
      </c>
      <c r="E3502" t="str">
        <f t="shared" si="329"/>
        <v>LRKPLGS</v>
      </c>
      <c r="F3502" s="39">
        <v>98.383796691894531</v>
      </c>
      <c r="G3502">
        <f t="shared" si="327"/>
        <v>1.4133371107326123E-3</v>
      </c>
      <c r="H3502" s="38">
        <f>G3502*SUMIF('Manual Inputs'!$B$11:$B$22,'Expanded kW'!A3502,'Manual Inputs'!$C$11:$C$22)</f>
        <v>52729.5186891841</v>
      </c>
    </row>
    <row r="3503" spans="1:8" x14ac:dyDescent="0.2">
      <c r="A3503">
        <f t="shared" si="324"/>
        <v>7</v>
      </c>
      <c r="B3503" t="b">
        <f t="shared" si="325"/>
        <v>0</v>
      </c>
      <c r="C3503" t="str">
        <f t="shared" si="326"/>
        <v>OFF</v>
      </c>
      <c r="D3503" s="4">
        <f t="shared" si="328"/>
        <v>42575.874999991509</v>
      </c>
      <c r="E3503" t="str">
        <f t="shared" si="329"/>
        <v>LRKPLGS</v>
      </c>
      <c r="F3503" s="39">
        <v>91.908432006835938</v>
      </c>
      <c r="G3503">
        <f t="shared" si="327"/>
        <v>1.3203149513664584E-3</v>
      </c>
      <c r="H3503" s="38">
        <f>G3503*SUMIF('Manual Inputs'!$B$11:$B$22,'Expanded kW'!A3503,'Manual Inputs'!$C$11:$C$22)</f>
        <v>49258.999409984448</v>
      </c>
    </row>
    <row r="3504" spans="1:8" x14ac:dyDescent="0.2">
      <c r="A3504">
        <f t="shared" si="324"/>
        <v>7</v>
      </c>
      <c r="B3504" t="b">
        <f t="shared" si="325"/>
        <v>0</v>
      </c>
      <c r="C3504" t="str">
        <f t="shared" si="326"/>
        <v>OFF</v>
      </c>
      <c r="D3504" s="4">
        <f t="shared" si="328"/>
        <v>42575.916666658173</v>
      </c>
      <c r="E3504" t="str">
        <f t="shared" si="329"/>
        <v>LRKPLGS</v>
      </c>
      <c r="F3504" s="39">
        <v>85.959197998046875</v>
      </c>
      <c r="G3504">
        <f t="shared" si="327"/>
        <v>1.2348509472542156E-3</v>
      </c>
      <c r="H3504" s="38">
        <f>G3504*SUMIF('Manual Inputs'!$B$11:$B$22,'Expanded kW'!A3504,'Manual Inputs'!$C$11:$C$22)</f>
        <v>46070.463732354743</v>
      </c>
    </row>
    <row r="3505" spans="1:8" x14ac:dyDescent="0.2">
      <c r="A3505">
        <f t="shared" si="324"/>
        <v>7</v>
      </c>
      <c r="B3505" t="b">
        <f t="shared" si="325"/>
        <v>0</v>
      </c>
      <c r="C3505" t="str">
        <f t="shared" si="326"/>
        <v>OFF</v>
      </c>
      <c r="D3505" s="4">
        <f t="shared" si="328"/>
        <v>42575.958333324837</v>
      </c>
      <c r="E3505" t="str">
        <f t="shared" si="329"/>
        <v>LRKPLGS</v>
      </c>
      <c r="F3505" s="39">
        <v>82.947364807128906</v>
      </c>
      <c r="G3505">
        <f t="shared" si="327"/>
        <v>1.1915843143005061E-3</v>
      </c>
      <c r="H3505" s="38">
        <f>G3505*SUMIF('Manual Inputs'!$B$11:$B$22,'Expanded kW'!A3505,'Manual Inputs'!$C$11:$C$22)</f>
        <v>44456.249604935343</v>
      </c>
    </row>
    <row r="3506" spans="1:8" x14ac:dyDescent="0.2">
      <c r="A3506">
        <f t="shared" si="324"/>
        <v>7</v>
      </c>
      <c r="B3506" t="b">
        <f t="shared" si="325"/>
        <v>0</v>
      </c>
      <c r="C3506" t="str">
        <f t="shared" si="326"/>
        <v>OFF</v>
      </c>
      <c r="D3506" s="4">
        <f t="shared" si="328"/>
        <v>42575.999999991502</v>
      </c>
      <c r="E3506" t="str">
        <f t="shared" si="329"/>
        <v>LRKPLGS</v>
      </c>
      <c r="F3506" s="39">
        <v>81.706794738769531</v>
      </c>
      <c r="G3506">
        <f t="shared" si="327"/>
        <v>1.1737628459791798E-3</v>
      </c>
      <c r="H3506" s="38">
        <f>G3506*SUMIF('Manual Inputs'!$B$11:$B$22,'Expanded kW'!A3506,'Manual Inputs'!$C$11:$C$22)</f>
        <v>43791.35696199684</v>
      </c>
    </row>
    <row r="3507" spans="1:8" x14ac:dyDescent="0.2">
      <c r="A3507">
        <f t="shared" si="324"/>
        <v>7</v>
      </c>
      <c r="B3507" t="b">
        <f t="shared" si="325"/>
        <v>0</v>
      </c>
      <c r="C3507" t="str">
        <f t="shared" si="326"/>
        <v>OFF</v>
      </c>
      <c r="D3507" s="4">
        <f t="shared" si="328"/>
        <v>42576.041666658166</v>
      </c>
      <c r="E3507" t="str">
        <f t="shared" si="329"/>
        <v>LRKPLGS</v>
      </c>
      <c r="F3507" s="39">
        <v>81.663238525390625</v>
      </c>
      <c r="G3507">
        <f t="shared" si="327"/>
        <v>1.1731371371242535E-3</v>
      </c>
      <c r="H3507" s="38">
        <f>G3507*SUMIF('Manual Inputs'!$B$11:$B$22,'Expanded kW'!A3507,'Manual Inputs'!$C$11:$C$22)</f>
        <v>43768.012689417228</v>
      </c>
    </row>
    <row r="3508" spans="1:8" x14ac:dyDescent="0.2">
      <c r="A3508">
        <f t="shared" si="324"/>
        <v>7</v>
      </c>
      <c r="B3508" t="b">
        <f t="shared" si="325"/>
        <v>0</v>
      </c>
      <c r="C3508" t="str">
        <f t="shared" si="326"/>
        <v>OFF</v>
      </c>
      <c r="D3508" s="4">
        <f t="shared" si="328"/>
        <v>42576.08333332483</v>
      </c>
      <c r="E3508" t="str">
        <f t="shared" si="329"/>
        <v>LRKPLGS</v>
      </c>
      <c r="F3508" s="39">
        <v>80.69207763671875</v>
      </c>
      <c r="G3508">
        <f t="shared" si="327"/>
        <v>1.159185879187436E-3</v>
      </c>
      <c r="H3508" s="38">
        <f>G3508*SUMIF('Manual Inputs'!$B$11:$B$22,'Expanded kW'!A3508,'Manual Inputs'!$C$11:$C$22)</f>
        <v>43247.5118757538</v>
      </c>
    </row>
    <row r="3509" spans="1:8" x14ac:dyDescent="0.2">
      <c r="A3509">
        <f t="shared" si="324"/>
        <v>7</v>
      </c>
      <c r="B3509" t="b">
        <f t="shared" si="325"/>
        <v>0</v>
      </c>
      <c r="C3509" t="str">
        <f t="shared" si="326"/>
        <v>OFF</v>
      </c>
      <c r="D3509" s="4">
        <f t="shared" si="328"/>
        <v>42576.124999991494</v>
      </c>
      <c r="E3509" t="str">
        <f t="shared" si="329"/>
        <v>LRKPLGS</v>
      </c>
      <c r="F3509" s="39">
        <v>80.466827392578125</v>
      </c>
      <c r="G3509">
        <f t="shared" si="327"/>
        <v>1.1559500360918244E-3</v>
      </c>
      <c r="H3509" s="38">
        <f>G3509*SUMIF('Manual Inputs'!$B$11:$B$22,'Expanded kW'!A3509,'Manual Inputs'!$C$11:$C$22)</f>
        <v>43126.787352432628</v>
      </c>
    </row>
    <row r="3510" spans="1:8" x14ac:dyDescent="0.2">
      <c r="A3510">
        <f t="shared" si="324"/>
        <v>7</v>
      </c>
      <c r="B3510" t="b">
        <f t="shared" si="325"/>
        <v>0</v>
      </c>
      <c r="C3510" t="str">
        <f t="shared" si="326"/>
        <v>OFF</v>
      </c>
      <c r="D3510" s="4">
        <f t="shared" si="328"/>
        <v>42576.166666658159</v>
      </c>
      <c r="E3510" t="str">
        <f t="shared" si="329"/>
        <v>LRKPLGS</v>
      </c>
      <c r="F3510" s="39">
        <v>85.288681030273438</v>
      </c>
      <c r="G3510">
        <f t="shared" si="327"/>
        <v>1.2252186038623674E-3</v>
      </c>
      <c r="H3510" s="38">
        <f>G3510*SUMIF('Manual Inputs'!$B$11:$B$22,'Expanded kW'!A3510,'Manual Inputs'!$C$11:$C$22)</f>
        <v>45711.09523700842</v>
      </c>
    </row>
    <row r="3511" spans="1:8" x14ac:dyDescent="0.2">
      <c r="A3511">
        <f t="shared" si="324"/>
        <v>7</v>
      </c>
      <c r="B3511" t="b">
        <f t="shared" si="325"/>
        <v>0</v>
      </c>
      <c r="C3511" t="str">
        <f t="shared" si="326"/>
        <v>OFF</v>
      </c>
      <c r="D3511" s="4">
        <f t="shared" si="328"/>
        <v>42576.208333324823</v>
      </c>
      <c r="E3511" t="str">
        <f t="shared" si="329"/>
        <v>LRKPLGS</v>
      </c>
      <c r="F3511" s="39">
        <v>98.429512023925781</v>
      </c>
      <c r="G3511">
        <f t="shared" si="327"/>
        <v>1.4139938365092316E-3</v>
      </c>
      <c r="H3511" s="38">
        <f>G3511*SUMIF('Manual Inputs'!$B$11:$B$22,'Expanded kW'!A3511,'Manual Inputs'!$C$11:$C$22)</f>
        <v>52754.020157269071</v>
      </c>
    </row>
    <row r="3512" spans="1:8" x14ac:dyDescent="0.2">
      <c r="A3512">
        <f t="shared" si="324"/>
        <v>7</v>
      </c>
      <c r="B3512" t="b">
        <f t="shared" si="325"/>
        <v>0</v>
      </c>
      <c r="C3512" t="str">
        <f t="shared" si="326"/>
        <v>OFF</v>
      </c>
      <c r="D3512" s="4">
        <f t="shared" si="328"/>
        <v>42576.249999991487</v>
      </c>
      <c r="E3512" t="str">
        <f t="shared" si="329"/>
        <v>LRKPLGS</v>
      </c>
      <c r="F3512" s="39">
        <v>108.98387145996094</v>
      </c>
      <c r="G3512">
        <f t="shared" si="327"/>
        <v>1.5656129889767268E-3</v>
      </c>
      <c r="H3512" s="38">
        <f>G3512*SUMIF('Manual Inputs'!$B$11:$B$22,'Expanded kW'!A3512,'Manual Inputs'!$C$11:$C$22)</f>
        <v>58410.70664272397</v>
      </c>
    </row>
    <row r="3513" spans="1:8" x14ac:dyDescent="0.2">
      <c r="A3513">
        <f t="shared" si="324"/>
        <v>7</v>
      </c>
      <c r="B3513" t="b">
        <f t="shared" si="325"/>
        <v>0</v>
      </c>
      <c r="C3513" t="str">
        <f t="shared" si="326"/>
        <v>ON</v>
      </c>
      <c r="D3513" s="4">
        <f t="shared" si="328"/>
        <v>42576.291666658151</v>
      </c>
      <c r="E3513" t="str">
        <f t="shared" si="329"/>
        <v>LRKPLGS</v>
      </c>
      <c r="F3513" s="39">
        <v>111.31771087646484</v>
      </c>
      <c r="G3513">
        <f t="shared" si="327"/>
        <v>1.5991398701171785E-3</v>
      </c>
      <c r="H3513" s="38">
        <f>G3513*SUMIF('Manual Inputs'!$B$11:$B$22,'Expanded kW'!A3513,'Manual Inputs'!$C$11:$C$22)</f>
        <v>59661.545025343898</v>
      </c>
    </row>
    <row r="3514" spans="1:8" x14ac:dyDescent="0.2">
      <c r="A3514">
        <f t="shared" si="324"/>
        <v>7</v>
      </c>
      <c r="B3514" t="b">
        <f t="shared" si="325"/>
        <v>0</v>
      </c>
      <c r="C3514" t="str">
        <f t="shared" si="326"/>
        <v>ON</v>
      </c>
      <c r="D3514" s="4">
        <f t="shared" si="328"/>
        <v>42576.333333324816</v>
      </c>
      <c r="E3514" t="str">
        <f t="shared" si="329"/>
        <v>LRKPLGS</v>
      </c>
      <c r="F3514" s="39">
        <v>118.83409881591797</v>
      </c>
      <c r="G3514">
        <f t="shared" si="327"/>
        <v>1.7071168985577504E-3</v>
      </c>
      <c r="H3514" s="38">
        <f>G3514*SUMIF('Manual Inputs'!$B$11:$B$22,'Expanded kW'!A3514,'Manual Inputs'!$C$11:$C$22)</f>
        <v>63690.008366413596</v>
      </c>
    </row>
    <row r="3515" spans="1:8" x14ac:dyDescent="0.2">
      <c r="A3515">
        <f t="shared" si="324"/>
        <v>7</v>
      </c>
      <c r="B3515" t="b">
        <f t="shared" si="325"/>
        <v>0</v>
      </c>
      <c r="C3515" t="str">
        <f t="shared" si="326"/>
        <v>ON</v>
      </c>
      <c r="D3515" s="4">
        <f t="shared" si="328"/>
        <v>42576.37499999148</v>
      </c>
      <c r="E3515" t="str">
        <f t="shared" si="329"/>
        <v>LRKPLGS</v>
      </c>
      <c r="F3515" s="39">
        <v>126.08037567138672</v>
      </c>
      <c r="G3515">
        <f t="shared" si="327"/>
        <v>1.8112136333742525E-3</v>
      </c>
      <c r="H3515" s="38">
        <f>G3515*SUMIF('Manual Inputs'!$B$11:$B$22,'Expanded kW'!A3515,'Manual Inputs'!$C$11:$C$22)</f>
        <v>67573.703687443238</v>
      </c>
    </row>
    <row r="3516" spans="1:8" x14ac:dyDescent="0.2">
      <c r="A3516">
        <f t="shared" si="324"/>
        <v>7</v>
      </c>
      <c r="B3516" t="b">
        <f t="shared" si="325"/>
        <v>0</v>
      </c>
      <c r="C3516" t="str">
        <f t="shared" si="326"/>
        <v>ON</v>
      </c>
      <c r="D3516" s="4">
        <f t="shared" si="328"/>
        <v>42576.416666658144</v>
      </c>
      <c r="E3516" t="str">
        <f t="shared" si="329"/>
        <v>LRKPLGS</v>
      </c>
      <c r="F3516" s="39">
        <v>133.06214904785156</v>
      </c>
      <c r="G3516">
        <f t="shared" si="327"/>
        <v>1.911510630882742E-3</v>
      </c>
      <c r="H3516" s="38">
        <f>G3516*SUMIF('Manual Inputs'!$B$11:$B$22,'Expanded kW'!A3516,'Manual Inputs'!$C$11:$C$22)</f>
        <v>71315.636425522665</v>
      </c>
    </row>
    <row r="3517" spans="1:8" x14ac:dyDescent="0.2">
      <c r="A3517">
        <f t="shared" si="324"/>
        <v>7</v>
      </c>
      <c r="B3517" t="b">
        <f t="shared" si="325"/>
        <v>0</v>
      </c>
      <c r="C3517" t="str">
        <f t="shared" si="326"/>
        <v>ON</v>
      </c>
      <c r="D3517" s="4">
        <f t="shared" si="328"/>
        <v>42576.458333324808</v>
      </c>
      <c r="E3517" t="str">
        <f t="shared" si="329"/>
        <v>LRKPLGS</v>
      </c>
      <c r="F3517" s="39">
        <v>127.40681457519531</v>
      </c>
      <c r="G3517">
        <f t="shared" si="327"/>
        <v>1.8302686545353399E-3</v>
      </c>
      <c r="H3517" s="38">
        <f>G3517*SUMIF('Manual Inputs'!$B$11:$B$22,'Expanded kW'!A3517,'Manual Inputs'!$C$11:$C$22)</f>
        <v>68284.618363642134</v>
      </c>
    </row>
    <row r="3518" spans="1:8" x14ac:dyDescent="0.2">
      <c r="A3518">
        <f t="shared" si="324"/>
        <v>7</v>
      </c>
      <c r="B3518" t="b">
        <f t="shared" si="325"/>
        <v>0</v>
      </c>
      <c r="C3518" t="str">
        <f t="shared" si="326"/>
        <v>ON</v>
      </c>
      <c r="D3518" s="4">
        <f t="shared" si="328"/>
        <v>42576.499999991473</v>
      </c>
      <c r="E3518" t="str">
        <f t="shared" si="329"/>
        <v>LRKPLGS</v>
      </c>
      <c r="F3518" s="39">
        <v>142.2845458984375</v>
      </c>
      <c r="G3518">
        <f t="shared" si="327"/>
        <v>2.043995411477823E-3</v>
      </c>
      <c r="H3518" s="38">
        <f>G3518*SUMIF('Manual Inputs'!$B$11:$B$22,'Expanded kW'!A3518,'Manual Inputs'!$C$11:$C$22)</f>
        <v>76258.447777019406</v>
      </c>
    </row>
    <row r="3519" spans="1:8" x14ac:dyDescent="0.2">
      <c r="A3519">
        <f t="shared" si="324"/>
        <v>7</v>
      </c>
      <c r="B3519" t="b">
        <f t="shared" si="325"/>
        <v>0</v>
      </c>
      <c r="C3519" t="str">
        <f t="shared" si="326"/>
        <v>ON</v>
      </c>
      <c r="D3519" s="4">
        <f t="shared" si="328"/>
        <v>42576.541666658137</v>
      </c>
      <c r="E3519" t="str">
        <f t="shared" si="329"/>
        <v>LRKPLGS</v>
      </c>
      <c r="F3519" s="39">
        <v>139.51362609863281</v>
      </c>
      <c r="G3519">
        <f t="shared" si="327"/>
        <v>2.0041896313025354E-3</v>
      </c>
      <c r="H3519" s="38">
        <f>G3519*SUMIF('Manual Inputs'!$B$11:$B$22,'Expanded kW'!A3519,'Manual Inputs'!$C$11:$C$22)</f>
        <v>74773.352951622524</v>
      </c>
    </row>
    <row r="3520" spans="1:8" x14ac:dyDescent="0.2">
      <c r="A3520">
        <f t="shared" si="324"/>
        <v>7</v>
      </c>
      <c r="B3520" t="b">
        <f t="shared" si="325"/>
        <v>0</v>
      </c>
      <c r="C3520" t="str">
        <f t="shared" si="326"/>
        <v>ON</v>
      </c>
      <c r="D3520" s="4">
        <f t="shared" si="328"/>
        <v>42576.583333324801</v>
      </c>
      <c r="E3520" t="str">
        <f t="shared" si="329"/>
        <v>LRKPLGS</v>
      </c>
      <c r="F3520" s="39">
        <v>138.62055969238281</v>
      </c>
      <c r="G3520">
        <f t="shared" si="327"/>
        <v>1.9913602433672987E-3</v>
      </c>
      <c r="H3520" s="38">
        <f>G3520*SUMIF('Manual Inputs'!$B$11:$B$22,'Expanded kW'!A3520,'Manual Inputs'!$C$11:$C$22)</f>
        <v>74294.707449594222</v>
      </c>
    </row>
    <row r="3521" spans="1:8" x14ac:dyDescent="0.2">
      <c r="A3521">
        <f t="shared" si="324"/>
        <v>7</v>
      </c>
      <c r="B3521" t="b">
        <f t="shared" si="325"/>
        <v>0</v>
      </c>
      <c r="C3521" t="str">
        <f t="shared" si="326"/>
        <v>ON</v>
      </c>
      <c r="D3521" s="4">
        <f t="shared" si="328"/>
        <v>42576.624999991465</v>
      </c>
      <c r="E3521" t="str">
        <f t="shared" si="329"/>
        <v>LRKPLGS</v>
      </c>
      <c r="F3521" s="39">
        <v>139.43429565429687</v>
      </c>
      <c r="G3521">
        <f t="shared" si="327"/>
        <v>2.0030500060312924E-3</v>
      </c>
      <c r="H3521" s="38">
        <f>G3521*SUMIF('Manual Inputs'!$B$11:$B$22,'Expanded kW'!A3521,'Manual Inputs'!$C$11:$C$22)</f>
        <v>74730.835217118598</v>
      </c>
    </row>
    <row r="3522" spans="1:8" x14ac:dyDescent="0.2">
      <c r="A3522">
        <f t="shared" ref="A3522:A3585" si="330">MONTH(D3522)</f>
        <v>7</v>
      </c>
      <c r="B3522" t="b">
        <f t="shared" ref="B3522:B3585" si="331">IF(ISNA(VLOOKUP(DATE(YEAR(D3522),MONTH(D3522),DAY(D3522)),Holidays,1,FALSE)),FALSE,TRUE)</f>
        <v>0</v>
      </c>
      <c r="C3522" t="str">
        <f t="shared" ref="C3522:C3585" si="332">IF(OR(HOUR(D3522)&lt;PkStart,HOUR(D3522)&gt;OPkStart-1,WEEKDAY(D3522,2)&gt;5,B3522)=TRUE,"OFF","ON")</f>
        <v>ON</v>
      </c>
      <c r="D3522" s="4">
        <f t="shared" si="328"/>
        <v>42576.66666665813</v>
      </c>
      <c r="E3522" t="str">
        <f t="shared" si="329"/>
        <v>LRKPLGS</v>
      </c>
      <c r="F3522" s="39">
        <v>126.19052886962891</v>
      </c>
      <c r="G3522">
        <f t="shared" ref="G3522:G3585" si="333">IF(SUMIF($A$2:$A$8761,A3522,$F$2:$F$8761)=0,0,F3522/SUMIF($A$2:$A$8761,A3522,$F$2:$F$8761))</f>
        <v>1.8127960443827351E-3</v>
      </c>
      <c r="H3522" s="38">
        <f>G3522*SUMIF('Manual Inputs'!$B$11:$B$22,'Expanded kW'!A3522,'Manual Inputs'!$C$11:$C$22)</f>
        <v>67632.74110336625</v>
      </c>
    </row>
    <row r="3523" spans="1:8" x14ac:dyDescent="0.2">
      <c r="A3523">
        <f t="shared" si="330"/>
        <v>7</v>
      </c>
      <c r="B3523" t="b">
        <f t="shared" si="331"/>
        <v>0</v>
      </c>
      <c r="C3523" t="str">
        <f t="shared" si="332"/>
        <v>ON</v>
      </c>
      <c r="D3523" s="4">
        <f t="shared" si="328"/>
        <v>42576.708333324794</v>
      </c>
      <c r="E3523" t="str">
        <f t="shared" si="329"/>
        <v>LRKPLGS</v>
      </c>
      <c r="F3523" s="39">
        <v>123.97754669189453</v>
      </c>
      <c r="G3523">
        <f t="shared" si="333"/>
        <v>1.7810053436540698E-3</v>
      </c>
      <c r="H3523" s="38">
        <f>G3523*SUMIF('Manual Inputs'!$B$11:$B$22,'Expanded kW'!A3523,'Manual Inputs'!$C$11:$C$22)</f>
        <v>66446.677045835429</v>
      </c>
    </row>
    <row r="3524" spans="1:8" x14ac:dyDescent="0.2">
      <c r="A3524">
        <f t="shared" si="330"/>
        <v>7</v>
      </c>
      <c r="B3524" t="b">
        <f t="shared" si="331"/>
        <v>0</v>
      </c>
      <c r="C3524" t="str">
        <f t="shared" si="332"/>
        <v>ON</v>
      </c>
      <c r="D3524" s="4">
        <f t="shared" ref="D3524:D3587" si="334">+D3523+1/24</f>
        <v>42576.749999991458</v>
      </c>
      <c r="E3524" t="str">
        <f t="shared" ref="E3524:E3587" si="335">+E3523</f>
        <v>LRKPLGS</v>
      </c>
      <c r="F3524" s="39">
        <v>110.43812561035156</v>
      </c>
      <c r="G3524">
        <f t="shared" si="333"/>
        <v>1.5865041461417698E-3</v>
      </c>
      <c r="H3524" s="38">
        <f>G3524*SUMIF('Manual Inputs'!$B$11:$B$22,'Expanded kW'!A3524,'Manual Inputs'!$C$11:$C$22)</f>
        <v>59190.124839421434</v>
      </c>
    </row>
    <row r="3525" spans="1:8" x14ac:dyDescent="0.2">
      <c r="A3525">
        <f t="shared" si="330"/>
        <v>7</v>
      </c>
      <c r="B3525" t="b">
        <f t="shared" si="331"/>
        <v>0</v>
      </c>
      <c r="C3525" t="str">
        <f t="shared" si="332"/>
        <v>ON</v>
      </c>
      <c r="D3525" s="4">
        <f t="shared" si="334"/>
        <v>42576.791666658122</v>
      </c>
      <c r="E3525" t="str">
        <f t="shared" si="335"/>
        <v>LRKPLGS</v>
      </c>
      <c r="F3525" s="39">
        <v>104.73519897460937</v>
      </c>
      <c r="G3525">
        <f t="shared" si="333"/>
        <v>1.5045784823119659E-3</v>
      </c>
      <c r="H3525" s="38">
        <f>G3525*SUMIF('Manual Inputs'!$B$11:$B$22,'Expanded kW'!A3525,'Manual Inputs'!$C$11:$C$22)</f>
        <v>56133.59940806259</v>
      </c>
    </row>
    <row r="3526" spans="1:8" x14ac:dyDescent="0.2">
      <c r="A3526">
        <f t="shared" si="330"/>
        <v>7</v>
      </c>
      <c r="B3526" t="b">
        <f t="shared" si="331"/>
        <v>0</v>
      </c>
      <c r="C3526" t="str">
        <f t="shared" si="332"/>
        <v>ON</v>
      </c>
      <c r="D3526" s="4">
        <f t="shared" si="334"/>
        <v>42576.833333324787</v>
      </c>
      <c r="E3526" t="str">
        <f t="shared" si="335"/>
        <v>LRKPLGS</v>
      </c>
      <c r="F3526" s="39">
        <v>103.75604248046875</v>
      </c>
      <c r="G3526">
        <f t="shared" si="333"/>
        <v>1.4905123631244982E-3</v>
      </c>
      <c r="H3526" s="38">
        <f>G3526*SUMIF('Manual Inputs'!$B$11:$B$22,'Expanded kW'!A3526,'Manual Inputs'!$C$11:$C$22)</f>
        <v>55608.813290902326</v>
      </c>
    </row>
    <row r="3527" spans="1:8" x14ac:dyDescent="0.2">
      <c r="A3527">
        <f t="shared" si="330"/>
        <v>7</v>
      </c>
      <c r="B3527" t="b">
        <f t="shared" si="331"/>
        <v>0</v>
      </c>
      <c r="C3527" t="str">
        <f t="shared" si="332"/>
        <v>OFF</v>
      </c>
      <c r="D3527" s="4">
        <f t="shared" si="334"/>
        <v>42576.874999991451</v>
      </c>
      <c r="E3527" t="str">
        <f t="shared" si="335"/>
        <v>LRKPLGS</v>
      </c>
      <c r="F3527" s="39">
        <v>99.329925537109375</v>
      </c>
      <c r="G3527">
        <f t="shared" si="333"/>
        <v>1.4269287696585674E-3</v>
      </c>
      <c r="H3527" s="38">
        <f>G3527*SUMIF('Manual Inputs'!$B$11:$B$22,'Expanded kW'!A3527,'Manual Inputs'!$C$11:$C$22)</f>
        <v>53236.603395239596</v>
      </c>
    </row>
    <row r="3528" spans="1:8" x14ac:dyDescent="0.2">
      <c r="A3528">
        <f t="shared" si="330"/>
        <v>7</v>
      </c>
      <c r="B3528" t="b">
        <f t="shared" si="331"/>
        <v>0</v>
      </c>
      <c r="C3528" t="str">
        <f t="shared" si="332"/>
        <v>OFF</v>
      </c>
      <c r="D3528" s="4">
        <f t="shared" si="334"/>
        <v>42576.916666658115</v>
      </c>
      <c r="E3528" t="str">
        <f t="shared" si="335"/>
        <v>LRKPLGS</v>
      </c>
      <c r="F3528" s="39">
        <v>92.613143920898437</v>
      </c>
      <c r="G3528">
        <f t="shared" si="333"/>
        <v>1.3304385238856109E-3</v>
      </c>
      <c r="H3528" s="38">
        <f>G3528*SUMIF('Manual Inputs'!$B$11:$B$22,'Expanded kW'!A3528,'Manual Inputs'!$C$11:$C$22)</f>
        <v>49636.694938033841</v>
      </c>
    </row>
    <row r="3529" spans="1:8" x14ac:dyDescent="0.2">
      <c r="A3529">
        <f t="shared" si="330"/>
        <v>7</v>
      </c>
      <c r="B3529" t="b">
        <f t="shared" si="331"/>
        <v>0</v>
      </c>
      <c r="C3529" t="str">
        <f t="shared" si="332"/>
        <v>OFF</v>
      </c>
      <c r="D3529" s="4">
        <f t="shared" si="334"/>
        <v>42576.958333324779</v>
      </c>
      <c r="E3529" t="str">
        <f t="shared" si="335"/>
        <v>LRKPLGS</v>
      </c>
      <c r="F3529" s="39">
        <v>88.188796997070313</v>
      </c>
      <c r="G3529">
        <f t="shared" si="333"/>
        <v>1.2668803577194424E-3</v>
      </c>
      <c r="H3529" s="38">
        <f>G3529*SUMIF('Manual Inputs'!$B$11:$B$22,'Expanded kW'!A3529,'Manual Inputs'!$C$11:$C$22)</f>
        <v>47265.433697343688</v>
      </c>
    </row>
    <row r="3530" spans="1:8" x14ac:dyDescent="0.2">
      <c r="A3530">
        <f t="shared" si="330"/>
        <v>7</v>
      </c>
      <c r="B3530" t="b">
        <f t="shared" si="331"/>
        <v>0</v>
      </c>
      <c r="C3530" t="str">
        <f t="shared" si="332"/>
        <v>OFF</v>
      </c>
      <c r="D3530" s="4">
        <f t="shared" si="334"/>
        <v>42576.999999991443</v>
      </c>
      <c r="E3530" t="str">
        <f t="shared" si="335"/>
        <v>LRKPLGS</v>
      </c>
      <c r="F3530" s="39">
        <v>83.892852783203125</v>
      </c>
      <c r="G3530">
        <f t="shared" si="333"/>
        <v>1.2051667667903401E-3</v>
      </c>
      <c r="H3530" s="38">
        <f>G3530*SUMIF('Manual Inputs'!$B$11:$B$22,'Expanded kW'!A3530,'Manual Inputs'!$C$11:$C$22)</f>
        <v>44962.990832466276</v>
      </c>
    </row>
    <row r="3531" spans="1:8" x14ac:dyDescent="0.2">
      <c r="A3531">
        <f t="shared" si="330"/>
        <v>7</v>
      </c>
      <c r="B3531" t="b">
        <f t="shared" si="331"/>
        <v>0</v>
      </c>
      <c r="C3531" t="str">
        <f t="shared" si="332"/>
        <v>OFF</v>
      </c>
      <c r="D3531" s="4">
        <f t="shared" si="334"/>
        <v>42577.041666658108</v>
      </c>
      <c r="E3531" t="str">
        <f t="shared" si="335"/>
        <v>LRKPLGS</v>
      </c>
      <c r="F3531" s="39">
        <v>81.215049743652344</v>
      </c>
      <c r="G3531">
        <f t="shared" si="333"/>
        <v>1.1666986598633231E-3</v>
      </c>
      <c r="H3531" s="38">
        <f>G3531*SUMIF('Manual Inputs'!$B$11:$B$22,'Expanded kW'!A3531,'Manual Inputs'!$C$11:$C$22)</f>
        <v>43527.802618881309</v>
      </c>
    </row>
    <row r="3532" spans="1:8" x14ac:dyDescent="0.2">
      <c r="A3532">
        <f t="shared" si="330"/>
        <v>7</v>
      </c>
      <c r="B3532" t="b">
        <f t="shared" si="331"/>
        <v>0</v>
      </c>
      <c r="C3532" t="str">
        <f t="shared" si="332"/>
        <v>OFF</v>
      </c>
      <c r="D3532" s="4">
        <f t="shared" si="334"/>
        <v>42577.083333324772</v>
      </c>
      <c r="E3532" t="str">
        <f t="shared" si="335"/>
        <v>LRKPLGS</v>
      </c>
      <c r="F3532" s="39">
        <v>78.630027770996094</v>
      </c>
      <c r="G3532">
        <f t="shared" si="333"/>
        <v>1.1295634037656562E-3</v>
      </c>
      <c r="H3532" s="38">
        <f>G3532*SUMIF('Manual Inputs'!$B$11:$B$22,'Expanded kW'!A3532,'Manual Inputs'!$C$11:$C$22)</f>
        <v>42142.341099785866</v>
      </c>
    </row>
    <row r="3533" spans="1:8" x14ac:dyDescent="0.2">
      <c r="A3533">
        <f t="shared" si="330"/>
        <v>7</v>
      </c>
      <c r="B3533" t="b">
        <f t="shared" si="331"/>
        <v>0</v>
      </c>
      <c r="C3533" t="str">
        <f t="shared" si="332"/>
        <v>OFF</v>
      </c>
      <c r="D3533" s="4">
        <f t="shared" si="334"/>
        <v>42577.124999991436</v>
      </c>
      <c r="E3533" t="str">
        <f t="shared" si="335"/>
        <v>LRKPLGS</v>
      </c>
      <c r="F3533" s="39">
        <v>78.870223999023437</v>
      </c>
      <c r="G3533">
        <f t="shared" si="333"/>
        <v>1.1330139541036572E-3</v>
      </c>
      <c r="H3533" s="38">
        <f>G3533*SUMIF('Manual Inputs'!$B$11:$B$22,'Expanded kW'!A3533,'Manual Inputs'!$C$11:$C$22)</f>
        <v>42271.076032983285</v>
      </c>
    </row>
    <row r="3534" spans="1:8" x14ac:dyDescent="0.2">
      <c r="A3534">
        <f t="shared" si="330"/>
        <v>7</v>
      </c>
      <c r="B3534" t="b">
        <f t="shared" si="331"/>
        <v>0</v>
      </c>
      <c r="C3534" t="str">
        <f t="shared" si="332"/>
        <v>OFF</v>
      </c>
      <c r="D3534" s="4">
        <f t="shared" si="334"/>
        <v>42577.1666666581</v>
      </c>
      <c r="E3534" t="str">
        <f t="shared" si="335"/>
        <v>LRKPLGS</v>
      </c>
      <c r="F3534" s="39">
        <v>85.127174377441406</v>
      </c>
      <c r="G3534">
        <f t="shared" si="333"/>
        <v>1.2228984723594884E-3</v>
      </c>
      <c r="H3534" s="38">
        <f>G3534*SUMIF('Manual Inputs'!$B$11:$B$22,'Expanded kW'!A3534,'Manual Inputs'!$C$11:$C$22)</f>
        <v>45624.534559790365</v>
      </c>
    </row>
    <row r="3535" spans="1:8" x14ac:dyDescent="0.2">
      <c r="A3535">
        <f t="shared" si="330"/>
        <v>7</v>
      </c>
      <c r="B3535" t="b">
        <f t="shared" si="331"/>
        <v>0</v>
      </c>
      <c r="C3535" t="str">
        <f t="shared" si="332"/>
        <v>OFF</v>
      </c>
      <c r="D3535" s="4">
        <f t="shared" si="334"/>
        <v>42577.208333324765</v>
      </c>
      <c r="E3535" t="str">
        <f t="shared" si="335"/>
        <v>LRKPLGS</v>
      </c>
      <c r="F3535" s="39">
        <v>97.620994567871094</v>
      </c>
      <c r="G3535">
        <f t="shared" si="333"/>
        <v>1.4023790405393647E-3</v>
      </c>
      <c r="H3535" s="38">
        <f>G3535*SUMIF('Manual Inputs'!$B$11:$B$22,'Expanded kW'!A3535,'Manual Inputs'!$C$11:$C$22)</f>
        <v>52320.689286301778</v>
      </c>
    </row>
    <row r="3536" spans="1:8" x14ac:dyDescent="0.2">
      <c r="A3536">
        <f t="shared" si="330"/>
        <v>7</v>
      </c>
      <c r="B3536" t="b">
        <f t="shared" si="331"/>
        <v>0</v>
      </c>
      <c r="C3536" t="str">
        <f t="shared" si="332"/>
        <v>OFF</v>
      </c>
      <c r="D3536" s="4">
        <f t="shared" si="334"/>
        <v>42577.249999991429</v>
      </c>
      <c r="E3536" t="str">
        <f t="shared" si="335"/>
        <v>LRKPLGS</v>
      </c>
      <c r="F3536" s="39">
        <v>109.61760711669922</v>
      </c>
      <c r="G3536">
        <f t="shared" si="333"/>
        <v>1.5747169486954973E-3</v>
      </c>
      <c r="H3536" s="38">
        <f>G3536*SUMIF('Manual Inputs'!$B$11:$B$22,'Expanded kW'!A3536,'Manual Inputs'!$C$11:$C$22)</f>
        <v>58750.361924178833</v>
      </c>
    </row>
    <row r="3537" spans="1:8" x14ac:dyDescent="0.2">
      <c r="A3537">
        <f t="shared" si="330"/>
        <v>7</v>
      </c>
      <c r="B3537" t="b">
        <f t="shared" si="331"/>
        <v>0</v>
      </c>
      <c r="C3537" t="str">
        <f t="shared" si="332"/>
        <v>ON</v>
      </c>
      <c r="D3537" s="4">
        <f t="shared" si="334"/>
        <v>42577.291666658093</v>
      </c>
      <c r="E3537" t="str">
        <f t="shared" si="335"/>
        <v>LRKPLGS</v>
      </c>
      <c r="F3537" s="39">
        <v>110.93125915527344</v>
      </c>
      <c r="G3537">
        <f t="shared" si="333"/>
        <v>1.5935882795358881E-3</v>
      </c>
      <c r="H3537" s="38">
        <f>G3537*SUMIF('Manual Inputs'!$B$11:$B$22,'Expanded kW'!A3537,'Manual Inputs'!$C$11:$C$22)</f>
        <v>59454.423386006827</v>
      </c>
    </row>
    <row r="3538" spans="1:8" x14ac:dyDescent="0.2">
      <c r="A3538">
        <f t="shared" si="330"/>
        <v>7</v>
      </c>
      <c r="B3538" t="b">
        <f t="shared" si="331"/>
        <v>0</v>
      </c>
      <c r="C3538" t="str">
        <f t="shared" si="332"/>
        <v>ON</v>
      </c>
      <c r="D3538" s="4">
        <f t="shared" si="334"/>
        <v>42577.333333324757</v>
      </c>
      <c r="E3538" t="str">
        <f t="shared" si="335"/>
        <v>LRKPLGS</v>
      </c>
      <c r="F3538" s="39">
        <v>123.52307891845703</v>
      </c>
      <c r="G3538">
        <f t="shared" si="333"/>
        <v>1.7744766652392414E-3</v>
      </c>
      <c r="H3538" s="38">
        <f>G3538*SUMIF('Manual Inputs'!$B$11:$B$22,'Expanded kW'!A3538,'Manual Inputs'!$C$11:$C$22)</f>
        <v>66203.101703564869</v>
      </c>
    </row>
    <row r="3539" spans="1:8" x14ac:dyDescent="0.2">
      <c r="A3539">
        <f t="shared" si="330"/>
        <v>7</v>
      </c>
      <c r="B3539" t="b">
        <f t="shared" si="331"/>
        <v>0</v>
      </c>
      <c r="C3539" t="str">
        <f t="shared" si="332"/>
        <v>ON</v>
      </c>
      <c r="D3539" s="4">
        <f t="shared" si="334"/>
        <v>42577.374999991422</v>
      </c>
      <c r="E3539" t="str">
        <f t="shared" si="335"/>
        <v>LRKPLGS</v>
      </c>
      <c r="F3539" s="39">
        <v>131.45606994628906</v>
      </c>
      <c r="G3539">
        <f t="shared" si="333"/>
        <v>1.8884384251605026E-3</v>
      </c>
      <c r="H3539" s="38">
        <f>G3539*SUMIF('Manual Inputs'!$B$11:$B$22,'Expanded kW'!A3539,'Manual Inputs'!$C$11:$C$22)</f>
        <v>70454.84653074597</v>
      </c>
    </row>
    <row r="3540" spans="1:8" x14ac:dyDescent="0.2">
      <c r="A3540">
        <f t="shared" si="330"/>
        <v>7</v>
      </c>
      <c r="B3540" t="b">
        <f t="shared" si="331"/>
        <v>0</v>
      </c>
      <c r="C3540" t="str">
        <f t="shared" si="332"/>
        <v>ON</v>
      </c>
      <c r="D3540" s="4">
        <f t="shared" si="334"/>
        <v>42577.416666658086</v>
      </c>
      <c r="E3540" t="str">
        <f t="shared" si="335"/>
        <v>LRKPLGS</v>
      </c>
      <c r="F3540" s="39">
        <v>127.72997283935547</v>
      </c>
      <c r="G3540">
        <f t="shared" si="333"/>
        <v>1.8349109999492683E-3</v>
      </c>
      <c r="H3540" s="38">
        <f>G3540*SUMIF('Manual Inputs'!$B$11:$B$22,'Expanded kW'!A3540,'Manual Inputs'!$C$11:$C$22)</f>
        <v>68457.817409649273</v>
      </c>
    </row>
    <row r="3541" spans="1:8" x14ac:dyDescent="0.2">
      <c r="A3541">
        <f t="shared" si="330"/>
        <v>7</v>
      </c>
      <c r="B3541" t="b">
        <f t="shared" si="331"/>
        <v>0</v>
      </c>
      <c r="C3541" t="str">
        <f t="shared" si="332"/>
        <v>ON</v>
      </c>
      <c r="D3541" s="4">
        <f t="shared" si="334"/>
        <v>42577.45833332475</v>
      </c>
      <c r="E3541" t="str">
        <f t="shared" si="335"/>
        <v>LRKPLGS</v>
      </c>
      <c r="F3541" s="39">
        <v>129.81077575683594</v>
      </c>
      <c r="G3541">
        <f t="shared" si="333"/>
        <v>1.8648028732280125E-3</v>
      </c>
      <c r="H3541" s="38">
        <f>G3541*SUMIF('Manual Inputs'!$B$11:$B$22,'Expanded kW'!A3541,'Manual Inputs'!$C$11:$C$22)</f>
        <v>69573.03902149052</v>
      </c>
    </row>
    <row r="3542" spans="1:8" x14ac:dyDescent="0.2">
      <c r="A3542">
        <f t="shared" si="330"/>
        <v>7</v>
      </c>
      <c r="B3542" t="b">
        <f t="shared" si="331"/>
        <v>0</v>
      </c>
      <c r="C3542" t="str">
        <f t="shared" si="332"/>
        <v>ON</v>
      </c>
      <c r="D3542" s="4">
        <f t="shared" si="334"/>
        <v>42577.499999991414</v>
      </c>
      <c r="E3542" t="str">
        <f t="shared" si="335"/>
        <v>LRKPLGS</v>
      </c>
      <c r="F3542" s="39">
        <v>140.46237182617187</v>
      </c>
      <c r="G3542">
        <f t="shared" si="333"/>
        <v>2.0178188831759835E-3</v>
      </c>
      <c r="H3542" s="38">
        <f>G3542*SUMIF('Manual Inputs'!$B$11:$B$22,'Expanded kW'!A3542,'Manual Inputs'!$C$11:$C$22)</f>
        <v>75281.840194986609</v>
      </c>
    </row>
    <row r="3543" spans="1:8" x14ac:dyDescent="0.2">
      <c r="A3543">
        <f t="shared" si="330"/>
        <v>7</v>
      </c>
      <c r="B3543" t="b">
        <f t="shared" si="331"/>
        <v>0</v>
      </c>
      <c r="C3543" t="str">
        <f t="shared" si="332"/>
        <v>ON</v>
      </c>
      <c r="D3543" s="4">
        <f t="shared" si="334"/>
        <v>42577.541666658079</v>
      </c>
      <c r="E3543" t="str">
        <f t="shared" si="335"/>
        <v>LRKPLGS</v>
      </c>
      <c r="F3543" s="39">
        <v>143.15116882324219</v>
      </c>
      <c r="G3543">
        <f t="shared" si="333"/>
        <v>2.0564449243226451E-3</v>
      </c>
      <c r="H3543" s="38">
        <f>G3543*SUMIF('Manual Inputs'!$B$11:$B$22,'Expanded kW'!A3543,'Manual Inputs'!$C$11:$C$22)</f>
        <v>76722.920700879738</v>
      </c>
    </row>
    <row r="3544" spans="1:8" x14ac:dyDescent="0.2">
      <c r="A3544">
        <f t="shared" si="330"/>
        <v>7</v>
      </c>
      <c r="B3544" t="b">
        <f t="shared" si="331"/>
        <v>0</v>
      </c>
      <c r="C3544" t="str">
        <f t="shared" si="332"/>
        <v>ON</v>
      </c>
      <c r="D3544" s="4">
        <f t="shared" si="334"/>
        <v>42577.583333324743</v>
      </c>
      <c r="E3544" t="str">
        <f t="shared" si="335"/>
        <v>LRKPLGS</v>
      </c>
      <c r="F3544" s="39">
        <v>144.70111083984375</v>
      </c>
      <c r="G3544">
        <f t="shared" si="333"/>
        <v>2.0787106900808719E-3</v>
      </c>
      <c r="H3544" s="38">
        <f>G3544*SUMIF('Manual Inputs'!$B$11:$B$22,'Expanded kW'!A3544,'Manual Inputs'!$C$11:$C$22)</f>
        <v>77553.623512517384</v>
      </c>
    </row>
    <row r="3545" spans="1:8" x14ac:dyDescent="0.2">
      <c r="A3545">
        <f t="shared" si="330"/>
        <v>7</v>
      </c>
      <c r="B3545" t="b">
        <f t="shared" si="331"/>
        <v>0</v>
      </c>
      <c r="C3545" t="str">
        <f t="shared" si="332"/>
        <v>ON</v>
      </c>
      <c r="D3545" s="4">
        <f t="shared" si="334"/>
        <v>42577.624999991407</v>
      </c>
      <c r="E3545" t="str">
        <f t="shared" si="335"/>
        <v>LRKPLGS</v>
      </c>
      <c r="F3545" s="39">
        <v>142.57136535644531</v>
      </c>
      <c r="G3545">
        <f t="shared" si="333"/>
        <v>2.0481157300436142E-3</v>
      </c>
      <c r="H3545" s="38">
        <f>G3545*SUMIF('Manual Inputs'!$B$11:$B$22,'Expanded kW'!A3545,'Manual Inputs'!$C$11:$C$22)</f>
        <v>76412.170772878235</v>
      </c>
    </row>
    <row r="3546" spans="1:8" x14ac:dyDescent="0.2">
      <c r="A3546">
        <f t="shared" si="330"/>
        <v>7</v>
      </c>
      <c r="B3546" t="b">
        <f t="shared" si="331"/>
        <v>0</v>
      </c>
      <c r="C3546" t="str">
        <f t="shared" si="332"/>
        <v>ON</v>
      </c>
      <c r="D3546" s="4">
        <f t="shared" si="334"/>
        <v>42577.666666658071</v>
      </c>
      <c r="E3546" t="str">
        <f t="shared" si="335"/>
        <v>LRKPLGS</v>
      </c>
      <c r="F3546" s="39">
        <v>138.17996215820312</v>
      </c>
      <c r="G3546">
        <f t="shared" si="333"/>
        <v>1.9850308185342283E-3</v>
      </c>
      <c r="H3546" s="38">
        <f>G3546*SUMIF('Manual Inputs'!$B$11:$B$22,'Expanded kW'!A3546,'Manual Inputs'!$C$11:$C$22)</f>
        <v>74058.565963962261</v>
      </c>
    </row>
    <row r="3547" spans="1:8" x14ac:dyDescent="0.2">
      <c r="A3547">
        <f t="shared" si="330"/>
        <v>7</v>
      </c>
      <c r="B3547" t="b">
        <f t="shared" si="331"/>
        <v>0</v>
      </c>
      <c r="C3547" t="str">
        <f t="shared" si="332"/>
        <v>ON</v>
      </c>
      <c r="D3547" s="4">
        <f t="shared" si="334"/>
        <v>42577.708333324736</v>
      </c>
      <c r="E3547" t="str">
        <f t="shared" si="335"/>
        <v>LRKPLGS</v>
      </c>
      <c r="F3547" s="39">
        <v>121.50119018554687</v>
      </c>
      <c r="G3547">
        <f t="shared" si="333"/>
        <v>1.7454311264810335E-3</v>
      </c>
      <c r="H3547" s="38">
        <f>G3547*SUMIF('Manual Inputs'!$B$11:$B$22,'Expanded kW'!A3547,'Manual Inputs'!$C$11:$C$22)</f>
        <v>65119.455581802424</v>
      </c>
    </row>
    <row r="3548" spans="1:8" x14ac:dyDescent="0.2">
      <c r="A3548">
        <f t="shared" si="330"/>
        <v>7</v>
      </c>
      <c r="B3548" t="b">
        <f t="shared" si="331"/>
        <v>0</v>
      </c>
      <c r="C3548" t="str">
        <f t="shared" si="332"/>
        <v>ON</v>
      </c>
      <c r="D3548" s="4">
        <f t="shared" si="334"/>
        <v>42577.7499999914</v>
      </c>
      <c r="E3548" t="str">
        <f t="shared" si="335"/>
        <v>LRKPLGS</v>
      </c>
      <c r="F3548" s="39">
        <v>117.39077758789063</v>
      </c>
      <c r="G3548">
        <f t="shared" si="333"/>
        <v>1.6863827988089118E-3</v>
      </c>
      <c r="H3548" s="38">
        <f>G3548*SUMIF('Manual Inputs'!$B$11:$B$22,'Expanded kW'!A3548,'Manual Inputs'!$C$11:$C$22)</f>
        <v>62916.44974978386</v>
      </c>
    </row>
    <row r="3549" spans="1:8" x14ac:dyDescent="0.2">
      <c r="A3549">
        <f t="shared" si="330"/>
        <v>7</v>
      </c>
      <c r="B3549" t="b">
        <f t="shared" si="331"/>
        <v>0</v>
      </c>
      <c r="C3549" t="str">
        <f t="shared" si="332"/>
        <v>ON</v>
      </c>
      <c r="D3549" s="4">
        <f t="shared" si="334"/>
        <v>42577.791666658064</v>
      </c>
      <c r="E3549" t="str">
        <f t="shared" si="335"/>
        <v>LRKPLGS</v>
      </c>
      <c r="F3549" s="39">
        <v>111.29684448242187</v>
      </c>
      <c r="G3549">
        <f t="shared" si="333"/>
        <v>1.5988401129411016E-3</v>
      </c>
      <c r="H3549" s="38">
        <f>G3549*SUMIF('Manual Inputs'!$B$11:$B$22,'Expanded kW'!A3549,'Manual Inputs'!$C$11:$C$22)</f>
        <v>59650.361528145571</v>
      </c>
    </row>
    <row r="3550" spans="1:8" x14ac:dyDescent="0.2">
      <c r="A3550">
        <f t="shared" si="330"/>
        <v>7</v>
      </c>
      <c r="B3550" t="b">
        <f t="shared" si="331"/>
        <v>0</v>
      </c>
      <c r="C3550" t="str">
        <f t="shared" si="332"/>
        <v>ON</v>
      </c>
      <c r="D3550" s="4">
        <f t="shared" si="334"/>
        <v>42577.833333324728</v>
      </c>
      <c r="E3550" t="str">
        <f t="shared" si="335"/>
        <v>LRKPLGS</v>
      </c>
      <c r="F3550" s="39">
        <v>105.61370086669922</v>
      </c>
      <c r="G3550">
        <f t="shared" si="333"/>
        <v>1.5171986430263134E-3</v>
      </c>
      <c r="H3550" s="38">
        <f>G3550*SUMIF('Manual Inputs'!$B$11:$B$22,'Expanded kW'!A3550,'Manual Inputs'!$C$11:$C$22)</f>
        <v>56604.438951717362</v>
      </c>
    </row>
    <row r="3551" spans="1:8" x14ac:dyDescent="0.2">
      <c r="A3551">
        <f t="shared" si="330"/>
        <v>7</v>
      </c>
      <c r="B3551" t="b">
        <f t="shared" si="331"/>
        <v>0</v>
      </c>
      <c r="C3551" t="str">
        <f t="shared" si="332"/>
        <v>OFF</v>
      </c>
      <c r="D3551" s="4">
        <f t="shared" si="334"/>
        <v>42577.874999991393</v>
      </c>
      <c r="E3551" t="str">
        <f t="shared" si="335"/>
        <v>LRKPLGS</v>
      </c>
      <c r="F3551" s="39">
        <v>101.27272033691406</v>
      </c>
      <c r="G3551">
        <f t="shared" si="333"/>
        <v>1.4548380807588629E-3</v>
      </c>
      <c r="H3551" s="38">
        <f>G3551*SUMIF('Manual Inputs'!$B$11:$B$22,'Expanded kW'!A3551,'Manual Inputs'!$C$11:$C$22)</f>
        <v>54277.858542429814</v>
      </c>
    </row>
    <row r="3552" spans="1:8" x14ac:dyDescent="0.2">
      <c r="A3552">
        <f t="shared" si="330"/>
        <v>7</v>
      </c>
      <c r="B3552" t="b">
        <f t="shared" si="331"/>
        <v>0</v>
      </c>
      <c r="C3552" t="str">
        <f t="shared" si="332"/>
        <v>OFF</v>
      </c>
      <c r="D3552" s="4">
        <f t="shared" si="334"/>
        <v>42577.916666658057</v>
      </c>
      <c r="E3552" t="str">
        <f t="shared" si="335"/>
        <v>LRKPLGS</v>
      </c>
      <c r="F3552" s="39">
        <v>93.674583435058594</v>
      </c>
      <c r="G3552">
        <f t="shared" si="333"/>
        <v>1.3456866837107352E-3</v>
      </c>
      <c r="H3552" s="38">
        <f>G3552*SUMIF('Manual Inputs'!$B$11:$B$22,'Expanded kW'!A3552,'Manual Inputs'!$C$11:$C$22)</f>
        <v>50205.581244329005</v>
      </c>
    </row>
    <row r="3553" spans="1:8" x14ac:dyDescent="0.2">
      <c r="A3553">
        <f t="shared" si="330"/>
        <v>7</v>
      </c>
      <c r="B3553" t="b">
        <f t="shared" si="331"/>
        <v>0</v>
      </c>
      <c r="C3553" t="str">
        <f t="shared" si="332"/>
        <v>OFF</v>
      </c>
      <c r="D3553" s="4">
        <f t="shared" si="334"/>
        <v>42577.958333324721</v>
      </c>
      <c r="E3553" t="str">
        <f t="shared" si="335"/>
        <v>LRKPLGS</v>
      </c>
      <c r="F3553" s="39">
        <v>91.635940551757813</v>
      </c>
      <c r="G3553">
        <f t="shared" si="333"/>
        <v>1.3164004624082255E-3</v>
      </c>
      <c r="H3553" s="38">
        <f>G3553*SUMIF('Manual Inputs'!$B$11:$B$22,'Expanded kW'!A3553,'Manual Inputs'!$C$11:$C$22)</f>
        <v>49112.955612567457</v>
      </c>
    </row>
    <row r="3554" spans="1:8" x14ac:dyDescent="0.2">
      <c r="A3554">
        <f t="shared" si="330"/>
        <v>7</v>
      </c>
      <c r="B3554" t="b">
        <f t="shared" si="331"/>
        <v>0</v>
      </c>
      <c r="C3554" t="str">
        <f t="shared" si="332"/>
        <v>OFF</v>
      </c>
      <c r="D3554" s="4">
        <f t="shared" si="334"/>
        <v>42577.999999991385</v>
      </c>
      <c r="E3554" t="str">
        <f t="shared" si="335"/>
        <v>LRKPLGS</v>
      </c>
      <c r="F3554" s="39">
        <v>84.189689636230469</v>
      </c>
      <c r="G3554">
        <f t="shared" si="333"/>
        <v>1.2094309907207345E-3</v>
      </c>
      <c r="H3554" s="38">
        <f>G3554*SUMIF('Manual Inputs'!$B$11:$B$22,'Expanded kW'!A3554,'Manual Inputs'!$C$11:$C$22)</f>
        <v>45122.08272478632</v>
      </c>
    </row>
    <row r="3555" spans="1:8" x14ac:dyDescent="0.2">
      <c r="A3555">
        <f t="shared" si="330"/>
        <v>7</v>
      </c>
      <c r="B3555" t="b">
        <f t="shared" si="331"/>
        <v>0</v>
      </c>
      <c r="C3555" t="str">
        <f t="shared" si="332"/>
        <v>OFF</v>
      </c>
      <c r="D3555" s="4">
        <f t="shared" si="334"/>
        <v>42578.04166665805</v>
      </c>
      <c r="E3555" t="str">
        <f t="shared" si="335"/>
        <v>LRKPLGS</v>
      </c>
      <c r="F3555" s="39">
        <v>79.829635620117187</v>
      </c>
      <c r="G3555">
        <f t="shared" si="333"/>
        <v>1.1467964273782594E-3</v>
      </c>
      <c r="H3555" s="38">
        <f>G3555*SUMIF('Manual Inputs'!$B$11:$B$22,'Expanded kW'!A3555,'Manual Inputs'!$C$11:$C$22)</f>
        <v>42785.279740363192</v>
      </c>
    </row>
    <row r="3556" spans="1:8" x14ac:dyDescent="0.2">
      <c r="A3556">
        <f t="shared" si="330"/>
        <v>7</v>
      </c>
      <c r="B3556" t="b">
        <f t="shared" si="331"/>
        <v>0</v>
      </c>
      <c r="C3556" t="str">
        <f t="shared" si="332"/>
        <v>OFF</v>
      </c>
      <c r="D3556" s="4">
        <f t="shared" si="334"/>
        <v>42578.083333324714</v>
      </c>
      <c r="E3556" t="str">
        <f t="shared" si="335"/>
        <v>LRKPLGS</v>
      </c>
      <c r="F3556" s="39">
        <v>78.499839782714844</v>
      </c>
      <c r="G3556">
        <f t="shared" si="333"/>
        <v>1.1276931820279677E-3</v>
      </c>
      <c r="H3556" s="38">
        <f>G3556*SUMIF('Manual Inputs'!$B$11:$B$22,'Expanded kW'!A3556,'Manual Inputs'!$C$11:$C$22)</f>
        <v>42072.565890940437</v>
      </c>
    </row>
    <row r="3557" spans="1:8" x14ac:dyDescent="0.2">
      <c r="A3557">
        <f t="shared" si="330"/>
        <v>7</v>
      </c>
      <c r="B3557" t="b">
        <f t="shared" si="331"/>
        <v>0</v>
      </c>
      <c r="C3557" t="str">
        <f t="shared" si="332"/>
        <v>OFF</v>
      </c>
      <c r="D3557" s="4">
        <f t="shared" si="334"/>
        <v>42578.124999991378</v>
      </c>
      <c r="E3557" t="str">
        <f t="shared" si="335"/>
        <v>LRKPLGS</v>
      </c>
      <c r="F3557" s="39">
        <v>78.804519653320312</v>
      </c>
      <c r="G3557">
        <f t="shared" si="333"/>
        <v>1.1320700752004121E-3</v>
      </c>
      <c r="H3557" s="38">
        <f>G3557*SUMIF('Manual Inputs'!$B$11:$B$22,'Expanded kW'!A3557,'Manual Inputs'!$C$11:$C$22)</f>
        <v>42235.861306156228</v>
      </c>
    </row>
    <row r="3558" spans="1:8" x14ac:dyDescent="0.2">
      <c r="A3558">
        <f t="shared" si="330"/>
        <v>7</v>
      </c>
      <c r="B3558" t="b">
        <f t="shared" si="331"/>
        <v>0</v>
      </c>
      <c r="C3558" t="str">
        <f t="shared" si="332"/>
        <v>OFF</v>
      </c>
      <c r="D3558" s="4">
        <f t="shared" si="334"/>
        <v>42578.166666658042</v>
      </c>
      <c r="E3558" t="str">
        <f t="shared" si="335"/>
        <v>LRKPLGS</v>
      </c>
      <c r="F3558" s="39">
        <v>86.495445251464844</v>
      </c>
      <c r="G3558">
        <f t="shared" si="333"/>
        <v>1.2425544326783199E-3</v>
      </c>
      <c r="H3558" s="38">
        <f>G3558*SUMIF('Manual Inputs'!$B$11:$B$22,'Expanded kW'!A3558,'Manual Inputs'!$C$11:$C$22)</f>
        <v>46357.86938777662</v>
      </c>
    </row>
    <row r="3559" spans="1:8" x14ac:dyDescent="0.2">
      <c r="A3559">
        <f t="shared" si="330"/>
        <v>7</v>
      </c>
      <c r="B3559" t="b">
        <f t="shared" si="331"/>
        <v>0</v>
      </c>
      <c r="C3559" t="str">
        <f t="shared" si="332"/>
        <v>OFF</v>
      </c>
      <c r="D3559" s="4">
        <f t="shared" si="334"/>
        <v>42578.208333324706</v>
      </c>
      <c r="E3559" t="str">
        <f t="shared" si="335"/>
        <v>LRKPLGS</v>
      </c>
      <c r="F3559" s="39">
        <v>95.065231323242188</v>
      </c>
      <c r="G3559">
        <f t="shared" si="333"/>
        <v>1.3656641020907856E-3</v>
      </c>
      <c r="H3559" s="38">
        <f>G3559*SUMIF('Manual Inputs'!$B$11:$B$22,'Expanded kW'!A3559,'Manual Inputs'!$C$11:$C$22)</f>
        <v>50950.909197464323</v>
      </c>
    </row>
    <row r="3560" spans="1:8" x14ac:dyDescent="0.2">
      <c r="A3560">
        <f t="shared" si="330"/>
        <v>7</v>
      </c>
      <c r="B3560" t="b">
        <f t="shared" si="331"/>
        <v>0</v>
      </c>
      <c r="C3560" t="str">
        <f t="shared" si="332"/>
        <v>OFF</v>
      </c>
      <c r="D3560" s="4">
        <f t="shared" si="334"/>
        <v>42578.249999991371</v>
      </c>
      <c r="E3560" t="str">
        <f t="shared" si="335"/>
        <v>LRKPLGS</v>
      </c>
      <c r="F3560" s="39">
        <v>109.98628234863281</v>
      </c>
      <c r="G3560">
        <f t="shared" si="333"/>
        <v>1.5800131702748646E-3</v>
      </c>
      <c r="H3560" s="38">
        <f>G3560*SUMIF('Manual Inputs'!$B$11:$B$22,'Expanded kW'!A3560,'Manual Inputs'!$C$11:$C$22)</f>
        <v>58947.95612348953</v>
      </c>
    </row>
    <row r="3561" spans="1:8" x14ac:dyDescent="0.2">
      <c r="A3561">
        <f t="shared" si="330"/>
        <v>7</v>
      </c>
      <c r="B3561" t="b">
        <f t="shared" si="331"/>
        <v>0</v>
      </c>
      <c r="C3561" t="str">
        <f t="shared" si="332"/>
        <v>ON</v>
      </c>
      <c r="D3561" s="4">
        <f t="shared" si="334"/>
        <v>42578.291666658035</v>
      </c>
      <c r="E3561" t="str">
        <f t="shared" si="335"/>
        <v>LRKPLGS</v>
      </c>
      <c r="F3561" s="39">
        <v>111.817138671875</v>
      </c>
      <c r="G3561">
        <f t="shared" si="333"/>
        <v>1.6063144238660553E-3</v>
      </c>
      <c r="H3561" s="38">
        <f>G3561*SUMIF('Manual Inputs'!$B$11:$B$22,'Expanded kW'!A3561,'Manual Inputs'!$C$11:$C$22)</f>
        <v>59929.217021724049</v>
      </c>
    </row>
    <row r="3562" spans="1:8" x14ac:dyDescent="0.2">
      <c r="A3562">
        <f t="shared" si="330"/>
        <v>7</v>
      </c>
      <c r="B3562" t="b">
        <f t="shared" si="331"/>
        <v>0</v>
      </c>
      <c r="C3562" t="str">
        <f t="shared" si="332"/>
        <v>ON</v>
      </c>
      <c r="D3562" s="4">
        <f t="shared" si="334"/>
        <v>42578.333333324699</v>
      </c>
      <c r="E3562" t="str">
        <f t="shared" si="335"/>
        <v>LRKPLGS</v>
      </c>
      <c r="F3562" s="39">
        <v>122.17763519287109</v>
      </c>
      <c r="G3562">
        <f t="shared" si="333"/>
        <v>1.7551486294069994E-3</v>
      </c>
      <c r="H3562" s="38">
        <f>G3562*SUMIF('Manual Inputs'!$B$11:$B$22,'Expanded kW'!A3562,'Manual Inputs'!$C$11:$C$22)</f>
        <v>65482.001253500886</v>
      </c>
    </row>
    <row r="3563" spans="1:8" x14ac:dyDescent="0.2">
      <c r="A3563">
        <f t="shared" si="330"/>
        <v>7</v>
      </c>
      <c r="B3563" t="b">
        <f t="shared" si="331"/>
        <v>0</v>
      </c>
      <c r="C3563" t="str">
        <f t="shared" si="332"/>
        <v>ON</v>
      </c>
      <c r="D3563" s="4">
        <f t="shared" si="334"/>
        <v>42578.374999991363</v>
      </c>
      <c r="E3563" t="str">
        <f t="shared" si="335"/>
        <v>LRKPLGS</v>
      </c>
      <c r="F3563" s="39">
        <v>126.65109252929687</v>
      </c>
      <c r="G3563">
        <f t="shared" si="333"/>
        <v>1.8194122935411413E-3</v>
      </c>
      <c r="H3563" s="38">
        <f>G3563*SUMIF('Manual Inputs'!$B$11:$B$22,'Expanded kW'!A3563,'Manual Inputs'!$C$11:$C$22)</f>
        <v>67879.583580650127</v>
      </c>
    </row>
    <row r="3564" spans="1:8" x14ac:dyDescent="0.2">
      <c r="A3564">
        <f t="shared" si="330"/>
        <v>7</v>
      </c>
      <c r="B3564" t="b">
        <f t="shared" si="331"/>
        <v>0</v>
      </c>
      <c r="C3564" t="str">
        <f t="shared" si="332"/>
        <v>ON</v>
      </c>
      <c r="D3564" s="4">
        <f t="shared" si="334"/>
        <v>42578.416666658028</v>
      </c>
      <c r="E3564" t="str">
        <f t="shared" si="335"/>
        <v>LRKPLGS</v>
      </c>
      <c r="F3564" s="39">
        <v>125.61286926269531</v>
      </c>
      <c r="G3564">
        <f t="shared" si="333"/>
        <v>1.8044976478245372E-3</v>
      </c>
      <c r="H3564" s="38">
        <f>G3564*SUMIF('Manual Inputs'!$B$11:$B$22,'Expanded kW'!A3564,'Manual Inputs'!$C$11:$C$22)</f>
        <v>67323.140192809995</v>
      </c>
    </row>
    <row r="3565" spans="1:8" x14ac:dyDescent="0.2">
      <c r="A3565">
        <f t="shared" si="330"/>
        <v>7</v>
      </c>
      <c r="B3565" t="b">
        <f t="shared" si="331"/>
        <v>0</v>
      </c>
      <c r="C3565" t="str">
        <f t="shared" si="332"/>
        <v>ON</v>
      </c>
      <c r="D3565" s="4">
        <f t="shared" si="334"/>
        <v>42578.458333324692</v>
      </c>
      <c r="E3565" t="str">
        <f t="shared" si="335"/>
        <v>LRKPLGS</v>
      </c>
      <c r="F3565" s="39">
        <v>127.43951416015625</v>
      </c>
      <c r="G3565">
        <f t="shared" si="333"/>
        <v>1.8307384019783622E-3</v>
      </c>
      <c r="H3565" s="38">
        <f>G3565*SUMIF('Manual Inputs'!$B$11:$B$22,'Expanded kW'!A3565,'Manual Inputs'!$C$11:$C$22)</f>
        <v>68302.143946454569</v>
      </c>
    </row>
    <row r="3566" spans="1:8" x14ac:dyDescent="0.2">
      <c r="A3566">
        <f t="shared" si="330"/>
        <v>7</v>
      </c>
      <c r="B3566" t="b">
        <f t="shared" si="331"/>
        <v>0</v>
      </c>
      <c r="C3566" t="str">
        <f t="shared" si="332"/>
        <v>ON</v>
      </c>
      <c r="D3566" s="4">
        <f t="shared" si="334"/>
        <v>42578.499999991356</v>
      </c>
      <c r="E3566" t="str">
        <f t="shared" si="335"/>
        <v>LRKPLGS</v>
      </c>
      <c r="F3566" s="39">
        <v>132.62579345703125</v>
      </c>
      <c r="G3566">
        <f t="shared" si="333"/>
        <v>1.9052421438887572E-3</v>
      </c>
      <c r="H3566" s="38">
        <f>G3566*SUMIF('Manual Inputs'!$B$11:$B$22,'Expanded kW'!A3566,'Manual Inputs'!$C$11:$C$22)</f>
        <v>71081.768440600863</v>
      </c>
    </row>
    <row r="3567" spans="1:8" x14ac:dyDescent="0.2">
      <c r="A3567">
        <f t="shared" si="330"/>
        <v>7</v>
      </c>
      <c r="B3567" t="b">
        <f t="shared" si="331"/>
        <v>0</v>
      </c>
      <c r="C3567" t="str">
        <f t="shared" si="332"/>
        <v>ON</v>
      </c>
      <c r="D3567" s="4">
        <f t="shared" si="334"/>
        <v>42578.54166665802</v>
      </c>
      <c r="E3567" t="str">
        <f t="shared" si="335"/>
        <v>LRKPLGS</v>
      </c>
      <c r="F3567" s="39">
        <v>142.41416931152344</v>
      </c>
      <c r="G3567">
        <f t="shared" si="333"/>
        <v>2.0458575227836908E-3</v>
      </c>
      <c r="H3567" s="38">
        <f>G3567*SUMIF('Manual Inputs'!$B$11:$B$22,'Expanded kW'!A3567,'Manual Inputs'!$C$11:$C$22)</f>
        <v>76327.920397640832</v>
      </c>
    </row>
    <row r="3568" spans="1:8" x14ac:dyDescent="0.2">
      <c r="A3568">
        <f t="shared" si="330"/>
        <v>7</v>
      </c>
      <c r="B3568" t="b">
        <f t="shared" si="331"/>
        <v>0</v>
      </c>
      <c r="C3568" t="str">
        <f t="shared" si="332"/>
        <v>ON</v>
      </c>
      <c r="D3568" s="4">
        <f t="shared" si="334"/>
        <v>42578.583333324685</v>
      </c>
      <c r="E3568" t="str">
        <f t="shared" si="335"/>
        <v>LRKPLGS</v>
      </c>
      <c r="F3568" s="39">
        <v>143.8282470703125</v>
      </c>
      <c r="G3568">
        <f t="shared" si="333"/>
        <v>2.0661715240843015E-3</v>
      </c>
      <c r="H3568" s="38">
        <f>G3568*SUMIF('Manual Inputs'!$B$11:$B$22,'Expanded kW'!A3568,'Manual Inputs'!$C$11:$C$22)</f>
        <v>77085.80576207269</v>
      </c>
    </row>
    <row r="3569" spans="1:8" x14ac:dyDescent="0.2">
      <c r="A3569">
        <f t="shared" si="330"/>
        <v>7</v>
      </c>
      <c r="B3569" t="b">
        <f t="shared" si="331"/>
        <v>0</v>
      </c>
      <c r="C3569" t="str">
        <f t="shared" si="332"/>
        <v>ON</v>
      </c>
      <c r="D3569" s="4">
        <f t="shared" si="334"/>
        <v>42578.624999991349</v>
      </c>
      <c r="E3569" t="str">
        <f t="shared" si="335"/>
        <v>LRKPLGS</v>
      </c>
      <c r="F3569" s="39">
        <v>134.45585632324219</v>
      </c>
      <c r="G3569">
        <f t="shared" si="333"/>
        <v>1.9315319990352267E-3</v>
      </c>
      <c r="H3569" s="38">
        <f>G3569*SUMIF('Manual Inputs'!$B$11:$B$22,'Expanded kW'!A3569,'Manual Inputs'!$C$11:$C$22)</f>
        <v>72062.604079709738</v>
      </c>
    </row>
    <row r="3570" spans="1:8" x14ac:dyDescent="0.2">
      <c r="A3570">
        <f t="shared" si="330"/>
        <v>7</v>
      </c>
      <c r="B3570" t="b">
        <f t="shared" si="331"/>
        <v>0</v>
      </c>
      <c r="C3570" t="str">
        <f t="shared" si="332"/>
        <v>ON</v>
      </c>
      <c r="D3570" s="4">
        <f t="shared" si="334"/>
        <v>42578.666666658013</v>
      </c>
      <c r="E3570" t="str">
        <f t="shared" si="335"/>
        <v>LRKPLGS</v>
      </c>
      <c r="F3570" s="39">
        <v>126.75061798095703</v>
      </c>
      <c r="G3570">
        <f t="shared" si="333"/>
        <v>1.8208420311506203E-3</v>
      </c>
      <c r="H3570" s="38">
        <f>G3570*SUMIF('Manual Inputs'!$B$11:$B$22,'Expanded kW'!A3570,'Manual Inputs'!$C$11:$C$22)</f>
        <v>67932.924977707604</v>
      </c>
    </row>
    <row r="3571" spans="1:8" x14ac:dyDescent="0.2">
      <c r="A3571">
        <f t="shared" si="330"/>
        <v>7</v>
      </c>
      <c r="B3571" t="b">
        <f t="shared" si="331"/>
        <v>0</v>
      </c>
      <c r="C3571" t="str">
        <f t="shared" si="332"/>
        <v>ON</v>
      </c>
      <c r="D3571" s="4">
        <f t="shared" si="334"/>
        <v>42578.708333324677</v>
      </c>
      <c r="E3571" t="str">
        <f t="shared" si="335"/>
        <v>LRKPLGS</v>
      </c>
      <c r="F3571" s="39">
        <v>127.30408477783203</v>
      </c>
      <c r="G3571">
        <f t="shared" si="333"/>
        <v>1.828792884745257E-3</v>
      </c>
      <c r="H3571" s="38">
        <f>G3571*SUMIF('Manual Inputs'!$B$11:$B$22,'Expanded kW'!A3571,'Manual Inputs'!$C$11:$C$22)</f>
        <v>68229.559573961888</v>
      </c>
    </row>
    <row r="3572" spans="1:8" x14ac:dyDescent="0.2">
      <c r="A3572">
        <f t="shared" si="330"/>
        <v>7</v>
      </c>
      <c r="B3572" t="b">
        <f t="shared" si="331"/>
        <v>0</v>
      </c>
      <c r="C3572" t="str">
        <f t="shared" si="332"/>
        <v>ON</v>
      </c>
      <c r="D3572" s="4">
        <f t="shared" si="334"/>
        <v>42578.749999991342</v>
      </c>
      <c r="E3572" t="str">
        <f t="shared" si="335"/>
        <v>LRKPLGS</v>
      </c>
      <c r="F3572" s="39">
        <v>118.28241729736328</v>
      </c>
      <c r="G3572">
        <f t="shared" si="333"/>
        <v>1.6991916914637362E-3</v>
      </c>
      <c r="H3572" s="38">
        <f>G3572*SUMIF('Manual Inputs'!$B$11:$B$22,'Expanded kW'!A3572,'Manual Inputs'!$C$11:$C$22)</f>
        <v>63394.330603192015</v>
      </c>
    </row>
    <row r="3573" spans="1:8" x14ac:dyDescent="0.2">
      <c r="A3573">
        <f t="shared" si="330"/>
        <v>7</v>
      </c>
      <c r="B3573" t="b">
        <f t="shared" si="331"/>
        <v>0</v>
      </c>
      <c r="C3573" t="str">
        <f t="shared" si="332"/>
        <v>ON</v>
      </c>
      <c r="D3573" s="4">
        <f t="shared" si="334"/>
        <v>42578.791666658006</v>
      </c>
      <c r="E3573" t="str">
        <f t="shared" si="335"/>
        <v>LRKPLGS</v>
      </c>
      <c r="F3573" s="39">
        <v>108.91726684570312</v>
      </c>
      <c r="G3573">
        <f t="shared" si="333"/>
        <v>1.5646561772227406E-3</v>
      </c>
      <c r="H3573" s="38">
        <f>G3573*SUMIF('Manual Inputs'!$B$11:$B$22,'Expanded kW'!A3573,'Manual Inputs'!$C$11:$C$22)</f>
        <v>58375.009410350518</v>
      </c>
    </row>
    <row r="3574" spans="1:8" x14ac:dyDescent="0.2">
      <c r="A3574">
        <f t="shared" si="330"/>
        <v>7</v>
      </c>
      <c r="B3574" t="b">
        <f t="shared" si="331"/>
        <v>0</v>
      </c>
      <c r="C3574" t="str">
        <f t="shared" si="332"/>
        <v>ON</v>
      </c>
      <c r="D3574" s="4">
        <f t="shared" si="334"/>
        <v>42578.83333332467</v>
      </c>
      <c r="E3574" t="str">
        <f t="shared" si="335"/>
        <v>LRKPLGS</v>
      </c>
      <c r="F3574" s="39">
        <v>102.54651641845703</v>
      </c>
      <c r="G3574">
        <f t="shared" si="333"/>
        <v>1.473136858952882E-3</v>
      </c>
      <c r="H3574" s="38">
        <f>G3574*SUMIF('Manual Inputs'!$B$11:$B$22,'Expanded kW'!A3574,'Manual Inputs'!$C$11:$C$22)</f>
        <v>54960.558911254499</v>
      </c>
    </row>
    <row r="3575" spans="1:8" x14ac:dyDescent="0.2">
      <c r="A3575">
        <f t="shared" si="330"/>
        <v>7</v>
      </c>
      <c r="B3575" t="b">
        <f t="shared" si="331"/>
        <v>0</v>
      </c>
      <c r="C3575" t="str">
        <f t="shared" si="332"/>
        <v>OFF</v>
      </c>
      <c r="D3575" s="4">
        <f t="shared" si="334"/>
        <v>42578.874999991334</v>
      </c>
      <c r="E3575" t="str">
        <f t="shared" si="335"/>
        <v>LRKPLGS</v>
      </c>
      <c r="F3575" s="39">
        <v>91.253585815429687</v>
      </c>
      <c r="G3575">
        <f t="shared" si="333"/>
        <v>1.3109077272578506E-3</v>
      </c>
      <c r="H3575" s="38">
        <f>G3575*SUMIF('Manual Inputs'!$B$11:$B$22,'Expanded kW'!A3575,'Manual Inputs'!$C$11:$C$22)</f>
        <v>48908.029782369515</v>
      </c>
    </row>
    <row r="3576" spans="1:8" x14ac:dyDescent="0.2">
      <c r="A3576">
        <f t="shared" si="330"/>
        <v>7</v>
      </c>
      <c r="B3576" t="b">
        <f t="shared" si="331"/>
        <v>0</v>
      </c>
      <c r="C3576" t="str">
        <f t="shared" si="332"/>
        <v>OFF</v>
      </c>
      <c r="D3576" s="4">
        <f t="shared" si="334"/>
        <v>42578.916666657999</v>
      </c>
      <c r="E3576" t="str">
        <f t="shared" si="335"/>
        <v>LRKPLGS</v>
      </c>
      <c r="F3576" s="39">
        <v>82.264968872070313</v>
      </c>
      <c r="G3576">
        <f t="shared" si="333"/>
        <v>1.1817813230391326E-3</v>
      </c>
      <c r="H3576" s="38">
        <f>G3576*SUMIF('Manual Inputs'!$B$11:$B$22,'Expanded kW'!A3576,'Manual Inputs'!$C$11:$C$22)</f>
        <v>44090.514489794587</v>
      </c>
    </row>
    <row r="3577" spans="1:8" x14ac:dyDescent="0.2">
      <c r="A3577">
        <f t="shared" si="330"/>
        <v>7</v>
      </c>
      <c r="B3577" t="b">
        <f t="shared" si="331"/>
        <v>0</v>
      </c>
      <c r="C3577" t="str">
        <f t="shared" si="332"/>
        <v>OFF</v>
      </c>
      <c r="D3577" s="4">
        <f t="shared" si="334"/>
        <v>42578.958333324663</v>
      </c>
      <c r="E3577" t="str">
        <f t="shared" si="335"/>
        <v>LRKPLGS</v>
      </c>
      <c r="F3577" s="39">
        <v>79.132102966308594</v>
      </c>
      <c r="G3577">
        <f t="shared" si="333"/>
        <v>1.1367759888637463E-3</v>
      </c>
      <c r="H3577" s="38">
        <f>G3577*SUMIF('Manual Inputs'!$B$11:$B$22,'Expanded kW'!A3577,'Manual Inputs'!$C$11:$C$22)</f>
        <v>42411.431989594836</v>
      </c>
    </row>
    <row r="3578" spans="1:8" x14ac:dyDescent="0.2">
      <c r="A3578">
        <f t="shared" si="330"/>
        <v>7</v>
      </c>
      <c r="B3578" t="b">
        <f t="shared" si="331"/>
        <v>0</v>
      </c>
      <c r="C3578" t="str">
        <f t="shared" si="332"/>
        <v>OFF</v>
      </c>
      <c r="D3578" s="4">
        <f t="shared" si="334"/>
        <v>42578.999999991327</v>
      </c>
      <c r="E3578" t="str">
        <f t="shared" si="335"/>
        <v>LRKPLGS</v>
      </c>
      <c r="F3578" s="39">
        <v>75.522918701171875</v>
      </c>
      <c r="G3578">
        <f t="shared" si="333"/>
        <v>1.0849280806419833E-3</v>
      </c>
      <c r="H3578" s="38">
        <f>G3578*SUMIF('Manual Inputs'!$B$11:$B$22,'Expanded kW'!A3578,'Manual Inputs'!$C$11:$C$22)</f>
        <v>40477.063165049207</v>
      </c>
    </row>
    <row r="3579" spans="1:8" x14ac:dyDescent="0.2">
      <c r="A3579">
        <f t="shared" si="330"/>
        <v>7</v>
      </c>
      <c r="B3579" t="b">
        <f t="shared" si="331"/>
        <v>0</v>
      </c>
      <c r="C3579" t="str">
        <f t="shared" si="332"/>
        <v>OFF</v>
      </c>
      <c r="D3579" s="4">
        <f t="shared" si="334"/>
        <v>42579.041666657991</v>
      </c>
      <c r="E3579" t="str">
        <f t="shared" si="335"/>
        <v>LRKPLGS</v>
      </c>
      <c r="F3579" s="39">
        <v>73.00042724609375</v>
      </c>
      <c r="G3579">
        <f t="shared" si="333"/>
        <v>1.0486911096686772E-3</v>
      </c>
      <c r="H3579" s="38">
        <f>G3579*SUMIF('Manual Inputs'!$B$11:$B$22,'Expanded kW'!A3579,'Manual Inputs'!$C$11:$C$22)</f>
        <v>39125.115336278257</v>
      </c>
    </row>
    <row r="3580" spans="1:8" x14ac:dyDescent="0.2">
      <c r="A3580">
        <f t="shared" si="330"/>
        <v>7</v>
      </c>
      <c r="B3580" t="b">
        <f t="shared" si="331"/>
        <v>0</v>
      </c>
      <c r="C3580" t="str">
        <f t="shared" si="332"/>
        <v>OFF</v>
      </c>
      <c r="D3580" s="4">
        <f t="shared" si="334"/>
        <v>42579.083333324656</v>
      </c>
      <c r="E3580" t="str">
        <f t="shared" si="335"/>
        <v>LRKPLGS</v>
      </c>
      <c r="F3580" s="39">
        <v>71.419784545898438</v>
      </c>
      <c r="G3580">
        <f t="shared" si="333"/>
        <v>1.0259843117800906E-3</v>
      </c>
      <c r="H3580" s="38">
        <f>G3580*SUMIF('Manual Inputs'!$B$11:$B$22,'Expanded kW'!A3580,'Manual Inputs'!$C$11:$C$22)</f>
        <v>38277.958267702372</v>
      </c>
    </row>
    <row r="3581" spans="1:8" x14ac:dyDescent="0.2">
      <c r="A3581">
        <f t="shared" si="330"/>
        <v>7</v>
      </c>
      <c r="B3581" t="b">
        <f t="shared" si="331"/>
        <v>0</v>
      </c>
      <c r="C3581" t="str">
        <f t="shared" si="332"/>
        <v>OFF</v>
      </c>
      <c r="D3581" s="4">
        <f t="shared" si="334"/>
        <v>42579.12499999132</v>
      </c>
      <c r="E3581" t="str">
        <f t="shared" si="335"/>
        <v>LRKPLGS</v>
      </c>
      <c r="F3581" s="39">
        <v>70.748046875</v>
      </c>
      <c r="G3581">
        <f t="shared" si="333"/>
        <v>1.0163344323194409E-3</v>
      </c>
      <c r="H3581" s="38">
        <f>G3581*SUMIF('Manual Inputs'!$B$11:$B$22,'Expanded kW'!A3581,'Manual Inputs'!$C$11:$C$22)</f>
        <v>37917.935527547372</v>
      </c>
    </row>
    <row r="3582" spans="1:8" x14ac:dyDescent="0.2">
      <c r="A3582">
        <f t="shared" si="330"/>
        <v>7</v>
      </c>
      <c r="B3582" t="b">
        <f t="shared" si="331"/>
        <v>0</v>
      </c>
      <c r="C3582" t="str">
        <f t="shared" si="332"/>
        <v>OFF</v>
      </c>
      <c r="D3582" s="4">
        <f t="shared" si="334"/>
        <v>42579.166666657984</v>
      </c>
      <c r="E3582" t="str">
        <f t="shared" si="335"/>
        <v>LRKPLGS</v>
      </c>
      <c r="F3582" s="39">
        <v>72.649085998535156</v>
      </c>
      <c r="G3582">
        <f t="shared" si="333"/>
        <v>1.0436439002662924E-3</v>
      </c>
      <c r="H3582" s="38">
        <f>G3582*SUMIF('Manual Inputs'!$B$11:$B$22,'Expanded kW'!A3582,'Manual Inputs'!$C$11:$C$22)</f>
        <v>38936.811413250776</v>
      </c>
    </row>
    <row r="3583" spans="1:8" x14ac:dyDescent="0.2">
      <c r="A3583">
        <f t="shared" si="330"/>
        <v>7</v>
      </c>
      <c r="B3583" t="b">
        <f t="shared" si="331"/>
        <v>0</v>
      </c>
      <c r="C3583" t="str">
        <f t="shared" si="332"/>
        <v>OFF</v>
      </c>
      <c r="D3583" s="4">
        <f t="shared" si="334"/>
        <v>42579.208333324648</v>
      </c>
      <c r="E3583" t="str">
        <f t="shared" si="335"/>
        <v>LRKPLGS</v>
      </c>
      <c r="F3583" s="39">
        <v>85.5557861328125</v>
      </c>
      <c r="G3583">
        <f t="shared" si="333"/>
        <v>1.2290557149170133E-3</v>
      </c>
      <c r="H3583" s="38">
        <f>G3583*SUMIF('Manual Inputs'!$B$11:$B$22,'Expanded kW'!A3583,'Manual Inputs'!$C$11:$C$22)</f>
        <v>45854.25217920712</v>
      </c>
    </row>
    <row r="3584" spans="1:8" x14ac:dyDescent="0.2">
      <c r="A3584">
        <f t="shared" si="330"/>
        <v>7</v>
      </c>
      <c r="B3584" t="b">
        <f t="shared" si="331"/>
        <v>0</v>
      </c>
      <c r="C3584" t="str">
        <f t="shared" si="332"/>
        <v>OFF</v>
      </c>
      <c r="D3584" s="4">
        <f t="shared" si="334"/>
        <v>42579.249999991313</v>
      </c>
      <c r="E3584" t="str">
        <f t="shared" si="335"/>
        <v>LRKPLGS</v>
      </c>
      <c r="F3584" s="39">
        <v>104.236083984375</v>
      </c>
      <c r="G3584">
        <f t="shared" si="333"/>
        <v>1.4974084221807196E-3</v>
      </c>
      <c r="H3584" s="38">
        <f>G3584*SUMIF('Manual Inputs'!$B$11:$B$22,'Expanded kW'!A3584,'Manual Inputs'!$C$11:$C$22)</f>
        <v>55866.095061914668</v>
      </c>
    </row>
    <row r="3585" spans="1:8" x14ac:dyDescent="0.2">
      <c r="A3585">
        <f t="shared" si="330"/>
        <v>7</v>
      </c>
      <c r="B3585" t="b">
        <f t="shared" si="331"/>
        <v>0</v>
      </c>
      <c r="C3585" t="str">
        <f t="shared" si="332"/>
        <v>ON</v>
      </c>
      <c r="D3585" s="4">
        <f t="shared" si="334"/>
        <v>42579.291666657977</v>
      </c>
      <c r="E3585" t="str">
        <f t="shared" si="335"/>
        <v>LRKPLGS</v>
      </c>
      <c r="F3585" s="39">
        <v>102.93714141845703</v>
      </c>
      <c r="G3585">
        <f t="shared" si="333"/>
        <v>1.4787484009693879E-3</v>
      </c>
      <c r="H3585" s="38">
        <f>G3585*SUMIF('Manual Inputs'!$B$11:$B$22,'Expanded kW'!A3585,'Manual Inputs'!$C$11:$C$22)</f>
        <v>55169.917250031227</v>
      </c>
    </row>
    <row r="3586" spans="1:8" x14ac:dyDescent="0.2">
      <c r="A3586">
        <f t="shared" ref="A3586:A3649" si="336">MONTH(D3586)</f>
        <v>7</v>
      </c>
      <c r="B3586" t="b">
        <f t="shared" ref="B3586:B3649" si="337">IF(ISNA(VLOOKUP(DATE(YEAR(D3586),MONTH(D3586),DAY(D3586)),Holidays,1,FALSE)),FALSE,TRUE)</f>
        <v>0</v>
      </c>
      <c r="C3586" t="str">
        <f t="shared" ref="C3586:C3649" si="338">IF(OR(HOUR(D3586)&lt;PkStart,HOUR(D3586)&gt;OPkStart-1,WEEKDAY(D3586,2)&gt;5,B3586)=TRUE,"OFF","ON")</f>
        <v>ON</v>
      </c>
      <c r="D3586" s="4">
        <f t="shared" si="334"/>
        <v>42579.333333324641</v>
      </c>
      <c r="E3586" t="str">
        <f t="shared" si="335"/>
        <v>LRKPLGS</v>
      </c>
      <c r="F3586" s="39">
        <v>109.36777496337891</v>
      </c>
      <c r="G3586">
        <f t="shared" ref="G3586:G3649" si="339">IF(SUMIF($A$2:$A$8761,A3586,$F$2:$F$8761)=0,0,F3586/SUMIF($A$2:$A$8761,A3586,$F$2:$F$8761))</f>
        <v>1.571127973014394E-3</v>
      </c>
      <c r="H3586" s="38">
        <f>G3586*SUMIF('Manual Inputs'!$B$11:$B$22,'Expanded kW'!A3586,'Manual Inputs'!$C$11:$C$22)</f>
        <v>58616.462546022922</v>
      </c>
    </row>
    <row r="3587" spans="1:8" x14ac:dyDescent="0.2">
      <c r="A3587">
        <f t="shared" si="336"/>
        <v>7</v>
      </c>
      <c r="B3587" t="b">
        <f t="shared" si="337"/>
        <v>0</v>
      </c>
      <c r="C3587" t="str">
        <f t="shared" si="338"/>
        <v>ON</v>
      </c>
      <c r="D3587" s="4">
        <f t="shared" si="334"/>
        <v>42579.374999991305</v>
      </c>
      <c r="E3587" t="str">
        <f t="shared" si="335"/>
        <v>LRKPLGS</v>
      </c>
      <c r="F3587" s="39">
        <v>110.35569763183594</v>
      </c>
      <c r="G3587">
        <f t="shared" si="339"/>
        <v>1.585320023095943E-3</v>
      </c>
      <c r="H3587" s="38">
        <f>G3587*SUMIF('Manual Inputs'!$B$11:$B$22,'Expanded kW'!A3587,'Manual Inputs'!$C$11:$C$22)</f>
        <v>59145.946958715496</v>
      </c>
    </row>
    <row r="3588" spans="1:8" x14ac:dyDescent="0.2">
      <c r="A3588">
        <f t="shared" si="336"/>
        <v>7</v>
      </c>
      <c r="B3588" t="b">
        <f t="shared" si="337"/>
        <v>0</v>
      </c>
      <c r="C3588" t="str">
        <f t="shared" si="338"/>
        <v>ON</v>
      </c>
      <c r="D3588" s="4">
        <f t="shared" ref="D3588:D3651" si="340">+D3587+1/24</f>
        <v>42579.416666657969</v>
      </c>
      <c r="E3588" t="str">
        <f t="shared" ref="E3588:E3651" si="341">+E3587</f>
        <v>LRKPLGS</v>
      </c>
      <c r="F3588" s="39">
        <v>114.32797241210937</v>
      </c>
      <c r="G3588">
        <f t="shared" si="339"/>
        <v>1.642383925382306E-3</v>
      </c>
      <c r="H3588" s="38">
        <f>G3588*SUMIF('Manual Inputs'!$B$11:$B$22,'Expanded kW'!A3588,'Manual Inputs'!$C$11:$C$22)</f>
        <v>61274.916812572119</v>
      </c>
    </row>
    <row r="3589" spans="1:8" x14ac:dyDescent="0.2">
      <c r="A3589">
        <f t="shared" si="336"/>
        <v>7</v>
      </c>
      <c r="B3589" t="b">
        <f t="shared" si="337"/>
        <v>0</v>
      </c>
      <c r="C3589" t="str">
        <f t="shared" si="338"/>
        <v>ON</v>
      </c>
      <c r="D3589" s="4">
        <f t="shared" si="340"/>
        <v>42579.458333324634</v>
      </c>
      <c r="E3589" t="str">
        <f t="shared" si="341"/>
        <v>LRKPLGS</v>
      </c>
      <c r="F3589" s="39">
        <v>111.36592864990234</v>
      </c>
      <c r="G3589">
        <f t="shared" si="339"/>
        <v>1.5998325448348409E-3</v>
      </c>
      <c r="H3589" s="38">
        <f>G3589*SUMIF('Manual Inputs'!$B$11:$B$22,'Expanded kW'!A3589,'Manual Inputs'!$C$11:$C$22)</f>
        <v>59687.387695286649</v>
      </c>
    </row>
    <row r="3590" spans="1:8" x14ac:dyDescent="0.2">
      <c r="A3590">
        <f t="shared" si="336"/>
        <v>7</v>
      </c>
      <c r="B3590" t="b">
        <f t="shared" si="337"/>
        <v>0</v>
      </c>
      <c r="C3590" t="str">
        <f t="shared" si="338"/>
        <v>ON</v>
      </c>
      <c r="D3590" s="4">
        <f t="shared" si="340"/>
        <v>42579.499999991298</v>
      </c>
      <c r="E3590" t="str">
        <f t="shared" si="341"/>
        <v>LRKPLGS</v>
      </c>
      <c r="F3590" s="39">
        <v>116.966064453125</v>
      </c>
      <c r="G3590">
        <f t="shared" si="339"/>
        <v>1.6802815620711217E-3</v>
      </c>
      <c r="H3590" s="38">
        <f>G3590*SUMIF('Manual Inputs'!$B$11:$B$22,'Expanded kW'!A3590,'Manual Inputs'!$C$11:$C$22)</f>
        <v>62688.821624724806</v>
      </c>
    </row>
    <row r="3591" spans="1:8" x14ac:dyDescent="0.2">
      <c r="A3591">
        <f t="shared" si="336"/>
        <v>7</v>
      </c>
      <c r="B3591" t="b">
        <f t="shared" si="337"/>
        <v>0</v>
      </c>
      <c r="C3591" t="str">
        <f t="shared" si="338"/>
        <v>ON</v>
      </c>
      <c r="D3591" s="4">
        <f t="shared" si="340"/>
        <v>42579.541666657962</v>
      </c>
      <c r="E3591" t="str">
        <f t="shared" si="341"/>
        <v>LRKPLGS</v>
      </c>
      <c r="F3591" s="39">
        <v>118.82624816894531</v>
      </c>
      <c r="G3591">
        <f t="shared" si="339"/>
        <v>1.7070041197152703E-3</v>
      </c>
      <c r="H3591" s="38">
        <f>G3591*SUMIF('Manual Inputs'!$B$11:$B$22,'Expanded kW'!A3591,'Manual Inputs'!$C$11:$C$22)</f>
        <v>63685.800754487798</v>
      </c>
    </row>
    <row r="3592" spans="1:8" x14ac:dyDescent="0.2">
      <c r="A3592">
        <f t="shared" si="336"/>
        <v>7</v>
      </c>
      <c r="B3592" t="b">
        <f t="shared" si="337"/>
        <v>0</v>
      </c>
      <c r="C3592" t="str">
        <f t="shared" si="338"/>
        <v>ON</v>
      </c>
      <c r="D3592" s="4">
        <f t="shared" si="340"/>
        <v>42579.583333324626</v>
      </c>
      <c r="E3592" t="str">
        <f t="shared" si="341"/>
        <v>LRKPLGS</v>
      </c>
      <c r="F3592" s="39">
        <v>119.40868377685547</v>
      </c>
      <c r="G3592">
        <f t="shared" si="339"/>
        <v>1.7153711261426543E-3</v>
      </c>
      <c r="H3592" s="38">
        <f>G3592*SUMIF('Manual Inputs'!$B$11:$B$22,'Expanded kW'!A3592,'Manual Inputs'!$C$11:$C$22)</f>
        <v>63997.961397857995</v>
      </c>
    </row>
    <row r="3593" spans="1:8" x14ac:dyDescent="0.2">
      <c r="A3593">
        <f t="shared" si="336"/>
        <v>7</v>
      </c>
      <c r="B3593" t="b">
        <f t="shared" si="337"/>
        <v>0</v>
      </c>
      <c r="C3593" t="str">
        <f t="shared" si="338"/>
        <v>ON</v>
      </c>
      <c r="D3593" s="4">
        <f t="shared" si="340"/>
        <v>42579.624999991291</v>
      </c>
      <c r="E3593" t="str">
        <f t="shared" si="341"/>
        <v>LRKPLGS</v>
      </c>
      <c r="F3593" s="39">
        <v>117.11763000488281</v>
      </c>
      <c r="G3593">
        <f t="shared" si="339"/>
        <v>1.6824588842136981E-3</v>
      </c>
      <c r="H3593" s="38">
        <f>G3593*SUMIF('Manual Inputs'!$B$11:$B$22,'Expanded kW'!A3593,'Manual Inputs'!$C$11:$C$22)</f>
        <v>62770.054295782211</v>
      </c>
    </row>
    <row r="3594" spans="1:8" x14ac:dyDescent="0.2">
      <c r="A3594">
        <f t="shared" si="336"/>
        <v>7</v>
      </c>
      <c r="B3594" t="b">
        <f t="shared" si="337"/>
        <v>0</v>
      </c>
      <c r="C3594" t="str">
        <f t="shared" si="338"/>
        <v>ON</v>
      </c>
      <c r="D3594" s="4">
        <f t="shared" si="340"/>
        <v>42579.666666657955</v>
      </c>
      <c r="E3594" t="str">
        <f t="shared" si="341"/>
        <v>LRKPLGS</v>
      </c>
      <c r="F3594" s="39">
        <v>107.71572113037109</v>
      </c>
      <c r="G3594">
        <f t="shared" si="339"/>
        <v>1.5473953151009148E-3</v>
      </c>
      <c r="H3594" s="38">
        <f>G3594*SUMIF('Manual Inputs'!$B$11:$B$22,'Expanded kW'!A3594,'Manual Inputs'!$C$11:$C$22)</f>
        <v>57731.032156139408</v>
      </c>
    </row>
    <row r="3595" spans="1:8" x14ac:dyDescent="0.2">
      <c r="A3595">
        <f t="shared" si="336"/>
        <v>7</v>
      </c>
      <c r="B3595" t="b">
        <f t="shared" si="337"/>
        <v>0</v>
      </c>
      <c r="C3595" t="str">
        <f t="shared" si="338"/>
        <v>ON</v>
      </c>
      <c r="D3595" s="4">
        <f t="shared" si="340"/>
        <v>42579.708333324619</v>
      </c>
      <c r="E3595" t="str">
        <f t="shared" si="341"/>
        <v>LRKPLGS</v>
      </c>
      <c r="F3595" s="39">
        <v>108.58296966552734</v>
      </c>
      <c r="G3595">
        <f t="shared" si="339"/>
        <v>1.5598538151809977E-3</v>
      </c>
      <c r="H3595" s="38">
        <f>G3595*SUMIF('Manual Inputs'!$B$11:$B$22,'Expanded kW'!A3595,'Manual Inputs'!$C$11:$C$22)</f>
        <v>58195.840380464186</v>
      </c>
    </row>
    <row r="3596" spans="1:8" x14ac:dyDescent="0.2">
      <c r="A3596">
        <f t="shared" si="336"/>
        <v>7</v>
      </c>
      <c r="B3596" t="b">
        <f t="shared" si="337"/>
        <v>0</v>
      </c>
      <c r="C3596" t="str">
        <f t="shared" si="338"/>
        <v>ON</v>
      </c>
      <c r="D3596" s="4">
        <f t="shared" si="340"/>
        <v>42579.749999991283</v>
      </c>
      <c r="E3596" t="str">
        <f t="shared" si="341"/>
        <v>LRKPLGS</v>
      </c>
      <c r="F3596" s="39">
        <v>100.68207550048828</v>
      </c>
      <c r="G3596">
        <f t="shared" si="339"/>
        <v>1.4463531442687882E-3</v>
      </c>
      <c r="H3596" s="38">
        <f>G3596*SUMIF('Manual Inputs'!$B$11:$B$22,'Expanded kW'!A3596,'Manual Inputs'!$C$11:$C$22)</f>
        <v>53961.298102721259</v>
      </c>
    </row>
    <row r="3597" spans="1:8" x14ac:dyDescent="0.2">
      <c r="A3597">
        <f t="shared" si="336"/>
        <v>7</v>
      </c>
      <c r="B3597" t="b">
        <f t="shared" si="337"/>
        <v>0</v>
      </c>
      <c r="C3597" t="str">
        <f t="shared" si="338"/>
        <v>ON</v>
      </c>
      <c r="D3597" s="4">
        <f t="shared" si="340"/>
        <v>42579.791666657948</v>
      </c>
      <c r="E3597" t="str">
        <f t="shared" si="341"/>
        <v>LRKPLGS</v>
      </c>
      <c r="F3597" s="39">
        <v>88.223548889160156</v>
      </c>
      <c r="G3597">
        <f t="shared" si="339"/>
        <v>1.2673795876781374E-3</v>
      </c>
      <c r="H3597" s="38">
        <f>G3597*SUMIF('Manual Inputs'!$B$11:$B$22,'Expanded kW'!A3597,'Manual Inputs'!$C$11:$C$22)</f>
        <v>47284.059229240716</v>
      </c>
    </row>
    <row r="3598" spans="1:8" x14ac:dyDescent="0.2">
      <c r="A3598">
        <f t="shared" si="336"/>
        <v>7</v>
      </c>
      <c r="B3598" t="b">
        <f t="shared" si="337"/>
        <v>0</v>
      </c>
      <c r="C3598" t="str">
        <f t="shared" si="338"/>
        <v>ON</v>
      </c>
      <c r="D3598" s="4">
        <f t="shared" si="340"/>
        <v>42579.833333324612</v>
      </c>
      <c r="E3598" t="str">
        <f t="shared" si="341"/>
        <v>LRKPLGS</v>
      </c>
      <c r="F3598" s="39">
        <v>85.781562805175781</v>
      </c>
      <c r="G3598">
        <f t="shared" si="339"/>
        <v>1.2322991204422955E-3</v>
      </c>
      <c r="H3598" s="38">
        <f>G3598*SUMIF('Manual Inputs'!$B$11:$B$22,'Expanded kW'!A3598,'Manual Inputs'!$C$11:$C$22)</f>
        <v>45975.258845602031</v>
      </c>
    </row>
    <row r="3599" spans="1:8" x14ac:dyDescent="0.2">
      <c r="A3599">
        <f t="shared" si="336"/>
        <v>7</v>
      </c>
      <c r="B3599" t="b">
        <f t="shared" si="337"/>
        <v>0</v>
      </c>
      <c r="C3599" t="str">
        <f t="shared" si="338"/>
        <v>OFF</v>
      </c>
      <c r="D3599" s="4">
        <f t="shared" si="340"/>
        <v>42579.874999991276</v>
      </c>
      <c r="E3599" t="str">
        <f t="shared" si="341"/>
        <v>LRKPLGS</v>
      </c>
      <c r="F3599" s="39">
        <v>79.060501098632812</v>
      </c>
      <c r="G3599">
        <f t="shared" si="339"/>
        <v>1.1357473888281035E-3</v>
      </c>
      <c r="H3599" s="38">
        <f>G3599*SUMIF('Manual Inputs'!$B$11:$B$22,'Expanded kW'!A3599,'Manual Inputs'!$C$11:$C$22)</f>
        <v>42373.056442535853</v>
      </c>
    </row>
    <row r="3600" spans="1:8" x14ac:dyDescent="0.2">
      <c r="A3600">
        <f t="shared" si="336"/>
        <v>7</v>
      </c>
      <c r="B3600" t="b">
        <f t="shared" si="337"/>
        <v>0</v>
      </c>
      <c r="C3600" t="str">
        <f t="shared" si="338"/>
        <v>OFF</v>
      </c>
      <c r="D3600" s="4">
        <f t="shared" si="340"/>
        <v>42579.91666665794</v>
      </c>
      <c r="E3600" t="str">
        <f t="shared" si="341"/>
        <v>LRKPLGS</v>
      </c>
      <c r="F3600" s="39">
        <v>74.722091674804688</v>
      </c>
      <c r="G3600">
        <f t="shared" si="339"/>
        <v>1.0734237619055664E-3</v>
      </c>
      <c r="H3600" s="38">
        <f>G3600*SUMIF('Manual Inputs'!$B$11:$B$22,'Expanded kW'!A3600,'Manual Inputs'!$C$11:$C$22)</f>
        <v>40047.854036376586</v>
      </c>
    </row>
    <row r="3601" spans="1:8" x14ac:dyDescent="0.2">
      <c r="A3601">
        <f t="shared" si="336"/>
        <v>7</v>
      </c>
      <c r="B3601" t="b">
        <f t="shared" si="337"/>
        <v>0</v>
      </c>
      <c r="C3601" t="str">
        <f t="shared" si="338"/>
        <v>OFF</v>
      </c>
      <c r="D3601" s="4">
        <f t="shared" si="340"/>
        <v>42579.958333324605</v>
      </c>
      <c r="E3601" t="str">
        <f t="shared" si="341"/>
        <v>LRKPLGS</v>
      </c>
      <c r="F3601" s="39">
        <v>71.604179382324219</v>
      </c>
      <c r="G3601">
        <f t="shared" si="339"/>
        <v>1.0286332445729994E-3</v>
      </c>
      <c r="H3601" s="38">
        <f>G3601*SUMIF('Manual Inputs'!$B$11:$B$22,'Expanded kW'!A3601,'Manual Inputs'!$C$11:$C$22)</f>
        <v>38376.786035083125</v>
      </c>
    </row>
    <row r="3602" spans="1:8" x14ac:dyDescent="0.2">
      <c r="A3602">
        <f t="shared" si="336"/>
        <v>7</v>
      </c>
      <c r="B3602" t="b">
        <f t="shared" si="337"/>
        <v>0</v>
      </c>
      <c r="C3602" t="str">
        <f t="shared" si="338"/>
        <v>OFF</v>
      </c>
      <c r="D3602" s="4">
        <f t="shared" si="340"/>
        <v>42579.999999991269</v>
      </c>
      <c r="E3602" t="str">
        <f t="shared" si="341"/>
        <v>LRKPLGS</v>
      </c>
      <c r="F3602" s="39">
        <v>66.299301147460938</v>
      </c>
      <c r="G3602">
        <f t="shared" si="339"/>
        <v>9.5242576397810096E-4</v>
      </c>
      <c r="H3602" s="38">
        <f>G3602*SUMIF('Manual Inputs'!$B$11:$B$22,'Expanded kW'!A3602,'Manual Inputs'!$C$11:$C$22)</f>
        <v>35533.597568743789</v>
      </c>
    </row>
    <row r="3603" spans="1:8" x14ac:dyDescent="0.2">
      <c r="A3603">
        <f t="shared" si="336"/>
        <v>7</v>
      </c>
      <c r="B3603" t="b">
        <f t="shared" si="337"/>
        <v>0</v>
      </c>
      <c r="C3603" t="str">
        <f t="shared" si="338"/>
        <v>OFF</v>
      </c>
      <c r="D3603" s="4">
        <f t="shared" si="340"/>
        <v>42580.041666657933</v>
      </c>
      <c r="E3603" t="str">
        <f t="shared" si="341"/>
        <v>LRKPLGS</v>
      </c>
      <c r="F3603" s="39">
        <v>65.458511352539062</v>
      </c>
      <c r="G3603">
        <f t="shared" si="339"/>
        <v>9.4034735818929237E-4</v>
      </c>
      <c r="H3603" s="38">
        <f>G3603*SUMIF('Manual Inputs'!$B$11:$B$22,'Expanded kW'!A3603,'Manual Inputs'!$C$11:$C$22)</f>
        <v>35082.970100647093</v>
      </c>
    </row>
    <row r="3604" spans="1:8" x14ac:dyDescent="0.2">
      <c r="A3604">
        <f t="shared" si="336"/>
        <v>7</v>
      </c>
      <c r="B3604" t="b">
        <f t="shared" si="337"/>
        <v>0</v>
      </c>
      <c r="C3604" t="str">
        <f t="shared" si="338"/>
        <v>OFF</v>
      </c>
      <c r="D3604" s="4">
        <f t="shared" si="340"/>
        <v>42580.083333324597</v>
      </c>
      <c r="E3604" t="str">
        <f t="shared" si="341"/>
        <v>LRKPLGS</v>
      </c>
      <c r="F3604" s="39">
        <v>64.092308044433594</v>
      </c>
      <c r="G3604">
        <f t="shared" si="339"/>
        <v>9.2072109958699349E-4</v>
      </c>
      <c r="H3604" s="38">
        <f>G3604*SUMIF('Manual Inputs'!$B$11:$B$22,'Expanded kW'!A3604,'Manual Inputs'!$C$11:$C$22)</f>
        <v>34350.743399805535</v>
      </c>
    </row>
    <row r="3605" spans="1:8" x14ac:dyDescent="0.2">
      <c r="A3605">
        <f t="shared" si="336"/>
        <v>7</v>
      </c>
      <c r="B3605" t="b">
        <f t="shared" si="337"/>
        <v>0</v>
      </c>
      <c r="C3605" t="str">
        <f t="shared" si="338"/>
        <v>OFF</v>
      </c>
      <c r="D3605" s="4">
        <f t="shared" si="340"/>
        <v>42580.124999991262</v>
      </c>
      <c r="E3605" t="str">
        <f t="shared" si="341"/>
        <v>LRKPLGS</v>
      </c>
      <c r="F3605" s="39">
        <v>65.827919006347656</v>
      </c>
      <c r="G3605">
        <f t="shared" si="339"/>
        <v>9.4565410140994065E-4</v>
      </c>
      <c r="H3605" s="38">
        <f>G3605*SUMIF('Manual Inputs'!$B$11:$B$22,'Expanded kW'!A3605,'Manual Inputs'!$C$11:$C$22)</f>
        <v>35280.956846843001</v>
      </c>
    </row>
    <row r="3606" spans="1:8" x14ac:dyDescent="0.2">
      <c r="A3606">
        <f t="shared" si="336"/>
        <v>7</v>
      </c>
      <c r="B3606" t="b">
        <f t="shared" si="337"/>
        <v>0</v>
      </c>
      <c r="C3606" t="str">
        <f t="shared" si="338"/>
        <v>OFF</v>
      </c>
      <c r="D3606" s="4">
        <f t="shared" si="340"/>
        <v>42580.166666657926</v>
      </c>
      <c r="E3606" t="str">
        <f t="shared" si="341"/>
        <v>LRKPLGS</v>
      </c>
      <c r="F3606" s="39">
        <v>68.034889221191406</v>
      </c>
      <c r="G3606">
        <f t="shared" si="339"/>
        <v>9.7735843699975821E-4</v>
      </c>
      <c r="H3606" s="38">
        <f>G3606*SUMIF('Manual Inputs'!$B$11:$B$22,'Expanded kW'!A3606,'Manual Inputs'!$C$11:$C$22)</f>
        <v>36463.798748691093</v>
      </c>
    </row>
    <row r="3607" spans="1:8" x14ac:dyDescent="0.2">
      <c r="A3607">
        <f t="shared" si="336"/>
        <v>7</v>
      </c>
      <c r="B3607" t="b">
        <f t="shared" si="337"/>
        <v>0</v>
      </c>
      <c r="C3607" t="str">
        <f t="shared" si="338"/>
        <v>OFF</v>
      </c>
      <c r="D3607" s="4">
        <f t="shared" si="340"/>
        <v>42580.20833332459</v>
      </c>
      <c r="E3607" t="str">
        <f t="shared" si="341"/>
        <v>LRKPLGS</v>
      </c>
      <c r="F3607" s="39">
        <v>74.458305358886719</v>
      </c>
      <c r="G3607">
        <f t="shared" si="339"/>
        <v>1.0696343270379749E-3</v>
      </c>
      <c r="H3607" s="38">
        <f>G3607*SUMIF('Manual Inputs'!$B$11:$B$22,'Expanded kW'!A3607,'Manual Inputs'!$C$11:$C$22)</f>
        <v>39906.475822251479</v>
      </c>
    </row>
    <row r="3608" spans="1:8" x14ac:dyDescent="0.2">
      <c r="A3608">
        <f t="shared" si="336"/>
        <v>7</v>
      </c>
      <c r="B3608" t="b">
        <f t="shared" si="337"/>
        <v>0</v>
      </c>
      <c r="C3608" t="str">
        <f t="shared" si="338"/>
        <v>OFF</v>
      </c>
      <c r="D3608" s="4">
        <f t="shared" si="340"/>
        <v>42580.249999991254</v>
      </c>
      <c r="E3608" t="str">
        <f t="shared" si="341"/>
        <v>LRKPLGS</v>
      </c>
      <c r="F3608" s="39">
        <v>94.022598266601563</v>
      </c>
      <c r="G3608">
        <f t="shared" si="339"/>
        <v>1.3506861073256356E-3</v>
      </c>
      <c r="H3608" s="38">
        <f>G3608*SUMIF('Manual Inputs'!$B$11:$B$22,'Expanded kW'!A3608,'Manual Inputs'!$C$11:$C$22)</f>
        <v>50392.102350252841</v>
      </c>
    </row>
    <row r="3609" spans="1:8" x14ac:dyDescent="0.2">
      <c r="A3609">
        <f t="shared" si="336"/>
        <v>7</v>
      </c>
      <c r="B3609" t="b">
        <f t="shared" si="337"/>
        <v>0</v>
      </c>
      <c r="C3609" t="str">
        <f t="shared" si="338"/>
        <v>ON</v>
      </c>
      <c r="D3609" s="4">
        <f t="shared" si="340"/>
        <v>42580.291666657919</v>
      </c>
      <c r="E3609" t="str">
        <f t="shared" si="341"/>
        <v>LRKPLGS</v>
      </c>
      <c r="F3609" s="39">
        <v>97.683418273925781</v>
      </c>
      <c r="G3609">
        <f t="shared" si="339"/>
        <v>1.4032757912577055E-3</v>
      </c>
      <c r="H3609" s="38">
        <f>G3609*SUMIF('Manual Inputs'!$B$11:$B$22,'Expanded kW'!A3609,'Manual Inputs'!$C$11:$C$22)</f>
        <v>52354.145730205513</v>
      </c>
    </row>
    <row r="3610" spans="1:8" x14ac:dyDescent="0.2">
      <c r="A3610">
        <f t="shared" si="336"/>
        <v>7</v>
      </c>
      <c r="B3610" t="b">
        <f t="shared" si="337"/>
        <v>0</v>
      </c>
      <c r="C3610" t="str">
        <f t="shared" si="338"/>
        <v>ON</v>
      </c>
      <c r="D3610" s="4">
        <f t="shared" si="340"/>
        <v>42580.333333324583</v>
      </c>
      <c r="E3610" t="str">
        <f t="shared" si="341"/>
        <v>LRKPLGS</v>
      </c>
      <c r="F3610" s="39">
        <v>101.77373504638672</v>
      </c>
      <c r="G3610">
        <f t="shared" si="339"/>
        <v>1.4620354313971814E-3</v>
      </c>
      <c r="H3610" s="38">
        <f>G3610*SUMIF('Manual Inputs'!$B$11:$B$22,'Expanded kW'!A3610,'Manual Inputs'!$C$11:$C$22)</f>
        <v>54546.381057061233</v>
      </c>
    </row>
    <row r="3611" spans="1:8" x14ac:dyDescent="0.2">
      <c r="A3611">
        <f t="shared" si="336"/>
        <v>7</v>
      </c>
      <c r="B3611" t="b">
        <f t="shared" si="337"/>
        <v>0</v>
      </c>
      <c r="C3611" t="str">
        <f t="shared" si="338"/>
        <v>ON</v>
      </c>
      <c r="D3611" s="4">
        <f t="shared" si="340"/>
        <v>42580.374999991247</v>
      </c>
      <c r="E3611" t="str">
        <f t="shared" si="341"/>
        <v>LRKPLGS</v>
      </c>
      <c r="F3611" s="39">
        <v>105.81864166259766</v>
      </c>
      <c r="G3611">
        <f t="shared" si="339"/>
        <v>1.5201427297772386E-3</v>
      </c>
      <c r="H3611" s="38">
        <f>G3611*SUMIF('Manual Inputs'!$B$11:$B$22,'Expanded kW'!A3611,'Manual Inputs'!$C$11:$C$22)</f>
        <v>56714.27847703416</v>
      </c>
    </row>
    <row r="3612" spans="1:8" x14ac:dyDescent="0.2">
      <c r="A3612">
        <f t="shared" si="336"/>
        <v>7</v>
      </c>
      <c r="B3612" t="b">
        <f t="shared" si="337"/>
        <v>0</v>
      </c>
      <c r="C3612" t="str">
        <f t="shared" si="338"/>
        <v>ON</v>
      </c>
      <c r="D3612" s="4">
        <f t="shared" si="340"/>
        <v>42580.416666657911</v>
      </c>
      <c r="E3612" t="str">
        <f t="shared" si="341"/>
        <v>LRKPLGS</v>
      </c>
      <c r="F3612" s="39">
        <v>106.99307250976562</v>
      </c>
      <c r="G3612">
        <f t="shared" si="339"/>
        <v>1.5370140719708093E-3</v>
      </c>
      <c r="H3612" s="38">
        <f>G3612*SUMIF('Manual Inputs'!$B$11:$B$22,'Expanded kW'!A3612,'Manual Inputs'!$C$11:$C$22)</f>
        <v>57343.723318432523</v>
      </c>
    </row>
    <row r="3613" spans="1:8" x14ac:dyDescent="0.2">
      <c r="A3613">
        <f t="shared" si="336"/>
        <v>7</v>
      </c>
      <c r="B3613" t="b">
        <f t="shared" si="337"/>
        <v>0</v>
      </c>
      <c r="C3613" t="str">
        <f t="shared" si="338"/>
        <v>ON</v>
      </c>
      <c r="D3613" s="4">
        <f t="shared" si="340"/>
        <v>42580.458333324576</v>
      </c>
      <c r="E3613" t="str">
        <f t="shared" si="341"/>
        <v>LRKPLGS</v>
      </c>
      <c r="F3613" s="39">
        <v>112.17075347900391</v>
      </c>
      <c r="G3613">
        <f t="shared" si="339"/>
        <v>1.611394294196583E-3</v>
      </c>
      <c r="H3613" s="38">
        <f>G3613*SUMIF('Manual Inputs'!$B$11:$B$22,'Expanded kW'!A3613,'Manual Inputs'!$C$11:$C$22)</f>
        <v>60118.739475707691</v>
      </c>
    </row>
    <row r="3614" spans="1:8" x14ac:dyDescent="0.2">
      <c r="A3614">
        <f t="shared" si="336"/>
        <v>7</v>
      </c>
      <c r="B3614" t="b">
        <f t="shared" si="337"/>
        <v>0</v>
      </c>
      <c r="C3614" t="str">
        <f t="shared" si="338"/>
        <v>ON</v>
      </c>
      <c r="D3614" s="4">
        <f t="shared" si="340"/>
        <v>42580.49999999124</v>
      </c>
      <c r="E3614" t="str">
        <f t="shared" si="341"/>
        <v>LRKPLGS</v>
      </c>
      <c r="F3614" s="39">
        <v>112.77472686767578</v>
      </c>
      <c r="G3614">
        <f t="shared" si="339"/>
        <v>1.6200707026378851E-3</v>
      </c>
      <c r="H3614" s="38">
        <f>G3614*SUMIF('Manual Inputs'!$B$11:$B$22,'Expanded kW'!A3614,'Manual Inputs'!$C$11:$C$22)</f>
        <v>60442.443450920997</v>
      </c>
    </row>
    <row r="3615" spans="1:8" x14ac:dyDescent="0.2">
      <c r="A3615">
        <f t="shared" si="336"/>
        <v>7</v>
      </c>
      <c r="B3615" t="b">
        <f t="shared" si="337"/>
        <v>0</v>
      </c>
      <c r="C3615" t="str">
        <f t="shared" si="338"/>
        <v>ON</v>
      </c>
      <c r="D3615" s="4">
        <f t="shared" si="340"/>
        <v>42580.541666657904</v>
      </c>
      <c r="E3615" t="str">
        <f t="shared" si="341"/>
        <v>LRKPLGS</v>
      </c>
      <c r="F3615" s="39">
        <v>118.17630004882812</v>
      </c>
      <c r="G3615">
        <f t="shared" si="339"/>
        <v>1.6976672590827287E-3</v>
      </c>
      <c r="H3615" s="38">
        <f>G3615*SUMIF('Manual Inputs'!$B$11:$B$22,'Expanded kW'!A3615,'Manual Inputs'!$C$11:$C$22)</f>
        <v>63337.456284167682</v>
      </c>
    </row>
    <row r="3616" spans="1:8" x14ac:dyDescent="0.2">
      <c r="A3616">
        <f t="shared" si="336"/>
        <v>7</v>
      </c>
      <c r="B3616" t="b">
        <f t="shared" si="337"/>
        <v>0</v>
      </c>
      <c r="C3616" t="str">
        <f t="shared" si="338"/>
        <v>ON</v>
      </c>
      <c r="D3616" s="4">
        <f t="shared" si="340"/>
        <v>42580.583333324568</v>
      </c>
      <c r="E3616" t="str">
        <f t="shared" si="341"/>
        <v>LRKPLGS</v>
      </c>
      <c r="F3616" s="39">
        <v>118.28152465820312</v>
      </c>
      <c r="G3616">
        <f t="shared" si="339"/>
        <v>1.699178868213425E-3</v>
      </c>
      <c r="H3616" s="38">
        <f>G3616*SUMIF('Manual Inputs'!$B$11:$B$22,'Expanded kW'!A3616,'Manual Inputs'!$C$11:$C$22)</f>
        <v>63393.852186675664</v>
      </c>
    </row>
    <row r="3617" spans="1:8" x14ac:dyDescent="0.2">
      <c r="A3617">
        <f t="shared" si="336"/>
        <v>7</v>
      </c>
      <c r="B3617" t="b">
        <f t="shared" si="337"/>
        <v>0</v>
      </c>
      <c r="C3617" t="str">
        <f t="shared" si="338"/>
        <v>ON</v>
      </c>
      <c r="D3617" s="4">
        <f t="shared" si="340"/>
        <v>42580.624999991232</v>
      </c>
      <c r="E3617" t="str">
        <f t="shared" si="341"/>
        <v>LRKPLGS</v>
      </c>
      <c r="F3617" s="39">
        <v>111.3128662109375</v>
      </c>
      <c r="G3617">
        <f t="shared" si="339"/>
        <v>1.5990702738441223E-3</v>
      </c>
      <c r="H3617" s="38">
        <f>G3617*SUMIF('Manual Inputs'!$B$11:$B$22,'Expanded kW'!A3617,'Manual Inputs'!$C$11:$C$22)</f>
        <v>59658.948491259456</v>
      </c>
    </row>
    <row r="3618" spans="1:8" x14ac:dyDescent="0.2">
      <c r="A3618">
        <f t="shared" si="336"/>
        <v>7</v>
      </c>
      <c r="B3618" t="b">
        <f t="shared" si="337"/>
        <v>0</v>
      </c>
      <c r="C3618" t="str">
        <f t="shared" si="338"/>
        <v>ON</v>
      </c>
      <c r="D3618" s="4">
        <f t="shared" si="340"/>
        <v>42580.666666657897</v>
      </c>
      <c r="E3618" t="str">
        <f t="shared" si="341"/>
        <v>LRKPLGS</v>
      </c>
      <c r="F3618" s="39">
        <v>107.34860229492187</v>
      </c>
      <c r="G3618">
        <f t="shared" si="339"/>
        <v>1.5421214520092695E-3</v>
      </c>
      <c r="H3618" s="38">
        <f>G3618*SUMIF('Manual Inputs'!$B$11:$B$22,'Expanded kW'!A3618,'Manual Inputs'!$C$11:$C$22)</f>
        <v>57534.272118959772</v>
      </c>
    </row>
    <row r="3619" spans="1:8" x14ac:dyDescent="0.2">
      <c r="A3619">
        <f t="shared" si="336"/>
        <v>7</v>
      </c>
      <c r="B3619" t="b">
        <f t="shared" si="337"/>
        <v>0</v>
      </c>
      <c r="C3619" t="str">
        <f t="shared" si="338"/>
        <v>ON</v>
      </c>
      <c r="D3619" s="4">
        <f t="shared" si="340"/>
        <v>42580.708333324561</v>
      </c>
      <c r="E3619" t="str">
        <f t="shared" si="341"/>
        <v>LRKPLGS</v>
      </c>
      <c r="F3619" s="39">
        <v>100.39702606201172</v>
      </c>
      <c r="G3619">
        <f t="shared" si="339"/>
        <v>1.442258253002759E-3</v>
      </c>
      <c r="H3619" s="38">
        <f>G3619*SUMIF('Manual Inputs'!$B$11:$B$22,'Expanded kW'!A3619,'Manual Inputs'!$C$11:$C$22)</f>
        <v>53808.523761835</v>
      </c>
    </row>
    <row r="3620" spans="1:8" x14ac:dyDescent="0.2">
      <c r="A3620">
        <f t="shared" si="336"/>
        <v>7</v>
      </c>
      <c r="B3620" t="b">
        <f t="shared" si="337"/>
        <v>0</v>
      </c>
      <c r="C3620" t="str">
        <f t="shared" si="338"/>
        <v>ON</v>
      </c>
      <c r="D3620" s="4">
        <f t="shared" si="340"/>
        <v>42580.749999991225</v>
      </c>
      <c r="E3620" t="str">
        <f t="shared" si="341"/>
        <v>LRKPLGS</v>
      </c>
      <c r="F3620" s="39">
        <v>93.075790405273438</v>
      </c>
      <c r="G3620">
        <f t="shared" si="339"/>
        <v>1.3370846939614099E-3</v>
      </c>
      <c r="H3620" s="38">
        <f>G3620*SUMIF('Manual Inputs'!$B$11:$B$22,'Expanded kW'!A3620,'Manual Inputs'!$C$11:$C$22)</f>
        <v>49884.653720522532</v>
      </c>
    </row>
    <row r="3621" spans="1:8" x14ac:dyDescent="0.2">
      <c r="A3621">
        <f t="shared" si="336"/>
        <v>7</v>
      </c>
      <c r="B3621" t="b">
        <f t="shared" si="337"/>
        <v>0</v>
      </c>
      <c r="C3621" t="str">
        <f t="shared" si="338"/>
        <v>ON</v>
      </c>
      <c r="D3621" s="4">
        <f t="shared" si="340"/>
        <v>42580.791666657889</v>
      </c>
      <c r="E3621" t="str">
        <f t="shared" si="341"/>
        <v>LRKPLGS</v>
      </c>
      <c r="F3621" s="39">
        <v>94.592628479003906</v>
      </c>
      <c r="G3621">
        <f t="shared" si="339"/>
        <v>1.3588749034538238E-3</v>
      </c>
      <c r="H3621" s="38">
        <f>G3621*SUMIF('Manual Inputs'!$B$11:$B$22,'Expanded kW'!A3621,'Manual Inputs'!$C$11:$C$22)</f>
        <v>50697.614230754865</v>
      </c>
    </row>
    <row r="3622" spans="1:8" x14ac:dyDescent="0.2">
      <c r="A3622">
        <f t="shared" si="336"/>
        <v>7</v>
      </c>
      <c r="B3622" t="b">
        <f t="shared" si="337"/>
        <v>0</v>
      </c>
      <c r="C3622" t="str">
        <f t="shared" si="338"/>
        <v>ON</v>
      </c>
      <c r="D3622" s="4">
        <f t="shared" si="340"/>
        <v>42580.833333324554</v>
      </c>
      <c r="E3622" t="str">
        <f t="shared" si="341"/>
        <v>LRKPLGS</v>
      </c>
      <c r="F3622" s="39">
        <v>90.14556884765625</v>
      </c>
      <c r="G3622">
        <f t="shared" si="339"/>
        <v>1.2949904568075158E-3</v>
      </c>
      <c r="H3622" s="38">
        <f>G3622*SUMIF('Manual Inputs'!$B$11:$B$22,'Expanded kW'!A3622,'Manual Inputs'!$C$11:$C$22)</f>
        <v>48314.179947593257</v>
      </c>
    </row>
    <row r="3623" spans="1:8" x14ac:dyDescent="0.2">
      <c r="A3623">
        <f t="shared" si="336"/>
        <v>7</v>
      </c>
      <c r="B3623" t="b">
        <f t="shared" si="337"/>
        <v>0</v>
      </c>
      <c r="C3623" t="str">
        <f t="shared" si="338"/>
        <v>OFF</v>
      </c>
      <c r="D3623" s="4">
        <f t="shared" si="340"/>
        <v>42580.874999991218</v>
      </c>
      <c r="E3623" t="str">
        <f t="shared" si="341"/>
        <v>LRKPLGS</v>
      </c>
      <c r="F3623" s="39">
        <v>79.164695739746094</v>
      </c>
      <c r="G3623">
        <f t="shared" si="339"/>
        <v>1.1372442019007484E-3</v>
      </c>
      <c r="H3623" s="38">
        <f>G3623*SUMIF('Manual Inputs'!$B$11:$B$22,'Expanded kW'!A3623,'Manual Inputs'!$C$11:$C$22)</f>
        <v>42428.900325986513</v>
      </c>
    </row>
    <row r="3624" spans="1:8" x14ac:dyDescent="0.2">
      <c r="A3624">
        <f t="shared" si="336"/>
        <v>7</v>
      </c>
      <c r="B3624" t="b">
        <f t="shared" si="337"/>
        <v>0</v>
      </c>
      <c r="C3624" t="str">
        <f t="shared" si="338"/>
        <v>OFF</v>
      </c>
      <c r="D3624" s="4">
        <f t="shared" si="340"/>
        <v>42580.916666657882</v>
      </c>
      <c r="E3624" t="str">
        <f t="shared" si="341"/>
        <v>LRKPLGS</v>
      </c>
      <c r="F3624" s="39">
        <v>73.75146484375</v>
      </c>
      <c r="G3624">
        <f t="shared" si="339"/>
        <v>1.0594801759988496E-3</v>
      </c>
      <c r="H3624" s="38">
        <f>G3624*SUMIF('Manual Inputs'!$B$11:$B$22,'Expanded kW'!A3624,'Manual Inputs'!$C$11:$C$22)</f>
        <v>39527.639454816956</v>
      </c>
    </row>
    <row r="3625" spans="1:8" x14ac:dyDescent="0.2">
      <c r="A3625">
        <f t="shared" si="336"/>
        <v>7</v>
      </c>
      <c r="B3625" t="b">
        <f t="shared" si="337"/>
        <v>0</v>
      </c>
      <c r="C3625" t="str">
        <f t="shared" si="338"/>
        <v>OFF</v>
      </c>
      <c r="D3625" s="4">
        <f t="shared" si="340"/>
        <v>42580.958333324546</v>
      </c>
      <c r="E3625" t="str">
        <f t="shared" si="341"/>
        <v>LRKPLGS</v>
      </c>
      <c r="F3625" s="39">
        <v>68.968879699707031</v>
      </c>
      <c r="G3625">
        <f t="shared" si="339"/>
        <v>9.9077572164156741E-4</v>
      </c>
      <c r="H3625" s="38">
        <f>G3625*SUMIF('Manual Inputs'!$B$11:$B$22,'Expanded kW'!A3625,'Manual Inputs'!$C$11:$C$22)</f>
        <v>36964.377807930294</v>
      </c>
    </row>
    <row r="3626" spans="1:8" x14ac:dyDescent="0.2">
      <c r="A3626">
        <f t="shared" si="336"/>
        <v>7</v>
      </c>
      <c r="B3626" t="b">
        <f t="shared" si="337"/>
        <v>0</v>
      </c>
      <c r="C3626" t="str">
        <f t="shared" si="338"/>
        <v>OFF</v>
      </c>
      <c r="D3626" s="4">
        <f t="shared" si="340"/>
        <v>42580.999999991211</v>
      </c>
      <c r="E3626" t="str">
        <f t="shared" si="341"/>
        <v>LRKPLGS</v>
      </c>
      <c r="F3626" s="39">
        <v>64.431205749511719</v>
      </c>
      <c r="G3626">
        <f t="shared" si="339"/>
        <v>9.2558955068803227E-4</v>
      </c>
      <c r="H3626" s="38">
        <f>G3626*SUMIF('Manual Inputs'!$B$11:$B$22,'Expanded kW'!A3626,'Manual Inputs'!$C$11:$C$22)</f>
        <v>34532.378114814564</v>
      </c>
    </row>
    <row r="3627" spans="1:8" x14ac:dyDescent="0.2">
      <c r="A3627">
        <f t="shared" si="336"/>
        <v>7</v>
      </c>
      <c r="B3627" t="b">
        <f t="shared" si="337"/>
        <v>0</v>
      </c>
      <c r="C3627" t="str">
        <f t="shared" si="338"/>
        <v>OFF</v>
      </c>
      <c r="D3627" s="4">
        <f t="shared" si="340"/>
        <v>42581.041666657875</v>
      </c>
      <c r="E3627" t="str">
        <f t="shared" si="341"/>
        <v>LRKPLGS</v>
      </c>
      <c r="F3627" s="39">
        <v>63.203231811523438</v>
      </c>
      <c r="G3627">
        <f t="shared" si="339"/>
        <v>9.0794903267665231E-4</v>
      </c>
      <c r="H3627" s="38">
        <f>G3627*SUMIF('Manual Inputs'!$B$11:$B$22,'Expanded kW'!A3627,'Manual Inputs'!$C$11:$C$22)</f>
        <v>33874.236460495602</v>
      </c>
    </row>
    <row r="3628" spans="1:8" x14ac:dyDescent="0.2">
      <c r="A3628">
        <f t="shared" si="336"/>
        <v>7</v>
      </c>
      <c r="B3628" t="b">
        <f t="shared" si="337"/>
        <v>0</v>
      </c>
      <c r="C3628" t="str">
        <f t="shared" si="338"/>
        <v>OFF</v>
      </c>
      <c r="D3628" s="4">
        <f t="shared" si="340"/>
        <v>42581.083333324539</v>
      </c>
      <c r="E3628" t="str">
        <f t="shared" si="341"/>
        <v>LRKPLGS</v>
      </c>
      <c r="F3628" s="39">
        <v>62.453784942626953</v>
      </c>
      <c r="G3628">
        <f t="shared" si="339"/>
        <v>8.9718281803613704E-4</v>
      </c>
      <c r="H3628" s="38">
        <f>G3628*SUMIF('Manual Inputs'!$B$11:$B$22,'Expanded kW'!A3628,'Manual Inputs'!$C$11:$C$22)</f>
        <v>33472.564904723215</v>
      </c>
    </row>
    <row r="3629" spans="1:8" x14ac:dyDescent="0.2">
      <c r="A3629">
        <f t="shared" si="336"/>
        <v>7</v>
      </c>
      <c r="B3629" t="b">
        <f t="shared" si="337"/>
        <v>0</v>
      </c>
      <c r="C3629" t="str">
        <f t="shared" si="338"/>
        <v>OFF</v>
      </c>
      <c r="D3629" s="4">
        <f t="shared" si="340"/>
        <v>42581.124999991203</v>
      </c>
      <c r="E3629" t="str">
        <f t="shared" si="341"/>
        <v>LRKPLGS</v>
      </c>
      <c r="F3629" s="39">
        <v>62.433761596679688</v>
      </c>
      <c r="G3629">
        <f t="shared" si="339"/>
        <v>8.9689517170757609E-4</v>
      </c>
      <c r="H3629" s="38">
        <f>G3629*SUMIF('Manual Inputs'!$B$11:$B$22,'Expanded kW'!A3629,'Manual Inputs'!$C$11:$C$22)</f>
        <v>33461.833245345879</v>
      </c>
    </row>
    <row r="3630" spans="1:8" x14ac:dyDescent="0.2">
      <c r="A3630">
        <f t="shared" si="336"/>
        <v>7</v>
      </c>
      <c r="B3630" t="b">
        <f t="shared" si="337"/>
        <v>0</v>
      </c>
      <c r="C3630" t="str">
        <f t="shared" si="338"/>
        <v>OFF</v>
      </c>
      <c r="D3630" s="4">
        <f t="shared" si="340"/>
        <v>42581.166666657868</v>
      </c>
      <c r="E3630" t="str">
        <f t="shared" si="341"/>
        <v>LRKPLGS</v>
      </c>
      <c r="F3630" s="39">
        <v>61.708194732666016</v>
      </c>
      <c r="G3630">
        <f t="shared" si="339"/>
        <v>8.8647200641299168E-4</v>
      </c>
      <c r="H3630" s="38">
        <f>G3630*SUMIF('Manual Inputs'!$B$11:$B$22,'Expanded kW'!A3630,'Manual Inputs'!$C$11:$C$22)</f>
        <v>33072.960353643241</v>
      </c>
    </row>
    <row r="3631" spans="1:8" x14ac:dyDescent="0.2">
      <c r="A3631">
        <f t="shared" si="336"/>
        <v>7</v>
      </c>
      <c r="B3631" t="b">
        <f t="shared" si="337"/>
        <v>0</v>
      </c>
      <c r="C3631" t="str">
        <f t="shared" si="338"/>
        <v>OFF</v>
      </c>
      <c r="D3631" s="4">
        <f t="shared" si="340"/>
        <v>42581.208333324532</v>
      </c>
      <c r="E3631" t="str">
        <f t="shared" si="341"/>
        <v>LRKPLGS</v>
      </c>
      <c r="F3631" s="39">
        <v>64.650749206542969</v>
      </c>
      <c r="G3631">
        <f t="shared" si="339"/>
        <v>9.2874341266199647E-4</v>
      </c>
      <c r="H3631" s="38">
        <f>G3631*SUMIF('Manual Inputs'!$B$11:$B$22,'Expanded kW'!A3631,'Manual Inputs'!$C$11:$C$22)</f>
        <v>34650.044043655173</v>
      </c>
    </row>
    <row r="3632" spans="1:8" x14ac:dyDescent="0.2">
      <c r="A3632">
        <f t="shared" si="336"/>
        <v>7</v>
      </c>
      <c r="B3632" t="b">
        <f t="shared" si="337"/>
        <v>0</v>
      </c>
      <c r="C3632" t="str">
        <f t="shared" si="338"/>
        <v>OFF</v>
      </c>
      <c r="D3632" s="4">
        <f t="shared" si="340"/>
        <v>42581.249999991196</v>
      </c>
      <c r="E3632" t="str">
        <f t="shared" si="341"/>
        <v>LRKPLGS</v>
      </c>
      <c r="F3632" s="39">
        <v>66.908737182617188</v>
      </c>
      <c r="G3632">
        <f t="shared" si="339"/>
        <v>9.6118064632729004E-4</v>
      </c>
      <c r="H3632" s="38">
        <f>G3632*SUMIF('Manual Inputs'!$B$11:$B$22,'Expanded kW'!A3632,'Manual Inputs'!$C$11:$C$22)</f>
        <v>35860.229289475923</v>
      </c>
    </row>
    <row r="3633" spans="1:8" x14ac:dyDescent="0.2">
      <c r="A3633">
        <f t="shared" si="336"/>
        <v>7</v>
      </c>
      <c r="B3633" t="b">
        <f t="shared" si="337"/>
        <v>0</v>
      </c>
      <c r="C3633" t="str">
        <f t="shared" si="338"/>
        <v>OFF</v>
      </c>
      <c r="D3633" s="4">
        <f t="shared" si="340"/>
        <v>42581.29166665786</v>
      </c>
      <c r="E3633" t="str">
        <f t="shared" si="341"/>
        <v>LRKPLGS</v>
      </c>
      <c r="F3633" s="39">
        <v>79.631546020507813</v>
      </c>
      <c r="G3633">
        <f t="shared" si="339"/>
        <v>1.1439507618134829E-3</v>
      </c>
      <c r="H3633" s="38">
        <f>G3633*SUMIF('Manual Inputs'!$B$11:$B$22,'Expanded kW'!A3633,'Manual Inputs'!$C$11:$C$22)</f>
        <v>42679.112164035083</v>
      </c>
    </row>
    <row r="3634" spans="1:8" x14ac:dyDescent="0.2">
      <c r="A3634">
        <f t="shared" si="336"/>
        <v>7</v>
      </c>
      <c r="B3634" t="b">
        <f t="shared" si="337"/>
        <v>0</v>
      </c>
      <c r="C3634" t="str">
        <f t="shared" si="338"/>
        <v>OFF</v>
      </c>
      <c r="D3634" s="4">
        <f t="shared" si="340"/>
        <v>42581.333333324525</v>
      </c>
      <c r="E3634" t="str">
        <f t="shared" si="341"/>
        <v>LRKPLGS</v>
      </c>
      <c r="F3634" s="39">
        <v>82.592292785644531</v>
      </c>
      <c r="G3634">
        <f t="shared" si="339"/>
        <v>1.1864835102878464E-3</v>
      </c>
      <c r="H3634" s="38">
        <f>G3634*SUMIF('Manual Inputs'!$B$11:$B$22,'Expanded kW'!A3634,'Manual Inputs'!$C$11:$C$22)</f>
        <v>44265.94614621134</v>
      </c>
    </row>
    <row r="3635" spans="1:8" x14ac:dyDescent="0.2">
      <c r="A3635">
        <f t="shared" si="336"/>
        <v>7</v>
      </c>
      <c r="B3635" t="b">
        <f t="shared" si="337"/>
        <v>0</v>
      </c>
      <c r="C3635" t="str">
        <f t="shared" si="338"/>
        <v>OFF</v>
      </c>
      <c r="D3635" s="4">
        <f t="shared" si="340"/>
        <v>42581.374999991189</v>
      </c>
      <c r="E3635" t="str">
        <f t="shared" si="341"/>
        <v>LRKPLGS</v>
      </c>
      <c r="F3635" s="39">
        <v>86.394874572753906</v>
      </c>
      <c r="G3635">
        <f t="shared" si="339"/>
        <v>1.2411096798099297E-3</v>
      </c>
      <c r="H3635" s="38">
        <f>G3635*SUMIF('Manual Inputs'!$B$11:$B$22,'Expanded kW'!A3635,'Manual Inputs'!$C$11:$C$22)</f>
        <v>46303.967793601718</v>
      </c>
    </row>
    <row r="3636" spans="1:8" x14ac:dyDescent="0.2">
      <c r="A3636">
        <f t="shared" si="336"/>
        <v>7</v>
      </c>
      <c r="B3636" t="b">
        <f t="shared" si="337"/>
        <v>0</v>
      </c>
      <c r="C3636" t="str">
        <f t="shared" si="338"/>
        <v>OFF</v>
      </c>
      <c r="D3636" s="4">
        <f t="shared" si="340"/>
        <v>42581.416666657853</v>
      </c>
      <c r="E3636" t="str">
        <f t="shared" si="341"/>
        <v>LRKPLGS</v>
      </c>
      <c r="F3636" s="39">
        <v>90.556243896484375</v>
      </c>
      <c r="G3636">
        <f t="shared" si="339"/>
        <v>1.3008900287540877E-3</v>
      </c>
      <c r="H3636" s="38">
        <f>G3636*SUMIF('Manual Inputs'!$B$11:$B$22,'Expanded kW'!A3636,'Manual Inputs'!$C$11:$C$22)</f>
        <v>48534.284257352512</v>
      </c>
    </row>
    <row r="3637" spans="1:8" x14ac:dyDescent="0.2">
      <c r="A3637">
        <f t="shared" si="336"/>
        <v>7</v>
      </c>
      <c r="B3637" t="b">
        <f t="shared" si="337"/>
        <v>0</v>
      </c>
      <c r="C3637" t="str">
        <f t="shared" si="338"/>
        <v>OFF</v>
      </c>
      <c r="D3637" s="4">
        <f t="shared" si="340"/>
        <v>42581.458333324517</v>
      </c>
      <c r="E3637" t="str">
        <f t="shared" si="341"/>
        <v>LRKPLGS</v>
      </c>
      <c r="F3637" s="39">
        <v>96.397216796875</v>
      </c>
      <c r="G3637">
        <f t="shared" si="339"/>
        <v>1.3847988027644903E-3</v>
      </c>
      <c r="H3637" s="38">
        <f>G3637*SUMIF('Manual Inputs'!$B$11:$B$22,'Expanded kW'!A3637,'Manual Inputs'!$C$11:$C$22)</f>
        <v>51664.79659851265</v>
      </c>
    </row>
    <row r="3638" spans="1:8" x14ac:dyDescent="0.2">
      <c r="A3638">
        <f t="shared" si="336"/>
        <v>7</v>
      </c>
      <c r="B3638" t="b">
        <f t="shared" si="337"/>
        <v>0</v>
      </c>
      <c r="C3638" t="str">
        <f t="shared" si="338"/>
        <v>OFF</v>
      </c>
      <c r="D3638" s="4">
        <f t="shared" si="340"/>
        <v>42581.499999991182</v>
      </c>
      <c r="E3638" t="str">
        <f t="shared" si="341"/>
        <v>LRKPLGS</v>
      </c>
      <c r="F3638" s="39">
        <v>96.063072204589844</v>
      </c>
      <c r="G3638">
        <f t="shared" si="339"/>
        <v>1.3799986327313477E-3</v>
      </c>
      <c r="H3638" s="38">
        <f>G3638*SUMIF('Manual Inputs'!$B$11:$B$22,'Expanded kW'!A3638,'Manual Inputs'!$C$11:$C$22)</f>
        <v>51485.709349227407</v>
      </c>
    </row>
    <row r="3639" spans="1:8" x14ac:dyDescent="0.2">
      <c r="A3639">
        <f t="shared" si="336"/>
        <v>7</v>
      </c>
      <c r="B3639" t="b">
        <f t="shared" si="337"/>
        <v>0</v>
      </c>
      <c r="C3639" t="str">
        <f t="shared" si="338"/>
        <v>OFF</v>
      </c>
      <c r="D3639" s="4">
        <f t="shared" si="340"/>
        <v>42581.541666657846</v>
      </c>
      <c r="E3639" t="str">
        <f t="shared" si="341"/>
        <v>LRKPLGS</v>
      </c>
      <c r="F3639" s="39">
        <v>95.857185363769531</v>
      </c>
      <c r="G3639">
        <f t="shared" si="339"/>
        <v>1.377040955527101E-3</v>
      </c>
      <c r="H3639" s="38">
        <f>G3639*SUMIF('Manual Inputs'!$B$11:$B$22,'Expanded kW'!A3639,'Manual Inputs'!$C$11:$C$22)</f>
        <v>51375.362784183868</v>
      </c>
    </row>
    <row r="3640" spans="1:8" x14ac:dyDescent="0.2">
      <c r="A3640">
        <f t="shared" si="336"/>
        <v>7</v>
      </c>
      <c r="B3640" t="b">
        <f t="shared" si="337"/>
        <v>0</v>
      </c>
      <c r="C3640" t="str">
        <f t="shared" si="338"/>
        <v>OFF</v>
      </c>
      <c r="D3640" s="4">
        <f t="shared" si="340"/>
        <v>42581.58333332451</v>
      </c>
      <c r="E3640" t="str">
        <f t="shared" si="341"/>
        <v>LRKPLGS</v>
      </c>
      <c r="F3640" s="39">
        <v>97.291145324707031</v>
      </c>
      <c r="G3640">
        <f t="shared" si="339"/>
        <v>1.3976405755483177E-3</v>
      </c>
      <c r="H3640" s="38">
        <f>G3640*SUMIF('Manual Inputs'!$B$11:$B$22,'Expanded kW'!A3640,'Manual Inputs'!$C$11:$C$22)</f>
        <v>52143.904160937069</v>
      </c>
    </row>
    <row r="3641" spans="1:8" x14ac:dyDescent="0.2">
      <c r="A3641">
        <f t="shared" si="336"/>
        <v>7</v>
      </c>
      <c r="B3641" t="b">
        <f t="shared" si="337"/>
        <v>0</v>
      </c>
      <c r="C3641" t="str">
        <f t="shared" si="338"/>
        <v>OFF</v>
      </c>
      <c r="D3641" s="4">
        <f t="shared" si="340"/>
        <v>42581.624999991174</v>
      </c>
      <c r="E3641" t="str">
        <f t="shared" si="341"/>
        <v>LRKPLGS</v>
      </c>
      <c r="F3641" s="39">
        <v>98.928321838378906</v>
      </c>
      <c r="G3641">
        <f t="shared" si="339"/>
        <v>1.4211595126232773E-3</v>
      </c>
      <c r="H3641" s="38">
        <f>G3641*SUMIF('Manual Inputs'!$B$11:$B$22,'Expanded kW'!A3641,'Manual Inputs'!$C$11:$C$22)</f>
        <v>53021.360942214822</v>
      </c>
    </row>
    <row r="3642" spans="1:8" x14ac:dyDescent="0.2">
      <c r="A3642">
        <f t="shared" si="336"/>
        <v>7</v>
      </c>
      <c r="B3642" t="b">
        <f t="shared" si="337"/>
        <v>0</v>
      </c>
      <c r="C3642" t="str">
        <f t="shared" si="338"/>
        <v>OFF</v>
      </c>
      <c r="D3642" s="4">
        <f t="shared" si="340"/>
        <v>42581.666666657839</v>
      </c>
      <c r="E3642" t="str">
        <f t="shared" si="341"/>
        <v>LRKPLGS</v>
      </c>
      <c r="F3642" s="39">
        <v>96.217041015625</v>
      </c>
      <c r="G3642">
        <f t="shared" si="339"/>
        <v>1.3822104790093769E-3</v>
      </c>
      <c r="H3642" s="38">
        <f>G3642*SUMIF('Manual Inputs'!$B$11:$B$22,'Expanded kW'!A3642,'Manual Inputs'!$C$11:$C$22)</f>
        <v>51568.230064751879</v>
      </c>
    </row>
    <row r="3643" spans="1:8" x14ac:dyDescent="0.2">
      <c r="A3643">
        <f t="shared" si="336"/>
        <v>7</v>
      </c>
      <c r="B3643" t="b">
        <f t="shared" si="337"/>
        <v>0</v>
      </c>
      <c r="C3643" t="str">
        <f t="shared" si="338"/>
        <v>OFF</v>
      </c>
      <c r="D3643" s="4">
        <f t="shared" si="340"/>
        <v>42581.708333324503</v>
      </c>
      <c r="E3643" t="str">
        <f t="shared" si="341"/>
        <v>LRKPLGS</v>
      </c>
      <c r="F3643" s="39">
        <v>99.388069152832031</v>
      </c>
      <c r="G3643">
        <f t="shared" si="339"/>
        <v>1.4277640345356727E-3</v>
      </c>
      <c r="H3643" s="38">
        <f>G3643*SUMIF('Manual Inputs'!$B$11:$B$22,'Expanded kW'!A3643,'Manual Inputs'!$C$11:$C$22)</f>
        <v>53267.765893282907</v>
      </c>
    </row>
    <row r="3644" spans="1:8" x14ac:dyDescent="0.2">
      <c r="A3644">
        <f t="shared" si="336"/>
        <v>7</v>
      </c>
      <c r="B3644" t="b">
        <f t="shared" si="337"/>
        <v>0</v>
      </c>
      <c r="C3644" t="str">
        <f t="shared" si="338"/>
        <v>OFF</v>
      </c>
      <c r="D3644" s="4">
        <f t="shared" si="340"/>
        <v>42581.749999991167</v>
      </c>
      <c r="E3644" t="str">
        <f t="shared" si="341"/>
        <v>LRKPLGS</v>
      </c>
      <c r="F3644" s="39">
        <v>100.67599487304687</v>
      </c>
      <c r="G3644">
        <f t="shared" si="339"/>
        <v>1.4462657927260703E-3</v>
      </c>
      <c r="H3644" s="38">
        <f>G3644*SUMIF('Manual Inputs'!$B$11:$B$22,'Expanded kW'!A3644,'Manual Inputs'!$C$11:$C$22)</f>
        <v>53958.039145768031</v>
      </c>
    </row>
    <row r="3645" spans="1:8" x14ac:dyDescent="0.2">
      <c r="A3645">
        <f t="shared" si="336"/>
        <v>7</v>
      </c>
      <c r="B3645" t="b">
        <f t="shared" si="337"/>
        <v>0</v>
      </c>
      <c r="C3645" t="str">
        <f t="shared" si="338"/>
        <v>OFF</v>
      </c>
      <c r="D3645" s="4">
        <f t="shared" si="340"/>
        <v>42581.791666657831</v>
      </c>
      <c r="E3645" t="str">
        <f t="shared" si="341"/>
        <v>LRKPLGS</v>
      </c>
      <c r="F3645" s="39">
        <v>93.047760009765625</v>
      </c>
      <c r="G3645">
        <f t="shared" si="339"/>
        <v>1.3366820219815536E-3</v>
      </c>
      <c r="H3645" s="38">
        <f>G3645*SUMIF('Manual Inputs'!$B$11:$B$22,'Expanded kW'!A3645,'Manual Inputs'!$C$11:$C$22)</f>
        <v>49869.630624103273</v>
      </c>
    </row>
    <row r="3646" spans="1:8" x14ac:dyDescent="0.2">
      <c r="A3646">
        <f t="shared" si="336"/>
        <v>7</v>
      </c>
      <c r="B3646" t="b">
        <f t="shared" si="337"/>
        <v>0</v>
      </c>
      <c r="C3646" t="str">
        <f t="shared" si="338"/>
        <v>OFF</v>
      </c>
      <c r="D3646" s="4">
        <f t="shared" si="340"/>
        <v>42581.833333324495</v>
      </c>
      <c r="E3646" t="str">
        <f t="shared" si="341"/>
        <v>LRKPLGS</v>
      </c>
      <c r="F3646" s="39">
        <v>93.863349914550781</v>
      </c>
      <c r="G3646">
        <f t="shared" si="339"/>
        <v>1.3483984175500395E-3</v>
      </c>
      <c r="H3646" s="38">
        <f>G3646*SUMIF('Manual Inputs'!$B$11:$B$22,'Expanded kW'!A3646,'Manual Inputs'!$C$11:$C$22)</f>
        <v>50306.752025930837</v>
      </c>
    </row>
    <row r="3647" spans="1:8" x14ac:dyDescent="0.2">
      <c r="A3647">
        <f t="shared" si="336"/>
        <v>7</v>
      </c>
      <c r="B3647" t="b">
        <f t="shared" si="337"/>
        <v>0</v>
      </c>
      <c r="C3647" t="str">
        <f t="shared" si="338"/>
        <v>OFF</v>
      </c>
      <c r="D3647" s="4">
        <f t="shared" si="340"/>
        <v>42581.87499999116</v>
      </c>
      <c r="E3647" t="str">
        <f t="shared" si="341"/>
        <v>LRKPLGS</v>
      </c>
      <c r="F3647" s="39">
        <v>87.89532470703125</v>
      </c>
      <c r="G3647">
        <f t="shared" si="339"/>
        <v>1.2626644675786825E-3</v>
      </c>
      <c r="H3647" s="38">
        <f>G3647*SUMIF('Manual Inputs'!$B$11:$B$22,'Expanded kW'!A3647,'Manual Inputs'!$C$11:$C$22)</f>
        <v>47108.145067277561</v>
      </c>
    </row>
    <row r="3648" spans="1:8" x14ac:dyDescent="0.2">
      <c r="A3648">
        <f t="shared" si="336"/>
        <v>7</v>
      </c>
      <c r="B3648" t="b">
        <f t="shared" si="337"/>
        <v>0</v>
      </c>
      <c r="C3648" t="str">
        <f t="shared" si="338"/>
        <v>OFF</v>
      </c>
      <c r="D3648" s="4">
        <f t="shared" si="340"/>
        <v>42581.916666657824</v>
      </c>
      <c r="E3648" t="str">
        <f t="shared" si="341"/>
        <v>LRKPLGS</v>
      </c>
      <c r="F3648" s="39">
        <v>78.36053466796875</v>
      </c>
      <c r="G3648">
        <f t="shared" si="339"/>
        <v>1.1256919877764174E-3</v>
      </c>
      <c r="H3648" s="38">
        <f>G3648*SUMIF('Manual Inputs'!$B$11:$B$22,'Expanded kW'!A3648,'Manual Inputs'!$C$11:$C$22)</f>
        <v>41997.904291180195</v>
      </c>
    </row>
    <row r="3649" spans="1:8" x14ac:dyDescent="0.2">
      <c r="A3649">
        <f t="shared" si="336"/>
        <v>7</v>
      </c>
      <c r="B3649" t="b">
        <f t="shared" si="337"/>
        <v>0</v>
      </c>
      <c r="C3649" t="str">
        <f t="shared" si="338"/>
        <v>OFF</v>
      </c>
      <c r="D3649" s="4">
        <f t="shared" si="340"/>
        <v>42581.958333324488</v>
      </c>
      <c r="E3649" t="str">
        <f t="shared" si="341"/>
        <v>LRKPLGS</v>
      </c>
      <c r="F3649" s="39">
        <v>69.865943908691406</v>
      </c>
      <c r="G3649">
        <f t="shared" si="339"/>
        <v>1.0036625402021289E-3</v>
      </c>
      <c r="H3649" s="38">
        <f>G3649*SUMIF('Manual Inputs'!$B$11:$B$22,'Expanded kW'!A3649,'Manual Inputs'!$C$11:$C$22)</f>
        <v>37445.165961707011</v>
      </c>
    </row>
    <row r="3650" spans="1:8" x14ac:dyDescent="0.2">
      <c r="A3650">
        <f t="shared" ref="A3650:A3713" si="342">MONTH(D3650)</f>
        <v>7</v>
      </c>
      <c r="B3650" t="b">
        <f t="shared" ref="B3650:B3713" si="343">IF(ISNA(VLOOKUP(DATE(YEAR(D3650),MONTH(D3650),DAY(D3650)),Holidays,1,FALSE)),FALSE,TRUE)</f>
        <v>0</v>
      </c>
      <c r="C3650" t="str">
        <f t="shared" ref="C3650:C3713" si="344">IF(OR(HOUR(D3650)&lt;PkStart,HOUR(D3650)&gt;OPkStart-1,WEEKDAY(D3650,2)&gt;5,B3650)=TRUE,"OFF","ON")</f>
        <v>OFF</v>
      </c>
      <c r="D3650" s="4">
        <f t="shared" si="340"/>
        <v>42581.999999991152</v>
      </c>
      <c r="E3650" t="str">
        <f t="shared" si="341"/>
        <v>LRKPLGS</v>
      </c>
      <c r="F3650" s="39">
        <v>66.04681396484375</v>
      </c>
      <c r="G3650">
        <f t="shared" ref="G3650:G3713" si="345">IF(SUMIF($A$2:$A$8761,A3650,$F$2:$F$8761)=0,0,F3650/SUMIF($A$2:$A$8761,A3650,$F$2:$F$8761))</f>
        <v>9.4879864734735404E-4</v>
      </c>
      <c r="H3650" s="38">
        <f>G3650*SUMIF('Manual Inputs'!$B$11:$B$22,'Expanded kW'!A3650,'Manual Inputs'!$C$11:$C$22)</f>
        <v>35398.275208129002</v>
      </c>
    </row>
    <row r="3651" spans="1:8" x14ac:dyDescent="0.2">
      <c r="A3651">
        <f t="shared" si="342"/>
        <v>7</v>
      </c>
      <c r="B3651" t="b">
        <f t="shared" si="343"/>
        <v>0</v>
      </c>
      <c r="C3651" t="str">
        <f t="shared" si="344"/>
        <v>OFF</v>
      </c>
      <c r="D3651" s="4">
        <f t="shared" si="340"/>
        <v>42582.041666657817</v>
      </c>
      <c r="E3651" t="str">
        <f t="shared" si="341"/>
        <v>LRKPLGS</v>
      </c>
      <c r="F3651" s="39">
        <v>65.193435668945313</v>
      </c>
      <c r="G3651">
        <f t="shared" si="345"/>
        <v>9.3653940084902922E-4</v>
      </c>
      <c r="H3651" s="38">
        <f>G3651*SUMIF('Manual Inputs'!$B$11:$B$22,'Expanded kW'!A3651,'Manual Inputs'!$C$11:$C$22)</f>
        <v>34940.900840442824</v>
      </c>
    </row>
    <row r="3652" spans="1:8" x14ac:dyDescent="0.2">
      <c r="A3652">
        <f t="shared" si="342"/>
        <v>7</v>
      </c>
      <c r="B3652" t="b">
        <f t="shared" si="343"/>
        <v>0</v>
      </c>
      <c r="C3652" t="str">
        <f t="shared" si="344"/>
        <v>OFF</v>
      </c>
      <c r="D3652" s="4">
        <f t="shared" ref="D3652:D3715" si="346">+D3651+1/24</f>
        <v>42582.083333324481</v>
      </c>
      <c r="E3652" t="str">
        <f t="shared" ref="E3652:E3715" si="347">+E3651</f>
        <v>LRKPLGS</v>
      </c>
      <c r="F3652" s="39">
        <v>61.631435394287109</v>
      </c>
      <c r="G3652">
        <f t="shared" si="345"/>
        <v>8.8536931648666229E-4</v>
      </c>
      <c r="H3652" s="38">
        <f>G3652*SUMIF('Manual Inputs'!$B$11:$B$22,'Expanded kW'!A3652,'Manual Inputs'!$C$11:$C$22)</f>
        <v>33031.820622267602</v>
      </c>
    </row>
    <row r="3653" spans="1:8" x14ac:dyDescent="0.2">
      <c r="A3653">
        <f t="shared" si="342"/>
        <v>7</v>
      </c>
      <c r="B3653" t="b">
        <f t="shared" si="343"/>
        <v>0</v>
      </c>
      <c r="C3653" t="str">
        <f t="shared" si="344"/>
        <v>OFF</v>
      </c>
      <c r="D3653" s="4">
        <f t="shared" si="346"/>
        <v>42582.124999991145</v>
      </c>
      <c r="E3653" t="str">
        <f t="shared" si="347"/>
        <v>LRKPLGS</v>
      </c>
      <c r="F3653" s="39">
        <v>60.538398742675781</v>
      </c>
      <c r="G3653">
        <f t="shared" si="345"/>
        <v>8.6966724648065204E-4</v>
      </c>
      <c r="H3653" s="38">
        <f>G3653*SUMIF('Manual Inputs'!$B$11:$B$22,'Expanded kW'!A3653,'Manual Inputs'!$C$11:$C$22)</f>
        <v>32445.999598002829</v>
      </c>
    </row>
    <row r="3654" spans="1:8" x14ac:dyDescent="0.2">
      <c r="A3654">
        <f t="shared" si="342"/>
        <v>7</v>
      </c>
      <c r="B3654" t="b">
        <f t="shared" si="343"/>
        <v>0</v>
      </c>
      <c r="C3654" t="str">
        <f t="shared" si="344"/>
        <v>OFF</v>
      </c>
      <c r="D3654" s="4">
        <f t="shared" si="346"/>
        <v>42582.166666657809</v>
      </c>
      <c r="E3654" t="str">
        <f t="shared" si="347"/>
        <v>LRKPLGS</v>
      </c>
      <c r="F3654" s="39">
        <v>65.14398193359375</v>
      </c>
      <c r="G3654">
        <f t="shared" si="345"/>
        <v>9.3582897086170514E-4</v>
      </c>
      <c r="H3654" s="38">
        <f>G3654*SUMIF('Manual Inputs'!$B$11:$B$22,'Expanded kW'!A3654,'Manual Inputs'!$C$11:$C$22)</f>
        <v>34914.395747631286</v>
      </c>
    </row>
    <row r="3655" spans="1:8" x14ac:dyDescent="0.2">
      <c r="A3655">
        <f t="shared" si="342"/>
        <v>7</v>
      </c>
      <c r="B3655" t="b">
        <f t="shared" si="343"/>
        <v>0</v>
      </c>
      <c r="C3655" t="str">
        <f t="shared" si="344"/>
        <v>OFF</v>
      </c>
      <c r="D3655" s="4">
        <f t="shared" si="346"/>
        <v>42582.208333324474</v>
      </c>
      <c r="E3655" t="str">
        <f t="shared" si="347"/>
        <v>LRKPLGS</v>
      </c>
      <c r="F3655" s="39">
        <v>71.981040954589844</v>
      </c>
      <c r="G3655">
        <f t="shared" si="345"/>
        <v>1.0340470674137675E-3</v>
      </c>
      <c r="H3655" s="38">
        <f>G3655*SUMIF('Manual Inputs'!$B$11:$B$22,'Expanded kW'!A3655,'Manual Inputs'!$C$11:$C$22)</f>
        <v>38578.767763642027</v>
      </c>
    </row>
    <row r="3656" spans="1:8" x14ac:dyDescent="0.2">
      <c r="A3656">
        <f t="shared" si="342"/>
        <v>7</v>
      </c>
      <c r="B3656" t="b">
        <f t="shared" si="343"/>
        <v>0</v>
      </c>
      <c r="C3656" t="str">
        <f t="shared" si="344"/>
        <v>OFF</v>
      </c>
      <c r="D3656" s="4">
        <f t="shared" si="346"/>
        <v>42582.249999991138</v>
      </c>
      <c r="E3656" t="str">
        <f t="shared" si="347"/>
        <v>LRKPLGS</v>
      </c>
      <c r="F3656" s="39">
        <v>70.716995239257813</v>
      </c>
      <c r="G3656">
        <f t="shared" si="345"/>
        <v>1.0158883585693007E-3</v>
      </c>
      <c r="H3656" s="38">
        <f>G3656*SUMIF('Manual Inputs'!$B$11:$B$22,'Expanded kW'!A3656,'Manual Inputs'!$C$11:$C$22)</f>
        <v>37901.293175226645</v>
      </c>
    </row>
    <row r="3657" spans="1:8" x14ac:dyDescent="0.2">
      <c r="A3657">
        <f t="shared" si="342"/>
        <v>7</v>
      </c>
      <c r="B3657" t="b">
        <f t="shared" si="343"/>
        <v>0</v>
      </c>
      <c r="C3657" t="str">
        <f t="shared" si="344"/>
        <v>OFF</v>
      </c>
      <c r="D3657" s="4">
        <f t="shared" si="346"/>
        <v>42582.291666657802</v>
      </c>
      <c r="E3657" t="str">
        <f t="shared" si="347"/>
        <v>LRKPLGS</v>
      </c>
      <c r="F3657" s="39">
        <v>66.219528198242187</v>
      </c>
      <c r="G3657">
        <f t="shared" si="345"/>
        <v>9.5127978188191769E-4</v>
      </c>
      <c r="H3657" s="38">
        <f>G3657*SUMIF('Manual Inputs'!$B$11:$B$22,'Expanded kW'!A3657,'Manual Inputs'!$C$11:$C$22)</f>
        <v>35490.842670496728</v>
      </c>
    </row>
    <row r="3658" spans="1:8" x14ac:dyDescent="0.2">
      <c r="A3658">
        <f t="shared" si="342"/>
        <v>7</v>
      </c>
      <c r="B3658" t="b">
        <f t="shared" si="343"/>
        <v>0</v>
      </c>
      <c r="C3658" t="str">
        <f t="shared" si="344"/>
        <v>OFF</v>
      </c>
      <c r="D3658" s="4">
        <f t="shared" si="346"/>
        <v>42582.333333324466</v>
      </c>
      <c r="E3658" t="str">
        <f t="shared" si="347"/>
        <v>LRKPLGS</v>
      </c>
      <c r="F3658" s="39">
        <v>72.654319763183594</v>
      </c>
      <c r="G3658">
        <f t="shared" si="345"/>
        <v>1.0437190861612791E-3</v>
      </c>
      <c r="H3658" s="38">
        <f>G3658*SUMIF('Manual Inputs'!$B$11:$B$22,'Expanded kW'!A3658,'Manual Inputs'!$C$11:$C$22)</f>
        <v>38939.616487867977</v>
      </c>
    </row>
    <row r="3659" spans="1:8" x14ac:dyDescent="0.2">
      <c r="A3659">
        <f t="shared" si="342"/>
        <v>7</v>
      </c>
      <c r="B3659" t="b">
        <f t="shared" si="343"/>
        <v>0</v>
      </c>
      <c r="C3659" t="str">
        <f t="shared" si="344"/>
        <v>OFF</v>
      </c>
      <c r="D3659" s="4">
        <f t="shared" si="346"/>
        <v>42582.374999991131</v>
      </c>
      <c r="E3659" t="str">
        <f t="shared" si="347"/>
        <v>LRKPLGS</v>
      </c>
      <c r="F3659" s="39">
        <v>76.418373107910156</v>
      </c>
      <c r="G3659">
        <f t="shared" si="345"/>
        <v>1.0977917735118126E-3</v>
      </c>
      <c r="H3659" s="38">
        <f>G3659*SUMIF('Manual Inputs'!$B$11:$B$22,'Expanded kW'!A3659,'Manual Inputs'!$C$11:$C$22)</f>
        <v>40956.98853348448</v>
      </c>
    </row>
    <row r="3660" spans="1:8" x14ac:dyDescent="0.2">
      <c r="A3660">
        <f t="shared" si="342"/>
        <v>7</v>
      </c>
      <c r="B3660" t="b">
        <f t="shared" si="343"/>
        <v>0</v>
      </c>
      <c r="C3660" t="str">
        <f t="shared" si="344"/>
        <v>OFF</v>
      </c>
      <c r="D3660" s="4">
        <f t="shared" si="346"/>
        <v>42582.416666657795</v>
      </c>
      <c r="E3660" t="str">
        <f t="shared" si="347"/>
        <v>LRKPLGS</v>
      </c>
      <c r="F3660" s="39">
        <v>85.047843933105469</v>
      </c>
      <c r="G3660">
        <f t="shared" si="345"/>
        <v>1.2217588470882456E-3</v>
      </c>
      <c r="H3660" s="38">
        <f>G3660*SUMIF('Manual Inputs'!$B$11:$B$22,'Expanded kW'!A3660,'Manual Inputs'!$C$11:$C$22)</f>
        <v>45582.016825286446</v>
      </c>
    </row>
    <row r="3661" spans="1:8" x14ac:dyDescent="0.2">
      <c r="A3661">
        <f t="shared" si="342"/>
        <v>7</v>
      </c>
      <c r="B3661" t="b">
        <f t="shared" si="343"/>
        <v>0</v>
      </c>
      <c r="C3661" t="str">
        <f t="shared" si="344"/>
        <v>OFF</v>
      </c>
      <c r="D3661" s="4">
        <f t="shared" si="346"/>
        <v>42582.458333324459</v>
      </c>
      <c r="E3661" t="str">
        <f t="shared" si="347"/>
        <v>LRKPLGS</v>
      </c>
      <c r="F3661" s="39">
        <v>92.019088745117187</v>
      </c>
      <c r="G3661">
        <f t="shared" si="345"/>
        <v>1.3219045960033216E-3</v>
      </c>
      <c r="H3661" s="38">
        <f>G3661*SUMIF('Manual Inputs'!$B$11:$B$22,'Expanded kW'!A3661,'Manual Inputs'!$C$11:$C$22)</f>
        <v>49318.306701891037</v>
      </c>
    </row>
    <row r="3662" spans="1:8" x14ac:dyDescent="0.2">
      <c r="A3662">
        <f t="shared" si="342"/>
        <v>7</v>
      </c>
      <c r="B3662" t="b">
        <f t="shared" si="343"/>
        <v>0</v>
      </c>
      <c r="C3662" t="str">
        <f t="shared" si="344"/>
        <v>OFF</v>
      </c>
      <c r="D3662" s="4">
        <f t="shared" si="346"/>
        <v>42582.499999991123</v>
      </c>
      <c r="E3662" t="str">
        <f t="shared" si="347"/>
        <v>LRKPLGS</v>
      </c>
      <c r="F3662" s="39">
        <v>99.496078491210938</v>
      </c>
      <c r="G3662">
        <f t="shared" si="345"/>
        <v>1.4293156478233226E-3</v>
      </c>
      <c r="H3662" s="38">
        <f>G3662*SUMIF('Manual Inputs'!$B$11:$B$22,'Expanded kW'!A3662,'Manual Inputs'!$C$11:$C$22)</f>
        <v>53325.654291760678</v>
      </c>
    </row>
    <row r="3663" spans="1:8" x14ac:dyDescent="0.2">
      <c r="A3663">
        <f t="shared" si="342"/>
        <v>7</v>
      </c>
      <c r="B3663" t="b">
        <f t="shared" si="343"/>
        <v>0</v>
      </c>
      <c r="C3663" t="str">
        <f t="shared" si="344"/>
        <v>OFF</v>
      </c>
      <c r="D3663" s="4">
        <f t="shared" si="346"/>
        <v>42582.541666657788</v>
      </c>
      <c r="E3663" t="str">
        <f t="shared" si="347"/>
        <v>LRKPLGS</v>
      </c>
      <c r="F3663" s="39">
        <v>98.688247680664063</v>
      </c>
      <c r="G3663">
        <f t="shared" si="345"/>
        <v>1.4177107158921565E-3</v>
      </c>
      <c r="H3663" s="38">
        <f>G3663*SUMIF('Manual Inputs'!$B$11:$B$22,'Expanded kW'!A3663,'Manual Inputs'!$C$11:$C$22)</f>
        <v>52892.691433498272</v>
      </c>
    </row>
    <row r="3664" spans="1:8" x14ac:dyDescent="0.2">
      <c r="A3664">
        <f t="shared" si="342"/>
        <v>7</v>
      </c>
      <c r="B3664" t="b">
        <f t="shared" si="343"/>
        <v>0</v>
      </c>
      <c r="C3664" t="str">
        <f t="shared" si="344"/>
        <v>OFF</v>
      </c>
      <c r="D3664" s="4">
        <f t="shared" si="346"/>
        <v>42582.583333324452</v>
      </c>
      <c r="E3664" t="str">
        <f t="shared" si="347"/>
        <v>LRKPLGS</v>
      </c>
      <c r="F3664" s="39">
        <v>95.805648803710937</v>
      </c>
      <c r="G3664">
        <f t="shared" si="345"/>
        <v>1.3763006046223843E-3</v>
      </c>
      <c r="H3664" s="38">
        <f>G3664*SUMIF('Manual Inputs'!$B$11:$B$22,'Expanded kW'!A3664,'Manual Inputs'!$C$11:$C$22)</f>
        <v>51347.741386167523</v>
      </c>
    </row>
    <row r="3665" spans="1:8" x14ac:dyDescent="0.2">
      <c r="A3665">
        <f t="shared" si="342"/>
        <v>7</v>
      </c>
      <c r="B3665" t="b">
        <f t="shared" si="343"/>
        <v>0</v>
      </c>
      <c r="C3665" t="str">
        <f t="shared" si="344"/>
        <v>OFF</v>
      </c>
      <c r="D3665" s="4">
        <f t="shared" si="346"/>
        <v>42582.624999991116</v>
      </c>
      <c r="E3665" t="str">
        <f t="shared" si="347"/>
        <v>LRKPLGS</v>
      </c>
      <c r="F3665" s="39">
        <v>101.13180541992187</v>
      </c>
      <c r="G3665">
        <f t="shared" si="345"/>
        <v>1.4528137608165804E-3</v>
      </c>
      <c r="H3665" s="38">
        <f>G3665*SUMIF('Manual Inputs'!$B$11:$B$22,'Expanded kW'!A3665,'Manual Inputs'!$C$11:$C$22)</f>
        <v>54202.334157328129</v>
      </c>
    </row>
    <row r="3666" spans="1:8" x14ac:dyDescent="0.2">
      <c r="A3666">
        <f t="shared" si="342"/>
        <v>7</v>
      </c>
      <c r="B3666" t="b">
        <f t="shared" si="343"/>
        <v>0</v>
      </c>
      <c r="C3666" t="str">
        <f t="shared" si="344"/>
        <v>OFF</v>
      </c>
      <c r="D3666" s="4">
        <f t="shared" si="346"/>
        <v>42582.66666665778</v>
      </c>
      <c r="E3666" t="str">
        <f t="shared" si="347"/>
        <v>LRKPLGS</v>
      </c>
      <c r="F3666" s="39">
        <v>92.998832702636719</v>
      </c>
      <c r="G3666">
        <f t="shared" si="345"/>
        <v>1.3359791544239003E-3</v>
      </c>
      <c r="H3666" s="38">
        <f>G3666*SUMIF('Manual Inputs'!$B$11:$B$22,'Expanded kW'!A3666,'Manual Inputs'!$C$11:$C$22)</f>
        <v>49843.40767436548</v>
      </c>
    </row>
    <row r="3667" spans="1:8" x14ac:dyDescent="0.2">
      <c r="A3667">
        <f t="shared" si="342"/>
        <v>7</v>
      </c>
      <c r="B3667" t="b">
        <f t="shared" si="343"/>
        <v>0</v>
      </c>
      <c r="C3667" t="str">
        <f t="shared" si="344"/>
        <v>OFF</v>
      </c>
      <c r="D3667" s="4">
        <f t="shared" si="346"/>
        <v>42582.708333324445</v>
      </c>
      <c r="E3667" t="str">
        <f t="shared" si="347"/>
        <v>LRKPLGS</v>
      </c>
      <c r="F3667" s="39">
        <v>90.029640197753906</v>
      </c>
      <c r="G3667">
        <f t="shared" si="345"/>
        <v>1.2933250782735158E-3</v>
      </c>
      <c r="H3667" s="38">
        <f>G3667*SUMIF('Manual Inputs'!$B$11:$B$22,'Expanded kW'!A3667,'Manual Inputs'!$C$11:$C$22)</f>
        <v>48252.047135919187</v>
      </c>
    </row>
    <row r="3668" spans="1:8" x14ac:dyDescent="0.2">
      <c r="A3668">
        <f t="shared" si="342"/>
        <v>7</v>
      </c>
      <c r="B3668" t="b">
        <f t="shared" si="343"/>
        <v>0</v>
      </c>
      <c r="C3668" t="str">
        <f t="shared" si="344"/>
        <v>OFF</v>
      </c>
      <c r="D3668" s="4">
        <f t="shared" si="346"/>
        <v>42582.749999991109</v>
      </c>
      <c r="E3668" t="str">
        <f t="shared" si="347"/>
        <v>LRKPLGS</v>
      </c>
      <c r="F3668" s="39">
        <v>82.608810424804687</v>
      </c>
      <c r="G3668">
        <f t="shared" si="345"/>
        <v>1.1867207952188177E-3</v>
      </c>
      <c r="H3668" s="38">
        <f>G3668*SUMIF('Manual Inputs'!$B$11:$B$22,'Expanded kW'!A3668,'Manual Inputs'!$C$11:$C$22)</f>
        <v>44274.798896278757</v>
      </c>
    </row>
    <row r="3669" spans="1:8" x14ac:dyDescent="0.2">
      <c r="A3669">
        <f t="shared" si="342"/>
        <v>7</v>
      </c>
      <c r="B3669" t="b">
        <f t="shared" si="343"/>
        <v>0</v>
      </c>
      <c r="C3669" t="str">
        <f t="shared" si="344"/>
        <v>OFF</v>
      </c>
      <c r="D3669" s="4">
        <f t="shared" si="346"/>
        <v>42582.791666657773</v>
      </c>
      <c r="E3669" t="str">
        <f t="shared" si="347"/>
        <v>LRKPLGS</v>
      </c>
      <c r="F3669" s="39">
        <v>79.891838073730469</v>
      </c>
      <c r="G3669">
        <f t="shared" si="345"/>
        <v>1.1476899996841299E-3</v>
      </c>
      <c r="H3669" s="38">
        <f>G3669*SUMIF('Manual Inputs'!$B$11:$B$22,'Expanded kW'!A3669,'Manual Inputs'!$C$11:$C$22)</f>
        <v>42818.617602395352</v>
      </c>
    </row>
    <row r="3670" spans="1:8" x14ac:dyDescent="0.2">
      <c r="A3670">
        <f t="shared" si="342"/>
        <v>7</v>
      </c>
      <c r="B3670" t="b">
        <f t="shared" si="343"/>
        <v>0</v>
      </c>
      <c r="C3670" t="str">
        <f t="shared" si="344"/>
        <v>OFF</v>
      </c>
      <c r="D3670" s="4">
        <f t="shared" si="346"/>
        <v>42582.833333324437</v>
      </c>
      <c r="E3670" t="str">
        <f t="shared" si="347"/>
        <v>LRKPLGS</v>
      </c>
      <c r="F3670" s="39">
        <v>75.787544250488281</v>
      </c>
      <c r="G3670">
        <f t="shared" si="345"/>
        <v>1.0887295715568759E-3</v>
      </c>
      <c r="H3670" s="38">
        <f>G3670*SUMIF('Manual Inputs'!$B$11:$B$22,'Expanded kW'!A3670,'Manual Inputs'!$C$11:$C$22)</f>
        <v>40618.891172480282</v>
      </c>
    </row>
    <row r="3671" spans="1:8" x14ac:dyDescent="0.2">
      <c r="A3671">
        <f t="shared" si="342"/>
        <v>7</v>
      </c>
      <c r="B3671" t="b">
        <f t="shared" si="343"/>
        <v>0</v>
      </c>
      <c r="C3671" t="str">
        <f t="shared" si="344"/>
        <v>OFF</v>
      </c>
      <c r="D3671" s="4">
        <f t="shared" si="346"/>
        <v>42582.874999991102</v>
      </c>
      <c r="E3671" t="str">
        <f t="shared" si="347"/>
        <v>LRKPLGS</v>
      </c>
      <c r="F3671" s="39">
        <v>76.225532531738281</v>
      </c>
      <c r="G3671">
        <f t="shared" si="345"/>
        <v>1.095021513042883E-3</v>
      </c>
      <c r="H3671" s="38">
        <f>G3671*SUMIF('Manual Inputs'!$B$11:$B$22,'Expanded kW'!A3671,'Manual Inputs'!$C$11:$C$22)</f>
        <v>40853.63420983369</v>
      </c>
    </row>
    <row r="3672" spans="1:8" x14ac:dyDescent="0.2">
      <c r="A3672">
        <f t="shared" si="342"/>
        <v>7</v>
      </c>
      <c r="B3672" t="b">
        <f t="shared" si="343"/>
        <v>0</v>
      </c>
      <c r="C3672" t="str">
        <f t="shared" si="344"/>
        <v>OFF</v>
      </c>
      <c r="D3672" s="4">
        <f t="shared" si="346"/>
        <v>42582.916666657766</v>
      </c>
      <c r="E3672" t="str">
        <f t="shared" si="347"/>
        <v>LRKPLGS</v>
      </c>
      <c r="F3672" s="39">
        <v>71.178688049316406</v>
      </c>
      <c r="G3672">
        <f t="shared" si="345"/>
        <v>1.0225208285913486E-3</v>
      </c>
      <c r="H3672" s="38">
        <f>G3672*SUMIF('Manual Inputs'!$B$11:$B$22,'Expanded kW'!A3672,'Manual Inputs'!$C$11:$C$22)</f>
        <v>38148.740828958558</v>
      </c>
    </row>
    <row r="3673" spans="1:8" x14ac:dyDescent="0.2">
      <c r="A3673">
        <f t="shared" si="342"/>
        <v>7</v>
      </c>
      <c r="B3673" t="b">
        <f t="shared" si="343"/>
        <v>0</v>
      </c>
      <c r="C3673" t="str">
        <f t="shared" si="344"/>
        <v>OFF</v>
      </c>
      <c r="D3673" s="4">
        <f t="shared" si="346"/>
        <v>42582.95833332443</v>
      </c>
      <c r="E3673" t="str">
        <f t="shared" si="347"/>
        <v>LRKPLGS</v>
      </c>
      <c r="F3673" s="39">
        <v>67.481277465820313</v>
      </c>
      <c r="G3673">
        <f t="shared" si="345"/>
        <v>9.694055009969514E-4</v>
      </c>
      <c r="H3673" s="38">
        <f>G3673*SUMIF('Manual Inputs'!$B$11:$B$22,'Expanded kW'!A3673,'Manual Inputs'!$C$11:$C$22)</f>
        <v>36167.086460865787</v>
      </c>
    </row>
    <row r="3674" spans="1:8" x14ac:dyDescent="0.2">
      <c r="A3674">
        <f t="shared" si="342"/>
        <v>8</v>
      </c>
      <c r="B3674" t="b">
        <f t="shared" si="343"/>
        <v>0</v>
      </c>
      <c r="C3674" t="str">
        <f t="shared" si="344"/>
        <v>OFF</v>
      </c>
      <c r="D3674" s="4">
        <f t="shared" si="346"/>
        <v>42582.999999991094</v>
      </c>
      <c r="E3674" t="str">
        <f t="shared" si="347"/>
        <v>LRKPLGS</v>
      </c>
      <c r="F3674" s="39">
        <v>66.114044189453125</v>
      </c>
      <c r="G3674">
        <f t="shared" si="345"/>
        <v>9.3137931323413652E-4</v>
      </c>
      <c r="H3674" s="38">
        <f>G3674*SUMIF('Manual Inputs'!$B$11:$B$22,'Expanded kW'!A3674,'Manual Inputs'!$C$11:$C$22)</f>
        <v>37395.242664282741</v>
      </c>
    </row>
    <row r="3675" spans="1:8" x14ac:dyDescent="0.2">
      <c r="A3675">
        <f t="shared" si="342"/>
        <v>8</v>
      </c>
      <c r="B3675" t="b">
        <f t="shared" si="343"/>
        <v>0</v>
      </c>
      <c r="C3675" t="str">
        <f t="shared" si="344"/>
        <v>OFF</v>
      </c>
      <c r="D3675" s="4">
        <f t="shared" si="346"/>
        <v>42583.041666657758</v>
      </c>
      <c r="E3675" t="str">
        <f t="shared" si="347"/>
        <v>LRKPLGS</v>
      </c>
      <c r="F3675" s="39">
        <v>64.3531494140625</v>
      </c>
      <c r="G3675">
        <f t="shared" si="345"/>
        <v>9.0657276892592241E-4</v>
      </c>
      <c r="H3675" s="38">
        <f>G3675*SUMIF('Manual Inputs'!$B$11:$B$22,'Expanded kW'!A3675,'Manual Inputs'!$C$11:$C$22)</f>
        <v>36399.250235755666</v>
      </c>
    </row>
    <row r="3676" spans="1:8" x14ac:dyDescent="0.2">
      <c r="A3676">
        <f t="shared" si="342"/>
        <v>8</v>
      </c>
      <c r="B3676" t="b">
        <f t="shared" si="343"/>
        <v>0</v>
      </c>
      <c r="C3676" t="str">
        <f t="shared" si="344"/>
        <v>OFF</v>
      </c>
      <c r="D3676" s="4">
        <f t="shared" si="346"/>
        <v>42583.083333324423</v>
      </c>
      <c r="E3676" t="str">
        <f t="shared" si="347"/>
        <v>LRKPLGS</v>
      </c>
      <c r="F3676" s="39">
        <v>63.052558898925781</v>
      </c>
      <c r="G3676">
        <f t="shared" si="345"/>
        <v>8.8825074498021265E-4</v>
      </c>
      <c r="H3676" s="38">
        <f>G3676*SUMIF('Manual Inputs'!$B$11:$B$22,'Expanded kW'!A3676,'Manual Inputs'!$C$11:$C$22)</f>
        <v>35663.613828746078</v>
      </c>
    </row>
    <row r="3677" spans="1:8" x14ac:dyDescent="0.2">
      <c r="A3677">
        <f t="shared" si="342"/>
        <v>8</v>
      </c>
      <c r="B3677" t="b">
        <f t="shared" si="343"/>
        <v>0</v>
      </c>
      <c r="C3677" t="str">
        <f t="shared" si="344"/>
        <v>OFF</v>
      </c>
      <c r="D3677" s="4">
        <f t="shared" si="346"/>
        <v>42583.124999991087</v>
      </c>
      <c r="E3677" t="str">
        <f t="shared" si="347"/>
        <v>LRKPLGS</v>
      </c>
      <c r="F3677" s="39">
        <v>64.843002319335937</v>
      </c>
      <c r="G3677">
        <f t="shared" si="345"/>
        <v>9.134735548042139E-4</v>
      </c>
      <c r="H3677" s="38">
        <f>G3677*SUMIF('Manual Inputs'!$B$11:$B$22,'Expanded kW'!A3677,'Manual Inputs'!$C$11:$C$22)</f>
        <v>36676.319480075559</v>
      </c>
    </row>
    <row r="3678" spans="1:8" x14ac:dyDescent="0.2">
      <c r="A3678">
        <f t="shared" si="342"/>
        <v>8</v>
      </c>
      <c r="B3678" t="b">
        <f t="shared" si="343"/>
        <v>0</v>
      </c>
      <c r="C3678" t="str">
        <f t="shared" si="344"/>
        <v>OFF</v>
      </c>
      <c r="D3678" s="4">
        <f t="shared" si="346"/>
        <v>42583.166666657751</v>
      </c>
      <c r="E3678" t="str">
        <f t="shared" si="347"/>
        <v>LRKPLGS</v>
      </c>
      <c r="F3678" s="39">
        <v>70.850013732910156</v>
      </c>
      <c r="G3678">
        <f t="shared" si="345"/>
        <v>9.9809712054664784E-4</v>
      </c>
      <c r="H3678" s="38">
        <f>G3678*SUMIF('Manual Inputs'!$B$11:$B$22,'Expanded kW'!A3678,'Manual Inputs'!$C$11:$C$22)</f>
        <v>40073.988647824925</v>
      </c>
    </row>
    <row r="3679" spans="1:8" x14ac:dyDescent="0.2">
      <c r="A3679">
        <f t="shared" si="342"/>
        <v>8</v>
      </c>
      <c r="B3679" t="b">
        <f t="shared" si="343"/>
        <v>0</v>
      </c>
      <c r="C3679" t="str">
        <f t="shared" si="344"/>
        <v>OFF</v>
      </c>
      <c r="D3679" s="4">
        <f t="shared" si="346"/>
        <v>42583.208333324415</v>
      </c>
      <c r="E3679" t="str">
        <f t="shared" si="347"/>
        <v>LRKPLGS</v>
      </c>
      <c r="F3679" s="39">
        <v>84.044654846191406</v>
      </c>
      <c r="G3679">
        <f t="shared" si="345"/>
        <v>1.1839761713462545E-3</v>
      </c>
      <c r="H3679" s="38">
        <f>G3679*SUMIF('Manual Inputs'!$B$11:$B$22,'Expanded kW'!A3679,'Manual Inputs'!$C$11:$C$22)</f>
        <v>47537.105030258943</v>
      </c>
    </row>
    <row r="3680" spans="1:8" x14ac:dyDescent="0.2">
      <c r="A3680">
        <f t="shared" si="342"/>
        <v>8</v>
      </c>
      <c r="B3680" t="b">
        <f t="shared" si="343"/>
        <v>0</v>
      </c>
      <c r="C3680" t="str">
        <f t="shared" si="344"/>
        <v>OFF</v>
      </c>
      <c r="D3680" s="4">
        <f t="shared" si="346"/>
        <v>42583.24999999108</v>
      </c>
      <c r="E3680" t="str">
        <f t="shared" si="347"/>
        <v>LRKPLGS</v>
      </c>
      <c r="F3680" s="39">
        <v>95.467033386230469</v>
      </c>
      <c r="G3680">
        <f t="shared" si="345"/>
        <v>1.3448885343781782E-3</v>
      </c>
      <c r="H3680" s="38">
        <f>G3680*SUMIF('Manual Inputs'!$B$11:$B$22,'Expanded kW'!A3680,'Manual Inputs'!$C$11:$C$22)</f>
        <v>53997.799161812261</v>
      </c>
    </row>
    <row r="3681" spans="1:8" x14ac:dyDescent="0.2">
      <c r="A3681">
        <f t="shared" si="342"/>
        <v>8</v>
      </c>
      <c r="B3681" t="b">
        <f t="shared" si="343"/>
        <v>0</v>
      </c>
      <c r="C3681" t="str">
        <f t="shared" si="344"/>
        <v>ON</v>
      </c>
      <c r="D3681" s="4">
        <f t="shared" si="346"/>
        <v>42583.291666657744</v>
      </c>
      <c r="E3681" t="str">
        <f t="shared" si="347"/>
        <v>LRKPLGS</v>
      </c>
      <c r="F3681" s="39">
        <v>98.326675415039063</v>
      </c>
      <c r="G3681">
        <f t="shared" si="345"/>
        <v>1.3851736426564599E-3</v>
      </c>
      <c r="H3681" s="38">
        <f>G3681*SUMIF('Manual Inputs'!$B$11:$B$22,'Expanded kW'!A3681,'Manual Inputs'!$C$11:$C$22)</f>
        <v>55615.261970377498</v>
      </c>
    </row>
    <row r="3682" spans="1:8" x14ac:dyDescent="0.2">
      <c r="A3682">
        <f t="shared" si="342"/>
        <v>8</v>
      </c>
      <c r="B3682" t="b">
        <f t="shared" si="343"/>
        <v>0</v>
      </c>
      <c r="C3682" t="str">
        <f t="shared" si="344"/>
        <v>ON</v>
      </c>
      <c r="D3682" s="4">
        <f t="shared" si="346"/>
        <v>42583.333333324408</v>
      </c>
      <c r="E3682" t="str">
        <f t="shared" si="347"/>
        <v>LRKPLGS</v>
      </c>
      <c r="F3682" s="39">
        <v>112.26215362548828</v>
      </c>
      <c r="G3682">
        <f t="shared" si="345"/>
        <v>1.5814892104659992E-3</v>
      </c>
      <c r="H3682" s="38">
        <f>G3682*SUMIF('Manual Inputs'!$B$11:$B$22,'Expanded kW'!A3682,'Manual Inputs'!$C$11:$C$22)</f>
        <v>63497.408581001946</v>
      </c>
    </row>
    <row r="3683" spans="1:8" x14ac:dyDescent="0.2">
      <c r="A3683">
        <f t="shared" si="342"/>
        <v>8</v>
      </c>
      <c r="B3683" t="b">
        <f t="shared" si="343"/>
        <v>0</v>
      </c>
      <c r="C3683" t="str">
        <f t="shared" si="344"/>
        <v>ON</v>
      </c>
      <c r="D3683" s="4">
        <f t="shared" si="346"/>
        <v>42583.374999991072</v>
      </c>
      <c r="E3683" t="str">
        <f t="shared" si="347"/>
        <v>LRKPLGS</v>
      </c>
      <c r="F3683" s="39">
        <v>119.89031982421875</v>
      </c>
      <c r="G3683">
        <f t="shared" si="345"/>
        <v>1.6889507382323316E-3</v>
      </c>
      <c r="H3683" s="38">
        <f>G3683*SUMIF('Manual Inputs'!$B$11:$B$22,'Expanded kW'!A3683,'Manual Inputs'!$C$11:$C$22)</f>
        <v>67812.030830816031</v>
      </c>
    </row>
    <row r="3684" spans="1:8" x14ac:dyDescent="0.2">
      <c r="A3684">
        <f t="shared" si="342"/>
        <v>8</v>
      </c>
      <c r="B3684" t="b">
        <f t="shared" si="343"/>
        <v>0</v>
      </c>
      <c r="C3684" t="str">
        <f t="shared" si="344"/>
        <v>ON</v>
      </c>
      <c r="D3684" s="4">
        <f t="shared" si="346"/>
        <v>42583.416666657737</v>
      </c>
      <c r="E3684" t="str">
        <f t="shared" si="347"/>
        <v>LRKPLGS</v>
      </c>
      <c r="F3684" s="39">
        <v>120.86495971679687</v>
      </c>
      <c r="G3684">
        <f t="shared" si="345"/>
        <v>1.7026809440445607E-3</v>
      </c>
      <c r="H3684" s="38">
        <f>G3684*SUMIF('Manual Inputs'!$B$11:$B$22,'Expanded kW'!A3684,'Manual Inputs'!$C$11:$C$22)</f>
        <v>68363.303948957284</v>
      </c>
    </row>
    <row r="3685" spans="1:8" x14ac:dyDescent="0.2">
      <c r="A3685">
        <f t="shared" si="342"/>
        <v>8</v>
      </c>
      <c r="B3685" t="b">
        <f t="shared" si="343"/>
        <v>0</v>
      </c>
      <c r="C3685" t="str">
        <f t="shared" si="344"/>
        <v>ON</v>
      </c>
      <c r="D3685" s="4">
        <f t="shared" si="346"/>
        <v>42583.458333324401</v>
      </c>
      <c r="E3685" t="str">
        <f t="shared" si="347"/>
        <v>LRKPLGS</v>
      </c>
      <c r="F3685" s="39">
        <v>120.89130401611328</v>
      </c>
      <c r="G3685">
        <f t="shared" si="345"/>
        <v>1.7030520684509674E-3</v>
      </c>
      <c r="H3685" s="38">
        <f>G3685*SUMIF('Manual Inputs'!$B$11:$B$22,'Expanded kW'!A3685,'Manual Inputs'!$C$11:$C$22)</f>
        <v>68378.204738613029</v>
      </c>
    </row>
    <row r="3686" spans="1:8" x14ac:dyDescent="0.2">
      <c r="A3686">
        <f t="shared" si="342"/>
        <v>8</v>
      </c>
      <c r="B3686" t="b">
        <f t="shared" si="343"/>
        <v>0</v>
      </c>
      <c r="C3686" t="str">
        <f t="shared" si="344"/>
        <v>ON</v>
      </c>
      <c r="D3686" s="4">
        <f t="shared" si="346"/>
        <v>42583.499999991065</v>
      </c>
      <c r="E3686" t="str">
        <f t="shared" si="347"/>
        <v>LRKPLGS</v>
      </c>
      <c r="F3686" s="39">
        <v>129.42134094238281</v>
      </c>
      <c r="G3686">
        <f t="shared" si="345"/>
        <v>1.8232186689312647E-3</v>
      </c>
      <c r="H3686" s="38">
        <f>G3686*SUMIF('Manual Inputs'!$B$11:$B$22,'Expanded kW'!A3686,'Manual Inputs'!$C$11:$C$22)</f>
        <v>73202.940612871156</v>
      </c>
    </row>
    <row r="3687" spans="1:8" x14ac:dyDescent="0.2">
      <c r="A3687">
        <f t="shared" si="342"/>
        <v>8</v>
      </c>
      <c r="B3687" t="b">
        <f t="shared" si="343"/>
        <v>0</v>
      </c>
      <c r="C3687" t="str">
        <f t="shared" si="344"/>
        <v>ON</v>
      </c>
      <c r="D3687" s="4">
        <f t="shared" si="346"/>
        <v>42583.541666657729</v>
      </c>
      <c r="E3687" t="str">
        <f t="shared" si="347"/>
        <v>LRKPLGS</v>
      </c>
      <c r="F3687" s="39">
        <v>125.57386016845703</v>
      </c>
      <c r="G3687">
        <f t="shared" si="345"/>
        <v>1.7690174164616389E-3</v>
      </c>
      <c r="H3687" s="38">
        <f>G3687*SUMIF('Manual Inputs'!$B$11:$B$22,'Expanded kW'!A3687,'Manual Inputs'!$C$11:$C$22)</f>
        <v>71026.739187727217</v>
      </c>
    </row>
    <row r="3688" spans="1:8" x14ac:dyDescent="0.2">
      <c r="A3688">
        <f t="shared" si="342"/>
        <v>8</v>
      </c>
      <c r="B3688" t="b">
        <f t="shared" si="343"/>
        <v>0</v>
      </c>
      <c r="C3688" t="str">
        <f t="shared" si="344"/>
        <v>ON</v>
      </c>
      <c r="D3688" s="4">
        <f t="shared" si="346"/>
        <v>42583.583333324394</v>
      </c>
      <c r="E3688" t="str">
        <f t="shared" si="347"/>
        <v>LRKPLGS</v>
      </c>
      <c r="F3688" s="39">
        <v>127.92058563232422</v>
      </c>
      <c r="G3688">
        <f t="shared" si="345"/>
        <v>1.8020768303529217E-3</v>
      </c>
      <c r="H3688" s="38">
        <f>G3688*SUMIF('Manual Inputs'!$B$11:$B$22,'Expanded kW'!A3688,'Manual Inputs'!$C$11:$C$22)</f>
        <v>72354.087548633644</v>
      </c>
    </row>
    <row r="3689" spans="1:8" x14ac:dyDescent="0.2">
      <c r="A3689">
        <f t="shared" si="342"/>
        <v>8</v>
      </c>
      <c r="B3689" t="b">
        <f t="shared" si="343"/>
        <v>0</v>
      </c>
      <c r="C3689" t="str">
        <f t="shared" si="344"/>
        <v>ON</v>
      </c>
      <c r="D3689" s="4">
        <f t="shared" si="346"/>
        <v>42583.624999991058</v>
      </c>
      <c r="E3689" t="str">
        <f t="shared" si="347"/>
        <v>LRKPLGS</v>
      </c>
      <c r="F3689" s="39">
        <v>122.16783142089844</v>
      </c>
      <c r="G3689">
        <f t="shared" si="345"/>
        <v>1.7210351041609961E-3</v>
      </c>
      <c r="H3689" s="38">
        <f>G3689*SUMIF('Manual Inputs'!$B$11:$B$22,'Expanded kW'!A3689,'Manual Inputs'!$C$11:$C$22)</f>
        <v>69100.230635754619</v>
      </c>
    </row>
    <row r="3690" spans="1:8" x14ac:dyDescent="0.2">
      <c r="A3690">
        <f t="shared" si="342"/>
        <v>8</v>
      </c>
      <c r="B3690" t="b">
        <f t="shared" si="343"/>
        <v>0</v>
      </c>
      <c r="C3690" t="str">
        <f t="shared" si="344"/>
        <v>ON</v>
      </c>
      <c r="D3690" s="4">
        <f t="shared" si="346"/>
        <v>42583.666666657722</v>
      </c>
      <c r="E3690" t="str">
        <f t="shared" si="347"/>
        <v>LRKPLGS</v>
      </c>
      <c r="F3690" s="39">
        <v>113.88162231445312</v>
      </c>
      <c r="G3690">
        <f t="shared" si="345"/>
        <v>1.6043034196680569E-3</v>
      </c>
      <c r="H3690" s="38">
        <f>G3690*SUMIF('Manual Inputs'!$B$11:$B$22,'Expanded kW'!A3690,'Manual Inputs'!$C$11:$C$22)</f>
        <v>64413.407978006151</v>
      </c>
    </row>
    <row r="3691" spans="1:8" x14ac:dyDescent="0.2">
      <c r="A3691">
        <f t="shared" si="342"/>
        <v>8</v>
      </c>
      <c r="B3691" t="b">
        <f t="shared" si="343"/>
        <v>0</v>
      </c>
      <c r="C3691" t="str">
        <f t="shared" si="344"/>
        <v>ON</v>
      </c>
      <c r="D3691" s="4">
        <f t="shared" si="346"/>
        <v>42583.708333324386</v>
      </c>
      <c r="E3691" t="str">
        <f t="shared" si="347"/>
        <v>LRKPLGS</v>
      </c>
      <c r="F3691" s="39">
        <v>107.44540405273438</v>
      </c>
      <c r="G3691">
        <f t="shared" si="345"/>
        <v>1.5136334172817726E-3</v>
      </c>
      <c r="H3691" s="38">
        <f>G3691*SUMIF('Manual Inputs'!$B$11:$B$22,'Expanded kW'!A3691,'Manual Inputs'!$C$11:$C$22)</f>
        <v>60772.972020895912</v>
      </c>
    </row>
    <row r="3692" spans="1:8" x14ac:dyDescent="0.2">
      <c r="A3692">
        <f t="shared" si="342"/>
        <v>8</v>
      </c>
      <c r="B3692" t="b">
        <f t="shared" si="343"/>
        <v>0</v>
      </c>
      <c r="C3692" t="str">
        <f t="shared" si="344"/>
        <v>ON</v>
      </c>
      <c r="D3692" s="4">
        <f t="shared" si="346"/>
        <v>42583.749999991051</v>
      </c>
      <c r="E3692" t="str">
        <f t="shared" si="347"/>
        <v>LRKPLGS</v>
      </c>
      <c r="F3692" s="39">
        <v>103.17894744873047</v>
      </c>
      <c r="G3692">
        <f t="shared" si="345"/>
        <v>1.4535298572818185E-3</v>
      </c>
      <c r="H3692" s="38">
        <f>G3692*SUMIF('Manual Inputs'!$B$11:$B$22,'Expanded kW'!A3692,'Manual Inputs'!$C$11:$C$22)</f>
        <v>58359.790646509355</v>
      </c>
    </row>
    <row r="3693" spans="1:8" x14ac:dyDescent="0.2">
      <c r="A3693">
        <f t="shared" si="342"/>
        <v>8</v>
      </c>
      <c r="B3693" t="b">
        <f t="shared" si="343"/>
        <v>0</v>
      </c>
      <c r="C3693" t="str">
        <f t="shared" si="344"/>
        <v>ON</v>
      </c>
      <c r="D3693" s="4">
        <f t="shared" si="346"/>
        <v>42583.791666657715</v>
      </c>
      <c r="E3693" t="str">
        <f t="shared" si="347"/>
        <v>LRKPLGS</v>
      </c>
      <c r="F3693" s="39">
        <v>97.445060729980469</v>
      </c>
      <c r="G3693">
        <f t="shared" si="345"/>
        <v>1.3727539262410784E-3</v>
      </c>
      <c r="H3693" s="38">
        <f>G3693*SUMIF('Manual Inputs'!$B$11:$B$22,'Expanded kW'!A3693,'Manual Inputs'!$C$11:$C$22)</f>
        <v>55116.605512610535</v>
      </c>
    </row>
    <row r="3694" spans="1:8" x14ac:dyDescent="0.2">
      <c r="A3694">
        <f t="shared" si="342"/>
        <v>8</v>
      </c>
      <c r="B3694" t="b">
        <f t="shared" si="343"/>
        <v>0</v>
      </c>
      <c r="C3694" t="str">
        <f t="shared" si="344"/>
        <v>ON</v>
      </c>
      <c r="D3694" s="4">
        <f t="shared" si="346"/>
        <v>42583.833333324379</v>
      </c>
      <c r="E3694" t="str">
        <f t="shared" si="347"/>
        <v>LRKPLGS</v>
      </c>
      <c r="F3694" s="39">
        <v>93.346939086914063</v>
      </c>
      <c r="G3694">
        <f t="shared" si="345"/>
        <v>1.3150217791872451E-3</v>
      </c>
      <c r="H3694" s="38">
        <f>G3694*SUMIF('Manual Inputs'!$B$11:$B$22,'Expanded kW'!A3694,'Manual Inputs'!$C$11:$C$22)</f>
        <v>52798.637292861771</v>
      </c>
    </row>
    <row r="3695" spans="1:8" x14ac:dyDescent="0.2">
      <c r="A3695">
        <f t="shared" si="342"/>
        <v>8</v>
      </c>
      <c r="B3695" t="b">
        <f t="shared" si="343"/>
        <v>0</v>
      </c>
      <c r="C3695" t="str">
        <f t="shared" si="344"/>
        <v>OFF</v>
      </c>
      <c r="D3695" s="4">
        <f t="shared" si="346"/>
        <v>42583.874999991043</v>
      </c>
      <c r="E3695" t="str">
        <f t="shared" si="347"/>
        <v>LRKPLGS</v>
      </c>
      <c r="F3695" s="39">
        <v>86.554214477539063</v>
      </c>
      <c r="G3695">
        <f t="shared" si="345"/>
        <v>1.2193295059458882E-3</v>
      </c>
      <c r="H3695" s="38">
        <f>G3695*SUMIF('Manual Inputs'!$B$11:$B$22,'Expanded kW'!A3695,'Manual Inputs'!$C$11:$C$22)</f>
        <v>48956.555202234726</v>
      </c>
    </row>
    <row r="3696" spans="1:8" x14ac:dyDescent="0.2">
      <c r="A3696">
        <f t="shared" si="342"/>
        <v>8</v>
      </c>
      <c r="B3696" t="b">
        <f t="shared" si="343"/>
        <v>0</v>
      </c>
      <c r="C3696" t="str">
        <f t="shared" si="344"/>
        <v>OFF</v>
      </c>
      <c r="D3696" s="4">
        <f t="shared" si="346"/>
        <v>42583.916666657708</v>
      </c>
      <c r="E3696" t="str">
        <f t="shared" si="347"/>
        <v>LRKPLGS</v>
      </c>
      <c r="F3696" s="39">
        <v>80.524070739746094</v>
      </c>
      <c r="G3696">
        <f t="shared" si="345"/>
        <v>1.1343800643852599E-3</v>
      </c>
      <c r="H3696" s="38">
        <f>G3696*SUMIF('Manual Inputs'!$B$11:$B$22,'Expanded kW'!A3696,'Manual Inputs'!$C$11:$C$22)</f>
        <v>45545.801993293295</v>
      </c>
    </row>
    <row r="3697" spans="1:8" x14ac:dyDescent="0.2">
      <c r="A3697">
        <f t="shared" si="342"/>
        <v>8</v>
      </c>
      <c r="B3697" t="b">
        <f t="shared" si="343"/>
        <v>0</v>
      </c>
      <c r="C3697" t="str">
        <f t="shared" si="344"/>
        <v>OFF</v>
      </c>
      <c r="D3697" s="4">
        <f t="shared" si="346"/>
        <v>42583.958333324372</v>
      </c>
      <c r="E3697" t="str">
        <f t="shared" si="347"/>
        <v>LRKPLGS</v>
      </c>
      <c r="F3697" s="39">
        <v>76.562156677246094</v>
      </c>
      <c r="G3697">
        <f t="shared" si="345"/>
        <v>1.078566736916592E-3</v>
      </c>
      <c r="H3697" s="38">
        <f>G3697*SUMIF('Manual Inputs'!$B$11:$B$22,'Expanded kW'!A3697,'Manual Inputs'!$C$11:$C$22)</f>
        <v>43304.875128228567</v>
      </c>
    </row>
    <row r="3698" spans="1:8" x14ac:dyDescent="0.2">
      <c r="A3698">
        <f t="shared" si="342"/>
        <v>8</v>
      </c>
      <c r="B3698" t="b">
        <f t="shared" si="343"/>
        <v>0</v>
      </c>
      <c r="C3698" t="str">
        <f t="shared" si="344"/>
        <v>OFF</v>
      </c>
      <c r="D3698" s="4">
        <f t="shared" si="346"/>
        <v>42583.999999991036</v>
      </c>
      <c r="E3698" t="str">
        <f t="shared" si="347"/>
        <v>LRKPLGS</v>
      </c>
      <c r="F3698" s="39">
        <v>73.106597900390625</v>
      </c>
      <c r="G3698">
        <f t="shared" si="345"/>
        <v>1.0298866720395252E-3</v>
      </c>
      <c r="H3698" s="38">
        <f>G3698*SUMIF('Manual Inputs'!$B$11:$B$22,'Expanded kW'!A3698,'Manual Inputs'!$C$11:$C$22)</f>
        <v>41350.351538189032</v>
      </c>
    </row>
    <row r="3699" spans="1:8" x14ac:dyDescent="0.2">
      <c r="A3699">
        <f t="shared" si="342"/>
        <v>8</v>
      </c>
      <c r="B3699" t="b">
        <f t="shared" si="343"/>
        <v>0</v>
      </c>
      <c r="C3699" t="str">
        <f t="shared" si="344"/>
        <v>OFF</v>
      </c>
      <c r="D3699" s="4">
        <f t="shared" si="346"/>
        <v>42584.0416666577</v>
      </c>
      <c r="E3699" t="str">
        <f t="shared" si="347"/>
        <v>LRKPLGS</v>
      </c>
      <c r="F3699" s="39">
        <v>71.680755615234375</v>
      </c>
      <c r="G3699">
        <f t="shared" si="345"/>
        <v>1.0098001681111985E-3</v>
      </c>
      <c r="H3699" s="38">
        <f>G3699*SUMIF('Manual Inputs'!$B$11:$B$22,'Expanded kW'!A3699,'Manual Inputs'!$C$11:$C$22)</f>
        <v>40543.870571730185</v>
      </c>
    </row>
    <row r="3700" spans="1:8" x14ac:dyDescent="0.2">
      <c r="A3700">
        <f t="shared" si="342"/>
        <v>8</v>
      </c>
      <c r="B3700" t="b">
        <f t="shared" si="343"/>
        <v>0</v>
      </c>
      <c r="C3700" t="str">
        <f t="shared" si="344"/>
        <v>OFF</v>
      </c>
      <c r="D3700" s="4">
        <f t="shared" si="346"/>
        <v>42584.083333324365</v>
      </c>
      <c r="E3700" t="str">
        <f t="shared" si="347"/>
        <v>LRKPLGS</v>
      </c>
      <c r="F3700" s="39">
        <v>72.172080993652344</v>
      </c>
      <c r="G3700">
        <f t="shared" si="345"/>
        <v>1.0167216974040385E-3</v>
      </c>
      <c r="H3700" s="38">
        <f>G3700*SUMIF('Manual Inputs'!$B$11:$B$22,'Expanded kW'!A3700,'Manual Inputs'!$C$11:$C$22)</f>
        <v>40821.772672234132</v>
      </c>
    </row>
    <row r="3701" spans="1:8" x14ac:dyDescent="0.2">
      <c r="A3701">
        <f t="shared" si="342"/>
        <v>8</v>
      </c>
      <c r="B3701" t="b">
        <f t="shared" si="343"/>
        <v>0</v>
      </c>
      <c r="C3701" t="str">
        <f t="shared" si="344"/>
        <v>OFF</v>
      </c>
      <c r="D3701" s="4">
        <f t="shared" si="346"/>
        <v>42584.124999991029</v>
      </c>
      <c r="E3701" t="str">
        <f t="shared" si="347"/>
        <v>LRKPLGS</v>
      </c>
      <c r="F3701" s="39">
        <v>72.691390991210937</v>
      </c>
      <c r="G3701">
        <f t="shared" si="345"/>
        <v>1.0240374590521348E-3</v>
      </c>
      <c r="H3701" s="38">
        <f>G3701*SUMIF('Manual Inputs'!$B$11:$B$22,'Expanded kW'!A3701,'Manual Inputs'!$C$11:$C$22)</f>
        <v>41115.503355552246</v>
      </c>
    </row>
    <row r="3702" spans="1:8" x14ac:dyDescent="0.2">
      <c r="A3702">
        <f t="shared" si="342"/>
        <v>8</v>
      </c>
      <c r="B3702" t="b">
        <f t="shared" si="343"/>
        <v>0</v>
      </c>
      <c r="C3702" t="str">
        <f t="shared" si="344"/>
        <v>OFF</v>
      </c>
      <c r="D3702" s="4">
        <f t="shared" si="346"/>
        <v>42584.166666657693</v>
      </c>
      <c r="E3702" t="str">
        <f t="shared" si="347"/>
        <v>LRKPLGS</v>
      </c>
      <c r="F3702" s="39">
        <v>81.647529602050781</v>
      </c>
      <c r="G3702">
        <f t="shared" si="345"/>
        <v>1.1502067522917163E-3</v>
      </c>
      <c r="H3702" s="38">
        <f>G3702*SUMIF('Manual Inputs'!$B$11:$B$22,'Expanded kW'!A3702,'Manual Inputs'!$C$11:$C$22)</f>
        <v>46181.249685145805</v>
      </c>
    </row>
    <row r="3703" spans="1:8" x14ac:dyDescent="0.2">
      <c r="A3703">
        <f t="shared" si="342"/>
        <v>8</v>
      </c>
      <c r="B3703" t="b">
        <f t="shared" si="343"/>
        <v>0</v>
      </c>
      <c r="C3703" t="str">
        <f t="shared" si="344"/>
        <v>OFF</v>
      </c>
      <c r="D3703" s="4">
        <f t="shared" si="346"/>
        <v>42584.208333324357</v>
      </c>
      <c r="E3703" t="str">
        <f t="shared" si="347"/>
        <v>LRKPLGS</v>
      </c>
      <c r="F3703" s="39">
        <v>87.011795043945313</v>
      </c>
      <c r="G3703">
        <f t="shared" si="345"/>
        <v>1.2257756563654192E-3</v>
      </c>
      <c r="H3703" s="38">
        <f>G3703*SUMIF('Manual Inputs'!$B$11:$B$22,'Expanded kW'!A3703,'Manual Inputs'!$C$11:$C$22)</f>
        <v>49215.370655577564</v>
      </c>
    </row>
    <row r="3704" spans="1:8" x14ac:dyDescent="0.2">
      <c r="A3704">
        <f t="shared" si="342"/>
        <v>8</v>
      </c>
      <c r="B3704" t="b">
        <f t="shared" si="343"/>
        <v>0</v>
      </c>
      <c r="C3704" t="str">
        <f t="shared" si="344"/>
        <v>OFF</v>
      </c>
      <c r="D3704" s="4">
        <f t="shared" si="346"/>
        <v>42584.249999991021</v>
      </c>
      <c r="E3704" t="str">
        <f t="shared" si="347"/>
        <v>LRKPLGS</v>
      </c>
      <c r="F3704" s="39">
        <v>104.92742919921875</v>
      </c>
      <c r="G3704">
        <f t="shared" si="345"/>
        <v>1.4781615335305994E-3</v>
      </c>
      <c r="H3704" s="38">
        <f>G3704*SUMIF('Manual Inputs'!$B$11:$B$22,'Expanded kW'!A3704,'Manual Inputs'!$C$11:$C$22)</f>
        <v>59348.762054251645</v>
      </c>
    </row>
    <row r="3705" spans="1:8" x14ac:dyDescent="0.2">
      <c r="A3705">
        <f t="shared" si="342"/>
        <v>8</v>
      </c>
      <c r="B3705" t="b">
        <f t="shared" si="343"/>
        <v>0</v>
      </c>
      <c r="C3705" t="str">
        <f t="shared" si="344"/>
        <v>ON</v>
      </c>
      <c r="D3705" s="4">
        <f t="shared" si="346"/>
        <v>42584.291666657686</v>
      </c>
      <c r="E3705" t="str">
        <f t="shared" si="347"/>
        <v>LRKPLGS</v>
      </c>
      <c r="F3705" s="39">
        <v>107.24321746826172</v>
      </c>
      <c r="G3705">
        <f t="shared" si="345"/>
        <v>1.5107851207586968E-3</v>
      </c>
      <c r="H3705" s="38">
        <f>G3705*SUMIF('Manual Inputs'!$B$11:$B$22,'Expanded kW'!A3705,'Manual Inputs'!$C$11:$C$22)</f>
        <v>60658.611804658773</v>
      </c>
    </row>
    <row r="3706" spans="1:8" x14ac:dyDescent="0.2">
      <c r="A3706">
        <f t="shared" si="342"/>
        <v>8</v>
      </c>
      <c r="B3706" t="b">
        <f t="shared" si="343"/>
        <v>0</v>
      </c>
      <c r="C3706" t="str">
        <f t="shared" si="344"/>
        <v>ON</v>
      </c>
      <c r="D3706" s="4">
        <f t="shared" si="346"/>
        <v>42584.33333332435</v>
      </c>
      <c r="E3706" t="str">
        <f t="shared" si="347"/>
        <v>LRKPLGS</v>
      </c>
      <c r="F3706" s="39">
        <v>112.02426147460937</v>
      </c>
      <c r="G3706">
        <f t="shared" si="345"/>
        <v>1.5781379130098269E-3</v>
      </c>
      <c r="H3706" s="38">
        <f>G3706*SUMIF('Manual Inputs'!$B$11:$B$22,'Expanded kW'!A3706,'Manual Inputs'!$C$11:$C$22)</f>
        <v>63362.852681130622</v>
      </c>
    </row>
    <row r="3707" spans="1:8" x14ac:dyDescent="0.2">
      <c r="A3707">
        <f t="shared" si="342"/>
        <v>8</v>
      </c>
      <c r="B3707" t="b">
        <f t="shared" si="343"/>
        <v>0</v>
      </c>
      <c r="C3707" t="str">
        <f t="shared" si="344"/>
        <v>ON</v>
      </c>
      <c r="D3707" s="4">
        <f t="shared" si="346"/>
        <v>42584.374999991014</v>
      </c>
      <c r="E3707" t="str">
        <f t="shared" si="347"/>
        <v>LRKPLGS</v>
      </c>
      <c r="F3707" s="39">
        <v>117.79740905761719</v>
      </c>
      <c r="G3707">
        <f t="shared" si="345"/>
        <v>1.6594669301193095E-3</v>
      </c>
      <c r="H3707" s="38">
        <f>G3707*SUMIF('Manual Inputs'!$B$11:$B$22,'Expanded kW'!A3707,'Manual Inputs'!$C$11:$C$22)</f>
        <v>66628.244436393026</v>
      </c>
    </row>
    <row r="3708" spans="1:8" x14ac:dyDescent="0.2">
      <c r="A3708">
        <f t="shared" si="342"/>
        <v>8</v>
      </c>
      <c r="B3708" t="b">
        <f t="shared" si="343"/>
        <v>0</v>
      </c>
      <c r="C3708" t="str">
        <f t="shared" si="344"/>
        <v>ON</v>
      </c>
      <c r="D3708" s="4">
        <f t="shared" si="346"/>
        <v>42584.416666657678</v>
      </c>
      <c r="E3708" t="str">
        <f t="shared" si="347"/>
        <v>LRKPLGS</v>
      </c>
      <c r="F3708" s="39">
        <v>115.09043121337891</v>
      </c>
      <c r="G3708">
        <f t="shared" si="345"/>
        <v>1.6213324732665116E-3</v>
      </c>
      <c r="H3708" s="38">
        <f>G3708*SUMIF('Manual Inputs'!$B$11:$B$22,'Expanded kW'!A3708,'Manual Inputs'!$C$11:$C$22)</f>
        <v>65097.131121315011</v>
      </c>
    </row>
    <row r="3709" spans="1:8" x14ac:dyDescent="0.2">
      <c r="A3709">
        <f t="shared" si="342"/>
        <v>8</v>
      </c>
      <c r="B3709" t="b">
        <f t="shared" si="343"/>
        <v>0</v>
      </c>
      <c r="C3709" t="str">
        <f t="shared" si="344"/>
        <v>ON</v>
      </c>
      <c r="D3709" s="4">
        <f t="shared" si="346"/>
        <v>42584.458333324343</v>
      </c>
      <c r="E3709" t="str">
        <f t="shared" si="347"/>
        <v>LRKPLGS</v>
      </c>
      <c r="F3709" s="39">
        <v>111.29656219482422</v>
      </c>
      <c r="G3709">
        <f t="shared" si="345"/>
        <v>1.5678864745483541E-3</v>
      </c>
      <c r="H3709" s="38">
        <f>G3709*SUMIF('Manual Inputs'!$B$11:$B$22,'Expanded kW'!A3709,'Manual Inputs'!$C$11:$C$22)</f>
        <v>62951.25342884149</v>
      </c>
    </row>
    <row r="3710" spans="1:8" x14ac:dyDescent="0.2">
      <c r="A3710">
        <f t="shared" si="342"/>
        <v>8</v>
      </c>
      <c r="B3710" t="b">
        <f t="shared" si="343"/>
        <v>0</v>
      </c>
      <c r="C3710" t="str">
        <f t="shared" si="344"/>
        <v>ON</v>
      </c>
      <c r="D3710" s="4">
        <f t="shared" si="346"/>
        <v>42584.499999991007</v>
      </c>
      <c r="E3710" t="str">
        <f t="shared" si="347"/>
        <v>LRKPLGS</v>
      </c>
      <c r="F3710" s="39">
        <v>118.42707824707031</v>
      </c>
      <c r="G3710">
        <f t="shared" si="345"/>
        <v>1.6683373730702355E-3</v>
      </c>
      <c r="H3710" s="38">
        <f>G3710*SUMIF('Manual Inputs'!$B$11:$B$22,'Expanded kW'!A3710,'Manual Inputs'!$C$11:$C$22)</f>
        <v>66984.396180345459</v>
      </c>
    </row>
    <row r="3711" spans="1:8" x14ac:dyDescent="0.2">
      <c r="A3711">
        <f t="shared" si="342"/>
        <v>8</v>
      </c>
      <c r="B3711" t="b">
        <f t="shared" si="343"/>
        <v>0</v>
      </c>
      <c r="C3711" t="str">
        <f t="shared" si="344"/>
        <v>ON</v>
      </c>
      <c r="D3711" s="4">
        <f t="shared" si="346"/>
        <v>42584.541666657671</v>
      </c>
      <c r="E3711" t="str">
        <f t="shared" si="347"/>
        <v>LRKPLGS</v>
      </c>
      <c r="F3711" s="39">
        <v>114.69754028320312</v>
      </c>
      <c r="G3711">
        <f t="shared" si="345"/>
        <v>1.6157976358623068E-3</v>
      </c>
      <c r="H3711" s="38">
        <f>G3711*SUMIF('Manual Inputs'!$B$11:$B$22,'Expanded kW'!A3711,'Manual Inputs'!$C$11:$C$22)</f>
        <v>64874.905240949607</v>
      </c>
    </row>
    <row r="3712" spans="1:8" x14ac:dyDescent="0.2">
      <c r="A3712">
        <f t="shared" si="342"/>
        <v>8</v>
      </c>
      <c r="B3712" t="b">
        <f t="shared" si="343"/>
        <v>0</v>
      </c>
      <c r="C3712" t="str">
        <f t="shared" si="344"/>
        <v>ON</v>
      </c>
      <c r="D3712" s="4">
        <f t="shared" si="346"/>
        <v>42584.583333324335</v>
      </c>
      <c r="E3712" t="str">
        <f t="shared" si="347"/>
        <v>LRKPLGS</v>
      </c>
      <c r="F3712" s="39">
        <v>118.36441802978516</v>
      </c>
      <c r="G3712">
        <f t="shared" si="345"/>
        <v>1.6674546494241838E-3</v>
      </c>
      <c r="H3712" s="38">
        <f>G3712*SUMIF('Manual Inputs'!$B$11:$B$22,'Expanded kW'!A3712,'Manual Inputs'!$C$11:$C$22)</f>
        <v>66948.954481694251</v>
      </c>
    </row>
    <row r="3713" spans="1:8" x14ac:dyDescent="0.2">
      <c r="A3713">
        <f t="shared" si="342"/>
        <v>8</v>
      </c>
      <c r="B3713" t="b">
        <f t="shared" si="343"/>
        <v>0</v>
      </c>
      <c r="C3713" t="str">
        <f t="shared" si="344"/>
        <v>ON</v>
      </c>
      <c r="D3713" s="4">
        <f t="shared" si="346"/>
        <v>42584.624999991</v>
      </c>
      <c r="E3713" t="str">
        <f t="shared" si="347"/>
        <v>LRKPLGS</v>
      </c>
      <c r="F3713" s="39">
        <v>121.0635986328125</v>
      </c>
      <c r="G3713">
        <f t="shared" si="345"/>
        <v>1.7054792629108224E-3</v>
      </c>
      <c r="H3713" s="38">
        <f>G3713*SUMIF('Manual Inputs'!$B$11:$B$22,'Expanded kW'!A3713,'Manual Inputs'!$C$11:$C$22)</f>
        <v>68475.65754278205</v>
      </c>
    </row>
    <row r="3714" spans="1:8" x14ac:dyDescent="0.2">
      <c r="A3714">
        <f t="shared" ref="A3714:A3777" si="348">MONTH(D3714)</f>
        <v>8</v>
      </c>
      <c r="B3714" t="b">
        <f t="shared" ref="B3714:B3777" si="349">IF(ISNA(VLOOKUP(DATE(YEAR(D3714),MONTH(D3714),DAY(D3714)),Holidays,1,FALSE)),FALSE,TRUE)</f>
        <v>0</v>
      </c>
      <c r="C3714" t="str">
        <f t="shared" ref="C3714:C3777" si="350">IF(OR(HOUR(D3714)&lt;PkStart,HOUR(D3714)&gt;OPkStart-1,WEEKDAY(D3714,2)&gt;5,B3714)=TRUE,"OFF","ON")</f>
        <v>ON</v>
      </c>
      <c r="D3714" s="4">
        <f t="shared" si="346"/>
        <v>42584.666666657664</v>
      </c>
      <c r="E3714" t="str">
        <f t="shared" si="347"/>
        <v>LRKPLGS</v>
      </c>
      <c r="F3714" s="39">
        <v>108.95738220214844</v>
      </c>
      <c r="G3714">
        <f t="shared" ref="G3714:G3777" si="351">IF(SUMIF($A$2:$A$8761,A3714,$F$2:$F$8761)=0,0,F3714/SUMIF($A$2:$A$8761,A3714,$F$2:$F$8761))</f>
        <v>1.5349333572217791E-3</v>
      </c>
      <c r="H3714" s="38">
        <f>G3714*SUMIF('Manual Inputs'!$B$11:$B$22,'Expanded kW'!A3714,'Manual Inputs'!$C$11:$C$22)</f>
        <v>61628.172916463751</v>
      </c>
    </row>
    <row r="3715" spans="1:8" x14ac:dyDescent="0.2">
      <c r="A3715">
        <f t="shared" si="348"/>
        <v>8</v>
      </c>
      <c r="B3715" t="b">
        <f t="shared" si="349"/>
        <v>0</v>
      </c>
      <c r="C3715" t="str">
        <f t="shared" si="350"/>
        <v>ON</v>
      </c>
      <c r="D3715" s="4">
        <f t="shared" si="346"/>
        <v>42584.708333324328</v>
      </c>
      <c r="E3715" t="str">
        <f t="shared" si="347"/>
        <v>LRKPLGS</v>
      </c>
      <c r="F3715" s="39">
        <v>101.39506530761719</v>
      </c>
      <c r="G3715">
        <f t="shared" si="351"/>
        <v>1.4283994792532156E-3</v>
      </c>
      <c r="H3715" s="38">
        <f>G3715*SUMIF('Manual Inputs'!$B$11:$B$22,'Expanded kW'!A3715,'Manual Inputs'!$C$11:$C$22)</f>
        <v>57350.796167813511</v>
      </c>
    </row>
    <row r="3716" spans="1:8" x14ac:dyDescent="0.2">
      <c r="A3716">
        <f t="shared" si="348"/>
        <v>8</v>
      </c>
      <c r="B3716" t="b">
        <f t="shared" si="349"/>
        <v>0</v>
      </c>
      <c r="C3716" t="str">
        <f t="shared" si="350"/>
        <v>ON</v>
      </c>
      <c r="D3716" s="4">
        <f t="shared" ref="D3716:D3779" si="352">+D3715+1/24</f>
        <v>42584.749999990992</v>
      </c>
      <c r="E3716" t="str">
        <f t="shared" ref="E3716:E3779" si="353">+E3715</f>
        <v>LRKPLGS</v>
      </c>
      <c r="F3716" s="39">
        <v>98.798713684082031</v>
      </c>
      <c r="G3716">
        <f t="shared" si="351"/>
        <v>1.3918234654623624E-3</v>
      </c>
      <c r="H3716" s="38">
        <f>G3716*SUMIF('Manual Inputs'!$B$11:$B$22,'Expanded kW'!A3716,'Manual Inputs'!$C$11:$C$22)</f>
        <v>55882.254949465379</v>
      </c>
    </row>
    <row r="3717" spans="1:8" x14ac:dyDescent="0.2">
      <c r="A3717">
        <f t="shared" si="348"/>
        <v>8</v>
      </c>
      <c r="B3717" t="b">
        <f t="shared" si="349"/>
        <v>0</v>
      </c>
      <c r="C3717" t="str">
        <f t="shared" si="350"/>
        <v>ON</v>
      </c>
      <c r="D3717" s="4">
        <f t="shared" si="352"/>
        <v>42584.791666657657</v>
      </c>
      <c r="E3717" t="str">
        <f t="shared" si="353"/>
        <v>LRKPLGS</v>
      </c>
      <c r="F3717" s="39">
        <v>93.1282958984375</v>
      </c>
      <c r="G3717">
        <f t="shared" si="351"/>
        <v>1.311941650823851E-3</v>
      </c>
      <c r="H3717" s="38">
        <f>G3717*SUMIF('Manual Inputs'!$B$11:$B$22,'Expanded kW'!A3717,'Manual Inputs'!$C$11:$C$22)</f>
        <v>52674.968937821439</v>
      </c>
    </row>
    <row r="3718" spans="1:8" x14ac:dyDescent="0.2">
      <c r="A3718">
        <f t="shared" si="348"/>
        <v>8</v>
      </c>
      <c r="B3718" t="b">
        <f t="shared" si="349"/>
        <v>0</v>
      </c>
      <c r="C3718" t="str">
        <f t="shared" si="350"/>
        <v>ON</v>
      </c>
      <c r="D3718" s="4">
        <f t="shared" si="352"/>
        <v>42584.833333324321</v>
      </c>
      <c r="E3718" t="str">
        <f t="shared" si="353"/>
        <v>LRKPLGS</v>
      </c>
      <c r="F3718" s="39">
        <v>90.060928344726563</v>
      </c>
      <c r="G3718">
        <f t="shared" si="351"/>
        <v>1.2687302163905646E-3</v>
      </c>
      <c r="H3718" s="38">
        <f>G3718*SUMIF('Manual Inputs'!$B$11:$B$22,'Expanded kW'!A3718,'Manual Inputs'!$C$11:$C$22)</f>
        <v>50940.012992865559</v>
      </c>
    </row>
    <row r="3719" spans="1:8" x14ac:dyDescent="0.2">
      <c r="A3719">
        <f t="shared" si="348"/>
        <v>8</v>
      </c>
      <c r="B3719" t="b">
        <f t="shared" si="349"/>
        <v>0</v>
      </c>
      <c r="C3719" t="str">
        <f t="shared" si="350"/>
        <v>OFF</v>
      </c>
      <c r="D3719" s="4">
        <f t="shared" si="352"/>
        <v>42584.874999990985</v>
      </c>
      <c r="E3719" t="str">
        <f t="shared" si="353"/>
        <v>LRKPLGS</v>
      </c>
      <c r="F3719" s="39">
        <v>83.307029724121094</v>
      </c>
      <c r="G3719">
        <f t="shared" si="351"/>
        <v>1.1735849029245341E-3</v>
      </c>
      <c r="H3719" s="38">
        <f>G3719*SUMIF('Manual Inputs'!$B$11:$B$22,'Expanded kW'!A3719,'Manual Inputs'!$C$11:$C$22)</f>
        <v>47119.891550532186</v>
      </c>
    </row>
    <row r="3720" spans="1:8" x14ac:dyDescent="0.2">
      <c r="A3720">
        <f t="shared" si="348"/>
        <v>8</v>
      </c>
      <c r="B3720" t="b">
        <f t="shared" si="349"/>
        <v>0</v>
      </c>
      <c r="C3720" t="str">
        <f t="shared" si="350"/>
        <v>OFF</v>
      </c>
      <c r="D3720" s="4">
        <f t="shared" si="352"/>
        <v>42584.916666657649</v>
      </c>
      <c r="E3720" t="str">
        <f t="shared" si="353"/>
        <v>LRKPLGS</v>
      </c>
      <c r="F3720" s="39">
        <v>77.503898620605469</v>
      </c>
      <c r="G3720">
        <f t="shared" si="351"/>
        <v>1.0918334940058483E-3</v>
      </c>
      <c r="H3720" s="38">
        <f>G3720*SUMIF('Manual Inputs'!$B$11:$B$22,'Expanded kW'!A3720,'Manual Inputs'!$C$11:$C$22)</f>
        <v>43837.540599397471</v>
      </c>
    </row>
    <row r="3721" spans="1:8" x14ac:dyDescent="0.2">
      <c r="A3721">
        <f t="shared" si="348"/>
        <v>8</v>
      </c>
      <c r="B3721" t="b">
        <f t="shared" si="349"/>
        <v>0</v>
      </c>
      <c r="C3721" t="str">
        <f t="shared" si="350"/>
        <v>OFF</v>
      </c>
      <c r="D3721" s="4">
        <f t="shared" si="352"/>
        <v>42584.958333324314</v>
      </c>
      <c r="E3721" t="str">
        <f t="shared" si="353"/>
        <v>LRKPLGS</v>
      </c>
      <c r="F3721" s="39">
        <v>75.120048522949219</v>
      </c>
      <c r="G3721">
        <f t="shared" si="351"/>
        <v>1.0582510881187435E-3</v>
      </c>
      <c r="H3721" s="38">
        <f>G3721*SUMIF('Manual Inputs'!$B$11:$B$22,'Expanded kW'!A3721,'Manual Inputs'!$C$11:$C$22)</f>
        <v>42489.193905891916</v>
      </c>
    </row>
    <row r="3722" spans="1:8" x14ac:dyDescent="0.2">
      <c r="A3722">
        <f t="shared" si="348"/>
        <v>8</v>
      </c>
      <c r="B3722" t="b">
        <f t="shared" si="349"/>
        <v>0</v>
      </c>
      <c r="C3722" t="str">
        <f t="shared" si="350"/>
        <v>OFF</v>
      </c>
      <c r="D3722" s="4">
        <f t="shared" si="352"/>
        <v>42584.999999990978</v>
      </c>
      <c r="E3722" t="str">
        <f t="shared" si="353"/>
        <v>LRKPLGS</v>
      </c>
      <c r="F3722" s="39">
        <v>72.979469299316406</v>
      </c>
      <c r="G3722">
        <f t="shared" si="351"/>
        <v>1.028095752264271E-3</v>
      </c>
      <c r="H3722" s="38">
        <f>G3722*SUMIF('Manual Inputs'!$B$11:$B$22,'Expanded kW'!A3722,'Manual Inputs'!$C$11:$C$22)</f>
        <v>41278.445410753862</v>
      </c>
    </row>
    <row r="3723" spans="1:8" x14ac:dyDescent="0.2">
      <c r="A3723">
        <f t="shared" si="348"/>
        <v>8</v>
      </c>
      <c r="B3723" t="b">
        <f t="shared" si="349"/>
        <v>0</v>
      </c>
      <c r="C3723" t="str">
        <f t="shared" si="350"/>
        <v>OFF</v>
      </c>
      <c r="D3723" s="4">
        <f t="shared" si="352"/>
        <v>42585.041666657642</v>
      </c>
      <c r="E3723" t="str">
        <f t="shared" si="353"/>
        <v>LRKPLGS</v>
      </c>
      <c r="F3723" s="39">
        <v>70.273574829101563</v>
      </c>
      <c r="G3723">
        <f t="shared" si="351"/>
        <v>9.8997655740559699E-4</v>
      </c>
      <c r="H3723" s="38">
        <f>G3723*SUMIF('Manual Inputs'!$B$11:$B$22,'Expanded kW'!A3723,'Manual Inputs'!$C$11:$C$22)</f>
        <v>39747.94487069211</v>
      </c>
    </row>
    <row r="3724" spans="1:8" x14ac:dyDescent="0.2">
      <c r="A3724">
        <f t="shared" si="348"/>
        <v>8</v>
      </c>
      <c r="B3724" t="b">
        <f t="shared" si="349"/>
        <v>0</v>
      </c>
      <c r="C3724" t="str">
        <f t="shared" si="350"/>
        <v>OFF</v>
      </c>
      <c r="D3724" s="4">
        <f t="shared" si="352"/>
        <v>42585.083333324306</v>
      </c>
      <c r="E3724" t="str">
        <f t="shared" si="353"/>
        <v>LRKPLGS</v>
      </c>
      <c r="F3724" s="39">
        <v>68.666763305664062</v>
      </c>
      <c r="G3724">
        <f t="shared" si="351"/>
        <v>9.6734065558559223E-4</v>
      </c>
      <c r="H3724" s="38">
        <f>G3724*SUMIF('Manual Inputs'!$B$11:$B$22,'Expanded kW'!A3724,'Manual Inputs'!$C$11:$C$22)</f>
        <v>38839.104584617206</v>
      </c>
    </row>
    <row r="3725" spans="1:8" x14ac:dyDescent="0.2">
      <c r="A3725">
        <f t="shared" si="348"/>
        <v>8</v>
      </c>
      <c r="B3725" t="b">
        <f t="shared" si="349"/>
        <v>0</v>
      </c>
      <c r="C3725" t="str">
        <f t="shared" si="350"/>
        <v>OFF</v>
      </c>
      <c r="D3725" s="4">
        <f t="shared" si="352"/>
        <v>42585.124999990971</v>
      </c>
      <c r="E3725" t="str">
        <f t="shared" si="353"/>
        <v>LRKPLGS</v>
      </c>
      <c r="F3725" s="39">
        <v>68.428970336914063</v>
      </c>
      <c r="G3725">
        <f t="shared" si="351"/>
        <v>9.6399075535423399E-4</v>
      </c>
      <c r="H3725" s="38">
        <f>G3725*SUMIF('Manual Inputs'!$B$11:$B$22,'Expanded kW'!A3725,'Manual Inputs'!$C$11:$C$22)</f>
        <v>38704.604783867086</v>
      </c>
    </row>
    <row r="3726" spans="1:8" x14ac:dyDescent="0.2">
      <c r="A3726">
        <f t="shared" si="348"/>
        <v>8</v>
      </c>
      <c r="B3726" t="b">
        <f t="shared" si="349"/>
        <v>0</v>
      </c>
      <c r="C3726" t="str">
        <f t="shared" si="350"/>
        <v>OFF</v>
      </c>
      <c r="D3726" s="4">
        <f t="shared" si="352"/>
        <v>42585.166666657635</v>
      </c>
      <c r="E3726" t="str">
        <f t="shared" si="353"/>
        <v>LRKPLGS</v>
      </c>
      <c r="F3726" s="39">
        <v>72.000823974609375</v>
      </c>
      <c r="G3726">
        <f t="shared" si="351"/>
        <v>1.0143091200653163E-3</v>
      </c>
      <c r="H3726" s="38">
        <f>G3726*SUMIF('Manual Inputs'!$B$11:$B$22,'Expanded kW'!A3726,'Manual Inputs'!$C$11:$C$22)</f>
        <v>40724.906751179275</v>
      </c>
    </row>
    <row r="3727" spans="1:8" x14ac:dyDescent="0.2">
      <c r="A3727">
        <f t="shared" si="348"/>
        <v>8</v>
      </c>
      <c r="B3727" t="b">
        <f t="shared" si="349"/>
        <v>0</v>
      </c>
      <c r="C3727" t="str">
        <f t="shared" si="350"/>
        <v>OFF</v>
      </c>
      <c r="D3727" s="4">
        <f t="shared" si="352"/>
        <v>42585.208333324299</v>
      </c>
      <c r="E3727" t="str">
        <f t="shared" si="353"/>
        <v>LRKPLGS</v>
      </c>
      <c r="F3727" s="39">
        <v>87.080642700195313</v>
      </c>
      <c r="G3727">
        <f t="shared" si="351"/>
        <v>1.2267455453441082E-3</v>
      </c>
      <c r="H3727" s="38">
        <f>G3727*SUMIF('Manual Inputs'!$B$11:$B$22,'Expanded kW'!A3727,'Manual Inputs'!$C$11:$C$22)</f>
        <v>49254.312076328628</v>
      </c>
    </row>
    <row r="3728" spans="1:8" x14ac:dyDescent="0.2">
      <c r="A3728">
        <f t="shared" si="348"/>
        <v>8</v>
      </c>
      <c r="B3728" t="b">
        <f t="shared" si="349"/>
        <v>0</v>
      </c>
      <c r="C3728" t="str">
        <f t="shared" si="350"/>
        <v>OFF</v>
      </c>
      <c r="D3728" s="4">
        <f t="shared" si="352"/>
        <v>42585.249999990963</v>
      </c>
      <c r="E3728" t="str">
        <f t="shared" si="353"/>
        <v>LRKPLGS</v>
      </c>
      <c r="F3728" s="39">
        <v>97.828330993652344</v>
      </c>
      <c r="G3728">
        <f t="shared" si="351"/>
        <v>1.3781532328383101E-3</v>
      </c>
      <c r="H3728" s="38">
        <f>G3728*SUMIF('Manual Inputs'!$B$11:$B$22,'Expanded kW'!A3728,'Manual Inputs'!$C$11:$C$22)</f>
        <v>55333.389778218952</v>
      </c>
    </row>
    <row r="3729" spans="1:8" x14ac:dyDescent="0.2">
      <c r="A3729">
        <f t="shared" si="348"/>
        <v>8</v>
      </c>
      <c r="B3729" t="b">
        <f t="shared" si="349"/>
        <v>0</v>
      </c>
      <c r="C3729" t="str">
        <f t="shared" si="350"/>
        <v>ON</v>
      </c>
      <c r="D3729" s="4">
        <f t="shared" si="352"/>
        <v>42585.291666657628</v>
      </c>
      <c r="E3729" t="str">
        <f t="shared" si="353"/>
        <v>LRKPLGS</v>
      </c>
      <c r="F3729" s="39">
        <v>99.1988525390625</v>
      </c>
      <c r="G3729">
        <f t="shared" si="351"/>
        <v>1.3974604077568325E-3</v>
      </c>
      <c r="H3729" s="38">
        <f>G3729*SUMIF('Manual Inputs'!$B$11:$B$22,'Expanded kW'!A3729,'Manual Inputs'!$C$11:$C$22)</f>
        <v>56108.580380995852</v>
      </c>
    </row>
    <row r="3730" spans="1:8" x14ac:dyDescent="0.2">
      <c r="A3730">
        <f t="shared" si="348"/>
        <v>8</v>
      </c>
      <c r="B3730" t="b">
        <f t="shared" si="349"/>
        <v>0</v>
      </c>
      <c r="C3730" t="str">
        <f t="shared" si="350"/>
        <v>ON</v>
      </c>
      <c r="D3730" s="4">
        <f t="shared" si="352"/>
        <v>42585.333333324292</v>
      </c>
      <c r="E3730" t="str">
        <f t="shared" si="353"/>
        <v>LRKPLGS</v>
      </c>
      <c r="F3730" s="39">
        <v>109.47090148925781</v>
      </c>
      <c r="G3730">
        <f t="shared" si="351"/>
        <v>1.5421675424364949E-3</v>
      </c>
      <c r="H3730" s="38">
        <f>G3730*SUMIF('Manual Inputs'!$B$11:$B$22,'Expanded kW'!A3730,'Manual Inputs'!$C$11:$C$22)</f>
        <v>61918.628274166818</v>
      </c>
    </row>
    <row r="3731" spans="1:8" x14ac:dyDescent="0.2">
      <c r="A3731">
        <f t="shared" si="348"/>
        <v>8</v>
      </c>
      <c r="B3731" t="b">
        <f t="shared" si="349"/>
        <v>0</v>
      </c>
      <c r="C3731" t="str">
        <f t="shared" si="350"/>
        <v>ON</v>
      </c>
      <c r="D3731" s="4">
        <f t="shared" si="352"/>
        <v>42585.374999990956</v>
      </c>
      <c r="E3731" t="str">
        <f t="shared" si="353"/>
        <v>LRKPLGS</v>
      </c>
      <c r="F3731" s="39">
        <v>114.44993591308594</v>
      </c>
      <c r="G3731">
        <f t="shared" si="351"/>
        <v>1.6123095178531787E-3</v>
      </c>
      <c r="H3731" s="38">
        <f>G3731*SUMIF('Manual Inputs'!$B$11:$B$22,'Expanded kW'!A3731,'Manual Inputs'!$C$11:$C$22)</f>
        <v>64734.855942517082</v>
      </c>
    </row>
    <row r="3732" spans="1:8" x14ac:dyDescent="0.2">
      <c r="A3732">
        <f t="shared" si="348"/>
        <v>8</v>
      </c>
      <c r="B3732" t="b">
        <f t="shared" si="349"/>
        <v>0</v>
      </c>
      <c r="C3732" t="str">
        <f t="shared" si="350"/>
        <v>ON</v>
      </c>
      <c r="D3732" s="4">
        <f t="shared" si="352"/>
        <v>42585.41666665762</v>
      </c>
      <c r="E3732" t="str">
        <f t="shared" si="353"/>
        <v>LRKPLGS</v>
      </c>
      <c r="F3732" s="39">
        <v>117.029541015625</v>
      </c>
      <c r="G3732">
        <f t="shared" si="351"/>
        <v>1.648649615608103E-3</v>
      </c>
      <c r="H3732" s="38">
        <f>G3732*SUMIF('Manual Inputs'!$B$11:$B$22,'Expanded kW'!A3732,'Manual Inputs'!$C$11:$C$22)</f>
        <v>66193.925040015427</v>
      </c>
    </row>
    <row r="3733" spans="1:8" x14ac:dyDescent="0.2">
      <c r="A3733">
        <f t="shared" si="348"/>
        <v>8</v>
      </c>
      <c r="B3733" t="b">
        <f t="shared" si="349"/>
        <v>0</v>
      </c>
      <c r="C3733" t="str">
        <f t="shared" si="350"/>
        <v>ON</v>
      </c>
      <c r="D3733" s="4">
        <f t="shared" si="352"/>
        <v>42585.458333324284</v>
      </c>
      <c r="E3733" t="str">
        <f t="shared" si="353"/>
        <v>LRKPLGS</v>
      </c>
      <c r="F3733" s="39">
        <v>115.5430908203125</v>
      </c>
      <c r="G3733">
        <f t="shared" si="351"/>
        <v>1.6277092998394941E-3</v>
      </c>
      <c r="H3733" s="38">
        <f>G3733*SUMIF('Manual Inputs'!$B$11:$B$22,'Expanded kW'!A3733,'Manual Inputs'!$C$11:$C$22)</f>
        <v>65353.163195182628</v>
      </c>
    </row>
    <row r="3734" spans="1:8" x14ac:dyDescent="0.2">
      <c r="A3734">
        <f t="shared" si="348"/>
        <v>8</v>
      </c>
      <c r="B3734" t="b">
        <f t="shared" si="349"/>
        <v>0</v>
      </c>
      <c r="C3734" t="str">
        <f t="shared" si="350"/>
        <v>ON</v>
      </c>
      <c r="D3734" s="4">
        <f t="shared" si="352"/>
        <v>42585.499999990949</v>
      </c>
      <c r="E3734" t="str">
        <f t="shared" si="353"/>
        <v>LRKPLGS</v>
      </c>
      <c r="F3734" s="39">
        <v>122.799560546875</v>
      </c>
      <c r="G3734">
        <f t="shared" si="351"/>
        <v>1.7299345663965239E-3</v>
      </c>
      <c r="H3734" s="38">
        <f>G3734*SUMIF('Manual Inputs'!$B$11:$B$22,'Expanded kW'!A3734,'Manual Inputs'!$C$11:$C$22)</f>
        <v>69457.547515301325</v>
      </c>
    </row>
    <row r="3735" spans="1:8" x14ac:dyDescent="0.2">
      <c r="A3735">
        <f t="shared" si="348"/>
        <v>8</v>
      </c>
      <c r="B3735" t="b">
        <f t="shared" si="349"/>
        <v>0</v>
      </c>
      <c r="C3735" t="str">
        <f t="shared" si="350"/>
        <v>ON</v>
      </c>
      <c r="D3735" s="4">
        <f t="shared" si="352"/>
        <v>42585.541666657613</v>
      </c>
      <c r="E3735" t="str">
        <f t="shared" si="353"/>
        <v>LRKPLGS</v>
      </c>
      <c r="F3735" s="39">
        <v>121.09605407714844</v>
      </c>
      <c r="G3735">
        <f t="shared" si="351"/>
        <v>1.7059364778615476E-3</v>
      </c>
      <c r="H3735" s="38">
        <f>G3735*SUMIF('Manual Inputs'!$B$11:$B$22,'Expanded kW'!A3735,'Manual Inputs'!$C$11:$C$22)</f>
        <v>68494.014901367496</v>
      </c>
    </row>
    <row r="3736" spans="1:8" x14ac:dyDescent="0.2">
      <c r="A3736">
        <f t="shared" si="348"/>
        <v>8</v>
      </c>
      <c r="B3736" t="b">
        <f t="shared" si="349"/>
        <v>0</v>
      </c>
      <c r="C3736" t="str">
        <f t="shared" si="350"/>
        <v>ON</v>
      </c>
      <c r="D3736" s="4">
        <f t="shared" si="352"/>
        <v>42585.583333324277</v>
      </c>
      <c r="E3736" t="str">
        <f t="shared" si="353"/>
        <v>LRKPLGS</v>
      </c>
      <c r="F3736" s="39">
        <v>121.87704467773438</v>
      </c>
      <c r="G3736">
        <f t="shared" si="351"/>
        <v>1.7169386559635503E-3</v>
      </c>
      <c r="H3736" s="38">
        <f>G3736*SUMIF('Manual Inputs'!$B$11:$B$22,'Expanded kW'!A3736,'Manual Inputs'!$C$11:$C$22)</f>
        <v>68935.75664301237</v>
      </c>
    </row>
    <row r="3737" spans="1:8" x14ac:dyDescent="0.2">
      <c r="A3737">
        <f t="shared" si="348"/>
        <v>8</v>
      </c>
      <c r="B3737" t="b">
        <f t="shared" si="349"/>
        <v>0</v>
      </c>
      <c r="C3737" t="str">
        <f t="shared" si="350"/>
        <v>ON</v>
      </c>
      <c r="D3737" s="4">
        <f t="shared" si="352"/>
        <v>42585.624999990941</v>
      </c>
      <c r="E3737" t="str">
        <f t="shared" si="353"/>
        <v>LRKPLGS</v>
      </c>
      <c r="F3737" s="39">
        <v>123.57862091064453</v>
      </c>
      <c r="G3737">
        <f t="shared" si="351"/>
        <v>1.7409095523540665E-3</v>
      </c>
      <c r="H3737" s="38">
        <f>G3737*SUMIF('Manual Inputs'!$B$11:$B$22,'Expanded kW'!A3737,'Manual Inputs'!$C$11:$C$22)</f>
        <v>69898.197481741183</v>
      </c>
    </row>
    <row r="3738" spans="1:8" x14ac:dyDescent="0.2">
      <c r="A3738">
        <f t="shared" si="348"/>
        <v>8</v>
      </c>
      <c r="B3738" t="b">
        <f t="shared" si="349"/>
        <v>0</v>
      </c>
      <c r="C3738" t="str">
        <f t="shared" si="350"/>
        <v>ON</v>
      </c>
      <c r="D3738" s="4">
        <f t="shared" si="352"/>
        <v>42585.666666657606</v>
      </c>
      <c r="E3738" t="str">
        <f t="shared" si="353"/>
        <v>LRKPLGS</v>
      </c>
      <c r="F3738" s="39">
        <v>118.04003143310547</v>
      </c>
      <c r="G3738">
        <f t="shared" si="351"/>
        <v>1.6628848644512342E-3</v>
      </c>
      <c r="H3738" s="38">
        <f>G3738*SUMIF('Manual Inputs'!$B$11:$B$22,'Expanded kW'!A3738,'Manual Inputs'!$C$11:$C$22)</f>
        <v>66765.475832814191</v>
      </c>
    </row>
    <row r="3739" spans="1:8" x14ac:dyDescent="0.2">
      <c r="A3739">
        <f t="shared" si="348"/>
        <v>8</v>
      </c>
      <c r="B3739" t="b">
        <f t="shared" si="349"/>
        <v>0</v>
      </c>
      <c r="C3739" t="str">
        <f t="shared" si="350"/>
        <v>ON</v>
      </c>
      <c r="D3739" s="4">
        <f t="shared" si="352"/>
        <v>42585.70833332427</v>
      </c>
      <c r="E3739" t="str">
        <f t="shared" si="353"/>
        <v>LRKPLGS</v>
      </c>
      <c r="F3739" s="39">
        <v>111.26702117919922</v>
      </c>
      <c r="G3739">
        <f t="shared" si="351"/>
        <v>1.5674703165113987E-3</v>
      </c>
      <c r="H3739" s="38">
        <f>G3739*SUMIF('Manual Inputs'!$B$11:$B$22,'Expanded kW'!A3739,'Manual Inputs'!$C$11:$C$22)</f>
        <v>62934.544521356096</v>
      </c>
    </row>
    <row r="3740" spans="1:8" x14ac:dyDescent="0.2">
      <c r="A3740">
        <f t="shared" si="348"/>
        <v>8</v>
      </c>
      <c r="B3740" t="b">
        <f t="shared" si="349"/>
        <v>0</v>
      </c>
      <c r="C3740" t="str">
        <f t="shared" si="350"/>
        <v>ON</v>
      </c>
      <c r="D3740" s="4">
        <f t="shared" si="352"/>
        <v>42585.749999990934</v>
      </c>
      <c r="E3740" t="str">
        <f t="shared" si="353"/>
        <v>LRKPLGS</v>
      </c>
      <c r="F3740" s="39">
        <v>112.23898315429687</v>
      </c>
      <c r="G3740">
        <f t="shared" si="351"/>
        <v>1.5811627972536458E-3</v>
      </c>
      <c r="H3740" s="38">
        <f>G3740*SUMIF('Manual Inputs'!$B$11:$B$22,'Expanded kW'!A3740,'Manual Inputs'!$C$11:$C$22)</f>
        <v>63484.302963224807</v>
      </c>
    </row>
    <row r="3741" spans="1:8" x14ac:dyDescent="0.2">
      <c r="A3741">
        <f t="shared" si="348"/>
        <v>8</v>
      </c>
      <c r="B3741" t="b">
        <f t="shared" si="349"/>
        <v>0</v>
      </c>
      <c r="C3741" t="str">
        <f t="shared" si="350"/>
        <v>ON</v>
      </c>
      <c r="D3741" s="4">
        <f t="shared" si="352"/>
        <v>42585.791666657598</v>
      </c>
      <c r="E3741" t="str">
        <f t="shared" si="353"/>
        <v>LRKPLGS</v>
      </c>
      <c r="F3741" s="39">
        <v>110.29636383056641</v>
      </c>
      <c r="G3741">
        <f t="shared" si="351"/>
        <v>1.5537962146493997E-3</v>
      </c>
      <c r="H3741" s="38">
        <f>G3741*SUMIF('Manual Inputs'!$B$11:$B$22,'Expanded kW'!A3741,'Manual Inputs'!$C$11:$C$22)</f>
        <v>62385.523998697114</v>
      </c>
    </row>
    <row r="3742" spans="1:8" x14ac:dyDescent="0.2">
      <c r="A3742">
        <f t="shared" si="348"/>
        <v>8</v>
      </c>
      <c r="B3742" t="b">
        <f t="shared" si="349"/>
        <v>0</v>
      </c>
      <c r="C3742" t="str">
        <f t="shared" si="350"/>
        <v>ON</v>
      </c>
      <c r="D3742" s="4">
        <f t="shared" si="352"/>
        <v>42585.833333324263</v>
      </c>
      <c r="E3742" t="str">
        <f t="shared" si="353"/>
        <v>LRKPLGS</v>
      </c>
      <c r="F3742" s="39">
        <v>101.03885650634766</v>
      </c>
      <c r="G3742">
        <f t="shared" si="351"/>
        <v>1.4233814000725851E-3</v>
      </c>
      <c r="H3742" s="38">
        <f>G3742*SUMIF('Manual Inputs'!$B$11:$B$22,'Expanded kW'!A3742,'Manual Inputs'!$C$11:$C$22)</f>
        <v>57149.318331660324</v>
      </c>
    </row>
    <row r="3743" spans="1:8" x14ac:dyDescent="0.2">
      <c r="A3743">
        <f t="shared" si="348"/>
        <v>8</v>
      </c>
      <c r="B3743" t="b">
        <f t="shared" si="349"/>
        <v>0</v>
      </c>
      <c r="C3743" t="str">
        <f t="shared" si="350"/>
        <v>OFF</v>
      </c>
      <c r="D3743" s="4">
        <f t="shared" si="352"/>
        <v>42585.874999990927</v>
      </c>
      <c r="E3743" t="str">
        <f t="shared" si="353"/>
        <v>LRKPLGS</v>
      </c>
      <c r="F3743" s="39">
        <v>95.803367614746094</v>
      </c>
      <c r="G3743">
        <f t="shared" si="351"/>
        <v>1.3496266312018178E-3</v>
      </c>
      <c r="H3743" s="38">
        <f>G3743*SUMIF('Manual Inputs'!$B$11:$B$22,'Expanded kW'!A3743,'Manual Inputs'!$C$11:$C$22)</f>
        <v>54188.035597139155</v>
      </c>
    </row>
    <row r="3744" spans="1:8" x14ac:dyDescent="0.2">
      <c r="A3744">
        <f t="shared" si="348"/>
        <v>8</v>
      </c>
      <c r="B3744" t="b">
        <f t="shared" si="349"/>
        <v>0</v>
      </c>
      <c r="C3744" t="str">
        <f t="shared" si="350"/>
        <v>OFF</v>
      </c>
      <c r="D3744" s="4">
        <f t="shared" si="352"/>
        <v>42585.916666657591</v>
      </c>
      <c r="E3744" t="str">
        <f t="shared" si="353"/>
        <v>LRKPLGS</v>
      </c>
      <c r="F3744" s="39">
        <v>88.769905090332031</v>
      </c>
      <c r="G3744">
        <f t="shared" si="351"/>
        <v>1.250542970900005E-3</v>
      </c>
      <c r="H3744" s="38">
        <f>G3744*SUMIF('Manual Inputs'!$B$11:$B$22,'Expanded kW'!A3744,'Manual Inputs'!$C$11:$C$22)</f>
        <v>50209.787993393853</v>
      </c>
    </row>
    <row r="3745" spans="1:8" x14ac:dyDescent="0.2">
      <c r="A3745">
        <f t="shared" si="348"/>
        <v>8</v>
      </c>
      <c r="B3745" t="b">
        <f t="shared" si="349"/>
        <v>0</v>
      </c>
      <c r="C3745" t="str">
        <f t="shared" si="350"/>
        <v>OFF</v>
      </c>
      <c r="D3745" s="4">
        <f t="shared" si="352"/>
        <v>42585.958333324255</v>
      </c>
      <c r="E3745" t="str">
        <f t="shared" si="353"/>
        <v>LRKPLGS</v>
      </c>
      <c r="F3745" s="39">
        <v>82.618568420410156</v>
      </c>
      <c r="G3745">
        <f t="shared" si="351"/>
        <v>1.1638862280953083E-3</v>
      </c>
      <c r="H3745" s="38">
        <f>G3745*SUMIF('Manual Inputs'!$B$11:$B$22,'Expanded kW'!A3745,'Manual Inputs'!$C$11:$C$22)</f>
        <v>46730.485973655588</v>
      </c>
    </row>
    <row r="3746" spans="1:8" x14ac:dyDescent="0.2">
      <c r="A3746">
        <f t="shared" si="348"/>
        <v>8</v>
      </c>
      <c r="B3746" t="b">
        <f t="shared" si="349"/>
        <v>0</v>
      </c>
      <c r="C3746" t="str">
        <f t="shared" si="350"/>
        <v>OFF</v>
      </c>
      <c r="D3746" s="4">
        <f t="shared" si="352"/>
        <v>42585.99999999092</v>
      </c>
      <c r="E3746" t="str">
        <f t="shared" si="353"/>
        <v>LRKPLGS</v>
      </c>
      <c r="F3746" s="39">
        <v>74.524894714355469</v>
      </c>
      <c r="G3746">
        <f t="shared" si="351"/>
        <v>1.0498668794031443E-3</v>
      </c>
      <c r="H3746" s="38">
        <f>G3746*SUMIF('Manual Inputs'!$B$11:$B$22,'Expanded kW'!A3746,'Manual Inputs'!$C$11:$C$22)</f>
        <v>42152.564656119212</v>
      </c>
    </row>
    <row r="3747" spans="1:8" x14ac:dyDescent="0.2">
      <c r="A3747">
        <f t="shared" si="348"/>
        <v>8</v>
      </c>
      <c r="B3747" t="b">
        <f t="shared" si="349"/>
        <v>0</v>
      </c>
      <c r="C3747" t="str">
        <f t="shared" si="350"/>
        <v>OFF</v>
      </c>
      <c r="D3747" s="4">
        <f t="shared" si="352"/>
        <v>42586.041666657584</v>
      </c>
      <c r="E3747" t="str">
        <f t="shared" si="353"/>
        <v>LRKPLGS</v>
      </c>
      <c r="F3747" s="39">
        <v>71.267509460449219</v>
      </c>
      <c r="G3747">
        <f t="shared" si="351"/>
        <v>1.0039785771835958E-3</v>
      </c>
      <c r="H3747" s="38">
        <f>G3747*SUMIF('Manual Inputs'!$B$11:$B$22,'Expanded kW'!A3747,'Manual Inputs'!$C$11:$C$22)</f>
        <v>40310.131425566477</v>
      </c>
    </row>
    <row r="3748" spans="1:8" x14ac:dyDescent="0.2">
      <c r="A3748">
        <f t="shared" si="348"/>
        <v>8</v>
      </c>
      <c r="B3748" t="b">
        <f t="shared" si="349"/>
        <v>0</v>
      </c>
      <c r="C3748" t="str">
        <f t="shared" si="350"/>
        <v>OFF</v>
      </c>
      <c r="D3748" s="4">
        <f t="shared" si="352"/>
        <v>42586.083333324248</v>
      </c>
      <c r="E3748" t="str">
        <f t="shared" si="353"/>
        <v>LRKPLGS</v>
      </c>
      <c r="F3748" s="39">
        <v>69.764694213867188</v>
      </c>
      <c r="G3748">
        <f t="shared" si="351"/>
        <v>9.8280771932065104E-4</v>
      </c>
      <c r="H3748" s="38">
        <f>G3748*SUMIF('Manual Inputs'!$B$11:$B$22,'Expanded kW'!A3748,'Manual Inputs'!$C$11:$C$22)</f>
        <v>39460.113225734676</v>
      </c>
    </row>
    <row r="3749" spans="1:8" x14ac:dyDescent="0.2">
      <c r="A3749">
        <f t="shared" si="348"/>
        <v>8</v>
      </c>
      <c r="B3749" t="b">
        <f t="shared" si="349"/>
        <v>0</v>
      </c>
      <c r="C3749" t="str">
        <f t="shared" si="350"/>
        <v>OFF</v>
      </c>
      <c r="D3749" s="4">
        <f t="shared" si="352"/>
        <v>42586.124999990912</v>
      </c>
      <c r="E3749" t="str">
        <f t="shared" si="353"/>
        <v>LRKPLGS</v>
      </c>
      <c r="F3749" s="39">
        <v>69.621330261230469</v>
      </c>
      <c r="G3749">
        <f t="shared" si="351"/>
        <v>9.8078808459120233E-4</v>
      </c>
      <c r="H3749" s="38">
        <f>G3749*SUMIF('Manual Inputs'!$B$11:$B$22,'Expanded kW'!A3749,'Manual Inputs'!$C$11:$C$22)</f>
        <v>39379.024103689764</v>
      </c>
    </row>
    <row r="3750" spans="1:8" x14ac:dyDescent="0.2">
      <c r="A3750">
        <f t="shared" si="348"/>
        <v>8</v>
      </c>
      <c r="B3750" t="b">
        <f t="shared" si="349"/>
        <v>0</v>
      </c>
      <c r="C3750" t="str">
        <f t="shared" si="350"/>
        <v>OFF</v>
      </c>
      <c r="D3750" s="4">
        <f t="shared" si="352"/>
        <v>42586.166666657577</v>
      </c>
      <c r="E3750" t="str">
        <f t="shared" si="353"/>
        <v>LRKPLGS</v>
      </c>
      <c r="F3750" s="39">
        <v>72.284400939941406</v>
      </c>
      <c r="G3750">
        <f t="shared" si="351"/>
        <v>1.0183040007666559E-3</v>
      </c>
      <c r="H3750" s="38">
        <f>G3750*SUMIF('Manual Inputs'!$B$11:$B$22,'Expanded kW'!A3750,'Manual Inputs'!$C$11:$C$22)</f>
        <v>40885.302769341535</v>
      </c>
    </row>
    <row r="3751" spans="1:8" x14ac:dyDescent="0.2">
      <c r="A3751">
        <f t="shared" si="348"/>
        <v>8</v>
      </c>
      <c r="B3751" t="b">
        <f t="shared" si="349"/>
        <v>0</v>
      </c>
      <c r="C3751" t="str">
        <f t="shared" si="350"/>
        <v>OFF</v>
      </c>
      <c r="D3751" s="4">
        <f t="shared" si="352"/>
        <v>42586.208333324241</v>
      </c>
      <c r="E3751" t="str">
        <f t="shared" si="353"/>
        <v>LRKPLGS</v>
      </c>
      <c r="F3751" s="39">
        <v>84.388702392578125</v>
      </c>
      <c r="G3751">
        <f t="shared" si="351"/>
        <v>1.1888229292689029E-3</v>
      </c>
      <c r="H3751" s="38">
        <f>G3751*SUMIF('Manual Inputs'!$B$11:$B$22,'Expanded kW'!A3751,'Manual Inputs'!$C$11:$C$22)</f>
        <v>47731.704251088864</v>
      </c>
    </row>
    <row r="3752" spans="1:8" x14ac:dyDescent="0.2">
      <c r="A3752">
        <f t="shared" si="348"/>
        <v>8</v>
      </c>
      <c r="B3752" t="b">
        <f t="shared" si="349"/>
        <v>0</v>
      </c>
      <c r="C3752" t="str">
        <f t="shared" si="350"/>
        <v>OFF</v>
      </c>
      <c r="D3752" s="4">
        <f t="shared" si="352"/>
        <v>42586.249999990905</v>
      </c>
      <c r="E3752" t="str">
        <f t="shared" si="353"/>
        <v>LRKPLGS</v>
      </c>
      <c r="F3752" s="39">
        <v>100.78125762939453</v>
      </c>
      <c r="G3752">
        <f t="shared" si="351"/>
        <v>1.4197524847937228E-3</v>
      </c>
      <c r="H3752" s="38">
        <f>G3752*SUMIF('Manual Inputs'!$B$11:$B$22,'Expanded kW'!A3752,'Manual Inputs'!$C$11:$C$22)</f>
        <v>57003.615967937039</v>
      </c>
    </row>
    <row r="3753" spans="1:8" x14ac:dyDescent="0.2">
      <c r="A3753">
        <f t="shared" si="348"/>
        <v>8</v>
      </c>
      <c r="B3753" t="b">
        <f t="shared" si="349"/>
        <v>0</v>
      </c>
      <c r="C3753" t="str">
        <f t="shared" si="350"/>
        <v>ON</v>
      </c>
      <c r="D3753" s="4">
        <f t="shared" si="352"/>
        <v>42586.291666657569</v>
      </c>
      <c r="E3753" t="str">
        <f t="shared" si="353"/>
        <v>LRKPLGS</v>
      </c>
      <c r="F3753" s="39">
        <v>97.936508178710938</v>
      </c>
      <c r="G3753">
        <f t="shared" si="351"/>
        <v>1.3796771751952283E-3</v>
      </c>
      <c r="H3753" s="38">
        <f>G3753*SUMIF('Manual Inputs'!$B$11:$B$22,'Expanded kW'!A3753,'Manual Inputs'!$C$11:$C$22)</f>
        <v>55394.576658186743</v>
      </c>
    </row>
    <row r="3754" spans="1:8" x14ac:dyDescent="0.2">
      <c r="A3754">
        <f t="shared" si="348"/>
        <v>8</v>
      </c>
      <c r="B3754" t="b">
        <f t="shared" si="349"/>
        <v>0</v>
      </c>
      <c r="C3754" t="str">
        <f t="shared" si="350"/>
        <v>ON</v>
      </c>
      <c r="D3754" s="4">
        <f t="shared" si="352"/>
        <v>42586.333333324234</v>
      </c>
      <c r="E3754" t="str">
        <f t="shared" si="353"/>
        <v>LRKPLGS</v>
      </c>
      <c r="F3754" s="39">
        <v>107.98195648193359</v>
      </c>
      <c r="G3754">
        <f t="shared" si="351"/>
        <v>1.5211920810898685E-3</v>
      </c>
      <c r="H3754" s="38">
        <f>G3754*SUMIF('Manual Inputs'!$B$11:$B$22,'Expanded kW'!A3754,'Manual Inputs'!$C$11:$C$22)</f>
        <v>61076.455320669847</v>
      </c>
    </row>
    <row r="3755" spans="1:8" x14ac:dyDescent="0.2">
      <c r="A3755">
        <f t="shared" si="348"/>
        <v>8</v>
      </c>
      <c r="B3755" t="b">
        <f t="shared" si="349"/>
        <v>0</v>
      </c>
      <c r="C3755" t="str">
        <f t="shared" si="350"/>
        <v>ON</v>
      </c>
      <c r="D3755" s="4">
        <f t="shared" si="352"/>
        <v>42586.374999990898</v>
      </c>
      <c r="E3755" t="str">
        <f t="shared" si="353"/>
        <v>LRKPLGS</v>
      </c>
      <c r="F3755" s="39">
        <v>115.30019378662109</v>
      </c>
      <c r="G3755">
        <f t="shared" si="351"/>
        <v>1.6242874962696227E-3</v>
      </c>
      <c r="H3755" s="38">
        <f>G3755*SUMIF('Manual Inputs'!$B$11:$B$22,'Expanded kW'!A3755,'Manual Inputs'!$C$11:$C$22)</f>
        <v>65215.776447348893</v>
      </c>
    </row>
    <row r="3756" spans="1:8" x14ac:dyDescent="0.2">
      <c r="A3756">
        <f t="shared" si="348"/>
        <v>8</v>
      </c>
      <c r="B3756" t="b">
        <f t="shared" si="349"/>
        <v>0</v>
      </c>
      <c r="C3756" t="str">
        <f t="shared" si="350"/>
        <v>ON</v>
      </c>
      <c r="D3756" s="4">
        <f t="shared" si="352"/>
        <v>42586.416666657562</v>
      </c>
      <c r="E3756" t="str">
        <f t="shared" si="353"/>
        <v>LRKPLGS</v>
      </c>
      <c r="F3756" s="39">
        <v>118.04824829101562</v>
      </c>
      <c r="G3756">
        <f t="shared" si="351"/>
        <v>1.6630006191531454E-3</v>
      </c>
      <c r="H3756" s="38">
        <f>G3756*SUMIF('Manual Inputs'!$B$11:$B$22,'Expanded kW'!A3756,'Manual Inputs'!$C$11:$C$22)</f>
        <v>66770.123429240251</v>
      </c>
    </row>
    <row r="3757" spans="1:8" x14ac:dyDescent="0.2">
      <c r="A3757">
        <f t="shared" si="348"/>
        <v>8</v>
      </c>
      <c r="B3757" t="b">
        <f t="shared" si="349"/>
        <v>0</v>
      </c>
      <c r="C3757" t="str">
        <f t="shared" si="350"/>
        <v>ON</v>
      </c>
      <c r="D3757" s="4">
        <f t="shared" si="352"/>
        <v>42586.458333324226</v>
      </c>
      <c r="E3757" t="str">
        <f t="shared" si="353"/>
        <v>LRKPLGS</v>
      </c>
      <c r="F3757" s="39">
        <v>116.18074035644531</v>
      </c>
      <c r="G3757">
        <f t="shared" si="351"/>
        <v>1.6366921656485438E-3</v>
      </c>
      <c r="H3757" s="38">
        <f>G3757*SUMIF('Manual Inputs'!$B$11:$B$22,'Expanded kW'!A3757,'Manual Inputs'!$C$11:$C$22)</f>
        <v>65713.828760733639</v>
      </c>
    </row>
    <row r="3758" spans="1:8" x14ac:dyDescent="0.2">
      <c r="A3758">
        <f t="shared" si="348"/>
        <v>8</v>
      </c>
      <c r="B3758" t="b">
        <f t="shared" si="349"/>
        <v>0</v>
      </c>
      <c r="C3758" t="str">
        <f t="shared" si="350"/>
        <v>ON</v>
      </c>
      <c r="D3758" s="4">
        <f t="shared" si="352"/>
        <v>42586.499999990891</v>
      </c>
      <c r="E3758" t="str">
        <f t="shared" si="353"/>
        <v>LRKPLGS</v>
      </c>
      <c r="F3758" s="39">
        <v>127.65855407714844</v>
      </c>
      <c r="G3758">
        <f t="shared" si="351"/>
        <v>1.7983854698727497E-3</v>
      </c>
      <c r="H3758" s="38">
        <f>G3758*SUMIF('Manual Inputs'!$B$11:$B$22,'Expanded kW'!A3758,'Manual Inputs'!$C$11:$C$22)</f>
        <v>72205.877985724146</v>
      </c>
    </row>
    <row r="3759" spans="1:8" x14ac:dyDescent="0.2">
      <c r="A3759">
        <f t="shared" si="348"/>
        <v>8</v>
      </c>
      <c r="B3759" t="b">
        <f t="shared" si="349"/>
        <v>0</v>
      </c>
      <c r="C3759" t="str">
        <f t="shared" si="350"/>
        <v>ON</v>
      </c>
      <c r="D3759" s="4">
        <f t="shared" si="352"/>
        <v>42586.541666657555</v>
      </c>
      <c r="E3759" t="str">
        <f t="shared" si="353"/>
        <v>LRKPLGS</v>
      </c>
      <c r="F3759" s="39">
        <v>129.91714477539062</v>
      </c>
      <c r="G3759">
        <f t="shared" si="351"/>
        <v>1.8302032882984056E-3</v>
      </c>
      <c r="H3759" s="38">
        <f>G3759*SUMIF('Manual Inputs'!$B$11:$B$22,'Expanded kW'!A3759,'Manual Inputs'!$C$11:$C$22)</f>
        <v>73483.375804463416</v>
      </c>
    </row>
    <row r="3760" spans="1:8" x14ac:dyDescent="0.2">
      <c r="A3760">
        <f t="shared" si="348"/>
        <v>8</v>
      </c>
      <c r="B3760" t="b">
        <f t="shared" si="349"/>
        <v>0</v>
      </c>
      <c r="C3760" t="str">
        <f t="shared" si="350"/>
        <v>ON</v>
      </c>
      <c r="D3760" s="4">
        <f t="shared" si="352"/>
        <v>42586.583333324219</v>
      </c>
      <c r="E3760" t="str">
        <f t="shared" si="353"/>
        <v>LRKPLGS</v>
      </c>
      <c r="F3760" s="39">
        <v>127.02018737792969</v>
      </c>
      <c r="G3760">
        <f t="shared" si="351"/>
        <v>1.7893925010535052E-3</v>
      </c>
      <c r="H3760" s="38">
        <f>G3760*SUMIF('Manual Inputs'!$B$11:$B$22,'Expanded kW'!A3760,'Manual Inputs'!$C$11:$C$22)</f>
        <v>71844.806780373649</v>
      </c>
    </row>
    <row r="3761" spans="1:8" x14ac:dyDescent="0.2">
      <c r="A3761">
        <f t="shared" si="348"/>
        <v>8</v>
      </c>
      <c r="B3761" t="b">
        <f t="shared" si="349"/>
        <v>0</v>
      </c>
      <c r="C3761" t="str">
        <f t="shared" si="350"/>
        <v>ON</v>
      </c>
      <c r="D3761" s="4">
        <f t="shared" si="352"/>
        <v>42586.624999990883</v>
      </c>
      <c r="E3761" t="str">
        <f t="shared" si="353"/>
        <v>LRKPLGS</v>
      </c>
      <c r="F3761" s="39">
        <v>122.03525543212891</v>
      </c>
      <c r="G3761">
        <f t="shared" si="351"/>
        <v>1.719167444499795E-3</v>
      </c>
      <c r="H3761" s="38">
        <f>G3761*SUMIF('Manual Inputs'!$B$11:$B$22,'Expanded kW'!A3761,'Manual Inputs'!$C$11:$C$22)</f>
        <v>69025.243371970122</v>
      </c>
    </row>
    <row r="3762" spans="1:8" x14ac:dyDescent="0.2">
      <c r="A3762">
        <f t="shared" si="348"/>
        <v>8</v>
      </c>
      <c r="B3762" t="b">
        <f t="shared" si="349"/>
        <v>0</v>
      </c>
      <c r="C3762" t="str">
        <f t="shared" si="350"/>
        <v>ON</v>
      </c>
      <c r="D3762" s="4">
        <f t="shared" si="352"/>
        <v>42586.666666657547</v>
      </c>
      <c r="E3762" t="str">
        <f t="shared" si="353"/>
        <v>LRKPLGS</v>
      </c>
      <c r="F3762" s="39">
        <v>117.29002380371094</v>
      </c>
      <c r="G3762">
        <f t="shared" si="351"/>
        <v>1.6523191578854076E-3</v>
      </c>
      <c r="H3762" s="38">
        <f>G3762*SUMIF('Manual Inputs'!$B$11:$B$22,'Expanded kW'!A3762,'Manual Inputs'!$C$11:$C$22)</f>
        <v>66341.258593570688</v>
      </c>
    </row>
    <row r="3763" spans="1:8" x14ac:dyDescent="0.2">
      <c r="A3763">
        <f t="shared" si="348"/>
        <v>8</v>
      </c>
      <c r="B3763" t="b">
        <f t="shared" si="349"/>
        <v>0</v>
      </c>
      <c r="C3763" t="str">
        <f t="shared" si="350"/>
        <v>ON</v>
      </c>
      <c r="D3763" s="4">
        <f t="shared" si="352"/>
        <v>42586.708333324212</v>
      </c>
      <c r="E3763" t="str">
        <f t="shared" si="353"/>
        <v>LRKPLGS</v>
      </c>
      <c r="F3763" s="39">
        <v>115.10255432128906</v>
      </c>
      <c r="G3763">
        <f t="shared" si="351"/>
        <v>1.6215032571303344E-3</v>
      </c>
      <c r="H3763" s="38">
        <f>G3763*SUMIF('Manual Inputs'!$B$11:$B$22,'Expanded kW'!A3763,'Manual Inputs'!$C$11:$C$22)</f>
        <v>65103.98816005321</v>
      </c>
    </row>
    <row r="3764" spans="1:8" x14ac:dyDescent="0.2">
      <c r="A3764">
        <f t="shared" si="348"/>
        <v>8</v>
      </c>
      <c r="B3764" t="b">
        <f t="shared" si="349"/>
        <v>0</v>
      </c>
      <c r="C3764" t="str">
        <f t="shared" si="350"/>
        <v>ON</v>
      </c>
      <c r="D3764" s="4">
        <f t="shared" si="352"/>
        <v>42586.749999990876</v>
      </c>
      <c r="E3764" t="str">
        <f t="shared" si="353"/>
        <v>LRKPLGS</v>
      </c>
      <c r="F3764" s="39">
        <v>110.05656433105469</v>
      </c>
      <c r="G3764">
        <f t="shared" si="351"/>
        <v>1.5504180474852625E-3</v>
      </c>
      <c r="H3764" s="38">
        <f>G3764*SUMIF('Manual Inputs'!$B$11:$B$22,'Expanded kW'!A3764,'Manual Inputs'!$C$11:$C$22)</f>
        <v>62249.88926957181</v>
      </c>
    </row>
    <row r="3765" spans="1:8" x14ac:dyDescent="0.2">
      <c r="A3765">
        <f t="shared" si="348"/>
        <v>8</v>
      </c>
      <c r="B3765" t="b">
        <f t="shared" si="349"/>
        <v>0</v>
      </c>
      <c r="C3765" t="str">
        <f t="shared" si="350"/>
        <v>ON</v>
      </c>
      <c r="D3765" s="4">
        <f t="shared" si="352"/>
        <v>42586.79166665754</v>
      </c>
      <c r="E3765" t="str">
        <f t="shared" si="353"/>
        <v>LRKPLGS</v>
      </c>
      <c r="F3765" s="39">
        <v>106.38884735107422</v>
      </c>
      <c r="G3765">
        <f t="shared" si="351"/>
        <v>1.4987492112518812E-3</v>
      </c>
      <c r="H3765" s="38">
        <f>G3765*SUMIF('Manual Inputs'!$B$11:$B$22,'Expanded kW'!A3765,'Manual Inputs'!$C$11:$C$22)</f>
        <v>60175.365343955418</v>
      </c>
    </row>
    <row r="3766" spans="1:8" x14ac:dyDescent="0.2">
      <c r="A3766">
        <f t="shared" si="348"/>
        <v>8</v>
      </c>
      <c r="B3766" t="b">
        <f t="shared" si="349"/>
        <v>0</v>
      </c>
      <c r="C3766" t="str">
        <f t="shared" si="350"/>
        <v>ON</v>
      </c>
      <c r="D3766" s="4">
        <f t="shared" si="352"/>
        <v>42586.833333324204</v>
      </c>
      <c r="E3766" t="str">
        <f t="shared" si="353"/>
        <v>LRKPLGS</v>
      </c>
      <c r="F3766" s="39">
        <v>100.10354614257812</v>
      </c>
      <c r="G3766">
        <f t="shared" si="351"/>
        <v>1.4102052476385853E-3</v>
      </c>
      <c r="H3766" s="38">
        <f>G3766*SUMIF('Manual Inputs'!$B$11:$B$22,'Expanded kW'!A3766,'Manual Inputs'!$C$11:$C$22)</f>
        <v>56620.290672735777</v>
      </c>
    </row>
    <row r="3767" spans="1:8" x14ac:dyDescent="0.2">
      <c r="A3767">
        <f t="shared" si="348"/>
        <v>8</v>
      </c>
      <c r="B3767" t="b">
        <f t="shared" si="349"/>
        <v>0</v>
      </c>
      <c r="C3767" t="str">
        <f t="shared" si="350"/>
        <v>OFF</v>
      </c>
      <c r="D3767" s="4">
        <f t="shared" si="352"/>
        <v>42586.874999990869</v>
      </c>
      <c r="E3767" t="str">
        <f t="shared" si="353"/>
        <v>LRKPLGS</v>
      </c>
      <c r="F3767" s="39">
        <v>90.989524841308594</v>
      </c>
      <c r="G3767">
        <f t="shared" si="351"/>
        <v>1.2818117874525291E-3</v>
      </c>
      <c r="H3767" s="38">
        <f>G3767*SUMIF('Manual Inputs'!$B$11:$B$22,'Expanded kW'!A3767,'Manual Inputs'!$C$11:$C$22)</f>
        <v>51465.243172816146</v>
      </c>
    </row>
    <row r="3768" spans="1:8" x14ac:dyDescent="0.2">
      <c r="A3768">
        <f t="shared" si="348"/>
        <v>8</v>
      </c>
      <c r="B3768" t="b">
        <f t="shared" si="349"/>
        <v>0</v>
      </c>
      <c r="C3768" t="str">
        <f t="shared" si="350"/>
        <v>OFF</v>
      </c>
      <c r="D3768" s="4">
        <f t="shared" si="352"/>
        <v>42586.916666657533</v>
      </c>
      <c r="E3768" t="str">
        <f t="shared" si="353"/>
        <v>LRKPLGS</v>
      </c>
      <c r="F3768" s="39">
        <v>86.304214477539062</v>
      </c>
      <c r="G3768">
        <f t="shared" si="351"/>
        <v>1.2158076395835566E-3</v>
      </c>
      <c r="H3768" s="38">
        <f>G3768*SUMIF('Manual Inputs'!$B$11:$B$22,'Expanded kW'!A3768,'Manual Inputs'!$C$11:$C$22)</f>
        <v>48815.150894259234</v>
      </c>
    </row>
    <row r="3769" spans="1:8" x14ac:dyDescent="0.2">
      <c r="A3769">
        <f t="shared" si="348"/>
        <v>8</v>
      </c>
      <c r="B3769" t="b">
        <f t="shared" si="349"/>
        <v>0</v>
      </c>
      <c r="C3769" t="str">
        <f t="shared" si="350"/>
        <v>OFF</v>
      </c>
      <c r="D3769" s="4">
        <f t="shared" si="352"/>
        <v>42586.958333324197</v>
      </c>
      <c r="E3769" t="str">
        <f t="shared" si="353"/>
        <v>LRKPLGS</v>
      </c>
      <c r="F3769" s="39">
        <v>81.169334411621094</v>
      </c>
      <c r="G3769">
        <f t="shared" si="351"/>
        <v>1.1434701940685041E-3</v>
      </c>
      <c r="H3769" s="38">
        <f>G3769*SUMIF('Manual Inputs'!$B$11:$B$22,'Expanded kW'!A3769,'Manual Inputs'!$C$11:$C$22)</f>
        <v>45910.774245226123</v>
      </c>
    </row>
    <row r="3770" spans="1:8" x14ac:dyDescent="0.2">
      <c r="A3770">
        <f t="shared" si="348"/>
        <v>8</v>
      </c>
      <c r="B3770" t="b">
        <f t="shared" si="349"/>
        <v>0</v>
      </c>
      <c r="C3770" t="str">
        <f t="shared" si="350"/>
        <v>OFF</v>
      </c>
      <c r="D3770" s="4">
        <f t="shared" si="352"/>
        <v>42586.999999990861</v>
      </c>
      <c r="E3770" t="str">
        <f t="shared" si="353"/>
        <v>LRKPLGS</v>
      </c>
      <c r="F3770" s="39">
        <v>75.042877197265625</v>
      </c>
      <c r="G3770">
        <f t="shared" si="351"/>
        <v>1.0571639397344971E-3</v>
      </c>
      <c r="H3770" s="38">
        <f>G3770*SUMIF('Manual Inputs'!$B$11:$B$22,'Expanded kW'!A3770,'Manual Inputs'!$C$11:$C$22)</f>
        <v>42445.544474276554</v>
      </c>
    </row>
    <row r="3771" spans="1:8" x14ac:dyDescent="0.2">
      <c r="A3771">
        <f t="shared" si="348"/>
        <v>8</v>
      </c>
      <c r="B3771" t="b">
        <f t="shared" si="349"/>
        <v>0</v>
      </c>
      <c r="C3771" t="str">
        <f t="shared" si="350"/>
        <v>OFF</v>
      </c>
      <c r="D3771" s="4">
        <f t="shared" si="352"/>
        <v>42587.041666657526</v>
      </c>
      <c r="E3771" t="str">
        <f t="shared" si="353"/>
        <v>LRKPLGS</v>
      </c>
      <c r="F3771" s="39">
        <v>72.720603942871094</v>
      </c>
      <c r="G3771">
        <f t="shared" si="351"/>
        <v>1.0244489954993202E-3</v>
      </c>
      <c r="H3771" s="38">
        <f>G3771*SUMIF('Manual Inputs'!$B$11:$B$22,'Expanded kW'!A3771,'Manual Inputs'!$C$11:$C$22)</f>
        <v>41132.026704405951</v>
      </c>
    </row>
    <row r="3772" spans="1:8" x14ac:dyDescent="0.2">
      <c r="A3772">
        <f t="shared" si="348"/>
        <v>8</v>
      </c>
      <c r="B3772" t="b">
        <f t="shared" si="349"/>
        <v>0</v>
      </c>
      <c r="C3772" t="str">
        <f t="shared" si="350"/>
        <v>OFF</v>
      </c>
      <c r="D3772" s="4">
        <f t="shared" si="352"/>
        <v>42587.08333332419</v>
      </c>
      <c r="E3772" t="str">
        <f t="shared" si="353"/>
        <v>LRKPLGS</v>
      </c>
      <c r="F3772" s="39">
        <v>70.728660583496094</v>
      </c>
      <c r="G3772">
        <f t="shared" si="351"/>
        <v>9.9638756224711047E-4</v>
      </c>
      <c r="H3772" s="38">
        <f>G3772*SUMIF('Manual Inputs'!$B$11:$B$22,'Expanded kW'!A3772,'Manual Inputs'!$C$11:$C$22)</f>
        <v>40005.349215370763</v>
      </c>
    </row>
    <row r="3773" spans="1:8" x14ac:dyDescent="0.2">
      <c r="A3773">
        <f t="shared" si="348"/>
        <v>8</v>
      </c>
      <c r="B3773" t="b">
        <f t="shared" si="349"/>
        <v>0</v>
      </c>
      <c r="C3773" t="str">
        <f t="shared" si="350"/>
        <v>OFF</v>
      </c>
      <c r="D3773" s="4">
        <f t="shared" si="352"/>
        <v>42587.124999990854</v>
      </c>
      <c r="E3773" t="str">
        <f t="shared" si="353"/>
        <v>LRKPLGS</v>
      </c>
      <c r="F3773" s="39">
        <v>70.481887817382812</v>
      </c>
      <c r="G3773">
        <f t="shared" si="351"/>
        <v>9.9291115943065506E-4</v>
      </c>
      <c r="H3773" s="38">
        <f>G3773*SUMIF('Manual Inputs'!$B$11:$B$22,'Expanded kW'!A3773,'Manual Inputs'!$C$11:$C$22)</f>
        <v>39865.770286492982</v>
      </c>
    </row>
    <row r="3774" spans="1:8" x14ac:dyDescent="0.2">
      <c r="A3774">
        <f t="shared" si="348"/>
        <v>8</v>
      </c>
      <c r="B3774" t="b">
        <f t="shared" si="349"/>
        <v>0</v>
      </c>
      <c r="C3774" t="str">
        <f t="shared" si="350"/>
        <v>OFF</v>
      </c>
      <c r="D3774" s="4">
        <f t="shared" si="352"/>
        <v>42587.166666657518</v>
      </c>
      <c r="E3774" t="str">
        <f t="shared" si="353"/>
        <v>LRKPLGS</v>
      </c>
      <c r="F3774" s="39">
        <v>73.562850952148438</v>
      </c>
      <c r="G3774">
        <f t="shared" si="351"/>
        <v>1.036314121142313E-3</v>
      </c>
      <c r="H3774" s="38">
        <f>G3774*SUMIF('Manual Inputs'!$B$11:$B$22,'Expanded kW'!A3774,'Manual Inputs'!$C$11:$C$22)</f>
        <v>41608.416126371114</v>
      </c>
    </row>
    <row r="3775" spans="1:8" x14ac:dyDescent="0.2">
      <c r="A3775">
        <f t="shared" si="348"/>
        <v>8</v>
      </c>
      <c r="B3775" t="b">
        <f t="shared" si="349"/>
        <v>0</v>
      </c>
      <c r="C3775" t="str">
        <f t="shared" si="350"/>
        <v>OFF</v>
      </c>
      <c r="D3775" s="4">
        <f t="shared" si="352"/>
        <v>42587.208333324183</v>
      </c>
      <c r="E3775" t="str">
        <f t="shared" si="353"/>
        <v>LRKPLGS</v>
      </c>
      <c r="F3775" s="39">
        <v>79.807319641113281</v>
      </c>
      <c r="G3775">
        <f t="shared" si="351"/>
        <v>1.1242828580475036E-3</v>
      </c>
      <c r="H3775" s="38">
        <f>G3775*SUMIF('Manual Inputs'!$B$11:$B$22,'Expanded kW'!A3775,'Manual Inputs'!$C$11:$C$22)</f>
        <v>45140.395220921906</v>
      </c>
    </row>
    <row r="3776" spans="1:8" x14ac:dyDescent="0.2">
      <c r="A3776">
        <f t="shared" si="348"/>
        <v>8</v>
      </c>
      <c r="B3776" t="b">
        <f t="shared" si="349"/>
        <v>0</v>
      </c>
      <c r="C3776" t="str">
        <f t="shared" si="350"/>
        <v>OFF</v>
      </c>
      <c r="D3776" s="4">
        <f t="shared" si="352"/>
        <v>42587.249999990847</v>
      </c>
      <c r="E3776" t="str">
        <f t="shared" si="353"/>
        <v>LRKPLGS</v>
      </c>
      <c r="F3776" s="39">
        <v>97.042137145996094</v>
      </c>
      <c r="G3776">
        <f t="shared" si="351"/>
        <v>1.3670777541729799E-3</v>
      </c>
      <c r="H3776" s="38">
        <f>G3776*SUMIF('Manual Inputs'!$B$11:$B$22,'Expanded kW'!A3776,'Manual Inputs'!$C$11:$C$22)</f>
        <v>54888.704990369268</v>
      </c>
    </row>
    <row r="3777" spans="1:8" x14ac:dyDescent="0.2">
      <c r="A3777">
        <f t="shared" si="348"/>
        <v>8</v>
      </c>
      <c r="B3777" t="b">
        <f t="shared" si="349"/>
        <v>0</v>
      </c>
      <c r="C3777" t="str">
        <f t="shared" si="350"/>
        <v>ON</v>
      </c>
      <c r="D3777" s="4">
        <f t="shared" si="352"/>
        <v>42587.291666657511</v>
      </c>
      <c r="E3777" t="str">
        <f t="shared" si="353"/>
        <v>LRKPLGS</v>
      </c>
      <c r="F3777" s="39">
        <v>97.555938720703125</v>
      </c>
      <c r="G3777">
        <f t="shared" si="351"/>
        <v>1.3743159161044745E-3</v>
      </c>
      <c r="H3777" s="38">
        <f>G3777*SUMIF('Manual Inputs'!$B$11:$B$22,'Expanded kW'!A3777,'Manual Inputs'!$C$11:$C$22)</f>
        <v>55179.320014801931</v>
      </c>
    </row>
    <row r="3778" spans="1:8" x14ac:dyDescent="0.2">
      <c r="A3778">
        <f t="shared" ref="A3778:A3841" si="354">MONTH(D3778)</f>
        <v>8</v>
      </c>
      <c r="B3778" t="b">
        <f t="shared" ref="B3778:B3841" si="355">IF(ISNA(VLOOKUP(DATE(YEAR(D3778),MONTH(D3778),DAY(D3778)),Holidays,1,FALSE)),FALSE,TRUE)</f>
        <v>0</v>
      </c>
      <c r="C3778" t="str">
        <f t="shared" ref="C3778:C3841" si="356">IF(OR(HOUR(D3778)&lt;PkStart,HOUR(D3778)&gt;OPkStart-1,WEEKDAY(D3778,2)&gt;5,B3778)=TRUE,"OFF","ON")</f>
        <v>ON</v>
      </c>
      <c r="D3778" s="4">
        <f t="shared" si="352"/>
        <v>42587.333333324175</v>
      </c>
      <c r="E3778" t="str">
        <f t="shared" si="353"/>
        <v>LRKPLGS</v>
      </c>
      <c r="F3778" s="39">
        <v>102.49683380126953</v>
      </c>
      <c r="G3778">
        <f t="shared" ref="G3778:G3841" si="357">IF(SUMIF($A$2:$A$8761,A3778,$F$2:$F$8761)=0,0,F3778/SUMIF($A$2:$A$8761,A3778,$F$2:$F$8761))</f>
        <v>1.4439206048406988E-3</v>
      </c>
      <c r="H3778" s="38">
        <f>G3778*SUMIF('Manual Inputs'!$B$11:$B$22,'Expanded kW'!A3778,'Manual Inputs'!$C$11:$C$22)</f>
        <v>57973.975413389948</v>
      </c>
    </row>
    <row r="3779" spans="1:8" x14ac:dyDescent="0.2">
      <c r="A3779">
        <f t="shared" si="354"/>
        <v>8</v>
      </c>
      <c r="B3779" t="b">
        <f t="shared" si="355"/>
        <v>0</v>
      </c>
      <c r="C3779" t="str">
        <f t="shared" si="356"/>
        <v>ON</v>
      </c>
      <c r="D3779" s="4">
        <f t="shared" si="352"/>
        <v>42587.37499999084</v>
      </c>
      <c r="E3779" t="str">
        <f t="shared" si="353"/>
        <v>LRKPLGS</v>
      </c>
      <c r="F3779" s="39">
        <v>108.1986083984375</v>
      </c>
      <c r="G3779">
        <f t="shared" si="357"/>
        <v>1.5242441574781476E-3</v>
      </c>
      <c r="H3779" s="38">
        <f>G3779*SUMIF('Manual Inputs'!$B$11:$B$22,'Expanded kW'!A3779,'Manual Inputs'!$C$11:$C$22)</f>
        <v>61198.997377969041</v>
      </c>
    </row>
    <row r="3780" spans="1:8" x14ac:dyDescent="0.2">
      <c r="A3780">
        <f t="shared" si="354"/>
        <v>8</v>
      </c>
      <c r="B3780" t="b">
        <f t="shared" si="355"/>
        <v>0</v>
      </c>
      <c r="C3780" t="str">
        <f t="shared" si="356"/>
        <v>ON</v>
      </c>
      <c r="D3780" s="4">
        <f t="shared" ref="D3780:D3843" si="358">+D3779+1/24</f>
        <v>42587.416666657504</v>
      </c>
      <c r="E3780" t="str">
        <f t="shared" ref="E3780:E3843" si="359">+E3779</f>
        <v>LRKPLGS</v>
      </c>
      <c r="F3780" s="39">
        <v>112.95770263671875</v>
      </c>
      <c r="G3780">
        <f t="shared" si="357"/>
        <v>1.5912877331300214E-3</v>
      </c>
      <c r="H3780" s="38">
        <f>G3780*SUMIF('Manual Inputs'!$B$11:$B$22,'Expanded kW'!A3780,'Manual Inputs'!$C$11:$C$22)</f>
        <v>63890.823087386278</v>
      </c>
    </row>
    <row r="3781" spans="1:8" x14ac:dyDescent="0.2">
      <c r="A3781">
        <f t="shared" si="354"/>
        <v>8</v>
      </c>
      <c r="B3781" t="b">
        <f t="shared" si="355"/>
        <v>0</v>
      </c>
      <c r="C3781" t="str">
        <f t="shared" si="356"/>
        <v>ON</v>
      </c>
      <c r="D3781" s="4">
        <f t="shared" si="358"/>
        <v>42587.458333324168</v>
      </c>
      <c r="E3781" t="str">
        <f t="shared" si="359"/>
        <v>LRKPLGS</v>
      </c>
      <c r="F3781" s="39">
        <v>109.67642974853516</v>
      </c>
      <c r="G3781">
        <f t="shared" si="357"/>
        <v>1.5450629146879246E-3</v>
      </c>
      <c r="H3781" s="38">
        <f>G3781*SUMIF('Manual Inputs'!$B$11:$B$22,'Expanded kW'!A3781,'Manual Inputs'!$C$11:$C$22)</f>
        <v>62034.878599256903</v>
      </c>
    </row>
    <row r="3782" spans="1:8" x14ac:dyDescent="0.2">
      <c r="A3782">
        <f t="shared" si="354"/>
        <v>8</v>
      </c>
      <c r="B3782" t="b">
        <f t="shared" si="355"/>
        <v>0</v>
      </c>
      <c r="C3782" t="str">
        <f t="shared" si="356"/>
        <v>ON</v>
      </c>
      <c r="D3782" s="4">
        <f t="shared" si="358"/>
        <v>42587.499999990832</v>
      </c>
      <c r="E3782" t="str">
        <f t="shared" si="359"/>
        <v>LRKPLGS</v>
      </c>
      <c r="F3782" s="39">
        <v>114.76488494873047</v>
      </c>
      <c r="G3782">
        <f t="shared" si="357"/>
        <v>1.6167463515111195E-3</v>
      </c>
      <c r="H3782" s="38">
        <f>G3782*SUMIF('Manual Inputs'!$B$11:$B$22,'Expanded kW'!A3782,'Manual Inputs'!$C$11:$C$22)</f>
        <v>64912.996544248541</v>
      </c>
    </row>
    <row r="3783" spans="1:8" x14ac:dyDescent="0.2">
      <c r="A3783">
        <f t="shared" si="354"/>
        <v>8</v>
      </c>
      <c r="B3783" t="b">
        <f t="shared" si="355"/>
        <v>0</v>
      </c>
      <c r="C3783" t="str">
        <f t="shared" si="356"/>
        <v>ON</v>
      </c>
      <c r="D3783" s="4">
        <f t="shared" si="358"/>
        <v>42587.541666657497</v>
      </c>
      <c r="E3783" t="str">
        <f t="shared" si="359"/>
        <v>LRKPLGS</v>
      </c>
      <c r="F3783" s="39">
        <v>119.09266662597656</v>
      </c>
      <c r="G3783">
        <f t="shared" si="357"/>
        <v>1.6777138263615503E-3</v>
      </c>
      <c r="H3783" s="38">
        <f>G3783*SUMIF('Manual Inputs'!$B$11:$B$22,'Expanded kW'!A3783,'Manual Inputs'!$C$11:$C$22)</f>
        <v>67360.864436808522</v>
      </c>
    </row>
    <row r="3784" spans="1:8" x14ac:dyDescent="0.2">
      <c r="A3784">
        <f t="shared" si="354"/>
        <v>8</v>
      </c>
      <c r="B3784" t="b">
        <f t="shared" si="355"/>
        <v>0</v>
      </c>
      <c r="C3784" t="str">
        <f t="shared" si="356"/>
        <v>ON</v>
      </c>
      <c r="D3784" s="4">
        <f t="shared" si="358"/>
        <v>42587.583333324161</v>
      </c>
      <c r="E3784" t="str">
        <f t="shared" si="359"/>
        <v>LRKPLGS</v>
      </c>
      <c r="F3784" s="39">
        <v>116.18019866943359</v>
      </c>
      <c r="G3784">
        <f t="shared" si="357"/>
        <v>1.636684534651482E-3</v>
      </c>
      <c r="H3784" s="38">
        <f>G3784*SUMIF('Manual Inputs'!$B$11:$B$22,'Expanded kW'!A3784,'Manual Inputs'!$C$11:$C$22)</f>
        <v>65713.522373225511</v>
      </c>
    </row>
    <row r="3785" spans="1:8" x14ac:dyDescent="0.2">
      <c r="A3785">
        <f t="shared" si="354"/>
        <v>8</v>
      </c>
      <c r="B3785" t="b">
        <f t="shared" si="355"/>
        <v>0</v>
      </c>
      <c r="C3785" t="str">
        <f t="shared" si="356"/>
        <v>ON</v>
      </c>
      <c r="D3785" s="4">
        <f t="shared" si="358"/>
        <v>42587.624999990825</v>
      </c>
      <c r="E3785" t="str">
        <f t="shared" si="359"/>
        <v>LRKPLGS</v>
      </c>
      <c r="F3785" s="39">
        <v>118.99994659423828</v>
      </c>
      <c r="G3785">
        <f t="shared" si="357"/>
        <v>1.6764076361179769E-3</v>
      </c>
      <c r="H3785" s="38">
        <f>G3785*SUMIF('Manual Inputs'!$B$11:$B$22,'Expanded kW'!A3785,'Manual Inputs'!$C$11:$C$22)</f>
        <v>67308.42038911485</v>
      </c>
    </row>
    <row r="3786" spans="1:8" x14ac:dyDescent="0.2">
      <c r="A3786">
        <f t="shared" si="354"/>
        <v>8</v>
      </c>
      <c r="B3786" t="b">
        <f t="shared" si="355"/>
        <v>0</v>
      </c>
      <c r="C3786" t="str">
        <f t="shared" si="356"/>
        <v>ON</v>
      </c>
      <c r="D3786" s="4">
        <f t="shared" si="358"/>
        <v>42587.666666657489</v>
      </c>
      <c r="E3786" t="str">
        <f t="shared" si="359"/>
        <v>LRKPLGS</v>
      </c>
      <c r="F3786" s="39">
        <v>114.76816558837891</v>
      </c>
      <c r="G3786">
        <f t="shared" si="357"/>
        <v>1.6167925674088186E-3</v>
      </c>
      <c r="H3786" s="38">
        <f>G3786*SUMIF('Manual Inputs'!$B$11:$B$22,'Expanded kW'!A3786,'Manual Inputs'!$C$11:$C$22)</f>
        <v>64914.852130565356</v>
      </c>
    </row>
    <row r="3787" spans="1:8" x14ac:dyDescent="0.2">
      <c r="A3787">
        <f t="shared" si="354"/>
        <v>8</v>
      </c>
      <c r="B3787" t="b">
        <f t="shared" si="355"/>
        <v>0</v>
      </c>
      <c r="C3787" t="str">
        <f t="shared" si="356"/>
        <v>ON</v>
      </c>
      <c r="D3787" s="4">
        <f t="shared" si="358"/>
        <v>42587.708333324154</v>
      </c>
      <c r="E3787" t="str">
        <f t="shared" si="359"/>
        <v>LRKPLGS</v>
      </c>
      <c r="F3787" s="39">
        <v>108.49686431884766</v>
      </c>
      <c r="G3787">
        <f t="shared" si="357"/>
        <v>1.5284458274519826E-3</v>
      </c>
      <c r="H3787" s="38">
        <f>G3787*SUMIF('Manual Inputs'!$B$11:$B$22,'Expanded kW'!A3787,'Manual Inputs'!$C$11:$C$22)</f>
        <v>61367.69606606981</v>
      </c>
    </row>
    <row r="3788" spans="1:8" x14ac:dyDescent="0.2">
      <c r="A3788">
        <f t="shared" si="354"/>
        <v>8</v>
      </c>
      <c r="B3788" t="b">
        <f t="shared" si="355"/>
        <v>0</v>
      </c>
      <c r="C3788" t="str">
        <f t="shared" si="356"/>
        <v>ON</v>
      </c>
      <c r="D3788" s="4">
        <f t="shared" si="358"/>
        <v>42587.749999990818</v>
      </c>
      <c r="E3788" t="str">
        <f t="shared" si="359"/>
        <v>LRKPLGS</v>
      </c>
      <c r="F3788" s="39">
        <v>98.059989929199219</v>
      </c>
      <c r="G3788">
        <f t="shared" si="357"/>
        <v>1.3814167200888543E-3</v>
      </c>
      <c r="H3788" s="38">
        <f>G3788*SUMIF('Manual Inputs'!$B$11:$B$22,'Expanded kW'!A3788,'Manual Inputs'!$C$11:$C$22)</f>
        <v>55464.420064088335</v>
      </c>
    </row>
    <row r="3789" spans="1:8" x14ac:dyDescent="0.2">
      <c r="A3789">
        <f t="shared" si="354"/>
        <v>8</v>
      </c>
      <c r="B3789" t="b">
        <f t="shared" si="355"/>
        <v>0</v>
      </c>
      <c r="C3789" t="str">
        <f t="shared" si="356"/>
        <v>ON</v>
      </c>
      <c r="D3789" s="4">
        <f t="shared" si="358"/>
        <v>42587.791666657482</v>
      </c>
      <c r="E3789" t="str">
        <f t="shared" si="359"/>
        <v>LRKPLGS</v>
      </c>
      <c r="F3789" s="39">
        <v>98.471817016601563</v>
      </c>
      <c r="G3789">
        <f t="shared" si="357"/>
        <v>1.3872183199537314E-3</v>
      </c>
      <c r="H3789" s="38">
        <f>G3789*SUMIF('Manual Inputs'!$B$11:$B$22,'Expanded kW'!A3789,'Manual Inputs'!$C$11:$C$22)</f>
        <v>55697.356561287103</v>
      </c>
    </row>
    <row r="3790" spans="1:8" x14ac:dyDescent="0.2">
      <c r="A3790">
        <f t="shared" si="354"/>
        <v>8</v>
      </c>
      <c r="B3790" t="b">
        <f t="shared" si="355"/>
        <v>0</v>
      </c>
      <c r="C3790" t="str">
        <f t="shared" si="356"/>
        <v>ON</v>
      </c>
      <c r="D3790" s="4">
        <f t="shared" si="358"/>
        <v>42587.833333324146</v>
      </c>
      <c r="E3790" t="str">
        <f t="shared" si="359"/>
        <v>LRKPLGS</v>
      </c>
      <c r="F3790" s="39">
        <v>88.278533935546875</v>
      </c>
      <c r="G3790">
        <f t="shared" si="357"/>
        <v>1.2436207967341738E-3</v>
      </c>
      <c r="H3790" s="38">
        <f>G3790*SUMIF('Manual Inputs'!$B$11:$B$22,'Expanded kW'!A3790,'Manual Inputs'!$C$11:$C$22)</f>
        <v>49931.860000987806</v>
      </c>
    </row>
    <row r="3791" spans="1:8" x14ac:dyDescent="0.2">
      <c r="A3791">
        <f t="shared" si="354"/>
        <v>8</v>
      </c>
      <c r="B3791" t="b">
        <f t="shared" si="355"/>
        <v>0</v>
      </c>
      <c r="C3791" t="str">
        <f t="shared" si="356"/>
        <v>OFF</v>
      </c>
      <c r="D3791" s="4">
        <f t="shared" si="358"/>
        <v>42587.87499999081</v>
      </c>
      <c r="E3791" t="str">
        <f t="shared" si="359"/>
        <v>LRKPLGS</v>
      </c>
      <c r="F3791" s="39">
        <v>83.637260437011719</v>
      </c>
      <c r="G3791">
        <f t="shared" si="357"/>
        <v>1.1782370166826871E-3</v>
      </c>
      <c r="H3791" s="38">
        <f>G3791*SUMIF('Manual Inputs'!$B$11:$B$22,'Expanded kW'!A3791,'Manual Inputs'!$C$11:$C$22)</f>
        <v>47306.675732246389</v>
      </c>
    </row>
    <row r="3792" spans="1:8" x14ac:dyDescent="0.2">
      <c r="A3792">
        <f t="shared" si="354"/>
        <v>8</v>
      </c>
      <c r="B3792" t="b">
        <f t="shared" si="355"/>
        <v>0</v>
      </c>
      <c r="C3792" t="str">
        <f t="shared" si="356"/>
        <v>OFF</v>
      </c>
      <c r="D3792" s="4">
        <f t="shared" si="358"/>
        <v>42587.916666657475</v>
      </c>
      <c r="E3792" t="str">
        <f t="shared" si="359"/>
        <v>LRKPLGS</v>
      </c>
      <c r="F3792" s="39">
        <v>76.348426818847656</v>
      </c>
      <c r="G3792">
        <f t="shared" si="357"/>
        <v>1.0755558249209147E-3</v>
      </c>
      <c r="H3792" s="38">
        <f>G3792*SUMIF('Manual Inputs'!$B$11:$B$22,'Expanded kW'!A3792,'Manual Inputs'!$C$11:$C$22)</f>
        <v>43183.985837346445</v>
      </c>
    </row>
    <row r="3793" spans="1:8" x14ac:dyDescent="0.2">
      <c r="A3793">
        <f t="shared" si="354"/>
        <v>8</v>
      </c>
      <c r="B3793" t="b">
        <f t="shared" si="355"/>
        <v>0</v>
      </c>
      <c r="C3793" t="str">
        <f t="shared" si="356"/>
        <v>OFF</v>
      </c>
      <c r="D3793" s="4">
        <f t="shared" si="358"/>
        <v>42587.958333324139</v>
      </c>
      <c r="E3793" t="str">
        <f t="shared" si="359"/>
        <v>LRKPLGS</v>
      </c>
      <c r="F3793" s="39">
        <v>72.523033142089844</v>
      </c>
      <c r="G3793">
        <f t="shared" si="357"/>
        <v>1.0216657236695186E-3</v>
      </c>
      <c r="H3793" s="38">
        <f>G3793*SUMIF('Manual Inputs'!$B$11:$B$22,'Expanded kW'!A3793,'Manual Inputs'!$C$11:$C$22)</f>
        <v>41020.277254963403</v>
      </c>
    </row>
    <row r="3794" spans="1:8" x14ac:dyDescent="0.2">
      <c r="A3794">
        <f t="shared" si="354"/>
        <v>8</v>
      </c>
      <c r="B3794" t="b">
        <f t="shared" si="355"/>
        <v>0</v>
      </c>
      <c r="C3794" t="str">
        <f t="shared" si="356"/>
        <v>OFF</v>
      </c>
      <c r="D3794" s="4">
        <f t="shared" si="358"/>
        <v>42587.999999990803</v>
      </c>
      <c r="E3794" t="str">
        <f t="shared" si="359"/>
        <v>LRKPLGS</v>
      </c>
      <c r="F3794" s="39">
        <v>68.479248046875</v>
      </c>
      <c r="G3794">
        <f t="shared" si="357"/>
        <v>9.6469904085617994E-4</v>
      </c>
      <c r="H3794" s="38">
        <f>G3794*SUMIF('Manual Inputs'!$B$11:$B$22,'Expanded kW'!A3794,'Manual Inputs'!$C$11:$C$22)</f>
        <v>38733.042723001556</v>
      </c>
    </row>
    <row r="3795" spans="1:8" x14ac:dyDescent="0.2">
      <c r="A3795">
        <f t="shared" si="354"/>
        <v>8</v>
      </c>
      <c r="B3795" t="b">
        <f t="shared" si="355"/>
        <v>0</v>
      </c>
      <c r="C3795" t="str">
        <f t="shared" si="356"/>
        <v>OFF</v>
      </c>
      <c r="D3795" s="4">
        <f t="shared" si="358"/>
        <v>42588.041666657467</v>
      </c>
      <c r="E3795" t="str">
        <f t="shared" si="359"/>
        <v>LRKPLGS</v>
      </c>
      <c r="F3795" s="39">
        <v>67.656806945800781</v>
      </c>
      <c r="G3795">
        <f t="shared" si="357"/>
        <v>9.5311293026069117E-4</v>
      </c>
      <c r="H3795" s="38">
        <f>G3795*SUMIF('Manual Inputs'!$B$11:$B$22,'Expanded kW'!A3795,'Manual Inputs'!$C$11:$C$22)</f>
        <v>38267.855864009551</v>
      </c>
    </row>
    <row r="3796" spans="1:8" x14ac:dyDescent="0.2">
      <c r="A3796">
        <f t="shared" si="354"/>
        <v>8</v>
      </c>
      <c r="B3796" t="b">
        <f t="shared" si="355"/>
        <v>0</v>
      </c>
      <c r="C3796" t="str">
        <f t="shared" si="356"/>
        <v>OFF</v>
      </c>
      <c r="D3796" s="4">
        <f t="shared" si="358"/>
        <v>42588.083333324132</v>
      </c>
      <c r="E3796" t="str">
        <f t="shared" si="359"/>
        <v>LRKPLGS</v>
      </c>
      <c r="F3796" s="39">
        <v>65.987701416015625</v>
      </c>
      <c r="G3796">
        <f t="shared" si="357"/>
        <v>9.2959946377856376E-4</v>
      </c>
      <c r="H3796" s="38">
        <f>G3796*SUMIF('Manual Inputs'!$B$11:$B$22,'Expanded kW'!A3796,'Manual Inputs'!$C$11:$C$22)</f>
        <v>37323.781014500208</v>
      </c>
    </row>
    <row r="3797" spans="1:8" x14ac:dyDescent="0.2">
      <c r="A3797">
        <f t="shared" si="354"/>
        <v>8</v>
      </c>
      <c r="B3797" t="b">
        <f t="shared" si="355"/>
        <v>0</v>
      </c>
      <c r="C3797" t="str">
        <f t="shared" si="356"/>
        <v>OFF</v>
      </c>
      <c r="D3797" s="4">
        <f t="shared" si="358"/>
        <v>42588.124999990796</v>
      </c>
      <c r="E3797" t="str">
        <f t="shared" si="359"/>
        <v>LRKPLGS</v>
      </c>
      <c r="F3797" s="39">
        <v>66.298027038574219</v>
      </c>
      <c r="G3797">
        <f t="shared" si="357"/>
        <v>9.3397116526439854E-4</v>
      </c>
      <c r="H3797" s="38">
        <f>G3797*SUMIF('Manual Inputs'!$B$11:$B$22,'Expanded kW'!A3797,'Manual Inputs'!$C$11:$C$22)</f>
        <v>37499.306534120056</v>
      </c>
    </row>
    <row r="3798" spans="1:8" x14ac:dyDescent="0.2">
      <c r="A3798">
        <f t="shared" si="354"/>
        <v>8</v>
      </c>
      <c r="B3798" t="b">
        <f t="shared" si="355"/>
        <v>0</v>
      </c>
      <c r="C3798" t="str">
        <f t="shared" si="356"/>
        <v>OFF</v>
      </c>
      <c r="D3798" s="4">
        <f t="shared" si="358"/>
        <v>42588.16666665746</v>
      </c>
      <c r="E3798" t="str">
        <f t="shared" si="359"/>
        <v>LRKPLGS</v>
      </c>
      <c r="F3798" s="39">
        <v>73.136421203613281</v>
      </c>
      <c r="G3798">
        <f t="shared" si="357"/>
        <v>1.0303068067932591E-3</v>
      </c>
      <c r="H3798" s="38">
        <f>G3798*SUMIF('Manual Inputs'!$B$11:$B$22,'Expanded kW'!A3798,'Manual Inputs'!$C$11:$C$22)</f>
        <v>41367.220112404</v>
      </c>
    </row>
    <row r="3799" spans="1:8" x14ac:dyDescent="0.2">
      <c r="A3799">
        <f t="shared" si="354"/>
        <v>8</v>
      </c>
      <c r="B3799" t="b">
        <f t="shared" si="355"/>
        <v>0</v>
      </c>
      <c r="C3799" t="str">
        <f t="shared" si="356"/>
        <v>OFF</v>
      </c>
      <c r="D3799" s="4">
        <f t="shared" si="358"/>
        <v>42588.208333324124</v>
      </c>
      <c r="E3799" t="str">
        <f t="shared" si="359"/>
        <v>LRKPLGS</v>
      </c>
      <c r="F3799" s="39">
        <v>80.699966430664063</v>
      </c>
      <c r="G3799">
        <f t="shared" si="357"/>
        <v>1.1368579888537519E-3</v>
      </c>
      <c r="H3799" s="38">
        <f>G3799*SUMIF('Manual Inputs'!$B$11:$B$22,'Expanded kW'!A3799,'Manual Inputs'!$C$11:$C$22)</f>
        <v>45645.291627093793</v>
      </c>
    </row>
    <row r="3800" spans="1:8" x14ac:dyDescent="0.2">
      <c r="A3800">
        <f t="shared" si="354"/>
        <v>8</v>
      </c>
      <c r="B3800" t="b">
        <f t="shared" si="355"/>
        <v>0</v>
      </c>
      <c r="C3800" t="str">
        <f t="shared" si="356"/>
        <v>OFF</v>
      </c>
      <c r="D3800" s="4">
        <f t="shared" si="358"/>
        <v>42588.249999990789</v>
      </c>
      <c r="E3800" t="str">
        <f t="shared" si="359"/>
        <v>LRKPLGS</v>
      </c>
      <c r="F3800" s="39">
        <v>81.411506652832031</v>
      </c>
      <c r="G3800">
        <f t="shared" si="357"/>
        <v>1.1468817871493489E-3</v>
      </c>
      <c r="H3800" s="38">
        <f>G3800*SUMIF('Manual Inputs'!$B$11:$B$22,'Expanded kW'!A3800,'Manual Inputs'!$C$11:$C$22)</f>
        <v>46047.751037943352</v>
      </c>
    </row>
    <row r="3801" spans="1:8" x14ac:dyDescent="0.2">
      <c r="A3801">
        <f t="shared" si="354"/>
        <v>8</v>
      </c>
      <c r="B3801" t="b">
        <f t="shared" si="355"/>
        <v>0</v>
      </c>
      <c r="C3801" t="str">
        <f t="shared" si="356"/>
        <v>OFF</v>
      </c>
      <c r="D3801" s="4">
        <f t="shared" si="358"/>
        <v>42588.291666657453</v>
      </c>
      <c r="E3801" t="str">
        <f t="shared" si="359"/>
        <v>LRKPLGS</v>
      </c>
      <c r="F3801" s="39">
        <v>82.639907836914062</v>
      </c>
      <c r="G3801">
        <f t="shared" si="357"/>
        <v>1.1641868463880159E-3</v>
      </c>
      <c r="H3801" s="38">
        <f>G3801*SUMIF('Manual Inputs'!$B$11:$B$22,'Expanded kW'!A3801,'Manual Inputs'!$C$11:$C$22)</f>
        <v>46742.55591534893</v>
      </c>
    </row>
    <row r="3802" spans="1:8" x14ac:dyDescent="0.2">
      <c r="A3802">
        <f t="shared" si="354"/>
        <v>8</v>
      </c>
      <c r="B3802" t="b">
        <f t="shared" si="355"/>
        <v>0</v>
      </c>
      <c r="C3802" t="str">
        <f t="shared" si="356"/>
        <v>OFF</v>
      </c>
      <c r="D3802" s="4">
        <f t="shared" si="358"/>
        <v>42588.333333324117</v>
      </c>
      <c r="E3802" t="str">
        <f t="shared" si="359"/>
        <v>LRKPLGS</v>
      </c>
      <c r="F3802" s="39">
        <v>85.608451843261719</v>
      </c>
      <c r="G3802">
        <f t="shared" si="357"/>
        <v>1.2060061075122423E-3</v>
      </c>
      <c r="H3802" s="38">
        <f>G3802*SUMIF('Manual Inputs'!$B$11:$B$22,'Expanded kW'!A3802,'Manual Inputs'!$C$11:$C$22)</f>
        <v>48421.615558998456</v>
      </c>
    </row>
    <row r="3803" spans="1:8" x14ac:dyDescent="0.2">
      <c r="A3803">
        <f t="shared" si="354"/>
        <v>8</v>
      </c>
      <c r="B3803" t="b">
        <f t="shared" si="355"/>
        <v>0</v>
      </c>
      <c r="C3803" t="str">
        <f t="shared" si="356"/>
        <v>OFF</v>
      </c>
      <c r="D3803" s="4">
        <f t="shared" si="358"/>
        <v>42588.374999990781</v>
      </c>
      <c r="E3803" t="str">
        <f t="shared" si="359"/>
        <v>LRKPLGS</v>
      </c>
      <c r="F3803" s="39">
        <v>88.452835083007812</v>
      </c>
      <c r="G3803">
        <f t="shared" si="357"/>
        <v>1.2460762581268075E-3</v>
      </c>
      <c r="H3803" s="38">
        <f>G3803*SUMIF('Manual Inputs'!$B$11:$B$22,'Expanded kW'!A3803,'Manual Inputs'!$C$11:$C$22)</f>
        <v>50030.44773353199</v>
      </c>
    </row>
    <row r="3804" spans="1:8" x14ac:dyDescent="0.2">
      <c r="A3804">
        <f t="shared" si="354"/>
        <v>8</v>
      </c>
      <c r="B3804" t="b">
        <f t="shared" si="355"/>
        <v>0</v>
      </c>
      <c r="C3804" t="str">
        <f t="shared" si="356"/>
        <v>OFF</v>
      </c>
      <c r="D3804" s="4">
        <f t="shared" si="358"/>
        <v>42588.416666657446</v>
      </c>
      <c r="E3804" t="str">
        <f t="shared" si="359"/>
        <v>LRKPLGS</v>
      </c>
      <c r="F3804" s="39">
        <v>93.814605712890625</v>
      </c>
      <c r="G3804">
        <f t="shared" si="357"/>
        <v>1.3216100166224929E-3</v>
      </c>
      <c r="H3804" s="38">
        <f>G3804*SUMIF('Manual Inputs'!$B$11:$B$22,'Expanded kW'!A3804,'Manual Inputs'!$C$11:$C$22)</f>
        <v>53063.15759529957</v>
      </c>
    </row>
    <row r="3805" spans="1:8" x14ac:dyDescent="0.2">
      <c r="A3805">
        <f t="shared" si="354"/>
        <v>8</v>
      </c>
      <c r="B3805" t="b">
        <f t="shared" si="355"/>
        <v>0</v>
      </c>
      <c r="C3805" t="str">
        <f t="shared" si="356"/>
        <v>OFF</v>
      </c>
      <c r="D3805" s="4">
        <f t="shared" si="358"/>
        <v>42588.45833332411</v>
      </c>
      <c r="E3805" t="str">
        <f t="shared" si="359"/>
        <v>LRKPLGS</v>
      </c>
      <c r="F3805" s="39">
        <v>95.041305541992188</v>
      </c>
      <c r="G3805">
        <f t="shared" si="357"/>
        <v>1.3388911080816552E-3</v>
      </c>
      <c r="H3805" s="38">
        <f>G3805*SUMIF('Manual Inputs'!$B$11:$B$22,'Expanded kW'!A3805,'Manual Inputs'!$C$11:$C$22)</f>
        <v>53757.000157010611</v>
      </c>
    </row>
    <row r="3806" spans="1:8" x14ac:dyDescent="0.2">
      <c r="A3806">
        <f t="shared" si="354"/>
        <v>8</v>
      </c>
      <c r="B3806" t="b">
        <f t="shared" si="355"/>
        <v>0</v>
      </c>
      <c r="C3806" t="str">
        <f t="shared" si="356"/>
        <v>OFF</v>
      </c>
      <c r="D3806" s="4">
        <f t="shared" si="358"/>
        <v>42588.499999990774</v>
      </c>
      <c r="E3806" t="str">
        <f t="shared" si="359"/>
        <v>LRKPLGS</v>
      </c>
      <c r="F3806" s="39">
        <v>95.656532287597656</v>
      </c>
      <c r="G3806">
        <f t="shared" si="357"/>
        <v>1.3475580936038736E-3</v>
      </c>
      <c r="H3806" s="38">
        <f>G3806*SUMIF('Manual Inputs'!$B$11:$B$22,'Expanded kW'!A3806,'Manual Inputs'!$C$11:$C$22)</f>
        <v>54104.983005852031</v>
      </c>
    </row>
    <row r="3807" spans="1:8" x14ac:dyDescent="0.2">
      <c r="A3807">
        <f t="shared" si="354"/>
        <v>8</v>
      </c>
      <c r="B3807" t="b">
        <f t="shared" si="355"/>
        <v>0</v>
      </c>
      <c r="C3807" t="str">
        <f t="shared" si="356"/>
        <v>OFF</v>
      </c>
      <c r="D3807" s="4">
        <f t="shared" si="358"/>
        <v>42588.541666657438</v>
      </c>
      <c r="E3807" t="str">
        <f t="shared" si="359"/>
        <v>LRKPLGS</v>
      </c>
      <c r="F3807" s="39">
        <v>99.617141723632813</v>
      </c>
      <c r="G3807">
        <f t="shared" si="357"/>
        <v>1.4033530421922937E-3</v>
      </c>
      <c r="H3807" s="38">
        <f>G3807*SUMIF('Manual Inputs'!$B$11:$B$22,'Expanded kW'!A3807,'Manual Inputs'!$C$11:$C$22)</f>
        <v>56345.171951707045</v>
      </c>
    </row>
    <row r="3808" spans="1:8" x14ac:dyDescent="0.2">
      <c r="A3808">
        <f t="shared" si="354"/>
        <v>8</v>
      </c>
      <c r="B3808" t="b">
        <f t="shared" si="355"/>
        <v>0</v>
      </c>
      <c r="C3808" t="str">
        <f t="shared" si="356"/>
        <v>OFF</v>
      </c>
      <c r="D3808" s="4">
        <f t="shared" si="358"/>
        <v>42588.583333324103</v>
      </c>
      <c r="E3808" t="str">
        <f t="shared" si="359"/>
        <v>LRKPLGS</v>
      </c>
      <c r="F3808" s="39">
        <v>97.040870666503906</v>
      </c>
      <c r="G3808">
        <f t="shared" si="357"/>
        <v>1.3670599126868915E-3</v>
      </c>
      <c r="H3808" s="38">
        <f>G3808*SUMIF('Manual Inputs'!$B$11:$B$22,'Expanded kW'!A3808,'Manual Inputs'!$C$11:$C$22)</f>
        <v>54887.988647744642</v>
      </c>
    </row>
    <row r="3809" spans="1:8" x14ac:dyDescent="0.2">
      <c r="A3809">
        <f t="shared" si="354"/>
        <v>8</v>
      </c>
      <c r="B3809" t="b">
        <f t="shared" si="355"/>
        <v>0</v>
      </c>
      <c r="C3809" t="str">
        <f t="shared" si="356"/>
        <v>OFF</v>
      </c>
      <c r="D3809" s="4">
        <f t="shared" si="358"/>
        <v>42588.624999990767</v>
      </c>
      <c r="E3809" t="str">
        <f t="shared" si="359"/>
        <v>LRKPLGS</v>
      </c>
      <c r="F3809" s="39">
        <v>98.507614135742187</v>
      </c>
      <c r="G3809">
        <f t="shared" si="357"/>
        <v>1.3877226106328105E-3</v>
      </c>
      <c r="H3809" s="38">
        <f>G3809*SUMIF('Manual Inputs'!$B$11:$B$22,'Expanded kW'!A3809,'Manual Inputs'!$C$11:$C$22)</f>
        <v>55717.604028725487</v>
      </c>
    </row>
    <row r="3810" spans="1:8" x14ac:dyDescent="0.2">
      <c r="A3810">
        <f t="shared" si="354"/>
        <v>8</v>
      </c>
      <c r="B3810" t="b">
        <f t="shared" si="355"/>
        <v>0</v>
      </c>
      <c r="C3810" t="str">
        <f t="shared" si="356"/>
        <v>OFF</v>
      </c>
      <c r="D3810" s="4">
        <f t="shared" si="358"/>
        <v>42588.666666657431</v>
      </c>
      <c r="E3810" t="str">
        <f t="shared" si="359"/>
        <v>LRKPLGS</v>
      </c>
      <c r="F3810" s="39">
        <v>98.984100341796875</v>
      </c>
      <c r="G3810">
        <f t="shared" si="357"/>
        <v>1.3944350935976863E-3</v>
      </c>
      <c r="H3810" s="38">
        <f>G3810*SUMIF('Manual Inputs'!$B$11:$B$22,'Expanded kW'!A3810,'Manual Inputs'!$C$11:$C$22)</f>
        <v>55987.112837633606</v>
      </c>
    </row>
    <row r="3811" spans="1:8" x14ac:dyDescent="0.2">
      <c r="A3811">
        <f t="shared" si="354"/>
        <v>8</v>
      </c>
      <c r="B3811" t="b">
        <f t="shared" si="355"/>
        <v>0</v>
      </c>
      <c r="C3811" t="str">
        <f t="shared" si="356"/>
        <v>OFF</v>
      </c>
      <c r="D3811" s="4">
        <f t="shared" si="358"/>
        <v>42588.708333324095</v>
      </c>
      <c r="E3811" t="str">
        <f t="shared" si="359"/>
        <v>LRKPLGS</v>
      </c>
      <c r="F3811" s="39">
        <v>95.307685852050781</v>
      </c>
      <c r="G3811">
        <f t="shared" si="357"/>
        <v>1.3426437314959865E-3</v>
      </c>
      <c r="H3811" s="38">
        <f>G3811*SUMIF('Manual Inputs'!$B$11:$B$22,'Expanded kW'!A3811,'Manual Inputs'!$C$11:$C$22)</f>
        <v>53907.669450619142</v>
      </c>
    </row>
    <row r="3812" spans="1:8" x14ac:dyDescent="0.2">
      <c r="A3812">
        <f t="shared" si="354"/>
        <v>8</v>
      </c>
      <c r="B3812" t="b">
        <f t="shared" si="355"/>
        <v>0</v>
      </c>
      <c r="C3812" t="str">
        <f t="shared" si="356"/>
        <v>OFF</v>
      </c>
      <c r="D3812" s="4">
        <f t="shared" si="358"/>
        <v>42588.74999999076</v>
      </c>
      <c r="E3812" t="str">
        <f t="shared" si="359"/>
        <v>LRKPLGS</v>
      </c>
      <c r="F3812" s="39">
        <v>99.352760314941406</v>
      </c>
      <c r="G3812">
        <f t="shared" si="357"/>
        <v>1.3996285782319094E-3</v>
      </c>
      <c r="H3812" s="38">
        <f>G3812*SUMIF('Manual Inputs'!$B$11:$B$22,'Expanded kW'!A3812,'Manual Inputs'!$C$11:$C$22)</f>
        <v>56195.633271156672</v>
      </c>
    </row>
    <row r="3813" spans="1:8" x14ac:dyDescent="0.2">
      <c r="A3813">
        <f t="shared" si="354"/>
        <v>8</v>
      </c>
      <c r="B3813" t="b">
        <f t="shared" si="355"/>
        <v>0</v>
      </c>
      <c r="C3813" t="str">
        <f t="shared" si="356"/>
        <v>OFF</v>
      </c>
      <c r="D3813" s="4">
        <f t="shared" si="358"/>
        <v>42588.791666657424</v>
      </c>
      <c r="E3813" t="str">
        <f t="shared" si="359"/>
        <v>LRKPLGS</v>
      </c>
      <c r="F3813" s="39">
        <v>93.096092224121094</v>
      </c>
      <c r="G3813">
        <f t="shared" si="357"/>
        <v>1.3114879826745774E-3</v>
      </c>
      <c r="H3813" s="38">
        <f>G3813*SUMIF('Manual Inputs'!$B$11:$B$22,'Expanded kW'!A3813,'Manual Inputs'!$C$11:$C$22)</f>
        <v>52656.753984697527</v>
      </c>
    </row>
    <row r="3814" spans="1:8" x14ac:dyDescent="0.2">
      <c r="A3814">
        <f t="shared" si="354"/>
        <v>8</v>
      </c>
      <c r="B3814" t="b">
        <f t="shared" si="355"/>
        <v>0</v>
      </c>
      <c r="C3814" t="str">
        <f t="shared" si="356"/>
        <v>OFF</v>
      </c>
      <c r="D3814" s="4">
        <f t="shared" si="358"/>
        <v>42588.833333324088</v>
      </c>
      <c r="E3814" t="str">
        <f t="shared" si="359"/>
        <v>LRKPLGS</v>
      </c>
      <c r="F3814" s="39">
        <v>85.569831848144531</v>
      </c>
      <c r="G3814">
        <f t="shared" si="357"/>
        <v>1.2054620496653758E-3</v>
      </c>
      <c r="H3814" s="38">
        <f>G3814*SUMIF('Manual Inputs'!$B$11:$B$22,'Expanded kW'!A3814,'Manual Inputs'!$C$11:$C$22)</f>
        <v>48399.771424264211</v>
      </c>
    </row>
    <row r="3815" spans="1:8" x14ac:dyDescent="0.2">
      <c r="A3815">
        <f t="shared" si="354"/>
        <v>8</v>
      </c>
      <c r="B3815" t="b">
        <f t="shared" si="355"/>
        <v>0</v>
      </c>
      <c r="C3815" t="str">
        <f t="shared" si="356"/>
        <v>OFF</v>
      </c>
      <c r="D3815" s="4">
        <f t="shared" si="358"/>
        <v>42588.874999990752</v>
      </c>
      <c r="E3815" t="str">
        <f t="shared" si="359"/>
        <v>LRKPLGS</v>
      </c>
      <c r="F3815" s="39">
        <v>81.028091430664062</v>
      </c>
      <c r="G3815">
        <f t="shared" si="357"/>
        <v>1.1414804384543122E-3</v>
      </c>
      <c r="H3815" s="38">
        <f>G3815*SUMIF('Manual Inputs'!$B$11:$B$22,'Expanded kW'!A3815,'Manual Inputs'!$C$11:$C$22)</f>
        <v>45830.88478131163</v>
      </c>
    </row>
    <row r="3816" spans="1:8" x14ac:dyDescent="0.2">
      <c r="A3816">
        <f t="shared" si="354"/>
        <v>8</v>
      </c>
      <c r="B3816" t="b">
        <f t="shared" si="355"/>
        <v>0</v>
      </c>
      <c r="C3816" t="str">
        <f t="shared" si="356"/>
        <v>OFF</v>
      </c>
      <c r="D3816" s="4">
        <f t="shared" si="358"/>
        <v>42588.916666657416</v>
      </c>
      <c r="E3816" t="str">
        <f t="shared" si="359"/>
        <v>LRKPLGS</v>
      </c>
      <c r="F3816" s="39">
        <v>75.518836975097656</v>
      </c>
      <c r="G3816">
        <f t="shared" si="357"/>
        <v>1.0638690066599747E-3</v>
      </c>
      <c r="H3816" s="38">
        <f>G3816*SUMIF('Manual Inputs'!$B$11:$B$22,'Expanded kW'!A3816,'Manual Inputs'!$C$11:$C$22)</f>
        <v>42714.755526310582</v>
      </c>
    </row>
    <row r="3817" spans="1:8" x14ac:dyDescent="0.2">
      <c r="A3817">
        <f t="shared" si="354"/>
        <v>8</v>
      </c>
      <c r="B3817" t="b">
        <f t="shared" si="355"/>
        <v>0</v>
      </c>
      <c r="C3817" t="str">
        <f t="shared" si="356"/>
        <v>OFF</v>
      </c>
      <c r="D3817" s="4">
        <f t="shared" si="358"/>
        <v>42588.958333324081</v>
      </c>
      <c r="E3817" t="str">
        <f t="shared" si="359"/>
        <v>LRKPLGS</v>
      </c>
      <c r="F3817" s="39">
        <v>72.0863037109375</v>
      </c>
      <c r="G3817">
        <f t="shared" si="357"/>
        <v>1.0155133128974562E-3</v>
      </c>
      <c r="H3817" s="38">
        <f>G3817*SUMIF('Manual Inputs'!$B$11:$B$22,'Expanded kW'!A3817,'Manual Inputs'!$C$11:$C$22)</f>
        <v>40773.255563024897</v>
      </c>
    </row>
    <row r="3818" spans="1:8" x14ac:dyDescent="0.2">
      <c r="A3818">
        <f t="shared" si="354"/>
        <v>8</v>
      </c>
      <c r="B3818" t="b">
        <f t="shared" si="355"/>
        <v>0</v>
      </c>
      <c r="C3818" t="str">
        <f t="shared" si="356"/>
        <v>OFF</v>
      </c>
      <c r="D3818" s="4">
        <f t="shared" si="358"/>
        <v>42588.999999990745</v>
      </c>
      <c r="E3818" t="str">
        <f t="shared" si="359"/>
        <v>LRKPLGS</v>
      </c>
      <c r="F3818" s="39">
        <v>68.403823852539062</v>
      </c>
      <c r="G3818">
        <f t="shared" si="357"/>
        <v>9.6363650512442918E-4</v>
      </c>
      <c r="H3818" s="38">
        <f>G3818*SUMIF('Manual Inputs'!$B$11:$B$22,'Expanded kW'!A3818,'Manual Inputs'!$C$11:$C$22)</f>
        <v>38690.381498982832</v>
      </c>
    </row>
    <row r="3819" spans="1:8" x14ac:dyDescent="0.2">
      <c r="A3819">
        <f t="shared" si="354"/>
        <v>8</v>
      </c>
      <c r="B3819" t="b">
        <f t="shared" si="355"/>
        <v>0</v>
      </c>
      <c r="C3819" t="str">
        <f t="shared" si="356"/>
        <v>OFF</v>
      </c>
      <c r="D3819" s="4">
        <f t="shared" si="358"/>
        <v>42589.041666657409</v>
      </c>
      <c r="E3819" t="str">
        <f t="shared" si="359"/>
        <v>LRKPLGS</v>
      </c>
      <c r="F3819" s="39">
        <v>67.368354797363281</v>
      </c>
      <c r="G3819">
        <f t="shared" si="357"/>
        <v>9.4904937058579403E-4</v>
      </c>
      <c r="H3819" s="38">
        <f>G3819*SUMIF('Manual Inputs'!$B$11:$B$22,'Expanded kW'!A3819,'Manual Inputs'!$C$11:$C$22)</f>
        <v>38104.70235827416</v>
      </c>
    </row>
    <row r="3820" spans="1:8" x14ac:dyDescent="0.2">
      <c r="A3820">
        <f t="shared" si="354"/>
        <v>8</v>
      </c>
      <c r="B3820" t="b">
        <f t="shared" si="355"/>
        <v>0</v>
      </c>
      <c r="C3820" t="str">
        <f t="shared" si="356"/>
        <v>OFF</v>
      </c>
      <c r="D3820" s="4">
        <f t="shared" si="358"/>
        <v>42589.083333324073</v>
      </c>
      <c r="E3820" t="str">
        <f t="shared" si="359"/>
        <v>LRKPLGS</v>
      </c>
      <c r="F3820" s="39">
        <v>66.650711059570313</v>
      </c>
      <c r="G3820">
        <f t="shared" si="357"/>
        <v>9.3893958922471033E-4</v>
      </c>
      <c r="H3820" s="38">
        <f>G3820*SUMIF('Manual Inputs'!$B$11:$B$22,'Expanded kW'!A3820,'Manual Inputs'!$C$11:$C$22)</f>
        <v>37698.790693811919</v>
      </c>
    </row>
    <row r="3821" spans="1:8" x14ac:dyDescent="0.2">
      <c r="A3821">
        <f t="shared" si="354"/>
        <v>8</v>
      </c>
      <c r="B3821" t="b">
        <f t="shared" si="355"/>
        <v>0</v>
      </c>
      <c r="C3821" t="str">
        <f t="shared" si="356"/>
        <v>OFF</v>
      </c>
      <c r="D3821" s="4">
        <f t="shared" si="358"/>
        <v>42589.124999990738</v>
      </c>
      <c r="E3821" t="str">
        <f t="shared" si="359"/>
        <v>LRKPLGS</v>
      </c>
      <c r="F3821" s="39">
        <v>66.195365905761719</v>
      </c>
      <c r="G3821">
        <f t="shared" si="357"/>
        <v>9.3252493010291375E-4</v>
      </c>
      <c r="H3821" s="38">
        <f>G3821*SUMIF('Manual Inputs'!$B$11:$B$22,'Expanded kW'!A3821,'Manual Inputs'!$C$11:$C$22)</f>
        <v>37441.239628354728</v>
      </c>
    </row>
    <row r="3822" spans="1:8" x14ac:dyDescent="0.2">
      <c r="A3822">
        <f t="shared" si="354"/>
        <v>8</v>
      </c>
      <c r="B3822" t="b">
        <f t="shared" si="355"/>
        <v>0</v>
      </c>
      <c r="C3822" t="str">
        <f t="shared" si="356"/>
        <v>OFF</v>
      </c>
      <c r="D3822" s="4">
        <f t="shared" si="358"/>
        <v>42589.166666657402</v>
      </c>
      <c r="E3822" t="str">
        <f t="shared" si="359"/>
        <v>LRKPLGS</v>
      </c>
      <c r="F3822" s="39">
        <v>74.489166259765625</v>
      </c>
      <c r="G3822">
        <f t="shared" si="357"/>
        <v>1.0493635560335519E-3</v>
      </c>
      <c r="H3822" s="38">
        <f>G3822*SUMIF('Manual Inputs'!$B$11:$B$22,'Expanded kW'!A3822,'Manual Inputs'!$C$11:$C$22)</f>
        <v>42132.356026533962</v>
      </c>
    </row>
    <row r="3823" spans="1:8" x14ac:dyDescent="0.2">
      <c r="A3823">
        <f t="shared" si="354"/>
        <v>8</v>
      </c>
      <c r="B3823" t="b">
        <f t="shared" si="355"/>
        <v>0</v>
      </c>
      <c r="C3823" t="str">
        <f t="shared" si="356"/>
        <v>OFF</v>
      </c>
      <c r="D3823" s="4">
        <f t="shared" si="358"/>
        <v>42589.208333324066</v>
      </c>
      <c r="E3823" t="str">
        <f t="shared" si="359"/>
        <v>LRKPLGS</v>
      </c>
      <c r="F3823" s="39">
        <v>74.201156616210937</v>
      </c>
      <c r="G3823">
        <f t="shared" si="357"/>
        <v>1.0453062301309026E-3</v>
      </c>
      <c r="H3823" s="38">
        <f>G3823*SUMIF('Manual Inputs'!$B$11:$B$22,'Expanded kW'!A3823,'Manual Inputs'!$C$11:$C$22)</f>
        <v>41969.452809185488</v>
      </c>
    </row>
    <row r="3824" spans="1:8" x14ac:dyDescent="0.2">
      <c r="A3824">
        <f t="shared" si="354"/>
        <v>8</v>
      </c>
      <c r="B3824" t="b">
        <f t="shared" si="355"/>
        <v>0</v>
      </c>
      <c r="C3824" t="str">
        <f t="shared" si="356"/>
        <v>OFF</v>
      </c>
      <c r="D3824" s="4">
        <f t="shared" si="358"/>
        <v>42589.24999999073</v>
      </c>
      <c r="E3824" t="str">
        <f t="shared" si="359"/>
        <v>LRKPLGS</v>
      </c>
      <c r="F3824" s="39">
        <v>75.661781311035156</v>
      </c>
      <c r="G3824">
        <f t="shared" si="357"/>
        <v>1.0658827300536711E-3</v>
      </c>
      <c r="H3824" s="38">
        <f>G3824*SUMIF('Manual Inputs'!$B$11:$B$22,'Expanded kW'!A3824,'Manual Inputs'!$C$11:$C$22)</f>
        <v>42795.607305919621</v>
      </c>
    </row>
    <row r="3825" spans="1:8" x14ac:dyDescent="0.2">
      <c r="A3825">
        <f t="shared" si="354"/>
        <v>8</v>
      </c>
      <c r="B3825" t="b">
        <f t="shared" si="355"/>
        <v>0</v>
      </c>
      <c r="C3825" t="str">
        <f t="shared" si="356"/>
        <v>OFF</v>
      </c>
      <c r="D3825" s="4">
        <f t="shared" si="358"/>
        <v>42589.291666657395</v>
      </c>
      <c r="E3825" t="str">
        <f t="shared" si="359"/>
        <v>LRKPLGS</v>
      </c>
      <c r="F3825" s="39">
        <v>71.467628479003906</v>
      </c>
      <c r="G3825">
        <f t="shared" si="357"/>
        <v>1.006797746943238E-3</v>
      </c>
      <c r="H3825" s="38">
        <f>G3825*SUMIF('Manual Inputs'!$B$11:$B$22,'Expanded kW'!A3825,'Manual Inputs'!$C$11:$C$22)</f>
        <v>40423.322190892315</v>
      </c>
    </row>
    <row r="3826" spans="1:8" x14ac:dyDescent="0.2">
      <c r="A3826">
        <f t="shared" si="354"/>
        <v>8</v>
      </c>
      <c r="B3826" t="b">
        <f t="shared" si="355"/>
        <v>0</v>
      </c>
      <c r="C3826" t="str">
        <f t="shared" si="356"/>
        <v>OFF</v>
      </c>
      <c r="D3826" s="4">
        <f t="shared" si="358"/>
        <v>42589.333333324059</v>
      </c>
      <c r="E3826" t="str">
        <f t="shared" si="359"/>
        <v>LRKPLGS</v>
      </c>
      <c r="F3826" s="39">
        <v>75.779830932617187</v>
      </c>
      <c r="G3826">
        <f t="shared" si="357"/>
        <v>1.0675457500190139E-3</v>
      </c>
      <c r="H3826" s="38">
        <f>G3826*SUMIF('Manual Inputs'!$B$11:$B$22,'Expanded kW'!A3826,'Manual Inputs'!$C$11:$C$22)</f>
        <v>42862.378206105917</v>
      </c>
    </row>
    <row r="3827" spans="1:8" x14ac:dyDescent="0.2">
      <c r="A3827">
        <f t="shared" si="354"/>
        <v>8</v>
      </c>
      <c r="B3827" t="b">
        <f t="shared" si="355"/>
        <v>0</v>
      </c>
      <c r="C3827" t="str">
        <f t="shared" si="356"/>
        <v>OFF</v>
      </c>
      <c r="D3827" s="4">
        <f t="shared" si="358"/>
        <v>42589.374999990723</v>
      </c>
      <c r="E3827" t="str">
        <f t="shared" si="359"/>
        <v>LRKPLGS</v>
      </c>
      <c r="F3827" s="39">
        <v>79.884284973144531</v>
      </c>
      <c r="G3827">
        <f t="shared" si="357"/>
        <v>1.1253671045032896E-3</v>
      </c>
      <c r="H3827" s="38">
        <f>G3827*SUMIF('Manual Inputs'!$B$11:$B$22,'Expanded kW'!A3827,'Manual Inputs'!$C$11:$C$22)</f>
        <v>45183.928138977833</v>
      </c>
    </row>
    <row r="3828" spans="1:8" x14ac:dyDescent="0.2">
      <c r="A3828">
        <f t="shared" si="354"/>
        <v>8</v>
      </c>
      <c r="B3828" t="b">
        <f t="shared" si="355"/>
        <v>0</v>
      </c>
      <c r="C3828" t="str">
        <f t="shared" si="356"/>
        <v>OFF</v>
      </c>
      <c r="D3828" s="4">
        <f t="shared" si="358"/>
        <v>42589.416666657387</v>
      </c>
      <c r="E3828" t="str">
        <f t="shared" si="359"/>
        <v>LRKPLGS</v>
      </c>
      <c r="F3828" s="39">
        <v>87.073585510253906</v>
      </c>
      <c r="G3828">
        <f t="shared" si="357"/>
        <v>1.2266461274246393E-3</v>
      </c>
      <c r="H3828" s="38">
        <f>G3828*SUMIF('Manual Inputs'!$B$11:$B$22,'Expanded kW'!A3828,'Manual Inputs'!$C$11:$C$22)</f>
        <v>49250.320408088963</v>
      </c>
    </row>
    <row r="3829" spans="1:8" x14ac:dyDescent="0.2">
      <c r="A3829">
        <f t="shared" si="354"/>
        <v>8</v>
      </c>
      <c r="B3829" t="b">
        <f t="shared" si="355"/>
        <v>0</v>
      </c>
      <c r="C3829" t="str">
        <f t="shared" si="356"/>
        <v>OFF</v>
      </c>
      <c r="D3829" s="4">
        <f t="shared" si="358"/>
        <v>42589.458333324052</v>
      </c>
      <c r="E3829" t="str">
        <f t="shared" si="359"/>
        <v>LRKPLGS</v>
      </c>
      <c r="F3829" s="39">
        <v>92.696853637695313</v>
      </c>
      <c r="G3829">
        <f t="shared" si="357"/>
        <v>1.3058637228822664E-3</v>
      </c>
      <c r="H3829" s="38">
        <f>G3829*SUMIF('Manual Inputs'!$B$11:$B$22,'Expanded kW'!A3829,'Manual Inputs'!$C$11:$C$22)</f>
        <v>52430.937760574918</v>
      </c>
    </row>
    <row r="3830" spans="1:8" x14ac:dyDescent="0.2">
      <c r="A3830">
        <f t="shared" si="354"/>
        <v>8</v>
      </c>
      <c r="B3830" t="b">
        <f t="shared" si="355"/>
        <v>0</v>
      </c>
      <c r="C3830" t="str">
        <f t="shared" si="356"/>
        <v>OFF</v>
      </c>
      <c r="D3830" s="4">
        <f t="shared" si="358"/>
        <v>42589.499999990716</v>
      </c>
      <c r="E3830" t="str">
        <f t="shared" si="359"/>
        <v>LRKPLGS</v>
      </c>
      <c r="F3830" s="39">
        <v>98.611419677734375</v>
      </c>
      <c r="G3830">
        <f t="shared" si="357"/>
        <v>1.389184967619074E-3</v>
      </c>
      <c r="H3830" s="38">
        <f>G3830*SUMIF('Manual Inputs'!$B$11:$B$22,'Expanded kW'!A3830,'Manual Inputs'!$C$11:$C$22)</f>
        <v>55776.318232043188</v>
      </c>
    </row>
    <row r="3831" spans="1:8" x14ac:dyDescent="0.2">
      <c r="A3831">
        <f t="shared" si="354"/>
        <v>8</v>
      </c>
      <c r="B3831" t="b">
        <f t="shared" si="355"/>
        <v>0</v>
      </c>
      <c r="C3831" t="str">
        <f t="shared" si="356"/>
        <v>OFF</v>
      </c>
      <c r="D3831" s="4">
        <f t="shared" si="358"/>
        <v>42589.54166665738</v>
      </c>
      <c r="E3831" t="str">
        <f t="shared" si="359"/>
        <v>LRKPLGS</v>
      </c>
      <c r="F3831" s="39">
        <v>97.830665588378906</v>
      </c>
      <c r="G3831">
        <f t="shared" si="357"/>
        <v>1.3781861213608586E-3</v>
      </c>
      <c r="H3831" s="38">
        <f>G3831*SUMIF('Manual Inputs'!$B$11:$B$22,'Expanded kW'!A3831,'Manual Inputs'!$C$11:$C$22)</f>
        <v>55334.710265225804</v>
      </c>
    </row>
    <row r="3832" spans="1:8" x14ac:dyDescent="0.2">
      <c r="A3832">
        <f t="shared" si="354"/>
        <v>8</v>
      </c>
      <c r="B3832" t="b">
        <f t="shared" si="355"/>
        <v>0</v>
      </c>
      <c r="C3832" t="str">
        <f t="shared" si="356"/>
        <v>OFF</v>
      </c>
      <c r="D3832" s="4">
        <f t="shared" si="358"/>
        <v>42589.583333324044</v>
      </c>
      <c r="E3832" t="str">
        <f t="shared" si="359"/>
        <v>LRKPLGS</v>
      </c>
      <c r="F3832" s="39">
        <v>99.561019897460938</v>
      </c>
      <c r="G3832">
        <f t="shared" si="357"/>
        <v>1.4025624279051443E-3</v>
      </c>
      <c r="H3832" s="38">
        <f>G3832*SUMIF('Manual Inputs'!$B$11:$B$22,'Expanded kW'!A3832,'Manual Inputs'!$C$11:$C$22)</f>
        <v>56313.428479738424</v>
      </c>
    </row>
    <row r="3833" spans="1:8" x14ac:dyDescent="0.2">
      <c r="A3833">
        <f t="shared" si="354"/>
        <v>8</v>
      </c>
      <c r="B3833" t="b">
        <f t="shared" si="355"/>
        <v>0</v>
      </c>
      <c r="C3833" t="str">
        <f t="shared" si="356"/>
        <v>OFF</v>
      </c>
      <c r="D3833" s="4">
        <f t="shared" si="358"/>
        <v>42589.624999990709</v>
      </c>
      <c r="E3833" t="str">
        <f t="shared" si="359"/>
        <v>LRKPLGS</v>
      </c>
      <c r="F3833" s="39">
        <v>99.246360778808594</v>
      </c>
      <c r="G3833">
        <f t="shared" si="357"/>
        <v>1.398129678442814E-3</v>
      </c>
      <c r="H3833" s="38">
        <f>G3833*SUMIF('Manual Inputs'!$B$11:$B$22,'Expanded kW'!A3833,'Manual Inputs'!$C$11:$C$22)</f>
        <v>56135.451860053574</v>
      </c>
    </row>
    <row r="3834" spans="1:8" x14ac:dyDescent="0.2">
      <c r="A3834">
        <f t="shared" si="354"/>
        <v>8</v>
      </c>
      <c r="B3834" t="b">
        <f t="shared" si="355"/>
        <v>0</v>
      </c>
      <c r="C3834" t="str">
        <f t="shared" si="356"/>
        <v>OFF</v>
      </c>
      <c r="D3834" s="4">
        <f t="shared" si="358"/>
        <v>42589.666666657373</v>
      </c>
      <c r="E3834" t="str">
        <f t="shared" si="359"/>
        <v>LRKPLGS</v>
      </c>
      <c r="F3834" s="39">
        <v>99.291824340820313</v>
      </c>
      <c r="G3834">
        <f t="shared" si="357"/>
        <v>1.3987701448018575E-3</v>
      </c>
      <c r="H3834" s="38">
        <f>G3834*SUMIF('Manual Inputs'!$B$11:$B$22,'Expanded kW'!A3834,'Manual Inputs'!$C$11:$C$22)</f>
        <v>56161.166834151052</v>
      </c>
    </row>
    <row r="3835" spans="1:8" x14ac:dyDescent="0.2">
      <c r="A3835">
        <f t="shared" si="354"/>
        <v>8</v>
      </c>
      <c r="B3835" t="b">
        <f t="shared" si="355"/>
        <v>0</v>
      </c>
      <c r="C3835" t="str">
        <f t="shared" si="356"/>
        <v>OFF</v>
      </c>
      <c r="D3835" s="4">
        <f t="shared" si="358"/>
        <v>42589.708333324037</v>
      </c>
      <c r="E3835" t="str">
        <f t="shared" si="359"/>
        <v>LRKPLGS</v>
      </c>
      <c r="F3835" s="39">
        <v>99.101264953613281</v>
      </c>
      <c r="G3835">
        <f t="shared" si="357"/>
        <v>1.3960856460185336E-3</v>
      </c>
      <c r="H3835" s="38">
        <f>G3835*SUMIF('Manual Inputs'!$B$11:$B$22,'Expanded kW'!A3835,'Manual Inputs'!$C$11:$C$22)</f>
        <v>56053.383161046069</v>
      </c>
    </row>
    <row r="3836" spans="1:8" x14ac:dyDescent="0.2">
      <c r="A3836">
        <f t="shared" si="354"/>
        <v>8</v>
      </c>
      <c r="B3836" t="b">
        <f t="shared" si="355"/>
        <v>0</v>
      </c>
      <c r="C3836" t="str">
        <f t="shared" si="356"/>
        <v>OFF</v>
      </c>
      <c r="D3836" s="4">
        <f t="shared" si="358"/>
        <v>42589.749999990701</v>
      </c>
      <c r="E3836" t="str">
        <f t="shared" si="359"/>
        <v>LRKPLGS</v>
      </c>
      <c r="F3836" s="39">
        <v>83.735191345214844</v>
      </c>
      <c r="G3836">
        <f t="shared" si="357"/>
        <v>1.1796166149684198E-3</v>
      </c>
      <c r="H3836" s="38">
        <f>G3836*SUMIF('Manual Inputs'!$B$11:$B$22,'Expanded kW'!A3836,'Manual Inputs'!$C$11:$C$22)</f>
        <v>47362.067141461892</v>
      </c>
    </row>
    <row r="3837" spans="1:8" x14ac:dyDescent="0.2">
      <c r="A3837">
        <f t="shared" si="354"/>
        <v>8</v>
      </c>
      <c r="B3837" t="b">
        <f t="shared" si="355"/>
        <v>0</v>
      </c>
      <c r="C3837" t="str">
        <f t="shared" si="356"/>
        <v>OFF</v>
      </c>
      <c r="D3837" s="4">
        <f t="shared" si="358"/>
        <v>42589.791666657366</v>
      </c>
      <c r="E3837" t="str">
        <f t="shared" si="359"/>
        <v>LRKPLGS</v>
      </c>
      <c r="F3837" s="39">
        <v>78.633049011230469</v>
      </c>
      <c r="G3837">
        <f t="shared" si="357"/>
        <v>1.1077403611208711E-3</v>
      </c>
      <c r="H3837" s="38">
        <f>G3837*SUMIF('Manual Inputs'!$B$11:$B$22,'Expanded kW'!A3837,'Manual Inputs'!$C$11:$C$22)</f>
        <v>44476.207517743809</v>
      </c>
    </row>
    <row r="3838" spans="1:8" x14ac:dyDescent="0.2">
      <c r="A3838">
        <f t="shared" si="354"/>
        <v>8</v>
      </c>
      <c r="B3838" t="b">
        <f t="shared" si="355"/>
        <v>0</v>
      </c>
      <c r="C3838" t="str">
        <f t="shared" si="356"/>
        <v>OFF</v>
      </c>
      <c r="D3838" s="4">
        <f t="shared" si="358"/>
        <v>42589.83333332403</v>
      </c>
      <c r="E3838" t="str">
        <f t="shared" si="359"/>
        <v>LRKPLGS</v>
      </c>
      <c r="F3838" s="39">
        <v>76.105438232421875</v>
      </c>
      <c r="G3838">
        <f t="shared" si="357"/>
        <v>1.072132731605061E-3</v>
      </c>
      <c r="H3838" s="38">
        <f>G3838*SUMIF('Manual Inputs'!$B$11:$B$22,'Expanded kW'!A3838,'Manual Inputs'!$C$11:$C$22)</f>
        <v>43046.547305708526</v>
      </c>
    </row>
    <row r="3839" spans="1:8" x14ac:dyDescent="0.2">
      <c r="A3839">
        <f t="shared" si="354"/>
        <v>8</v>
      </c>
      <c r="B3839" t="b">
        <f t="shared" si="355"/>
        <v>0</v>
      </c>
      <c r="C3839" t="str">
        <f t="shared" si="356"/>
        <v>OFF</v>
      </c>
      <c r="D3839" s="4">
        <f t="shared" si="358"/>
        <v>42589.874999990694</v>
      </c>
      <c r="E3839" t="str">
        <f t="shared" si="359"/>
        <v>LRKPLGS</v>
      </c>
      <c r="F3839" s="39">
        <v>75.218780517578125</v>
      </c>
      <c r="G3839">
        <f t="shared" si="357"/>
        <v>1.0596419716818212E-3</v>
      </c>
      <c r="H3839" s="38">
        <f>G3839*SUMIF('Manual Inputs'!$B$11:$B$22,'Expanded kW'!A3839,'Manual Inputs'!$C$11:$C$22)</f>
        <v>42545.038423394079</v>
      </c>
    </row>
    <row r="3840" spans="1:8" x14ac:dyDescent="0.2">
      <c r="A3840">
        <f t="shared" si="354"/>
        <v>8</v>
      </c>
      <c r="B3840" t="b">
        <f t="shared" si="355"/>
        <v>0</v>
      </c>
      <c r="C3840" t="str">
        <f t="shared" si="356"/>
        <v>OFF</v>
      </c>
      <c r="D3840" s="4">
        <f t="shared" si="358"/>
        <v>42589.916666657358</v>
      </c>
      <c r="E3840" t="str">
        <f t="shared" si="359"/>
        <v>LRKPLGS</v>
      </c>
      <c r="F3840" s="39">
        <v>70.882133483886719</v>
      </c>
      <c r="G3840">
        <f t="shared" si="357"/>
        <v>9.9854960642877118E-4</v>
      </c>
      <c r="H3840" s="38">
        <f>G3840*SUMIF('Manual Inputs'!$B$11:$B$22,'Expanded kW'!A3840,'Manual Inputs'!$C$11:$C$22)</f>
        <v>40092.15613246167</v>
      </c>
    </row>
    <row r="3841" spans="1:8" x14ac:dyDescent="0.2">
      <c r="A3841">
        <f t="shared" si="354"/>
        <v>8</v>
      </c>
      <c r="B3841" t="b">
        <f t="shared" si="355"/>
        <v>0</v>
      </c>
      <c r="C3841" t="str">
        <f t="shared" si="356"/>
        <v>OFF</v>
      </c>
      <c r="D3841" s="4">
        <f t="shared" si="358"/>
        <v>42589.958333324023</v>
      </c>
      <c r="E3841" t="str">
        <f t="shared" si="359"/>
        <v>LRKPLGS</v>
      </c>
      <c r="F3841" s="39">
        <v>70.443901062011719</v>
      </c>
      <c r="G3841">
        <f t="shared" si="357"/>
        <v>9.9237602232683277E-4</v>
      </c>
      <c r="H3841" s="38">
        <f>G3841*SUMIF('Manual Inputs'!$B$11:$B$22,'Expanded kW'!A3841,'Manual Inputs'!$C$11:$C$22)</f>
        <v>39844.284323071042</v>
      </c>
    </row>
    <row r="3842" spans="1:8" x14ac:dyDescent="0.2">
      <c r="A3842">
        <f t="shared" ref="A3842:A3905" si="360">MONTH(D3842)</f>
        <v>8</v>
      </c>
      <c r="B3842" t="b">
        <f t="shared" ref="B3842:B3905" si="361">IF(ISNA(VLOOKUP(DATE(YEAR(D3842),MONTH(D3842),DAY(D3842)),Holidays,1,FALSE)),FALSE,TRUE)</f>
        <v>0</v>
      </c>
      <c r="C3842" t="str">
        <f t="shared" ref="C3842:C3905" si="362">IF(OR(HOUR(D3842)&lt;PkStart,HOUR(D3842)&gt;OPkStart-1,WEEKDAY(D3842,2)&gt;5,B3842)=TRUE,"OFF","ON")</f>
        <v>OFF</v>
      </c>
      <c r="D3842" s="4">
        <f t="shared" si="358"/>
        <v>42589.999999990687</v>
      </c>
      <c r="E3842" t="str">
        <f t="shared" si="359"/>
        <v>LRKPLGS</v>
      </c>
      <c r="F3842" s="39">
        <v>68.92279052734375</v>
      </c>
      <c r="G3842">
        <f t="shared" ref="G3842:G3905" si="363">IF(SUMIF($A$2:$A$8761,A3842,$F$2:$F$8761)=0,0,F3842/SUMIF($A$2:$A$8761,A3842,$F$2:$F$8761))</f>
        <v>9.7094743022509177E-4</v>
      </c>
      <c r="H3842" s="38">
        <f>G3842*SUMIF('Manual Inputs'!$B$11:$B$22,'Expanded kW'!A3842,'Manual Inputs'!$C$11:$C$22)</f>
        <v>38983.917993035226</v>
      </c>
    </row>
    <row r="3843" spans="1:8" x14ac:dyDescent="0.2">
      <c r="A3843">
        <f t="shared" si="360"/>
        <v>8</v>
      </c>
      <c r="B3843" t="b">
        <f t="shared" si="361"/>
        <v>0</v>
      </c>
      <c r="C3843" t="str">
        <f t="shared" si="362"/>
        <v>OFF</v>
      </c>
      <c r="D3843" s="4">
        <f t="shared" si="358"/>
        <v>42590.041666657351</v>
      </c>
      <c r="E3843" t="str">
        <f t="shared" si="359"/>
        <v>LRKPLGS</v>
      </c>
      <c r="F3843" s="39">
        <v>66.836463928222656</v>
      </c>
      <c r="G3843">
        <f t="shared" si="363"/>
        <v>9.4155637634396345E-4</v>
      </c>
      <c r="H3843" s="38">
        <f>G3843*SUMIF('Manual Inputs'!$B$11:$B$22,'Expanded kW'!A3843,'Manual Inputs'!$C$11:$C$22)</f>
        <v>37803.855717196908</v>
      </c>
    </row>
    <row r="3844" spans="1:8" x14ac:dyDescent="0.2">
      <c r="A3844">
        <f t="shared" si="360"/>
        <v>8</v>
      </c>
      <c r="B3844" t="b">
        <f t="shared" si="361"/>
        <v>0</v>
      </c>
      <c r="C3844" t="str">
        <f t="shared" si="362"/>
        <v>OFF</v>
      </c>
      <c r="D3844" s="4">
        <f t="shared" ref="D3844:D3907" si="364">+D3843+1/24</f>
        <v>42590.083333324015</v>
      </c>
      <c r="E3844" t="str">
        <f t="shared" ref="E3844:E3907" si="365">+E3843</f>
        <v>LRKPLGS</v>
      </c>
      <c r="F3844" s="39">
        <v>65.337539672851563</v>
      </c>
      <c r="G3844">
        <f t="shared" si="363"/>
        <v>9.204403326852664E-4</v>
      </c>
      <c r="H3844" s="38">
        <f>G3844*SUMIF('Manual Inputs'!$B$11:$B$22,'Expanded kW'!A3844,'Manual Inputs'!$C$11:$C$22)</f>
        <v>36956.038329043193</v>
      </c>
    </row>
    <row r="3845" spans="1:8" x14ac:dyDescent="0.2">
      <c r="A3845">
        <f t="shared" si="360"/>
        <v>8</v>
      </c>
      <c r="B3845" t="b">
        <f t="shared" si="361"/>
        <v>0</v>
      </c>
      <c r="C3845" t="str">
        <f t="shared" si="362"/>
        <v>OFF</v>
      </c>
      <c r="D3845" s="4">
        <f t="shared" si="364"/>
        <v>42590.124999990679</v>
      </c>
      <c r="E3845" t="str">
        <f t="shared" si="365"/>
        <v>LRKPLGS</v>
      </c>
      <c r="F3845" s="39">
        <v>66.675300598144531</v>
      </c>
      <c r="G3845">
        <f t="shared" si="363"/>
        <v>9.3928599349978959E-4</v>
      </c>
      <c r="H3845" s="38">
        <f>G3845*SUMIF('Manual Inputs'!$B$11:$B$22,'Expanded kW'!A3845,'Manual Inputs'!$C$11:$C$22)</f>
        <v>37712.698960554015</v>
      </c>
    </row>
    <row r="3846" spans="1:8" x14ac:dyDescent="0.2">
      <c r="A3846">
        <f t="shared" si="360"/>
        <v>8</v>
      </c>
      <c r="B3846" t="b">
        <f t="shared" si="361"/>
        <v>0</v>
      </c>
      <c r="C3846" t="str">
        <f t="shared" si="362"/>
        <v>OFF</v>
      </c>
      <c r="D3846" s="4">
        <f t="shared" si="364"/>
        <v>42590.166666657344</v>
      </c>
      <c r="E3846" t="str">
        <f t="shared" si="365"/>
        <v>LRKPLGS</v>
      </c>
      <c r="F3846" s="39">
        <v>76.573837280273438</v>
      </c>
      <c r="G3846">
        <f t="shared" si="363"/>
        <v>1.0787312870081671E-3</v>
      </c>
      <c r="H3846" s="38">
        <f>G3846*SUMIF('Manual Inputs'!$B$11:$B$22,'Expanded kW'!A3846,'Manual Inputs'!$C$11:$C$22)</f>
        <v>43311.481878579842</v>
      </c>
    </row>
    <row r="3847" spans="1:8" x14ac:dyDescent="0.2">
      <c r="A3847">
        <f t="shared" si="360"/>
        <v>8</v>
      </c>
      <c r="B3847" t="b">
        <f t="shared" si="361"/>
        <v>0</v>
      </c>
      <c r="C3847" t="str">
        <f t="shared" si="362"/>
        <v>OFF</v>
      </c>
      <c r="D3847" s="4">
        <f t="shared" si="364"/>
        <v>42590.208333324008</v>
      </c>
      <c r="E3847" t="str">
        <f t="shared" si="365"/>
        <v>LRKPLGS</v>
      </c>
      <c r="F3847" s="39">
        <v>83.783645629882813</v>
      </c>
      <c r="G3847">
        <f t="shared" si="363"/>
        <v>1.1802992130295516E-3</v>
      </c>
      <c r="H3847" s="38">
        <f>G3847*SUMIF('Manual Inputs'!$B$11:$B$22,'Expanded kW'!A3847,'Manual Inputs'!$C$11:$C$22)</f>
        <v>47389.473719829577</v>
      </c>
    </row>
    <row r="3848" spans="1:8" x14ac:dyDescent="0.2">
      <c r="A3848">
        <f t="shared" si="360"/>
        <v>8</v>
      </c>
      <c r="B3848" t="b">
        <f t="shared" si="361"/>
        <v>0</v>
      </c>
      <c r="C3848" t="str">
        <f t="shared" si="362"/>
        <v>OFF</v>
      </c>
      <c r="D3848" s="4">
        <f t="shared" si="364"/>
        <v>42590.249999990672</v>
      </c>
      <c r="E3848" t="str">
        <f t="shared" si="365"/>
        <v>LRKPLGS</v>
      </c>
      <c r="F3848" s="39">
        <v>96.716140747070312</v>
      </c>
      <c r="G3848">
        <f t="shared" si="363"/>
        <v>1.3624852911665083E-3</v>
      </c>
      <c r="H3848" s="38">
        <f>G3848*SUMIF('Manual Inputs'!$B$11:$B$22,'Expanded kW'!A3848,'Manual Inputs'!$C$11:$C$22)</f>
        <v>54704.315809598862</v>
      </c>
    </row>
    <row r="3849" spans="1:8" x14ac:dyDescent="0.2">
      <c r="A3849">
        <f t="shared" si="360"/>
        <v>8</v>
      </c>
      <c r="B3849" t="b">
        <f t="shared" si="361"/>
        <v>0</v>
      </c>
      <c r="C3849" t="str">
        <f t="shared" si="362"/>
        <v>ON</v>
      </c>
      <c r="D3849" s="4">
        <f t="shared" si="364"/>
        <v>42590.291666657336</v>
      </c>
      <c r="E3849" t="str">
        <f t="shared" si="365"/>
        <v>LRKPLGS</v>
      </c>
      <c r="F3849" s="39">
        <v>97.988685607910156</v>
      </c>
      <c r="G3849">
        <f t="shared" si="363"/>
        <v>1.3804122229263071E-3</v>
      </c>
      <c r="H3849" s="38">
        <f>G3849*SUMIF('Manual Inputs'!$B$11:$B$22,'Expanded kW'!A3849,'Manual Inputs'!$C$11:$C$22)</f>
        <v>55424.089111258174</v>
      </c>
    </row>
    <row r="3850" spans="1:8" x14ac:dyDescent="0.2">
      <c r="A3850">
        <f t="shared" si="360"/>
        <v>8</v>
      </c>
      <c r="B3850" t="b">
        <f t="shared" si="361"/>
        <v>0</v>
      </c>
      <c r="C3850" t="str">
        <f t="shared" si="362"/>
        <v>ON</v>
      </c>
      <c r="D3850" s="4">
        <f t="shared" si="364"/>
        <v>42590.333333324001</v>
      </c>
      <c r="E3850" t="str">
        <f t="shared" si="365"/>
        <v>LRKPLGS</v>
      </c>
      <c r="F3850" s="39">
        <v>103.14310455322266</v>
      </c>
      <c r="G3850">
        <f t="shared" si="363"/>
        <v>1.4530249217297485E-3</v>
      </c>
      <c r="H3850" s="38">
        <f>G3850*SUMIF('Manual Inputs'!$B$11:$B$22,'Expanded kW'!A3850,'Manual Inputs'!$C$11:$C$22)</f>
        <v>58339.517287168877</v>
      </c>
    </row>
    <row r="3851" spans="1:8" x14ac:dyDescent="0.2">
      <c r="A3851">
        <f t="shared" si="360"/>
        <v>8</v>
      </c>
      <c r="B3851" t="b">
        <f t="shared" si="361"/>
        <v>0</v>
      </c>
      <c r="C3851" t="str">
        <f t="shared" si="362"/>
        <v>ON</v>
      </c>
      <c r="D3851" s="4">
        <f t="shared" si="364"/>
        <v>42590.374999990665</v>
      </c>
      <c r="E3851" t="str">
        <f t="shared" si="365"/>
        <v>LRKPLGS</v>
      </c>
      <c r="F3851" s="39">
        <v>109.65168762207031</v>
      </c>
      <c r="G3851">
        <f t="shared" si="363"/>
        <v>1.5447143608362083E-3</v>
      </c>
      <c r="H3851" s="38">
        <f>G3851*SUMIF('Manual Inputs'!$B$11:$B$22,'Expanded kW'!A3851,'Manual Inputs'!$C$11:$C$22)</f>
        <v>62020.884026174492</v>
      </c>
    </row>
    <row r="3852" spans="1:8" x14ac:dyDescent="0.2">
      <c r="A3852">
        <f t="shared" si="360"/>
        <v>8</v>
      </c>
      <c r="B3852" t="b">
        <f t="shared" si="361"/>
        <v>0</v>
      </c>
      <c r="C3852" t="str">
        <f t="shared" si="362"/>
        <v>ON</v>
      </c>
      <c r="D3852" s="4">
        <f t="shared" si="364"/>
        <v>42590.416666657329</v>
      </c>
      <c r="E3852" t="str">
        <f t="shared" si="365"/>
        <v>LRKPLGS</v>
      </c>
      <c r="F3852" s="39">
        <v>110.71302795410156</v>
      </c>
      <c r="G3852">
        <f t="shared" si="363"/>
        <v>1.5596659560936747E-3</v>
      </c>
      <c r="H3852" s="38">
        <f>G3852*SUMIF('Manual Inputs'!$B$11:$B$22,'Expanded kW'!A3852,'Manual Inputs'!$C$11:$C$22)</f>
        <v>62621.196406883915</v>
      </c>
    </row>
    <row r="3853" spans="1:8" x14ac:dyDescent="0.2">
      <c r="A3853">
        <f t="shared" si="360"/>
        <v>8</v>
      </c>
      <c r="B3853" t="b">
        <f t="shared" si="361"/>
        <v>0</v>
      </c>
      <c r="C3853" t="str">
        <f t="shared" si="362"/>
        <v>ON</v>
      </c>
      <c r="D3853" s="4">
        <f t="shared" si="364"/>
        <v>42590.458333323993</v>
      </c>
      <c r="E3853" t="str">
        <f t="shared" si="365"/>
        <v>LRKPLGS</v>
      </c>
      <c r="F3853" s="39">
        <v>112.5521240234375</v>
      </c>
      <c r="G3853">
        <f t="shared" si="363"/>
        <v>1.5855741584284361E-3</v>
      </c>
      <c r="H3853" s="38">
        <f>G3853*SUMIF('Manual Inputs'!$B$11:$B$22,'Expanded kW'!A3853,'Manual Inputs'!$C$11:$C$22)</f>
        <v>63661.420834823497</v>
      </c>
    </row>
    <row r="3854" spans="1:8" x14ac:dyDescent="0.2">
      <c r="A3854">
        <f t="shared" si="360"/>
        <v>8</v>
      </c>
      <c r="B3854" t="b">
        <f t="shared" si="361"/>
        <v>0</v>
      </c>
      <c r="C3854" t="str">
        <f t="shared" si="362"/>
        <v>ON</v>
      </c>
      <c r="D3854" s="4">
        <f t="shared" si="364"/>
        <v>42590.499999990658</v>
      </c>
      <c r="E3854" t="str">
        <f t="shared" si="365"/>
        <v>LRKPLGS</v>
      </c>
      <c r="F3854" s="39">
        <v>119.41089630126953</v>
      </c>
      <c r="G3854">
        <f t="shared" si="363"/>
        <v>1.6821968759171903E-3</v>
      </c>
      <c r="H3854" s="38">
        <f>G3854*SUMIF('Manual Inputs'!$B$11:$B$22,'Expanded kW'!A3854,'Manual Inputs'!$C$11:$C$22)</f>
        <v>67540.860624856796</v>
      </c>
    </row>
    <row r="3855" spans="1:8" x14ac:dyDescent="0.2">
      <c r="A3855">
        <f t="shared" si="360"/>
        <v>8</v>
      </c>
      <c r="B3855" t="b">
        <f t="shared" si="361"/>
        <v>0</v>
      </c>
      <c r="C3855" t="str">
        <f t="shared" si="362"/>
        <v>ON</v>
      </c>
      <c r="D3855" s="4">
        <f t="shared" si="364"/>
        <v>42590.541666657322</v>
      </c>
      <c r="E3855" t="str">
        <f t="shared" si="365"/>
        <v>LRKPLGS</v>
      </c>
      <c r="F3855" s="39">
        <v>124.43981170654297</v>
      </c>
      <c r="G3855">
        <f t="shared" si="363"/>
        <v>1.7530415479365634E-3</v>
      </c>
      <c r="H3855" s="38">
        <f>G3855*SUMIF('Manual Inputs'!$B$11:$B$22,'Expanded kW'!A3855,'Manual Inputs'!$C$11:$C$22)</f>
        <v>70385.301835856721</v>
      </c>
    </row>
    <row r="3856" spans="1:8" x14ac:dyDescent="0.2">
      <c r="A3856">
        <f t="shared" si="360"/>
        <v>8</v>
      </c>
      <c r="B3856" t="b">
        <f t="shared" si="361"/>
        <v>0</v>
      </c>
      <c r="C3856" t="str">
        <f t="shared" si="362"/>
        <v>ON</v>
      </c>
      <c r="D3856" s="4">
        <f t="shared" si="364"/>
        <v>42590.583333323986</v>
      </c>
      <c r="E3856" t="str">
        <f t="shared" si="365"/>
        <v>LRKPLGS</v>
      </c>
      <c r="F3856" s="39">
        <v>118.49118041992187</v>
      </c>
      <c r="G3856">
        <f t="shared" si="363"/>
        <v>1.6692404102155087E-3</v>
      </c>
      <c r="H3856" s="38">
        <f>G3856*SUMIF('Manual Inputs'!$B$11:$B$22,'Expanded kW'!A3856,'Manual Inputs'!$C$11:$C$22)</f>
        <v>67020.653473912666</v>
      </c>
    </row>
    <row r="3857" spans="1:8" x14ac:dyDescent="0.2">
      <c r="A3857">
        <f t="shared" si="360"/>
        <v>8</v>
      </c>
      <c r="B3857" t="b">
        <f t="shared" si="361"/>
        <v>0</v>
      </c>
      <c r="C3857" t="str">
        <f t="shared" si="362"/>
        <v>ON</v>
      </c>
      <c r="D3857" s="4">
        <f t="shared" si="364"/>
        <v>42590.62499999065</v>
      </c>
      <c r="E3857" t="str">
        <f t="shared" si="365"/>
        <v>LRKPLGS</v>
      </c>
      <c r="F3857" s="39">
        <v>115.94139862060547</v>
      </c>
      <c r="G3857">
        <f t="shared" si="363"/>
        <v>1.6333204472143185E-3</v>
      </c>
      <c r="H3857" s="38">
        <f>G3857*SUMIF('Manual Inputs'!$B$11:$B$22,'Expanded kW'!A3857,'Manual Inputs'!$C$11:$C$22)</f>
        <v>65578.452950629304</v>
      </c>
    </row>
    <row r="3858" spans="1:8" x14ac:dyDescent="0.2">
      <c r="A3858">
        <f t="shared" si="360"/>
        <v>8</v>
      </c>
      <c r="B3858" t="b">
        <f t="shared" si="361"/>
        <v>0</v>
      </c>
      <c r="C3858" t="str">
        <f t="shared" si="362"/>
        <v>ON</v>
      </c>
      <c r="D3858" s="4">
        <f t="shared" si="364"/>
        <v>42590.666666657315</v>
      </c>
      <c r="E3858" t="str">
        <f t="shared" si="365"/>
        <v>LRKPLGS</v>
      </c>
      <c r="F3858" s="39">
        <v>110.72383117675781</v>
      </c>
      <c r="G3858">
        <f t="shared" si="363"/>
        <v>1.5598181461195862E-3</v>
      </c>
      <c r="H3858" s="38">
        <f>G3858*SUMIF('Manual Inputs'!$B$11:$B$22,'Expanded kW'!A3858,'Manual Inputs'!$C$11:$C$22)</f>
        <v>62627.306895778369</v>
      </c>
    </row>
    <row r="3859" spans="1:8" x14ac:dyDescent="0.2">
      <c r="A3859">
        <f t="shared" si="360"/>
        <v>8</v>
      </c>
      <c r="B3859" t="b">
        <f t="shared" si="361"/>
        <v>0</v>
      </c>
      <c r="C3859" t="str">
        <f t="shared" si="362"/>
        <v>ON</v>
      </c>
      <c r="D3859" s="4">
        <f t="shared" si="364"/>
        <v>42590.708333323979</v>
      </c>
      <c r="E3859" t="str">
        <f t="shared" si="365"/>
        <v>LRKPLGS</v>
      </c>
      <c r="F3859" s="39">
        <v>101.34400177001953</v>
      </c>
      <c r="G3859">
        <f t="shared" si="363"/>
        <v>1.427680123431588E-3</v>
      </c>
      <c r="H3859" s="38">
        <f>G3859*SUMIF('Manual Inputs'!$B$11:$B$22,'Expanded kW'!A3859,'Manual Inputs'!$C$11:$C$22)</f>
        <v>57321.913751026397</v>
      </c>
    </row>
    <row r="3860" spans="1:8" x14ac:dyDescent="0.2">
      <c r="A3860">
        <f t="shared" si="360"/>
        <v>8</v>
      </c>
      <c r="B3860" t="b">
        <f t="shared" si="361"/>
        <v>0</v>
      </c>
      <c r="C3860" t="str">
        <f t="shared" si="362"/>
        <v>ON</v>
      </c>
      <c r="D3860" s="4">
        <f t="shared" si="364"/>
        <v>42590.749999990643</v>
      </c>
      <c r="E3860" t="str">
        <f t="shared" si="365"/>
        <v>LRKPLGS</v>
      </c>
      <c r="F3860" s="39">
        <v>94.432601928710938</v>
      </c>
      <c r="G3860">
        <f t="shared" si="363"/>
        <v>1.3303160169606757E-3</v>
      </c>
      <c r="H3860" s="38">
        <f>G3860*SUMIF('Manual Inputs'!$B$11:$B$22,'Expanded kW'!A3860,'Manual Inputs'!$C$11:$C$22)</f>
        <v>53412.706904217746</v>
      </c>
    </row>
    <row r="3861" spans="1:8" x14ac:dyDescent="0.2">
      <c r="A3861">
        <f t="shared" si="360"/>
        <v>8</v>
      </c>
      <c r="B3861" t="b">
        <f t="shared" si="361"/>
        <v>0</v>
      </c>
      <c r="C3861" t="str">
        <f t="shared" si="362"/>
        <v>ON</v>
      </c>
      <c r="D3861" s="4">
        <f t="shared" si="364"/>
        <v>42590.791666657307</v>
      </c>
      <c r="E3861" t="str">
        <f t="shared" si="365"/>
        <v>LRKPLGS</v>
      </c>
      <c r="F3861" s="39">
        <v>90.098213195800781</v>
      </c>
      <c r="G3861">
        <f t="shared" si="363"/>
        <v>1.2692554654418558E-3</v>
      </c>
      <c r="H3861" s="38">
        <f>G3861*SUMIF('Manual Inputs'!$B$11:$B$22,'Expanded kW'!A3861,'Manual Inputs'!$C$11:$C$22)</f>
        <v>50961.101947122035</v>
      </c>
    </row>
    <row r="3862" spans="1:8" x14ac:dyDescent="0.2">
      <c r="A3862">
        <f t="shared" si="360"/>
        <v>8</v>
      </c>
      <c r="B3862" t="b">
        <f t="shared" si="361"/>
        <v>0</v>
      </c>
      <c r="C3862" t="str">
        <f t="shared" si="362"/>
        <v>ON</v>
      </c>
      <c r="D3862" s="4">
        <f t="shared" si="364"/>
        <v>42590.833333323972</v>
      </c>
      <c r="E3862" t="str">
        <f t="shared" si="365"/>
        <v>LRKPLGS</v>
      </c>
      <c r="F3862" s="39">
        <v>89.18743896484375</v>
      </c>
      <c r="G3862">
        <f t="shared" si="363"/>
        <v>1.2564249649311121E-3</v>
      </c>
      <c r="H3862" s="38">
        <f>G3862*SUMIF('Manual Inputs'!$B$11:$B$22,'Expanded kW'!A3862,'Manual Inputs'!$C$11:$C$22)</f>
        <v>50445.952347720478</v>
      </c>
    </row>
    <row r="3863" spans="1:8" x14ac:dyDescent="0.2">
      <c r="A3863">
        <f t="shared" si="360"/>
        <v>8</v>
      </c>
      <c r="B3863" t="b">
        <f t="shared" si="361"/>
        <v>0</v>
      </c>
      <c r="C3863" t="str">
        <f t="shared" si="362"/>
        <v>OFF</v>
      </c>
      <c r="D3863" s="4">
        <f t="shared" si="364"/>
        <v>42590.874999990636</v>
      </c>
      <c r="E3863" t="str">
        <f t="shared" si="365"/>
        <v>LRKPLGS</v>
      </c>
      <c r="F3863" s="39">
        <v>85.135551452636719</v>
      </c>
      <c r="G3863">
        <f t="shared" si="363"/>
        <v>1.19934413959834E-3</v>
      </c>
      <c r="H3863" s="38">
        <f>G3863*SUMIF('Manual Inputs'!$B$11:$B$22,'Expanded kW'!A3863,'Manual Inputs'!$C$11:$C$22)</f>
        <v>48154.134949087798</v>
      </c>
    </row>
    <row r="3864" spans="1:8" x14ac:dyDescent="0.2">
      <c r="A3864">
        <f t="shared" si="360"/>
        <v>8</v>
      </c>
      <c r="B3864" t="b">
        <f t="shared" si="361"/>
        <v>0</v>
      </c>
      <c r="C3864" t="str">
        <f t="shared" si="362"/>
        <v>OFF</v>
      </c>
      <c r="D3864" s="4">
        <f t="shared" si="364"/>
        <v>42590.9166666573</v>
      </c>
      <c r="E3864" t="str">
        <f t="shared" si="365"/>
        <v>LRKPLGS</v>
      </c>
      <c r="F3864" s="39">
        <v>82.993644714355469</v>
      </c>
      <c r="G3864">
        <f t="shared" si="363"/>
        <v>1.1691701024271243E-3</v>
      </c>
      <c r="H3864" s="38">
        <f>G3864*SUMIF('Manual Inputs'!$B$11:$B$22,'Expanded kW'!A3864,'Manual Inputs'!$C$11:$C$22)</f>
        <v>46942.635588788988</v>
      </c>
    </row>
    <row r="3865" spans="1:8" x14ac:dyDescent="0.2">
      <c r="A3865">
        <f t="shared" si="360"/>
        <v>8</v>
      </c>
      <c r="B3865" t="b">
        <f t="shared" si="361"/>
        <v>0</v>
      </c>
      <c r="C3865" t="str">
        <f t="shared" si="362"/>
        <v>OFF</v>
      </c>
      <c r="D3865" s="4">
        <f t="shared" si="364"/>
        <v>42590.958333323964</v>
      </c>
      <c r="E3865" t="str">
        <f t="shared" si="365"/>
        <v>LRKPLGS</v>
      </c>
      <c r="F3865" s="39">
        <v>77.893943786621094</v>
      </c>
      <c r="G3865">
        <f t="shared" si="363"/>
        <v>1.0973282418057701E-3</v>
      </c>
      <c r="H3865" s="38">
        <f>G3865*SUMIF('Manual Inputs'!$B$11:$B$22,'Expanded kW'!A3865,'Manual Inputs'!$C$11:$C$22)</f>
        <v>44058.156866515972</v>
      </c>
    </row>
    <row r="3866" spans="1:8" x14ac:dyDescent="0.2">
      <c r="A3866">
        <f t="shared" si="360"/>
        <v>8</v>
      </c>
      <c r="B3866" t="b">
        <f t="shared" si="361"/>
        <v>0</v>
      </c>
      <c r="C3866" t="str">
        <f t="shared" si="362"/>
        <v>OFF</v>
      </c>
      <c r="D3866" s="4">
        <f t="shared" si="364"/>
        <v>42590.999999990629</v>
      </c>
      <c r="E3866" t="str">
        <f t="shared" si="365"/>
        <v>LRKPLGS</v>
      </c>
      <c r="F3866" s="39">
        <v>73.795684814453125</v>
      </c>
      <c r="G3866">
        <f t="shared" si="363"/>
        <v>1.0395941601329633E-3</v>
      </c>
      <c r="H3866" s="38">
        <f>G3866*SUMIF('Manual Inputs'!$B$11:$B$22,'Expanded kW'!A3866,'Manual Inputs'!$C$11:$C$22)</f>
        <v>41740.110971060931</v>
      </c>
    </row>
    <row r="3867" spans="1:8" x14ac:dyDescent="0.2">
      <c r="A3867">
        <f t="shared" si="360"/>
        <v>8</v>
      </c>
      <c r="B3867" t="b">
        <f t="shared" si="361"/>
        <v>0</v>
      </c>
      <c r="C3867" t="str">
        <f t="shared" si="362"/>
        <v>OFF</v>
      </c>
      <c r="D3867" s="4">
        <f t="shared" si="364"/>
        <v>42591.041666657293</v>
      </c>
      <c r="E3867" t="str">
        <f t="shared" si="365"/>
        <v>LRKPLGS</v>
      </c>
      <c r="F3867" s="39">
        <v>71.539482116699219</v>
      </c>
      <c r="G3867">
        <f t="shared" si="363"/>
        <v>1.0078099825816791E-3</v>
      </c>
      <c r="H3867" s="38">
        <f>G3867*SUMIF('Manual Inputs'!$B$11:$B$22,'Expanded kW'!A3867,'Manual Inputs'!$C$11:$C$22)</f>
        <v>40463.963846547624</v>
      </c>
    </row>
    <row r="3868" spans="1:8" x14ac:dyDescent="0.2">
      <c r="A3868">
        <f t="shared" si="360"/>
        <v>8</v>
      </c>
      <c r="B3868" t="b">
        <f t="shared" si="361"/>
        <v>0</v>
      </c>
      <c r="C3868" t="str">
        <f t="shared" si="362"/>
        <v>OFF</v>
      </c>
      <c r="D3868" s="4">
        <f t="shared" si="364"/>
        <v>42591.083333323957</v>
      </c>
      <c r="E3868" t="str">
        <f t="shared" si="365"/>
        <v>LRKPLGS</v>
      </c>
      <c r="F3868" s="39">
        <v>68.783241271972656</v>
      </c>
      <c r="G3868">
        <f t="shared" si="363"/>
        <v>9.6898153491157234E-4</v>
      </c>
      <c r="H3868" s="38">
        <f>G3868*SUMIF('Manual Inputs'!$B$11:$B$22,'Expanded kW'!A3868,'Manual Inputs'!$C$11:$C$22)</f>
        <v>38904.986529498245</v>
      </c>
    </row>
    <row r="3869" spans="1:8" x14ac:dyDescent="0.2">
      <c r="A3869">
        <f t="shared" si="360"/>
        <v>8</v>
      </c>
      <c r="B3869" t="b">
        <f t="shared" si="361"/>
        <v>0</v>
      </c>
      <c r="C3869" t="str">
        <f t="shared" si="362"/>
        <v>OFF</v>
      </c>
      <c r="D3869" s="4">
        <f t="shared" si="364"/>
        <v>42591.124999990621</v>
      </c>
      <c r="E3869" t="str">
        <f t="shared" si="365"/>
        <v>LRKPLGS</v>
      </c>
      <c r="F3869" s="39">
        <v>68.208915710449219</v>
      </c>
      <c r="G3869">
        <f t="shared" si="363"/>
        <v>9.6089074340694608E-4</v>
      </c>
      <c r="H3869" s="38">
        <f>G3869*SUMIF('Manual Inputs'!$B$11:$B$22,'Expanded kW'!A3869,'Manual Inputs'!$C$11:$C$22)</f>
        <v>38580.138095178816</v>
      </c>
    </row>
    <row r="3870" spans="1:8" x14ac:dyDescent="0.2">
      <c r="A3870">
        <f t="shared" si="360"/>
        <v>8</v>
      </c>
      <c r="B3870" t="b">
        <f t="shared" si="361"/>
        <v>0</v>
      </c>
      <c r="C3870" t="str">
        <f t="shared" si="362"/>
        <v>OFF</v>
      </c>
      <c r="D3870" s="4">
        <f t="shared" si="364"/>
        <v>42591.166666657286</v>
      </c>
      <c r="E3870" t="str">
        <f t="shared" si="365"/>
        <v>LRKPLGS</v>
      </c>
      <c r="F3870" s="39">
        <v>77.506309509277344</v>
      </c>
      <c r="G3870">
        <f t="shared" si="363"/>
        <v>1.0918674573167156E-3</v>
      </c>
      <c r="H3870" s="38">
        <f>G3870*SUMIF('Manual Inputs'!$B$11:$B$22,'Expanded kW'!A3870,'Manual Inputs'!$C$11:$C$22)</f>
        <v>43838.904239574484</v>
      </c>
    </row>
    <row r="3871" spans="1:8" x14ac:dyDescent="0.2">
      <c r="A3871">
        <f t="shared" si="360"/>
        <v>8</v>
      </c>
      <c r="B3871" t="b">
        <f t="shared" si="361"/>
        <v>0</v>
      </c>
      <c r="C3871" t="str">
        <f t="shared" si="362"/>
        <v>OFF</v>
      </c>
      <c r="D3871" s="4">
        <f t="shared" si="364"/>
        <v>42591.20833332395</v>
      </c>
      <c r="E3871" t="str">
        <f t="shared" si="365"/>
        <v>LRKPLGS</v>
      </c>
      <c r="F3871" s="39">
        <v>82.178619384765625</v>
      </c>
      <c r="G3871">
        <f t="shared" si="363"/>
        <v>1.1576884612562017E-3</v>
      </c>
      <c r="H3871" s="38">
        <f>G3871*SUMIF('Manual Inputs'!$B$11:$B$22,'Expanded kW'!A3871,'Manual Inputs'!$C$11:$C$22)</f>
        <v>46481.643217936384</v>
      </c>
    </row>
    <row r="3872" spans="1:8" x14ac:dyDescent="0.2">
      <c r="A3872">
        <f t="shared" si="360"/>
        <v>8</v>
      </c>
      <c r="B3872" t="b">
        <f t="shared" si="361"/>
        <v>0</v>
      </c>
      <c r="C3872" t="str">
        <f t="shared" si="362"/>
        <v>OFF</v>
      </c>
      <c r="D3872" s="4">
        <f t="shared" si="364"/>
        <v>42591.249999990614</v>
      </c>
      <c r="E3872" t="str">
        <f t="shared" si="365"/>
        <v>LRKPLGS</v>
      </c>
      <c r="F3872" s="39">
        <v>98.041358947753906</v>
      </c>
      <c r="G3872">
        <f t="shared" si="363"/>
        <v>1.3811542567814564E-3</v>
      </c>
      <c r="H3872" s="38">
        <f>G3872*SUMIF('Manual Inputs'!$B$11:$B$22,'Expanded kW'!A3872,'Manual Inputs'!$C$11:$C$22)</f>
        <v>55453.882059935619</v>
      </c>
    </row>
    <row r="3873" spans="1:8" x14ac:dyDescent="0.2">
      <c r="A3873">
        <f t="shared" si="360"/>
        <v>8</v>
      </c>
      <c r="B3873" t="b">
        <f t="shared" si="361"/>
        <v>0</v>
      </c>
      <c r="C3873" t="str">
        <f t="shared" si="362"/>
        <v>ON</v>
      </c>
      <c r="D3873" s="4">
        <f t="shared" si="364"/>
        <v>42591.291666657278</v>
      </c>
      <c r="E3873" t="str">
        <f t="shared" si="365"/>
        <v>LRKPLGS</v>
      </c>
      <c r="F3873" s="39">
        <v>96.737899780273438</v>
      </c>
      <c r="G3873">
        <f t="shared" si="363"/>
        <v>1.3627918207949681E-3</v>
      </c>
      <c r="H3873" s="38">
        <f>G3873*SUMIF('Manual Inputs'!$B$11:$B$22,'Expanded kW'!A3873,'Manual Inputs'!$C$11:$C$22)</f>
        <v>54716.623093728078</v>
      </c>
    </row>
    <row r="3874" spans="1:8" x14ac:dyDescent="0.2">
      <c r="A3874">
        <f t="shared" si="360"/>
        <v>8</v>
      </c>
      <c r="B3874" t="b">
        <f t="shared" si="361"/>
        <v>0</v>
      </c>
      <c r="C3874" t="str">
        <f t="shared" si="362"/>
        <v>ON</v>
      </c>
      <c r="D3874" s="4">
        <f t="shared" si="364"/>
        <v>42591.333333323942</v>
      </c>
      <c r="E3874" t="str">
        <f t="shared" si="365"/>
        <v>LRKPLGS</v>
      </c>
      <c r="F3874" s="39">
        <v>103.51572418212891</v>
      </c>
      <c r="G3874">
        <f t="shared" si="363"/>
        <v>1.4582741878777061E-3</v>
      </c>
      <c r="H3874" s="38">
        <f>G3874*SUMIF('Manual Inputs'!$B$11:$B$22,'Expanded kW'!A3874,'Manual Inputs'!$C$11:$C$22)</f>
        <v>58550.277370223172</v>
      </c>
    </row>
    <row r="3875" spans="1:8" x14ac:dyDescent="0.2">
      <c r="A3875">
        <f t="shared" si="360"/>
        <v>8</v>
      </c>
      <c r="B3875" t="b">
        <f t="shared" si="361"/>
        <v>0</v>
      </c>
      <c r="C3875" t="str">
        <f t="shared" si="362"/>
        <v>ON</v>
      </c>
      <c r="D3875" s="4">
        <f t="shared" si="364"/>
        <v>42591.374999990607</v>
      </c>
      <c r="E3875" t="str">
        <f t="shared" si="365"/>
        <v>LRKPLGS</v>
      </c>
      <c r="F3875" s="39">
        <v>112.72080230712891</v>
      </c>
      <c r="G3875">
        <f t="shared" si="363"/>
        <v>1.5879504079219905E-3</v>
      </c>
      <c r="H3875" s="38">
        <f>G3875*SUMIF('Manual Inputs'!$B$11:$B$22,'Expanded kW'!A3875,'Manual Inputs'!$C$11:$C$22)</f>
        <v>63756.82817872701</v>
      </c>
    </row>
    <row r="3876" spans="1:8" x14ac:dyDescent="0.2">
      <c r="A3876">
        <f t="shared" si="360"/>
        <v>8</v>
      </c>
      <c r="B3876" t="b">
        <f t="shared" si="361"/>
        <v>0</v>
      </c>
      <c r="C3876" t="str">
        <f t="shared" si="362"/>
        <v>ON</v>
      </c>
      <c r="D3876" s="4">
        <f t="shared" si="364"/>
        <v>42591.416666657271</v>
      </c>
      <c r="E3876" t="str">
        <f t="shared" si="365"/>
        <v>LRKPLGS</v>
      </c>
      <c r="F3876" s="39">
        <v>112.93929290771484</v>
      </c>
      <c r="G3876">
        <f t="shared" si="363"/>
        <v>1.5910283867087475E-3</v>
      </c>
      <c r="H3876" s="38">
        <f>G3876*SUMIF('Manual Inputs'!$B$11:$B$22,'Expanded kW'!A3876,'Manual Inputs'!$C$11:$C$22)</f>
        <v>63880.410227427026</v>
      </c>
    </row>
    <row r="3877" spans="1:8" x14ac:dyDescent="0.2">
      <c r="A3877">
        <f t="shared" si="360"/>
        <v>8</v>
      </c>
      <c r="B3877" t="b">
        <f t="shared" si="361"/>
        <v>0</v>
      </c>
      <c r="C3877" t="str">
        <f t="shared" si="362"/>
        <v>ON</v>
      </c>
      <c r="D3877" s="4">
        <f t="shared" si="364"/>
        <v>42591.458333323935</v>
      </c>
      <c r="E3877" t="str">
        <f t="shared" si="365"/>
        <v>LRKPLGS</v>
      </c>
      <c r="F3877" s="39">
        <v>116.01094055175781</v>
      </c>
      <c r="G3877">
        <f t="shared" si="363"/>
        <v>1.6343001167667065E-3</v>
      </c>
      <c r="H3877" s="38">
        <f>G3877*SUMIF('Manual Inputs'!$B$11:$B$22,'Expanded kW'!A3877,'Manual Inputs'!$C$11:$C$22)</f>
        <v>65617.787065228811</v>
      </c>
    </row>
    <row r="3878" spans="1:8" x14ac:dyDescent="0.2">
      <c r="A3878">
        <f t="shared" si="360"/>
        <v>8</v>
      </c>
      <c r="B3878" t="b">
        <f t="shared" si="361"/>
        <v>0</v>
      </c>
      <c r="C3878" t="str">
        <f t="shared" si="362"/>
        <v>ON</v>
      </c>
      <c r="D3878" s="4">
        <f t="shared" si="364"/>
        <v>42591.499999990599</v>
      </c>
      <c r="E3878" t="str">
        <f t="shared" si="365"/>
        <v>LRKPLGS</v>
      </c>
      <c r="F3878" s="39">
        <v>123.05343627929687</v>
      </c>
      <c r="G3878">
        <f t="shared" si="363"/>
        <v>1.7335110320054394E-3</v>
      </c>
      <c r="H3878" s="38">
        <f>G3878*SUMIF('Manual Inputs'!$B$11:$B$22,'Expanded kW'!A3878,'Manual Inputs'!$C$11:$C$22)</f>
        <v>69601.144004320871</v>
      </c>
    </row>
    <row r="3879" spans="1:8" x14ac:dyDescent="0.2">
      <c r="A3879">
        <f t="shared" si="360"/>
        <v>8</v>
      </c>
      <c r="B3879" t="b">
        <f t="shared" si="361"/>
        <v>0</v>
      </c>
      <c r="C3879" t="str">
        <f t="shared" si="362"/>
        <v>ON</v>
      </c>
      <c r="D3879" s="4">
        <f t="shared" si="364"/>
        <v>42591.541666657264</v>
      </c>
      <c r="E3879" t="str">
        <f t="shared" si="365"/>
        <v>LRKPLGS</v>
      </c>
      <c r="F3879" s="39">
        <v>122.60401153564453</v>
      </c>
      <c r="G3879">
        <f t="shared" si="363"/>
        <v>1.7271797764571648E-3</v>
      </c>
      <c r="H3879" s="38">
        <f>G3879*SUMIF('Manual Inputs'!$B$11:$B$22,'Expanded kW'!A3879,'Manual Inputs'!$C$11:$C$22)</f>
        <v>69346.941624867977</v>
      </c>
    </row>
    <row r="3880" spans="1:8" x14ac:dyDescent="0.2">
      <c r="A3880">
        <f t="shared" si="360"/>
        <v>8</v>
      </c>
      <c r="B3880" t="b">
        <f t="shared" si="361"/>
        <v>0</v>
      </c>
      <c r="C3880" t="str">
        <f t="shared" si="362"/>
        <v>ON</v>
      </c>
      <c r="D3880" s="4">
        <f t="shared" si="364"/>
        <v>42591.583333323928</v>
      </c>
      <c r="E3880" t="str">
        <f t="shared" si="365"/>
        <v>LRKPLGS</v>
      </c>
      <c r="F3880" s="39">
        <v>127.03012847900391</v>
      </c>
      <c r="G3880">
        <f t="shared" si="363"/>
        <v>1.7895325459714164E-3</v>
      </c>
      <c r="H3880" s="38">
        <f>G3880*SUMIF('Manual Inputs'!$B$11:$B$22,'Expanded kW'!A3880,'Manual Inputs'!$C$11:$C$22)</f>
        <v>71850.429638445305</v>
      </c>
    </row>
    <row r="3881" spans="1:8" x14ac:dyDescent="0.2">
      <c r="A3881">
        <f t="shared" si="360"/>
        <v>8</v>
      </c>
      <c r="B3881" t="b">
        <f t="shared" si="361"/>
        <v>0</v>
      </c>
      <c r="C3881" t="str">
        <f t="shared" si="362"/>
        <v>ON</v>
      </c>
      <c r="D3881" s="4">
        <f t="shared" si="364"/>
        <v>42591.624999990592</v>
      </c>
      <c r="E3881" t="str">
        <f t="shared" si="365"/>
        <v>LRKPLGS</v>
      </c>
      <c r="F3881" s="39">
        <v>129.72140502929687</v>
      </c>
      <c r="G3881">
        <f t="shared" si="363"/>
        <v>1.8274458113882502E-3</v>
      </c>
      <c r="H3881" s="38">
        <f>G3881*SUMIF('Manual Inputs'!$B$11:$B$22,'Expanded kW'!A3881,'Manual Inputs'!$C$11:$C$22)</f>
        <v>73372.662031104686</v>
      </c>
    </row>
    <row r="3882" spans="1:8" x14ac:dyDescent="0.2">
      <c r="A3882">
        <f t="shared" si="360"/>
        <v>8</v>
      </c>
      <c r="B3882" t="b">
        <f t="shared" si="361"/>
        <v>0</v>
      </c>
      <c r="C3882" t="str">
        <f t="shared" si="362"/>
        <v>ON</v>
      </c>
      <c r="D3882" s="4">
        <f t="shared" si="364"/>
        <v>42591.666666657256</v>
      </c>
      <c r="E3882" t="str">
        <f t="shared" si="365"/>
        <v>LRKPLGS</v>
      </c>
      <c r="F3882" s="39">
        <v>122.14277648925781</v>
      </c>
      <c r="G3882">
        <f t="shared" si="363"/>
        <v>1.7206821436771735E-3</v>
      </c>
      <c r="H3882" s="38">
        <f>G3882*SUMIF('Manual Inputs'!$B$11:$B$22,'Expanded kW'!A3882,'Manual Inputs'!$C$11:$C$22)</f>
        <v>69086.05913467455</v>
      </c>
    </row>
    <row r="3883" spans="1:8" x14ac:dyDescent="0.2">
      <c r="A3883">
        <f t="shared" si="360"/>
        <v>8</v>
      </c>
      <c r="B3883" t="b">
        <f t="shared" si="361"/>
        <v>0</v>
      </c>
      <c r="C3883" t="str">
        <f t="shared" si="362"/>
        <v>ON</v>
      </c>
      <c r="D3883" s="4">
        <f t="shared" si="364"/>
        <v>42591.708333323921</v>
      </c>
      <c r="E3883" t="str">
        <f t="shared" si="365"/>
        <v>LRKPLGS</v>
      </c>
      <c r="F3883" s="39">
        <v>119.66792297363281</v>
      </c>
      <c r="G3883">
        <f t="shared" si="363"/>
        <v>1.6858177302836632E-3</v>
      </c>
      <c r="H3883" s="38">
        <f>G3883*SUMIF('Manual Inputs'!$B$11:$B$22,'Expanded kW'!A3883,'Manual Inputs'!$C$11:$C$22)</f>
        <v>67686.239339803884</v>
      </c>
    </row>
    <row r="3884" spans="1:8" x14ac:dyDescent="0.2">
      <c r="A3884">
        <f t="shared" si="360"/>
        <v>8</v>
      </c>
      <c r="B3884" t="b">
        <f t="shared" si="361"/>
        <v>0</v>
      </c>
      <c r="C3884" t="str">
        <f t="shared" si="362"/>
        <v>ON</v>
      </c>
      <c r="D3884" s="4">
        <f t="shared" si="364"/>
        <v>42591.749999990585</v>
      </c>
      <c r="E3884" t="str">
        <f t="shared" si="365"/>
        <v>LRKPLGS</v>
      </c>
      <c r="F3884" s="39">
        <v>105.8714599609375</v>
      </c>
      <c r="G3884">
        <f t="shared" si="363"/>
        <v>1.4914605342694132E-3</v>
      </c>
      <c r="H3884" s="38">
        <f>G3884*SUMIF('Manual Inputs'!$B$11:$B$22,'Expanded kW'!A3884,'Manual Inputs'!$C$11:$C$22)</f>
        <v>59882.722120525308</v>
      </c>
    </row>
    <row r="3885" spans="1:8" x14ac:dyDescent="0.2">
      <c r="A3885">
        <f t="shared" si="360"/>
        <v>8</v>
      </c>
      <c r="B3885" t="b">
        <f t="shared" si="361"/>
        <v>0</v>
      </c>
      <c r="C3885" t="str">
        <f t="shared" si="362"/>
        <v>ON</v>
      </c>
      <c r="D3885" s="4">
        <f t="shared" si="364"/>
        <v>42591.791666657249</v>
      </c>
      <c r="E3885" t="str">
        <f t="shared" si="365"/>
        <v>LRKPLGS</v>
      </c>
      <c r="F3885" s="39">
        <v>101.59078216552734</v>
      </c>
      <c r="G3885">
        <f t="shared" si="363"/>
        <v>1.4311566337268755E-3</v>
      </c>
      <c r="H3885" s="38">
        <f>G3885*SUMIF('Manual Inputs'!$B$11:$B$22,'Expanded kW'!A3885,'Manual Inputs'!$C$11:$C$22)</f>
        <v>57461.496995221205</v>
      </c>
    </row>
    <row r="3886" spans="1:8" x14ac:dyDescent="0.2">
      <c r="A3886">
        <f t="shared" si="360"/>
        <v>8</v>
      </c>
      <c r="B3886" t="b">
        <f t="shared" si="361"/>
        <v>0</v>
      </c>
      <c r="C3886" t="str">
        <f t="shared" si="362"/>
        <v>ON</v>
      </c>
      <c r="D3886" s="4">
        <f t="shared" si="364"/>
        <v>42591.833333323913</v>
      </c>
      <c r="E3886" t="str">
        <f t="shared" si="365"/>
        <v>LRKPLGS</v>
      </c>
      <c r="F3886" s="39">
        <v>100.31877136230469</v>
      </c>
      <c r="G3886">
        <f t="shared" si="363"/>
        <v>1.4132372254853068E-3</v>
      </c>
      <c r="H3886" s="38">
        <f>G3886*SUMIF('Manual Inputs'!$B$11:$B$22,'Expanded kW'!A3886,'Manual Inputs'!$C$11:$C$22)</f>
        <v>56742.025765753009</v>
      </c>
    </row>
    <row r="3887" spans="1:8" x14ac:dyDescent="0.2">
      <c r="A3887">
        <f t="shared" si="360"/>
        <v>8</v>
      </c>
      <c r="B3887" t="b">
        <f t="shared" si="361"/>
        <v>0</v>
      </c>
      <c r="C3887" t="str">
        <f t="shared" si="362"/>
        <v>OFF</v>
      </c>
      <c r="D3887" s="4">
        <f t="shared" si="364"/>
        <v>42591.874999990578</v>
      </c>
      <c r="E3887" t="str">
        <f t="shared" si="365"/>
        <v>LRKPLGS</v>
      </c>
      <c r="F3887" s="39">
        <v>93.367469787597656</v>
      </c>
      <c r="G3887">
        <f t="shared" si="363"/>
        <v>1.3153110047237758E-3</v>
      </c>
      <c r="H3887" s="38">
        <f>G3887*SUMIF('Manual Inputs'!$B$11:$B$22,'Expanded kW'!A3887,'Manual Inputs'!$C$11:$C$22)</f>
        <v>52810.249810951442</v>
      </c>
    </row>
    <row r="3888" spans="1:8" x14ac:dyDescent="0.2">
      <c r="A3888">
        <f t="shared" si="360"/>
        <v>8</v>
      </c>
      <c r="B3888" t="b">
        <f t="shared" si="361"/>
        <v>0</v>
      </c>
      <c r="C3888" t="str">
        <f t="shared" si="362"/>
        <v>OFF</v>
      </c>
      <c r="D3888" s="4">
        <f t="shared" si="364"/>
        <v>42591.916666657242</v>
      </c>
      <c r="E3888" t="str">
        <f t="shared" si="365"/>
        <v>LRKPLGS</v>
      </c>
      <c r="F3888" s="39">
        <v>86.059883117675781</v>
      </c>
      <c r="G3888">
        <f t="shared" si="363"/>
        <v>1.2123656299932958E-3</v>
      </c>
      <c r="H3888" s="38">
        <f>G3888*SUMIF('Manual Inputs'!$B$11:$B$22,'Expanded kW'!A3888,'Manual Inputs'!$C$11:$C$22)</f>
        <v>48676.952866826527</v>
      </c>
    </row>
    <row r="3889" spans="1:8" x14ac:dyDescent="0.2">
      <c r="A3889">
        <f t="shared" si="360"/>
        <v>8</v>
      </c>
      <c r="B3889" t="b">
        <f t="shared" si="361"/>
        <v>0</v>
      </c>
      <c r="C3889" t="str">
        <f t="shared" si="362"/>
        <v>OFF</v>
      </c>
      <c r="D3889" s="4">
        <f t="shared" si="364"/>
        <v>42591.958333323906</v>
      </c>
      <c r="E3889" t="str">
        <f t="shared" si="365"/>
        <v>LRKPLGS</v>
      </c>
      <c r="F3889" s="39">
        <v>80.842857360839844</v>
      </c>
      <c r="G3889">
        <f t="shared" si="363"/>
        <v>1.1388709598956254E-3</v>
      </c>
      <c r="H3889" s="38">
        <f>G3889*SUMIF('Manual Inputs'!$B$11:$B$22,'Expanded kW'!A3889,'Manual Inputs'!$C$11:$C$22)</f>
        <v>45726.11319948372</v>
      </c>
    </row>
    <row r="3890" spans="1:8" x14ac:dyDescent="0.2">
      <c r="A3890">
        <f t="shared" si="360"/>
        <v>8</v>
      </c>
      <c r="B3890" t="b">
        <f t="shared" si="361"/>
        <v>0</v>
      </c>
      <c r="C3890" t="str">
        <f t="shared" si="362"/>
        <v>OFF</v>
      </c>
      <c r="D3890" s="4">
        <f t="shared" si="364"/>
        <v>42591.99999999057</v>
      </c>
      <c r="E3890" t="str">
        <f t="shared" si="365"/>
        <v>LRKPLGS</v>
      </c>
      <c r="F3890" s="39">
        <v>76.465522766113281</v>
      </c>
      <c r="G3890">
        <f t="shared" si="363"/>
        <v>1.0772054100322752E-3</v>
      </c>
      <c r="H3890" s="38">
        <f>G3890*SUMIF('Manual Inputs'!$B$11:$B$22,'Expanded kW'!A3890,'Manual Inputs'!$C$11:$C$22)</f>
        <v>43250.217322905759</v>
      </c>
    </row>
    <row r="3891" spans="1:8" x14ac:dyDescent="0.2">
      <c r="A3891">
        <f t="shared" si="360"/>
        <v>8</v>
      </c>
      <c r="B3891" t="b">
        <f t="shared" si="361"/>
        <v>0</v>
      </c>
      <c r="C3891" t="str">
        <f t="shared" si="362"/>
        <v>OFF</v>
      </c>
      <c r="D3891" s="4">
        <f t="shared" si="364"/>
        <v>42592.041666657235</v>
      </c>
      <c r="E3891" t="str">
        <f t="shared" si="365"/>
        <v>LRKPLGS</v>
      </c>
      <c r="F3891" s="39">
        <v>70.273475646972656</v>
      </c>
      <c r="G3891">
        <f t="shared" si="363"/>
        <v>9.8997516018078284E-4</v>
      </c>
      <c r="H3891" s="38">
        <f>G3891*SUMIF('Manual Inputs'!$B$11:$B$22,'Expanded kW'!A3891,'Manual Inputs'!$C$11:$C$22)</f>
        <v>39747.888771570899</v>
      </c>
    </row>
    <row r="3892" spans="1:8" x14ac:dyDescent="0.2">
      <c r="A3892">
        <f t="shared" si="360"/>
        <v>8</v>
      </c>
      <c r="B3892" t="b">
        <f t="shared" si="361"/>
        <v>0</v>
      </c>
      <c r="C3892" t="str">
        <f t="shared" si="362"/>
        <v>OFF</v>
      </c>
      <c r="D3892" s="4">
        <f t="shared" si="364"/>
        <v>42592.083333323899</v>
      </c>
      <c r="E3892" t="str">
        <f t="shared" si="365"/>
        <v>LRKPLGS</v>
      </c>
      <c r="F3892" s="39">
        <v>68.565406799316406</v>
      </c>
      <c r="G3892">
        <f t="shared" si="363"/>
        <v>9.6591279930435521E-4</v>
      </c>
      <c r="H3892" s="38">
        <f>G3892*SUMIF('Manual Inputs'!$B$11:$B$22,'Expanded kW'!A3892,'Manual Inputs'!$C$11:$C$22)</f>
        <v>38781.775598061591</v>
      </c>
    </row>
    <row r="3893" spans="1:8" x14ac:dyDescent="0.2">
      <c r="A3893">
        <f t="shared" si="360"/>
        <v>8</v>
      </c>
      <c r="B3893" t="b">
        <f t="shared" si="361"/>
        <v>0</v>
      </c>
      <c r="C3893" t="str">
        <f t="shared" si="362"/>
        <v>OFF</v>
      </c>
      <c r="D3893" s="4">
        <f t="shared" si="364"/>
        <v>42592.124999990563</v>
      </c>
      <c r="E3893" t="str">
        <f t="shared" si="365"/>
        <v>LRKPLGS</v>
      </c>
      <c r="F3893" s="39">
        <v>69.868240356445313</v>
      </c>
      <c r="G3893">
        <f t="shared" si="363"/>
        <v>9.8426642202663122E-4</v>
      </c>
      <c r="H3893" s="38">
        <f>G3893*SUMIF('Manual Inputs'!$B$11:$B$22,'Expanded kW'!A3893,'Manual Inputs'!$C$11:$C$22)</f>
        <v>39518.680708273831</v>
      </c>
    </row>
    <row r="3894" spans="1:8" x14ac:dyDescent="0.2">
      <c r="A3894">
        <f t="shared" si="360"/>
        <v>8</v>
      </c>
      <c r="B3894" t="b">
        <f t="shared" si="361"/>
        <v>0</v>
      </c>
      <c r="C3894" t="str">
        <f t="shared" si="362"/>
        <v>OFF</v>
      </c>
      <c r="D3894" s="4">
        <f t="shared" si="364"/>
        <v>42592.166666657227</v>
      </c>
      <c r="E3894" t="str">
        <f t="shared" si="365"/>
        <v>LRKPLGS</v>
      </c>
      <c r="F3894" s="39">
        <v>77.792747497558594</v>
      </c>
      <c r="G3894">
        <f t="shared" si="363"/>
        <v>1.0959026425800022E-3</v>
      </c>
      <c r="H3894" s="38">
        <f>G3894*SUMIF('Manual Inputs'!$B$11:$B$22,'Expanded kW'!A3894,'Manual Inputs'!$C$11:$C$22)</f>
        <v>44000.918501617693</v>
      </c>
    </row>
    <row r="3895" spans="1:8" x14ac:dyDescent="0.2">
      <c r="A3895">
        <f t="shared" si="360"/>
        <v>8</v>
      </c>
      <c r="B3895" t="b">
        <f t="shared" si="361"/>
        <v>0</v>
      </c>
      <c r="C3895" t="str">
        <f t="shared" si="362"/>
        <v>OFF</v>
      </c>
      <c r="D3895" s="4">
        <f t="shared" si="364"/>
        <v>42592.208333323892</v>
      </c>
      <c r="E3895" t="str">
        <f t="shared" si="365"/>
        <v>LRKPLGS</v>
      </c>
      <c r="F3895" s="39">
        <v>88.857398986816406</v>
      </c>
      <c r="G3895">
        <f t="shared" si="363"/>
        <v>1.2517755381437556E-3</v>
      </c>
      <c r="H3895" s="38">
        <f>G3895*SUMIF('Manual Inputs'!$B$11:$B$22,'Expanded kW'!A3895,'Manual Inputs'!$C$11:$C$22)</f>
        <v>50259.276048931664</v>
      </c>
    </row>
    <row r="3896" spans="1:8" x14ac:dyDescent="0.2">
      <c r="A3896">
        <f t="shared" si="360"/>
        <v>8</v>
      </c>
      <c r="B3896" t="b">
        <f t="shared" si="361"/>
        <v>0</v>
      </c>
      <c r="C3896" t="str">
        <f t="shared" si="362"/>
        <v>OFF</v>
      </c>
      <c r="D3896" s="4">
        <f t="shared" si="364"/>
        <v>42592.249999990556</v>
      </c>
      <c r="E3896" t="str">
        <f t="shared" si="365"/>
        <v>LRKPLGS</v>
      </c>
      <c r="F3896" s="39">
        <v>96.428535461425781</v>
      </c>
      <c r="G3896">
        <f t="shared" si="363"/>
        <v>1.3584336616419474E-3</v>
      </c>
      <c r="H3896" s="38">
        <f>G3896*SUMIF('Manual Inputs'!$B$11:$B$22,'Expanded kW'!A3896,'Manual Inputs'!$C$11:$C$22)</f>
        <v>54541.641304052231</v>
      </c>
    </row>
    <row r="3897" spans="1:8" x14ac:dyDescent="0.2">
      <c r="A3897">
        <f t="shared" si="360"/>
        <v>8</v>
      </c>
      <c r="B3897" t="b">
        <f t="shared" si="361"/>
        <v>0</v>
      </c>
      <c r="C3897" t="str">
        <f t="shared" si="362"/>
        <v>ON</v>
      </c>
      <c r="D3897" s="4">
        <f t="shared" si="364"/>
        <v>42592.29166665722</v>
      </c>
      <c r="E3897" t="str">
        <f t="shared" si="365"/>
        <v>LRKPLGS</v>
      </c>
      <c r="F3897" s="39">
        <v>97.803436279296875</v>
      </c>
      <c r="G3897">
        <f t="shared" si="363"/>
        <v>1.3778025294099566E-3</v>
      </c>
      <c r="H3897" s="38">
        <f>G3897*SUMIF('Manual Inputs'!$B$11:$B$22,'Expanded kW'!A3897,'Manual Inputs'!$C$11:$C$22)</f>
        <v>55319.308898796233</v>
      </c>
    </row>
    <row r="3898" spans="1:8" x14ac:dyDescent="0.2">
      <c r="A3898">
        <f t="shared" si="360"/>
        <v>8</v>
      </c>
      <c r="B3898" t="b">
        <f t="shared" si="361"/>
        <v>0</v>
      </c>
      <c r="C3898" t="str">
        <f t="shared" si="362"/>
        <v>ON</v>
      </c>
      <c r="D3898" s="4">
        <f t="shared" si="364"/>
        <v>42592.333333323884</v>
      </c>
      <c r="E3898" t="str">
        <f t="shared" si="365"/>
        <v>LRKPLGS</v>
      </c>
      <c r="F3898" s="39">
        <v>103.58566284179687</v>
      </c>
      <c r="G3898">
        <f t="shared" si="363"/>
        <v>1.4592594463293507E-3</v>
      </c>
      <c r="H3898" s="38">
        <f>G3898*SUMIF('Manual Inputs'!$B$11:$B$22,'Expanded kW'!A3898,'Manual Inputs'!$C$11:$C$22)</f>
        <v>58589.835881307503</v>
      </c>
    </row>
    <row r="3899" spans="1:8" x14ac:dyDescent="0.2">
      <c r="A3899">
        <f t="shared" si="360"/>
        <v>8</v>
      </c>
      <c r="B3899" t="b">
        <f t="shared" si="361"/>
        <v>0</v>
      </c>
      <c r="C3899" t="str">
        <f t="shared" si="362"/>
        <v>ON</v>
      </c>
      <c r="D3899" s="4">
        <f t="shared" si="364"/>
        <v>42592.374999990549</v>
      </c>
      <c r="E3899" t="str">
        <f t="shared" si="365"/>
        <v>LRKPLGS</v>
      </c>
      <c r="F3899" s="39">
        <v>114.07109069824219</v>
      </c>
      <c r="G3899">
        <f t="shared" si="363"/>
        <v>1.6069725489784249E-3</v>
      </c>
      <c r="H3899" s="38">
        <f>G3899*SUMIF('Manual Inputs'!$B$11:$B$22,'Expanded kW'!A3899,'Manual Inputs'!$C$11:$C$22)</f>
        <v>64520.574560777859</v>
      </c>
    </row>
    <row r="3900" spans="1:8" x14ac:dyDescent="0.2">
      <c r="A3900">
        <f t="shared" si="360"/>
        <v>8</v>
      </c>
      <c r="B3900" t="b">
        <f t="shared" si="361"/>
        <v>0</v>
      </c>
      <c r="C3900" t="str">
        <f t="shared" si="362"/>
        <v>ON</v>
      </c>
      <c r="D3900" s="4">
        <f t="shared" si="364"/>
        <v>42592.416666657213</v>
      </c>
      <c r="E3900" t="str">
        <f t="shared" si="365"/>
        <v>LRKPLGS</v>
      </c>
      <c r="F3900" s="39">
        <v>125.22443389892578</v>
      </c>
      <c r="G3900">
        <f t="shared" si="363"/>
        <v>1.7640948859625307E-3</v>
      </c>
      <c r="H3900" s="38">
        <f>G3900*SUMIF('Manual Inputs'!$B$11:$B$22,'Expanded kW'!A3900,'Manual Inputs'!$C$11:$C$22)</f>
        <v>70829.097668401126</v>
      </c>
    </row>
    <row r="3901" spans="1:8" x14ac:dyDescent="0.2">
      <c r="A3901">
        <f t="shared" si="360"/>
        <v>8</v>
      </c>
      <c r="B3901" t="b">
        <f t="shared" si="361"/>
        <v>0</v>
      </c>
      <c r="C3901" t="str">
        <f t="shared" si="362"/>
        <v>ON</v>
      </c>
      <c r="D3901" s="4">
        <f t="shared" si="364"/>
        <v>42592.458333323877</v>
      </c>
      <c r="E3901" t="str">
        <f t="shared" si="365"/>
        <v>LRKPLGS</v>
      </c>
      <c r="F3901" s="39">
        <v>119.66194152832031</v>
      </c>
      <c r="G3901">
        <f t="shared" si="363"/>
        <v>1.6857334668794863E-3</v>
      </c>
      <c r="H3901" s="38">
        <f>G3901*SUMIF('Manual Inputs'!$B$11:$B$22,'Expanded kW'!A3901,'Manual Inputs'!$C$11:$C$22)</f>
        <v>67682.856131263456</v>
      </c>
    </row>
    <row r="3902" spans="1:8" x14ac:dyDescent="0.2">
      <c r="A3902">
        <f t="shared" si="360"/>
        <v>8</v>
      </c>
      <c r="B3902" t="b">
        <f t="shared" si="361"/>
        <v>0</v>
      </c>
      <c r="C3902" t="str">
        <f t="shared" si="362"/>
        <v>ON</v>
      </c>
      <c r="D3902" s="4">
        <f t="shared" si="364"/>
        <v>42592.499999990541</v>
      </c>
      <c r="E3902" t="str">
        <f t="shared" si="365"/>
        <v>LRKPLGS</v>
      </c>
      <c r="F3902" s="39">
        <v>128.22273254394531</v>
      </c>
      <c r="G3902">
        <f t="shared" si="363"/>
        <v>1.8063333145310044E-3</v>
      </c>
      <c r="H3902" s="38">
        <f>G3902*SUMIF('Manual Inputs'!$B$11:$B$22,'Expanded kW'!A3902,'Manual Inputs'!$C$11:$C$22)</f>
        <v>72524.987048412499</v>
      </c>
    </row>
    <row r="3903" spans="1:8" x14ac:dyDescent="0.2">
      <c r="A3903">
        <f t="shared" si="360"/>
        <v>8</v>
      </c>
      <c r="B3903" t="b">
        <f t="shared" si="361"/>
        <v>0</v>
      </c>
      <c r="C3903" t="str">
        <f t="shared" si="362"/>
        <v>ON</v>
      </c>
      <c r="D3903" s="4">
        <f t="shared" si="364"/>
        <v>42592.541666657205</v>
      </c>
      <c r="E3903" t="str">
        <f t="shared" si="365"/>
        <v>LRKPLGS</v>
      </c>
      <c r="F3903" s="39">
        <v>127.42658233642578</v>
      </c>
      <c r="G3903">
        <f t="shared" si="363"/>
        <v>1.7951175759900993E-3</v>
      </c>
      <c r="H3903" s="38">
        <f>G3903*SUMIF('Manual Inputs'!$B$11:$B$22,'Expanded kW'!A3903,'Manual Inputs'!$C$11:$C$22)</f>
        <v>72074.670771857127</v>
      </c>
    </row>
    <row r="3904" spans="1:8" x14ac:dyDescent="0.2">
      <c r="A3904">
        <f t="shared" si="360"/>
        <v>8</v>
      </c>
      <c r="B3904" t="b">
        <f t="shared" si="361"/>
        <v>0</v>
      </c>
      <c r="C3904" t="str">
        <f t="shared" si="362"/>
        <v>ON</v>
      </c>
      <c r="D3904" s="4">
        <f t="shared" si="364"/>
        <v>42592.58333332387</v>
      </c>
      <c r="E3904" t="str">
        <f t="shared" si="365"/>
        <v>LRKPLGS</v>
      </c>
      <c r="F3904" s="39">
        <v>125.96866607666016</v>
      </c>
      <c r="G3904">
        <f t="shared" si="363"/>
        <v>1.7745792310526404E-3</v>
      </c>
      <c r="H3904" s="38">
        <f>G3904*SUMIF('Manual Inputs'!$B$11:$B$22,'Expanded kW'!A3904,'Manual Inputs'!$C$11:$C$22)</f>
        <v>71250.04821266362</v>
      </c>
    </row>
    <row r="3905" spans="1:8" x14ac:dyDescent="0.2">
      <c r="A3905">
        <f t="shared" si="360"/>
        <v>8</v>
      </c>
      <c r="B3905" t="b">
        <f t="shared" si="361"/>
        <v>0</v>
      </c>
      <c r="C3905" t="str">
        <f t="shared" si="362"/>
        <v>ON</v>
      </c>
      <c r="D3905" s="4">
        <f t="shared" si="364"/>
        <v>42592.624999990534</v>
      </c>
      <c r="E3905" t="str">
        <f t="shared" si="365"/>
        <v>LRKPLGS</v>
      </c>
      <c r="F3905" s="39">
        <v>129.79560852050781</v>
      </c>
      <c r="G3905">
        <f t="shared" si="363"/>
        <v>1.8284911505069036E-3</v>
      </c>
      <c r="H3905" s="38">
        <f>G3905*SUMIF('Manual Inputs'!$B$11:$B$22,'Expanded kW'!A3905,'Manual Inputs'!$C$11:$C$22)</f>
        <v>73414.632804400884</v>
      </c>
    </row>
    <row r="3906" spans="1:8" x14ac:dyDescent="0.2">
      <c r="A3906">
        <f t="shared" ref="A3906:A3969" si="366">MONTH(D3906)</f>
        <v>8</v>
      </c>
      <c r="B3906" t="b">
        <f t="shared" ref="B3906:B3969" si="367">IF(ISNA(VLOOKUP(DATE(YEAR(D3906),MONTH(D3906),DAY(D3906)),Holidays,1,FALSE)),FALSE,TRUE)</f>
        <v>0</v>
      </c>
      <c r="C3906" t="str">
        <f t="shared" ref="C3906:C3969" si="368">IF(OR(HOUR(D3906)&lt;PkStart,HOUR(D3906)&gt;OPkStart-1,WEEKDAY(D3906,2)&gt;5,B3906)=TRUE,"OFF","ON")</f>
        <v>ON</v>
      </c>
      <c r="D3906" s="4">
        <f t="shared" si="364"/>
        <v>42592.666666657198</v>
      </c>
      <c r="E3906" t="str">
        <f t="shared" si="365"/>
        <v>LRKPLGS</v>
      </c>
      <c r="F3906" s="39">
        <v>124.15712738037109</v>
      </c>
      <c r="G3906">
        <f t="shared" ref="G3906:G3969" si="369">IF(SUMIF($A$2:$A$8761,A3906,$F$2:$F$8761)=0,0,F3906/SUMIF($A$2:$A$8761,A3906,$F$2:$F$8761))</f>
        <v>1.749059242258551E-3</v>
      </c>
      <c r="H3906" s="38">
        <f>G3906*SUMIF('Manual Inputs'!$B$11:$B$22,'Expanded kW'!A3906,'Manual Inputs'!$C$11:$C$22)</f>
        <v>70225.410709785298</v>
      </c>
    </row>
    <row r="3907" spans="1:8" x14ac:dyDescent="0.2">
      <c r="A3907">
        <f t="shared" si="366"/>
        <v>8</v>
      </c>
      <c r="B3907" t="b">
        <f t="shared" si="367"/>
        <v>0</v>
      </c>
      <c r="C3907" t="str">
        <f t="shared" si="368"/>
        <v>ON</v>
      </c>
      <c r="D3907" s="4">
        <f t="shared" si="364"/>
        <v>42592.708333323862</v>
      </c>
      <c r="E3907" t="str">
        <f t="shared" si="365"/>
        <v>LRKPLGS</v>
      </c>
      <c r="F3907" s="39">
        <v>120.09884643554687</v>
      </c>
      <c r="G3907">
        <f t="shared" si="369"/>
        <v>1.6918883496646817E-3</v>
      </c>
      <c r="H3907" s="38">
        <f>G3907*SUMIF('Manual Inputs'!$B$11:$B$22,'Expanded kW'!A3907,'Manual Inputs'!$C$11:$C$22)</f>
        <v>67929.977075493342</v>
      </c>
    </row>
    <row r="3908" spans="1:8" x14ac:dyDescent="0.2">
      <c r="A3908">
        <f t="shared" si="366"/>
        <v>8</v>
      </c>
      <c r="B3908" t="b">
        <f t="shared" si="367"/>
        <v>0</v>
      </c>
      <c r="C3908" t="str">
        <f t="shared" si="368"/>
        <v>ON</v>
      </c>
      <c r="D3908" s="4">
        <f t="shared" ref="D3908:D3971" si="370">+D3907+1/24</f>
        <v>42592.749999990527</v>
      </c>
      <c r="E3908" t="str">
        <f t="shared" ref="E3908:E3971" si="371">+E3907</f>
        <v>LRKPLGS</v>
      </c>
      <c r="F3908" s="39">
        <v>108.33009338378906</v>
      </c>
      <c r="G3908">
        <f t="shared" si="369"/>
        <v>1.5260964476663929E-3</v>
      </c>
      <c r="H3908" s="38">
        <f>G3908*SUMIF('Manual Inputs'!$B$11:$B$22,'Expanded kW'!A3908,'Manual Inputs'!$C$11:$C$22)</f>
        <v>61273.367551420262</v>
      </c>
    </row>
    <row r="3909" spans="1:8" x14ac:dyDescent="0.2">
      <c r="A3909">
        <f t="shared" si="366"/>
        <v>8</v>
      </c>
      <c r="B3909" t="b">
        <f t="shared" si="367"/>
        <v>0</v>
      </c>
      <c r="C3909" t="str">
        <f t="shared" si="368"/>
        <v>ON</v>
      </c>
      <c r="D3909" s="4">
        <f t="shared" si="370"/>
        <v>42592.791666657191</v>
      </c>
      <c r="E3909" t="str">
        <f t="shared" si="371"/>
        <v>LRKPLGS</v>
      </c>
      <c r="F3909" s="39">
        <v>107.24628448486328</v>
      </c>
      <c r="G3909">
        <f t="shared" si="369"/>
        <v>1.5108283272491038E-3</v>
      </c>
      <c r="H3909" s="38">
        <f>G3909*SUMIF('Manual Inputs'!$B$11:$B$22,'Expanded kW'!A3909,'Manual Inputs'!$C$11:$C$22)</f>
        <v>60660.346562099141</v>
      </c>
    </row>
    <row r="3910" spans="1:8" x14ac:dyDescent="0.2">
      <c r="A3910">
        <f t="shared" si="366"/>
        <v>8</v>
      </c>
      <c r="B3910" t="b">
        <f t="shared" si="367"/>
        <v>0</v>
      </c>
      <c r="C3910" t="str">
        <f t="shared" si="368"/>
        <v>ON</v>
      </c>
      <c r="D3910" s="4">
        <f t="shared" si="370"/>
        <v>42592.833333323855</v>
      </c>
      <c r="E3910" t="str">
        <f t="shared" si="371"/>
        <v>LRKPLGS</v>
      </c>
      <c r="F3910" s="39">
        <v>100.3424072265625</v>
      </c>
      <c r="G3910">
        <f t="shared" si="369"/>
        <v>1.4135701949064038E-3</v>
      </c>
      <c r="H3910" s="38">
        <f>G3910*SUMIF('Manual Inputs'!$B$11:$B$22,'Expanded kW'!A3910,'Manual Inputs'!$C$11:$C$22)</f>
        <v>56755.394617868129</v>
      </c>
    </row>
    <row r="3911" spans="1:8" x14ac:dyDescent="0.2">
      <c r="A3911">
        <f t="shared" si="366"/>
        <v>8</v>
      </c>
      <c r="B3911" t="b">
        <f t="shared" si="367"/>
        <v>0</v>
      </c>
      <c r="C3911" t="str">
        <f t="shared" si="368"/>
        <v>OFF</v>
      </c>
      <c r="D3911" s="4">
        <f t="shared" si="370"/>
        <v>42592.874999990519</v>
      </c>
      <c r="E3911" t="str">
        <f t="shared" si="371"/>
        <v>LRKPLGS</v>
      </c>
      <c r="F3911" s="39">
        <v>92.219398498535156</v>
      </c>
      <c r="G3911">
        <f t="shared" si="369"/>
        <v>1.2991375901057446E-3</v>
      </c>
      <c r="H3911" s="38">
        <f>G3911*SUMIF('Manual Inputs'!$B$11:$B$22,'Expanded kW'!A3911,'Manual Inputs'!$C$11:$C$22)</f>
        <v>52160.880906405786</v>
      </c>
    </row>
    <row r="3912" spans="1:8" x14ac:dyDescent="0.2">
      <c r="A3912">
        <f t="shared" si="366"/>
        <v>8</v>
      </c>
      <c r="B3912" t="b">
        <f t="shared" si="367"/>
        <v>0</v>
      </c>
      <c r="C3912" t="str">
        <f t="shared" si="368"/>
        <v>OFF</v>
      </c>
      <c r="D3912" s="4">
        <f t="shared" si="370"/>
        <v>42592.916666657184</v>
      </c>
      <c r="E3912" t="str">
        <f t="shared" si="371"/>
        <v>LRKPLGS</v>
      </c>
      <c r="F3912" s="39">
        <v>90.912986755371094</v>
      </c>
      <c r="G3912">
        <f t="shared" si="369"/>
        <v>1.2807335598113271E-3</v>
      </c>
      <c r="H3912" s="38">
        <f>G3912*SUMIF('Manual Inputs'!$B$11:$B$22,'Expanded kW'!A3912,'Manual Inputs'!$C$11:$C$22)</f>
        <v>51421.951912513112</v>
      </c>
    </row>
    <row r="3913" spans="1:8" x14ac:dyDescent="0.2">
      <c r="A3913">
        <f t="shared" si="366"/>
        <v>8</v>
      </c>
      <c r="B3913" t="b">
        <f t="shared" si="367"/>
        <v>0</v>
      </c>
      <c r="C3913" t="str">
        <f t="shared" si="368"/>
        <v>OFF</v>
      </c>
      <c r="D3913" s="4">
        <f t="shared" si="370"/>
        <v>42592.958333323848</v>
      </c>
      <c r="E3913" t="str">
        <f t="shared" si="371"/>
        <v>LRKPLGS</v>
      </c>
      <c r="F3913" s="39">
        <v>78.965362548828125</v>
      </c>
      <c r="G3913">
        <f t="shared" si="369"/>
        <v>1.1124218166001214E-3</v>
      </c>
      <c r="H3913" s="38">
        <f>G3913*SUMIF('Manual Inputs'!$B$11:$B$22,'Expanded kW'!A3913,'Manual Inputs'!$C$11:$C$22)</f>
        <v>44664.169781003351</v>
      </c>
    </row>
    <row r="3914" spans="1:8" x14ac:dyDescent="0.2">
      <c r="A3914">
        <f t="shared" si="366"/>
        <v>8</v>
      </c>
      <c r="B3914" t="b">
        <f t="shared" si="367"/>
        <v>0</v>
      </c>
      <c r="C3914" t="str">
        <f t="shared" si="368"/>
        <v>OFF</v>
      </c>
      <c r="D3914" s="4">
        <f t="shared" si="370"/>
        <v>42592.999999990512</v>
      </c>
      <c r="E3914" t="str">
        <f t="shared" si="371"/>
        <v>LRKPLGS</v>
      </c>
      <c r="F3914" s="39">
        <v>73.528221130371094</v>
      </c>
      <c r="G3914">
        <f t="shared" si="369"/>
        <v>1.0358262747245084E-3</v>
      </c>
      <c r="H3914" s="38">
        <f>G3914*SUMIF('Manual Inputs'!$B$11:$B$22,'Expanded kW'!A3914,'Manual Inputs'!$C$11:$C$22)</f>
        <v>41588.828902436158</v>
      </c>
    </row>
    <row r="3915" spans="1:8" x14ac:dyDescent="0.2">
      <c r="A3915">
        <f t="shared" si="366"/>
        <v>8</v>
      </c>
      <c r="B3915" t="b">
        <f t="shared" si="367"/>
        <v>0</v>
      </c>
      <c r="C3915" t="str">
        <f t="shared" si="368"/>
        <v>OFF</v>
      </c>
      <c r="D3915" s="4">
        <f t="shared" si="370"/>
        <v>42593.041666657176</v>
      </c>
      <c r="E3915" t="str">
        <f t="shared" si="371"/>
        <v>LRKPLGS</v>
      </c>
      <c r="F3915" s="39">
        <v>71.857429504394531</v>
      </c>
      <c r="G3915">
        <f t="shared" si="369"/>
        <v>1.0122890554205403E-3</v>
      </c>
      <c r="H3915" s="38">
        <f>G3915*SUMIF('Manual Inputs'!$B$11:$B$22,'Expanded kW'!A3915,'Manual Inputs'!$C$11:$C$22)</f>
        <v>40643.800367866308</v>
      </c>
    </row>
    <row r="3916" spans="1:8" x14ac:dyDescent="0.2">
      <c r="A3916">
        <f t="shared" si="366"/>
        <v>8</v>
      </c>
      <c r="B3916" t="b">
        <f t="shared" si="367"/>
        <v>0</v>
      </c>
      <c r="C3916" t="str">
        <f t="shared" si="368"/>
        <v>OFF</v>
      </c>
      <c r="D3916" s="4">
        <f t="shared" si="370"/>
        <v>42593.083333323841</v>
      </c>
      <c r="E3916" t="str">
        <f t="shared" si="371"/>
        <v>LRKPLGS</v>
      </c>
      <c r="F3916" s="39">
        <v>70.539810180664063</v>
      </c>
      <c r="G3916">
        <f t="shared" si="369"/>
        <v>9.9372713872212279E-4</v>
      </c>
      <c r="H3916" s="38">
        <f>G3916*SUMIF('Manual Inputs'!$B$11:$B$22,'Expanded kW'!A3916,'Manual Inputs'!$C$11:$C$22)</f>
        <v>39898.53217327733</v>
      </c>
    </row>
    <row r="3917" spans="1:8" x14ac:dyDescent="0.2">
      <c r="A3917">
        <f t="shared" si="366"/>
        <v>8</v>
      </c>
      <c r="B3917" t="b">
        <f t="shared" si="367"/>
        <v>0</v>
      </c>
      <c r="C3917" t="str">
        <f t="shared" si="368"/>
        <v>OFF</v>
      </c>
      <c r="D3917" s="4">
        <f t="shared" si="370"/>
        <v>42593.124999990505</v>
      </c>
      <c r="E3917" t="str">
        <f t="shared" si="371"/>
        <v>LRKPLGS</v>
      </c>
      <c r="F3917" s="39">
        <v>70.400482177734375</v>
      </c>
      <c r="G3917">
        <f t="shared" si="369"/>
        <v>9.9176436029472723E-4</v>
      </c>
      <c r="H3917" s="38">
        <f>G3917*SUMIF('Manual Inputs'!$B$11:$B$22,'Expanded kW'!A3917,'Manual Inputs'!$C$11:$C$22)</f>
        <v>39819.725853933815</v>
      </c>
    </row>
    <row r="3918" spans="1:8" x14ac:dyDescent="0.2">
      <c r="A3918">
        <f t="shared" si="366"/>
        <v>8</v>
      </c>
      <c r="B3918" t="b">
        <f t="shared" si="367"/>
        <v>0</v>
      </c>
      <c r="C3918" t="str">
        <f t="shared" si="368"/>
        <v>OFF</v>
      </c>
      <c r="D3918" s="4">
        <f t="shared" si="370"/>
        <v>42593.166666657169</v>
      </c>
      <c r="E3918" t="str">
        <f t="shared" si="371"/>
        <v>LRKPLGS</v>
      </c>
      <c r="F3918" s="39">
        <v>71.301300048828125</v>
      </c>
      <c r="G3918">
        <f t="shared" si="369"/>
        <v>1.004454600929896E-3</v>
      </c>
      <c r="H3918" s="38">
        <f>G3918*SUMIF('Manual Inputs'!$B$11:$B$22,'Expanded kW'!A3918,'Manual Inputs'!$C$11:$C$22)</f>
        <v>40329.243964629684</v>
      </c>
    </row>
    <row r="3919" spans="1:8" x14ac:dyDescent="0.2">
      <c r="A3919">
        <f t="shared" si="366"/>
        <v>8</v>
      </c>
      <c r="B3919" t="b">
        <f t="shared" si="367"/>
        <v>0</v>
      </c>
      <c r="C3919" t="str">
        <f t="shared" si="368"/>
        <v>OFF</v>
      </c>
      <c r="D3919" s="4">
        <f t="shared" si="370"/>
        <v>42593.208333323833</v>
      </c>
      <c r="E3919" t="str">
        <f t="shared" si="371"/>
        <v>LRKPLGS</v>
      </c>
      <c r="F3919" s="39">
        <v>81.657028198242188</v>
      </c>
      <c r="G3919">
        <f t="shared" si="369"/>
        <v>1.1503405634373798E-3</v>
      </c>
      <c r="H3919" s="38">
        <f>G3919*SUMIF('Manual Inputs'!$B$11:$B$22,'Expanded kW'!A3919,'Manual Inputs'!$C$11:$C$22)</f>
        <v>46186.622254830538</v>
      </c>
    </row>
    <row r="3920" spans="1:8" x14ac:dyDescent="0.2">
      <c r="A3920">
        <f t="shared" si="366"/>
        <v>8</v>
      </c>
      <c r="B3920" t="b">
        <f t="shared" si="367"/>
        <v>0</v>
      </c>
      <c r="C3920" t="str">
        <f t="shared" si="368"/>
        <v>OFF</v>
      </c>
      <c r="D3920" s="4">
        <f t="shared" si="370"/>
        <v>42593.249999990498</v>
      </c>
      <c r="E3920" t="str">
        <f t="shared" si="371"/>
        <v>LRKPLGS</v>
      </c>
      <c r="F3920" s="39">
        <v>103.57157897949219</v>
      </c>
      <c r="G3920">
        <f t="shared" si="369"/>
        <v>1.4590610404057404E-3</v>
      </c>
      <c r="H3920" s="38">
        <f>G3920*SUMIF('Manual Inputs'!$B$11:$B$22,'Expanded kW'!A3920,'Manual Inputs'!$C$11:$C$22)</f>
        <v>58581.869806096234</v>
      </c>
    </row>
    <row r="3921" spans="1:8" x14ac:dyDescent="0.2">
      <c r="A3921">
        <f t="shared" si="366"/>
        <v>8</v>
      </c>
      <c r="B3921" t="b">
        <f t="shared" si="367"/>
        <v>0</v>
      </c>
      <c r="C3921" t="str">
        <f t="shared" si="368"/>
        <v>ON</v>
      </c>
      <c r="D3921" s="4">
        <f t="shared" si="370"/>
        <v>42593.291666657162</v>
      </c>
      <c r="E3921" t="str">
        <f t="shared" si="371"/>
        <v>LRKPLGS</v>
      </c>
      <c r="F3921" s="39">
        <v>102.85037994384766</v>
      </c>
      <c r="G3921">
        <f t="shared" si="369"/>
        <v>1.4489011739090107E-3</v>
      </c>
      <c r="H3921" s="38">
        <f>G3921*SUMIF('Manual Inputs'!$B$11:$B$22,'Expanded kW'!A3921,'Manual Inputs'!$C$11:$C$22)</f>
        <v>58173.947203904609</v>
      </c>
    </row>
    <row r="3922" spans="1:8" x14ac:dyDescent="0.2">
      <c r="A3922">
        <f t="shared" si="366"/>
        <v>8</v>
      </c>
      <c r="B3922" t="b">
        <f t="shared" si="367"/>
        <v>0</v>
      </c>
      <c r="C3922" t="str">
        <f t="shared" si="368"/>
        <v>ON</v>
      </c>
      <c r="D3922" s="4">
        <f t="shared" si="370"/>
        <v>42593.333333323826</v>
      </c>
      <c r="E3922" t="str">
        <f t="shared" si="371"/>
        <v>LRKPLGS</v>
      </c>
      <c r="F3922" s="39">
        <v>107.93008422851563</v>
      </c>
      <c r="G3922">
        <f t="shared" si="369"/>
        <v>1.5204613325120642E-3</v>
      </c>
      <c r="H3922" s="38">
        <f>G3922*SUMIF('Manual Inputs'!$B$11:$B$22,'Expanded kW'!A3922,'Manual Inputs'!$C$11:$C$22)</f>
        <v>61047.115480279055</v>
      </c>
    </row>
    <row r="3923" spans="1:8" x14ac:dyDescent="0.2">
      <c r="A3923">
        <f t="shared" si="366"/>
        <v>8</v>
      </c>
      <c r="B3923" t="b">
        <f t="shared" si="367"/>
        <v>0</v>
      </c>
      <c r="C3923" t="str">
        <f t="shared" si="368"/>
        <v>ON</v>
      </c>
      <c r="D3923" s="4">
        <f t="shared" si="370"/>
        <v>42593.37499999049</v>
      </c>
      <c r="E3923" t="str">
        <f t="shared" si="371"/>
        <v>LRKPLGS</v>
      </c>
      <c r="F3923" s="39">
        <v>118.28667449951172</v>
      </c>
      <c r="G3923">
        <f t="shared" si="369"/>
        <v>1.666359440127548E-3</v>
      </c>
      <c r="H3923" s="38">
        <f>G3923*SUMIF('Manual Inputs'!$B$11:$B$22,'Expanded kW'!A3923,'Manual Inputs'!$C$11:$C$22)</f>
        <v>66904.981401302706</v>
      </c>
    </row>
    <row r="3924" spans="1:8" x14ac:dyDescent="0.2">
      <c r="A3924">
        <f t="shared" si="366"/>
        <v>8</v>
      </c>
      <c r="B3924" t="b">
        <f t="shared" si="367"/>
        <v>0</v>
      </c>
      <c r="C3924" t="str">
        <f t="shared" si="368"/>
        <v>ON</v>
      </c>
      <c r="D3924" s="4">
        <f t="shared" si="370"/>
        <v>42593.416666657155</v>
      </c>
      <c r="E3924" t="str">
        <f t="shared" si="371"/>
        <v>LRKPLGS</v>
      </c>
      <c r="F3924" s="39">
        <v>129.052490234375</v>
      </c>
      <c r="G3924">
        <f t="shared" si="369"/>
        <v>1.8180224973262452E-3</v>
      </c>
      <c r="H3924" s="38">
        <f>G3924*SUMIF('Manual Inputs'!$B$11:$B$22,'Expanded kW'!A3924,'Manual Inputs'!$C$11:$C$22)</f>
        <v>72994.312296422693</v>
      </c>
    </row>
    <row r="3925" spans="1:8" x14ac:dyDescent="0.2">
      <c r="A3925">
        <f t="shared" si="366"/>
        <v>8</v>
      </c>
      <c r="B3925" t="b">
        <f t="shared" si="367"/>
        <v>0</v>
      </c>
      <c r="C3925" t="str">
        <f t="shared" si="368"/>
        <v>ON</v>
      </c>
      <c r="D3925" s="4">
        <f t="shared" si="370"/>
        <v>42593.458333323819</v>
      </c>
      <c r="E3925" t="str">
        <f t="shared" si="371"/>
        <v>LRKPLGS</v>
      </c>
      <c r="F3925" s="39">
        <v>128.21263122558594</v>
      </c>
      <c r="G3925">
        <f t="shared" si="369"/>
        <v>1.8061910125576242E-3</v>
      </c>
      <c r="H3925" s="38">
        <f>G3925*SUMIF('Manual Inputs'!$B$11:$B$22,'Expanded kW'!A3925,'Manual Inputs'!$C$11:$C$22)</f>
        <v>72519.273568683508</v>
      </c>
    </row>
    <row r="3926" spans="1:8" x14ac:dyDescent="0.2">
      <c r="A3926">
        <f t="shared" si="366"/>
        <v>8</v>
      </c>
      <c r="B3926" t="b">
        <f t="shared" si="367"/>
        <v>0</v>
      </c>
      <c r="C3926" t="str">
        <f t="shared" si="368"/>
        <v>ON</v>
      </c>
      <c r="D3926" s="4">
        <f t="shared" si="370"/>
        <v>42593.499999990483</v>
      </c>
      <c r="E3926" t="str">
        <f t="shared" si="371"/>
        <v>LRKPLGS</v>
      </c>
      <c r="F3926" s="39">
        <v>124.80069732666016</v>
      </c>
      <c r="G3926">
        <f t="shared" si="369"/>
        <v>1.7581255116411228E-3</v>
      </c>
      <c r="H3926" s="38">
        <f>G3926*SUMIF('Manual Inputs'!$B$11:$B$22,'Expanded kW'!A3926,'Manual Inputs'!$C$11:$C$22)</f>
        <v>70589.424961340628</v>
      </c>
    </row>
    <row r="3927" spans="1:8" x14ac:dyDescent="0.2">
      <c r="A3927">
        <f t="shared" si="366"/>
        <v>8</v>
      </c>
      <c r="B3927" t="b">
        <f t="shared" si="367"/>
        <v>0</v>
      </c>
      <c r="C3927" t="str">
        <f t="shared" si="368"/>
        <v>ON</v>
      </c>
      <c r="D3927" s="4">
        <f t="shared" si="370"/>
        <v>42593.541666657147</v>
      </c>
      <c r="E3927" t="str">
        <f t="shared" si="371"/>
        <v>LRKPLGS</v>
      </c>
      <c r="F3927" s="39">
        <v>130.41865539550781</v>
      </c>
      <c r="G3927">
        <f t="shared" si="369"/>
        <v>1.8372683018317766E-3</v>
      </c>
      <c r="H3927" s="38">
        <f>G3927*SUMIF('Manual Inputs'!$B$11:$B$22,'Expanded kW'!A3927,'Manual Inputs'!$C$11:$C$22)</f>
        <v>73767.038853183549</v>
      </c>
    </row>
    <row r="3928" spans="1:8" x14ac:dyDescent="0.2">
      <c r="A3928">
        <f t="shared" si="366"/>
        <v>8</v>
      </c>
      <c r="B3928" t="b">
        <f t="shared" si="367"/>
        <v>0</v>
      </c>
      <c r="C3928" t="str">
        <f t="shared" si="368"/>
        <v>ON</v>
      </c>
      <c r="D3928" s="4">
        <f t="shared" si="370"/>
        <v>42593.583333323812</v>
      </c>
      <c r="E3928" t="str">
        <f t="shared" si="371"/>
        <v>LRKPLGS</v>
      </c>
      <c r="F3928" s="39">
        <v>131.00325012207031</v>
      </c>
      <c r="G3928">
        <f t="shared" si="369"/>
        <v>1.845503759844084E-3</v>
      </c>
      <c r="H3928" s="38">
        <f>G3928*SUMIF('Manual Inputs'!$B$11:$B$22,'Expanded kW'!A3928,'Manual Inputs'!$C$11:$C$22)</f>
        <v>74097.695704206315</v>
      </c>
    </row>
    <row r="3929" spans="1:8" x14ac:dyDescent="0.2">
      <c r="A3929">
        <f t="shared" si="366"/>
        <v>8</v>
      </c>
      <c r="B3929" t="b">
        <f t="shared" si="367"/>
        <v>0</v>
      </c>
      <c r="C3929" t="str">
        <f t="shared" si="368"/>
        <v>ON</v>
      </c>
      <c r="D3929" s="4">
        <f t="shared" si="370"/>
        <v>42593.624999990476</v>
      </c>
      <c r="E3929" t="str">
        <f t="shared" si="371"/>
        <v>LRKPLGS</v>
      </c>
      <c r="F3929" s="39">
        <v>128.53848266601562</v>
      </c>
      <c r="G3929">
        <f t="shared" si="369"/>
        <v>1.8107814334662904E-3</v>
      </c>
      <c r="H3929" s="38">
        <f>G3929*SUMIF('Manual Inputs'!$B$11:$B$22,'Expanded kW'!A3929,'Manual Inputs'!$C$11:$C$22)</f>
        <v>72703.580758430617</v>
      </c>
    </row>
    <row r="3930" spans="1:8" x14ac:dyDescent="0.2">
      <c r="A3930">
        <f t="shared" si="366"/>
        <v>8</v>
      </c>
      <c r="B3930" t="b">
        <f t="shared" si="367"/>
        <v>0</v>
      </c>
      <c r="C3930" t="str">
        <f t="shared" si="368"/>
        <v>ON</v>
      </c>
      <c r="D3930" s="4">
        <f t="shared" si="370"/>
        <v>42593.66666665714</v>
      </c>
      <c r="E3930" t="str">
        <f t="shared" si="371"/>
        <v>LRKPLGS</v>
      </c>
      <c r="F3930" s="39">
        <v>124.94346618652344</v>
      </c>
      <c r="G3930">
        <f t="shared" si="369"/>
        <v>1.7601367630216865E-3</v>
      </c>
      <c r="H3930" s="38">
        <f>G3930*SUMIF('Manual Inputs'!$B$11:$B$22,'Expanded kW'!A3930,'Manual Inputs'!$C$11:$C$22)</f>
        <v>70670.177488658286</v>
      </c>
    </row>
    <row r="3931" spans="1:8" x14ac:dyDescent="0.2">
      <c r="A3931">
        <f t="shared" si="366"/>
        <v>8</v>
      </c>
      <c r="B3931" t="b">
        <f t="shared" si="367"/>
        <v>0</v>
      </c>
      <c r="C3931" t="str">
        <f t="shared" si="368"/>
        <v>ON</v>
      </c>
      <c r="D3931" s="4">
        <f t="shared" si="370"/>
        <v>42593.708333323804</v>
      </c>
      <c r="E3931" t="str">
        <f t="shared" si="371"/>
        <v>LRKPLGS</v>
      </c>
      <c r="F3931" s="39">
        <v>123.88852691650391</v>
      </c>
      <c r="G3931">
        <f t="shared" si="369"/>
        <v>1.7452753425041491E-3</v>
      </c>
      <c r="H3931" s="38">
        <f>G3931*SUMIF('Manual Inputs'!$B$11:$B$22,'Expanded kW'!A3931,'Manual Inputs'!$C$11:$C$22)</f>
        <v>70073.485658925158</v>
      </c>
    </row>
    <row r="3932" spans="1:8" x14ac:dyDescent="0.2">
      <c r="A3932">
        <f t="shared" si="366"/>
        <v>8</v>
      </c>
      <c r="B3932" t="b">
        <f t="shared" si="367"/>
        <v>0</v>
      </c>
      <c r="C3932" t="str">
        <f t="shared" si="368"/>
        <v>ON</v>
      </c>
      <c r="D3932" s="4">
        <f t="shared" si="370"/>
        <v>42593.749999990468</v>
      </c>
      <c r="E3932" t="str">
        <f t="shared" si="371"/>
        <v>LRKPLGS</v>
      </c>
      <c r="F3932" s="39">
        <v>119.78020477294922</v>
      </c>
      <c r="G3932">
        <f t="shared" si="369"/>
        <v>1.6873994962521212E-3</v>
      </c>
      <c r="H3932" s="38">
        <f>G3932*SUMIF('Manual Inputs'!$B$11:$B$22,'Expanded kW'!A3932,'Manual Inputs'!$C$11:$C$22)</f>
        <v>67749.747860326199</v>
      </c>
    </row>
    <row r="3933" spans="1:8" x14ac:dyDescent="0.2">
      <c r="A3933">
        <f t="shared" si="366"/>
        <v>8</v>
      </c>
      <c r="B3933" t="b">
        <f t="shared" si="367"/>
        <v>0</v>
      </c>
      <c r="C3933" t="str">
        <f t="shared" si="368"/>
        <v>ON</v>
      </c>
      <c r="D3933" s="4">
        <f t="shared" si="370"/>
        <v>42593.791666657133</v>
      </c>
      <c r="E3933" t="str">
        <f t="shared" si="371"/>
        <v>LRKPLGS</v>
      </c>
      <c r="F3933" s="39">
        <v>107.38276672363281</v>
      </c>
      <c r="G3933">
        <f t="shared" si="369"/>
        <v>1.5127510160722162E-3</v>
      </c>
      <c r="H3933" s="38">
        <f>G3933*SUMIF('Manual Inputs'!$B$11:$B$22,'Expanded kW'!A3933,'Manual Inputs'!$C$11:$C$22)</f>
        <v>60737.543268195746</v>
      </c>
    </row>
    <row r="3934" spans="1:8" x14ac:dyDescent="0.2">
      <c r="A3934">
        <f t="shared" si="366"/>
        <v>8</v>
      </c>
      <c r="B3934" t="b">
        <f t="shared" si="367"/>
        <v>0</v>
      </c>
      <c r="C3934" t="str">
        <f t="shared" si="368"/>
        <v>ON</v>
      </c>
      <c r="D3934" s="4">
        <f t="shared" si="370"/>
        <v>42593.833333323797</v>
      </c>
      <c r="E3934" t="str">
        <f t="shared" si="371"/>
        <v>LRKPLGS</v>
      </c>
      <c r="F3934" s="39">
        <v>107.07913970947266</v>
      </c>
      <c r="G3934">
        <f t="shared" si="369"/>
        <v>1.5084736810007529E-3</v>
      </c>
      <c r="H3934" s="38">
        <f>G3934*SUMIF('Manual Inputs'!$B$11:$B$22,'Expanded kW'!A3934,'Manual Inputs'!$C$11:$C$22)</f>
        <v>60565.80659691582</v>
      </c>
    </row>
    <row r="3935" spans="1:8" x14ac:dyDescent="0.2">
      <c r="A3935">
        <f t="shared" si="366"/>
        <v>8</v>
      </c>
      <c r="B3935" t="b">
        <f t="shared" si="367"/>
        <v>0</v>
      </c>
      <c r="C3935" t="str">
        <f t="shared" si="368"/>
        <v>OFF</v>
      </c>
      <c r="D3935" s="4">
        <f t="shared" si="370"/>
        <v>42593.874999990461</v>
      </c>
      <c r="E3935" t="str">
        <f t="shared" si="371"/>
        <v>LRKPLGS</v>
      </c>
      <c r="F3935" s="39">
        <v>102.41670227050781</v>
      </c>
      <c r="G3935">
        <f t="shared" si="369"/>
        <v>1.4427917546696917E-3</v>
      </c>
      <c r="H3935" s="38">
        <f>G3935*SUMIF('Manual Inputs'!$B$11:$B$22,'Expanded kW'!A3935,'Manual Inputs'!$C$11:$C$22)</f>
        <v>57928.65163877244</v>
      </c>
    </row>
    <row r="3936" spans="1:8" x14ac:dyDescent="0.2">
      <c r="A3936">
        <f t="shared" si="366"/>
        <v>8</v>
      </c>
      <c r="B3936" t="b">
        <f t="shared" si="367"/>
        <v>0</v>
      </c>
      <c r="C3936" t="str">
        <f t="shared" si="368"/>
        <v>OFF</v>
      </c>
      <c r="D3936" s="4">
        <f t="shared" si="370"/>
        <v>42593.916666657125</v>
      </c>
      <c r="E3936" t="str">
        <f t="shared" si="371"/>
        <v>LRKPLGS</v>
      </c>
      <c r="F3936" s="39">
        <v>90.558982849121094</v>
      </c>
      <c r="G3936">
        <f t="shared" si="369"/>
        <v>1.2757465420131036E-3</v>
      </c>
      <c r="H3936" s="38">
        <f>G3936*SUMIF('Manual Inputs'!$B$11:$B$22,'Expanded kW'!A3936,'Manual Inputs'!$C$11:$C$22)</f>
        <v>51221.721202977496</v>
      </c>
    </row>
    <row r="3937" spans="1:8" x14ac:dyDescent="0.2">
      <c r="A3937">
        <f t="shared" si="366"/>
        <v>8</v>
      </c>
      <c r="B3937" t="b">
        <f t="shared" si="367"/>
        <v>0</v>
      </c>
      <c r="C3937" t="str">
        <f t="shared" si="368"/>
        <v>OFF</v>
      </c>
      <c r="D3937" s="4">
        <f t="shared" si="370"/>
        <v>42593.95833332379</v>
      </c>
      <c r="E3937" t="str">
        <f t="shared" si="371"/>
        <v>LRKPLGS</v>
      </c>
      <c r="F3937" s="39">
        <v>81.425834655761719</v>
      </c>
      <c r="G3937">
        <f t="shared" si="369"/>
        <v>1.147083632395579E-3</v>
      </c>
      <c r="H3937" s="38">
        <f>G3937*SUMIF('Manual Inputs'!$B$11:$B$22,'Expanded kW'!A3937,'Manual Inputs'!$C$11:$C$22)</f>
        <v>46055.855203299128</v>
      </c>
    </row>
    <row r="3938" spans="1:8" x14ac:dyDescent="0.2">
      <c r="A3938">
        <f t="shared" si="366"/>
        <v>8</v>
      </c>
      <c r="B3938" t="b">
        <f t="shared" si="367"/>
        <v>0</v>
      </c>
      <c r="C3938" t="str">
        <f t="shared" si="368"/>
        <v>OFF</v>
      </c>
      <c r="D3938" s="4">
        <f t="shared" si="370"/>
        <v>42593.999999990454</v>
      </c>
      <c r="E3938" t="str">
        <f t="shared" si="371"/>
        <v>LRKPLGS</v>
      </c>
      <c r="F3938" s="39">
        <v>77.042320251464844</v>
      </c>
      <c r="G3938">
        <f t="shared" si="369"/>
        <v>1.0853310246784235E-3</v>
      </c>
      <c r="H3938" s="38">
        <f>G3938*SUMIF('Manual Inputs'!$B$11:$B$22,'Expanded kW'!A3938,'Manual Inputs'!$C$11:$C$22)</f>
        <v>43576.463919938331</v>
      </c>
    </row>
    <row r="3939" spans="1:8" x14ac:dyDescent="0.2">
      <c r="A3939">
        <f t="shared" si="366"/>
        <v>8</v>
      </c>
      <c r="B3939" t="b">
        <f t="shared" si="367"/>
        <v>0</v>
      </c>
      <c r="C3939" t="str">
        <f t="shared" si="368"/>
        <v>OFF</v>
      </c>
      <c r="D3939" s="4">
        <f t="shared" si="370"/>
        <v>42594.041666657118</v>
      </c>
      <c r="E3939" t="str">
        <f t="shared" si="371"/>
        <v>LRKPLGS</v>
      </c>
      <c r="F3939" s="39">
        <v>76.326896667480469</v>
      </c>
      <c r="G3939">
        <f t="shared" si="369"/>
        <v>1.0752525196574107E-3</v>
      </c>
      <c r="H3939" s="38">
        <f>G3939*SUMIF('Manual Inputs'!$B$11:$B$22,'Expanded kW'!A3939,'Manual Inputs'!$C$11:$C$22)</f>
        <v>43171.808012727706</v>
      </c>
    </row>
    <row r="3940" spans="1:8" x14ac:dyDescent="0.2">
      <c r="A3940">
        <f t="shared" si="366"/>
        <v>8</v>
      </c>
      <c r="B3940" t="b">
        <f t="shared" si="367"/>
        <v>0</v>
      </c>
      <c r="C3940" t="str">
        <f t="shared" si="368"/>
        <v>OFF</v>
      </c>
      <c r="D3940" s="4">
        <f t="shared" si="370"/>
        <v>42594.083333323782</v>
      </c>
      <c r="E3940" t="str">
        <f t="shared" si="371"/>
        <v>LRKPLGS</v>
      </c>
      <c r="F3940" s="39">
        <v>75.950576782226563</v>
      </c>
      <c r="G3940">
        <f t="shared" si="369"/>
        <v>1.069951126276002E-3</v>
      </c>
      <c r="H3940" s="38">
        <f>G3940*SUMIF('Manual Inputs'!$B$11:$B$22,'Expanded kW'!A3940,'Manual Inputs'!$C$11:$C$22)</f>
        <v>42958.955000920731</v>
      </c>
    </row>
    <row r="3941" spans="1:8" x14ac:dyDescent="0.2">
      <c r="A3941">
        <f t="shared" si="366"/>
        <v>8</v>
      </c>
      <c r="B3941" t="b">
        <f t="shared" si="367"/>
        <v>0</v>
      </c>
      <c r="C3941" t="str">
        <f t="shared" si="368"/>
        <v>OFF</v>
      </c>
      <c r="D3941" s="4">
        <f t="shared" si="370"/>
        <v>42594.124999990447</v>
      </c>
      <c r="E3941" t="str">
        <f t="shared" si="371"/>
        <v>LRKPLGS</v>
      </c>
      <c r="F3941" s="39">
        <v>75.701805114746094</v>
      </c>
      <c r="G3941">
        <f t="shared" si="369"/>
        <v>1.0664465640055996E-3</v>
      </c>
      <c r="H3941" s="38">
        <f>G3941*SUMIF('Manual Inputs'!$B$11:$B$22,'Expanded kW'!A3941,'Manual Inputs'!$C$11:$C$22)</f>
        <v>42818.245458984784</v>
      </c>
    </row>
    <row r="3942" spans="1:8" x14ac:dyDescent="0.2">
      <c r="A3942">
        <f t="shared" si="366"/>
        <v>8</v>
      </c>
      <c r="B3942" t="b">
        <f t="shared" si="367"/>
        <v>0</v>
      </c>
      <c r="C3942" t="str">
        <f t="shared" si="368"/>
        <v>OFF</v>
      </c>
      <c r="D3942" s="4">
        <f t="shared" si="370"/>
        <v>42594.166666657111</v>
      </c>
      <c r="E3942" t="str">
        <f t="shared" si="371"/>
        <v>LRKPLGS</v>
      </c>
      <c r="F3942" s="39">
        <v>77.120964050292969</v>
      </c>
      <c r="G3942">
        <f t="shared" si="369"/>
        <v>1.0864389164772185E-3</v>
      </c>
      <c r="H3942" s="38">
        <f>G3942*SUMIF('Manual Inputs'!$B$11:$B$22,'Expanded kW'!A3942,'Manual Inputs'!$C$11:$C$22)</f>
        <v>43620.946207737747</v>
      </c>
    </row>
    <row r="3943" spans="1:8" x14ac:dyDescent="0.2">
      <c r="A3943">
        <f t="shared" si="366"/>
        <v>8</v>
      </c>
      <c r="B3943" t="b">
        <f t="shared" si="367"/>
        <v>0</v>
      </c>
      <c r="C3943" t="str">
        <f t="shared" si="368"/>
        <v>OFF</v>
      </c>
      <c r="D3943" s="4">
        <f t="shared" si="370"/>
        <v>42594.208333323775</v>
      </c>
      <c r="E3943" t="str">
        <f t="shared" si="371"/>
        <v>LRKPLGS</v>
      </c>
      <c r="F3943" s="39">
        <v>83.368125915527344</v>
      </c>
      <c r="G3943">
        <f t="shared" si="369"/>
        <v>1.1744455934100551E-3</v>
      </c>
      <c r="H3943" s="38">
        <f>G3943*SUMIF('Manual Inputs'!$B$11:$B$22,'Expanded kW'!A3943,'Manual Inputs'!$C$11:$C$22)</f>
        <v>47154.44860919514</v>
      </c>
    </row>
    <row r="3944" spans="1:8" x14ac:dyDescent="0.2">
      <c r="A3944">
        <f t="shared" si="366"/>
        <v>8</v>
      </c>
      <c r="B3944" t="b">
        <f t="shared" si="367"/>
        <v>0</v>
      </c>
      <c r="C3944" t="str">
        <f t="shared" si="368"/>
        <v>OFF</v>
      </c>
      <c r="D3944" s="4">
        <f t="shared" si="370"/>
        <v>42594.249999990439</v>
      </c>
      <c r="E3944" t="str">
        <f t="shared" si="371"/>
        <v>LRKPLGS</v>
      </c>
      <c r="F3944" s="39">
        <v>94.498451232910156</v>
      </c>
      <c r="G3944">
        <f t="shared" si="369"/>
        <v>1.3312436667584444E-3</v>
      </c>
      <c r="H3944" s="38">
        <f>G3944*SUMIF('Manual Inputs'!$B$11:$B$22,'Expanded kW'!A3944,'Manual Inputs'!$C$11:$C$22)</f>
        <v>53449.952405381577</v>
      </c>
    </row>
    <row r="3945" spans="1:8" x14ac:dyDescent="0.2">
      <c r="A3945">
        <f t="shared" si="366"/>
        <v>8</v>
      </c>
      <c r="B3945" t="b">
        <f t="shared" si="367"/>
        <v>0</v>
      </c>
      <c r="C3945" t="str">
        <f t="shared" si="368"/>
        <v>ON</v>
      </c>
      <c r="D3945" s="4">
        <f t="shared" si="370"/>
        <v>42594.291666657104</v>
      </c>
      <c r="E3945" t="str">
        <f t="shared" si="371"/>
        <v>LRKPLGS</v>
      </c>
      <c r="F3945" s="39">
        <v>104.93401336669922</v>
      </c>
      <c r="G3945">
        <f t="shared" si="369"/>
        <v>1.4782542877624931E-3</v>
      </c>
      <c r="H3945" s="38">
        <f>G3945*SUMIF('Manual Inputs'!$B$11:$B$22,'Expanded kW'!A3945,'Manual Inputs'!$C$11:$C$22)</f>
        <v>59352.486172836325</v>
      </c>
    </row>
    <row r="3946" spans="1:8" x14ac:dyDescent="0.2">
      <c r="A3946">
        <f t="shared" si="366"/>
        <v>8</v>
      </c>
      <c r="B3946" t="b">
        <f t="shared" si="367"/>
        <v>0</v>
      </c>
      <c r="C3946" t="str">
        <f t="shared" si="368"/>
        <v>ON</v>
      </c>
      <c r="D3946" s="4">
        <f t="shared" si="370"/>
        <v>42594.333333323768</v>
      </c>
      <c r="E3946" t="str">
        <f t="shared" si="371"/>
        <v>LRKPLGS</v>
      </c>
      <c r="F3946" s="39">
        <v>114.36068725585937</v>
      </c>
      <c r="G3946">
        <f t="shared" si="369"/>
        <v>1.6110522304781008E-3</v>
      </c>
      <c r="H3946" s="38">
        <f>G3946*SUMIF('Manual Inputs'!$B$11:$B$22,'Expanded kW'!A3946,'Manual Inputs'!$C$11:$C$22)</f>
        <v>64684.375364065629</v>
      </c>
    </row>
    <row r="3947" spans="1:8" x14ac:dyDescent="0.2">
      <c r="A3947">
        <f t="shared" si="366"/>
        <v>8</v>
      </c>
      <c r="B3947" t="b">
        <f t="shared" si="367"/>
        <v>0</v>
      </c>
      <c r="C3947" t="str">
        <f t="shared" si="368"/>
        <v>ON</v>
      </c>
      <c r="D3947" s="4">
        <f t="shared" si="370"/>
        <v>42594.374999990432</v>
      </c>
      <c r="E3947" t="str">
        <f t="shared" si="371"/>
        <v>LRKPLGS</v>
      </c>
      <c r="F3947" s="39">
        <v>120.2406005859375</v>
      </c>
      <c r="G3947">
        <f t="shared" si="369"/>
        <v>1.6938853063606081E-3</v>
      </c>
      <c r="H3947" s="38">
        <f>G3947*SUMIF('Manual Inputs'!$B$11:$B$22,'Expanded kW'!A3947,'Manual Inputs'!$C$11:$C$22)</f>
        <v>68010.155665647893</v>
      </c>
    </row>
    <row r="3948" spans="1:8" x14ac:dyDescent="0.2">
      <c r="A3948">
        <f t="shared" si="366"/>
        <v>8</v>
      </c>
      <c r="B3948" t="b">
        <f t="shared" si="367"/>
        <v>0</v>
      </c>
      <c r="C3948" t="str">
        <f t="shared" si="368"/>
        <v>ON</v>
      </c>
      <c r="D3948" s="4">
        <f t="shared" si="370"/>
        <v>42594.416666657096</v>
      </c>
      <c r="E3948" t="str">
        <f t="shared" si="371"/>
        <v>LRKPLGS</v>
      </c>
      <c r="F3948" s="39">
        <v>124.74922180175781</v>
      </c>
      <c r="G3948">
        <f t="shared" si="369"/>
        <v>1.7574003519625751E-3</v>
      </c>
      <c r="H3948" s="38">
        <f>G3948*SUMIF('Manual Inputs'!$B$11:$B$22,'Expanded kW'!A3948,'Manual Inputs'!$C$11:$C$22)</f>
        <v>70560.309517434653</v>
      </c>
    </row>
    <row r="3949" spans="1:8" x14ac:dyDescent="0.2">
      <c r="A3949">
        <f t="shared" si="366"/>
        <v>8</v>
      </c>
      <c r="B3949" t="b">
        <f t="shared" si="367"/>
        <v>0</v>
      </c>
      <c r="C3949" t="str">
        <f t="shared" si="368"/>
        <v>ON</v>
      </c>
      <c r="D3949" s="4">
        <f t="shared" si="370"/>
        <v>42594.458333323761</v>
      </c>
      <c r="E3949" t="str">
        <f t="shared" si="371"/>
        <v>LRKPLGS</v>
      </c>
      <c r="F3949" s="39">
        <v>127.74612426757812</v>
      </c>
      <c r="G3949">
        <f t="shared" si="369"/>
        <v>1.7996191119048189E-3</v>
      </c>
      <c r="H3949" s="38">
        <f>G3949*SUMIF('Manual Inputs'!$B$11:$B$22,'Expanded kW'!A3949,'Manual Inputs'!$C$11:$C$22)</f>
        <v>72255.409194432126</v>
      </c>
    </row>
    <row r="3950" spans="1:8" x14ac:dyDescent="0.2">
      <c r="A3950">
        <f t="shared" si="366"/>
        <v>8</v>
      </c>
      <c r="B3950" t="b">
        <f t="shared" si="367"/>
        <v>0</v>
      </c>
      <c r="C3950" t="str">
        <f t="shared" si="368"/>
        <v>ON</v>
      </c>
      <c r="D3950" s="4">
        <f t="shared" si="370"/>
        <v>42594.499999990425</v>
      </c>
      <c r="E3950" t="str">
        <f t="shared" si="371"/>
        <v>LRKPLGS</v>
      </c>
      <c r="F3950" s="39">
        <v>130.64347839355469</v>
      </c>
      <c r="G3950">
        <f t="shared" si="369"/>
        <v>1.8404354880489759E-3</v>
      </c>
      <c r="H3950" s="38">
        <f>G3950*SUMIF('Manual Inputs'!$B$11:$B$22,'Expanded kW'!A3950,'Manual Inputs'!$C$11:$C$22)</f>
        <v>73894.202615006725</v>
      </c>
    </row>
    <row r="3951" spans="1:8" x14ac:dyDescent="0.2">
      <c r="A3951">
        <f t="shared" si="366"/>
        <v>8</v>
      </c>
      <c r="B3951" t="b">
        <f t="shared" si="367"/>
        <v>0</v>
      </c>
      <c r="C3951" t="str">
        <f t="shared" si="368"/>
        <v>ON</v>
      </c>
      <c r="D3951" s="4">
        <f t="shared" si="370"/>
        <v>42594.541666657089</v>
      </c>
      <c r="E3951" t="str">
        <f t="shared" si="371"/>
        <v>LRKPLGS</v>
      </c>
      <c r="F3951" s="39">
        <v>128.20985412597656</v>
      </c>
      <c r="G3951">
        <f t="shared" si="369"/>
        <v>1.8061518902628276E-3</v>
      </c>
      <c r="H3951" s="38">
        <f>G3951*SUMIF('Manual Inputs'!$B$11:$B$22,'Expanded kW'!A3951,'Manual Inputs'!$C$11:$C$22)</f>
        <v>72517.702793289733</v>
      </c>
    </row>
    <row r="3952" spans="1:8" x14ac:dyDescent="0.2">
      <c r="A3952">
        <f t="shared" si="366"/>
        <v>8</v>
      </c>
      <c r="B3952" t="b">
        <f t="shared" si="367"/>
        <v>0</v>
      </c>
      <c r="C3952" t="str">
        <f t="shared" si="368"/>
        <v>ON</v>
      </c>
      <c r="D3952" s="4">
        <f t="shared" si="370"/>
        <v>42594.583333323753</v>
      </c>
      <c r="E3952" t="str">
        <f t="shared" si="371"/>
        <v>LRKPLGS</v>
      </c>
      <c r="F3952" s="39">
        <v>131.67561340332031</v>
      </c>
      <c r="G3952">
        <f t="shared" si="369"/>
        <v>1.8549756543380889E-3</v>
      </c>
      <c r="H3952" s="38">
        <f>G3952*SUMIF('Manual Inputs'!$B$11:$B$22,'Expanded kW'!A3952,'Manual Inputs'!$C$11:$C$22)</f>
        <v>74477.99596217947</v>
      </c>
    </row>
    <row r="3953" spans="1:8" x14ac:dyDescent="0.2">
      <c r="A3953">
        <f t="shared" si="366"/>
        <v>8</v>
      </c>
      <c r="B3953" t="b">
        <f t="shared" si="367"/>
        <v>0</v>
      </c>
      <c r="C3953" t="str">
        <f t="shared" si="368"/>
        <v>ON</v>
      </c>
      <c r="D3953" s="4">
        <f t="shared" si="370"/>
        <v>42594.624999990418</v>
      </c>
      <c r="E3953" t="str">
        <f t="shared" si="371"/>
        <v>LRKPLGS</v>
      </c>
      <c r="F3953" s="39">
        <v>129.49015808105469</v>
      </c>
      <c r="G3953">
        <f t="shared" si="369"/>
        <v>1.8241881279946262E-3</v>
      </c>
      <c r="H3953" s="38">
        <f>G3953*SUMIF('Manual Inputs'!$B$11:$B$22,'Expanded kW'!A3953,'Manual Inputs'!$C$11:$C$22)</f>
        <v>73241.864772354165</v>
      </c>
    </row>
    <row r="3954" spans="1:8" x14ac:dyDescent="0.2">
      <c r="A3954">
        <f t="shared" si="366"/>
        <v>8</v>
      </c>
      <c r="B3954" t="b">
        <f t="shared" si="367"/>
        <v>0</v>
      </c>
      <c r="C3954" t="str">
        <f t="shared" si="368"/>
        <v>ON</v>
      </c>
      <c r="D3954" s="4">
        <f t="shared" si="370"/>
        <v>42594.666666657082</v>
      </c>
      <c r="E3954" t="str">
        <f t="shared" si="371"/>
        <v>LRKPLGS</v>
      </c>
      <c r="F3954" s="39">
        <v>114.54244995117187</v>
      </c>
      <c r="G3954">
        <f t="shared" si="369"/>
        <v>1.613612806168292E-3</v>
      </c>
      <c r="H3954" s="38">
        <f>G3954*SUMIF('Manual Inputs'!$B$11:$B$22,'Expanded kW'!A3954,'Manual Inputs'!$C$11:$C$22)</f>
        <v>64787.183476651328</v>
      </c>
    </row>
    <row r="3955" spans="1:8" x14ac:dyDescent="0.2">
      <c r="A3955">
        <f t="shared" si="366"/>
        <v>8</v>
      </c>
      <c r="B3955" t="b">
        <f t="shared" si="367"/>
        <v>0</v>
      </c>
      <c r="C3955" t="str">
        <f t="shared" si="368"/>
        <v>ON</v>
      </c>
      <c r="D3955" s="4">
        <f t="shared" si="370"/>
        <v>42594.708333323746</v>
      </c>
      <c r="E3955" t="str">
        <f t="shared" si="371"/>
        <v>LRKPLGS</v>
      </c>
      <c r="F3955" s="39">
        <v>114.62019348144531</v>
      </c>
      <c r="G3955">
        <f t="shared" si="369"/>
        <v>1.6147080154649278E-3</v>
      </c>
      <c r="H3955" s="38">
        <f>G3955*SUMIF('Manual Inputs'!$B$11:$B$22,'Expanded kW'!A3955,'Manual Inputs'!$C$11:$C$22)</f>
        <v>64831.156557042879</v>
      </c>
    </row>
    <row r="3956" spans="1:8" x14ac:dyDescent="0.2">
      <c r="A3956">
        <f t="shared" si="366"/>
        <v>8</v>
      </c>
      <c r="B3956" t="b">
        <f t="shared" si="367"/>
        <v>0</v>
      </c>
      <c r="C3956" t="str">
        <f t="shared" si="368"/>
        <v>ON</v>
      </c>
      <c r="D3956" s="4">
        <f t="shared" si="370"/>
        <v>42594.74999999041</v>
      </c>
      <c r="E3956" t="str">
        <f t="shared" si="371"/>
        <v>LRKPLGS</v>
      </c>
      <c r="F3956" s="39">
        <v>111.12009429931641</v>
      </c>
      <c r="G3956">
        <f t="shared" si="369"/>
        <v>1.5654004891674724E-3</v>
      </c>
      <c r="H3956" s="38">
        <f>G3956*SUMIF('Manual Inputs'!$B$11:$B$22,'Expanded kW'!A3956,'Manual Inputs'!$C$11:$C$22)</f>
        <v>62851.440146264787</v>
      </c>
    </row>
    <row r="3957" spans="1:8" x14ac:dyDescent="0.2">
      <c r="A3957">
        <f t="shared" si="366"/>
        <v>8</v>
      </c>
      <c r="B3957" t="b">
        <f t="shared" si="367"/>
        <v>0</v>
      </c>
      <c r="C3957" t="str">
        <f t="shared" si="368"/>
        <v>ON</v>
      </c>
      <c r="D3957" s="4">
        <f t="shared" si="370"/>
        <v>42594.791666657075</v>
      </c>
      <c r="E3957" t="str">
        <f t="shared" si="371"/>
        <v>LRKPLGS</v>
      </c>
      <c r="F3957" s="39">
        <v>104.40353393554687</v>
      </c>
      <c r="G3957">
        <f t="shared" si="369"/>
        <v>1.4707811771045563E-3</v>
      </c>
      <c r="H3957" s="38">
        <f>G3957*SUMIF('Manual Inputs'!$B$11:$B$22,'Expanded kW'!A3957,'Manual Inputs'!$C$11:$C$22)</f>
        <v>59052.437865407002</v>
      </c>
    </row>
    <row r="3958" spans="1:8" x14ac:dyDescent="0.2">
      <c r="A3958">
        <f t="shared" si="366"/>
        <v>8</v>
      </c>
      <c r="B3958" t="b">
        <f t="shared" si="367"/>
        <v>0</v>
      </c>
      <c r="C3958" t="str">
        <f t="shared" si="368"/>
        <v>ON</v>
      </c>
      <c r="D3958" s="4">
        <f t="shared" si="370"/>
        <v>42594.833333323739</v>
      </c>
      <c r="E3958" t="str">
        <f t="shared" si="371"/>
        <v>LRKPLGS</v>
      </c>
      <c r="F3958" s="39">
        <v>104.40696716308594</v>
      </c>
      <c r="G3958">
        <f t="shared" si="369"/>
        <v>1.4708295425788925E-3</v>
      </c>
      <c r="H3958" s="38">
        <f>G3958*SUMIF('Manual Inputs'!$B$11:$B$22,'Expanded kW'!A3958,'Manual Inputs'!$C$11:$C$22)</f>
        <v>59054.37975806414</v>
      </c>
    </row>
    <row r="3959" spans="1:8" x14ac:dyDescent="0.2">
      <c r="A3959">
        <f t="shared" si="366"/>
        <v>8</v>
      </c>
      <c r="B3959" t="b">
        <f t="shared" si="367"/>
        <v>0</v>
      </c>
      <c r="C3959" t="str">
        <f t="shared" si="368"/>
        <v>OFF</v>
      </c>
      <c r="D3959" s="4">
        <f t="shared" si="370"/>
        <v>42594.874999990403</v>
      </c>
      <c r="E3959" t="str">
        <f t="shared" si="371"/>
        <v>LRKPLGS</v>
      </c>
      <c r="F3959" s="39">
        <v>93.653823852539063</v>
      </c>
      <c r="G3959">
        <f t="shared" si="369"/>
        <v>1.3193450077199119E-3</v>
      </c>
      <c r="H3959" s="38">
        <f>G3959*SUMIF('Manual Inputs'!$B$11:$B$22,'Expanded kW'!A3959,'Manual Inputs'!$C$11:$C$22)</f>
        <v>52972.216604507477</v>
      </c>
    </row>
    <row r="3960" spans="1:8" x14ac:dyDescent="0.2">
      <c r="A3960">
        <f t="shared" si="366"/>
        <v>8</v>
      </c>
      <c r="B3960" t="b">
        <f t="shared" si="367"/>
        <v>0</v>
      </c>
      <c r="C3960" t="str">
        <f t="shared" si="368"/>
        <v>OFF</v>
      </c>
      <c r="D3960" s="4">
        <f t="shared" si="370"/>
        <v>42594.916666657067</v>
      </c>
      <c r="E3960" t="str">
        <f t="shared" si="371"/>
        <v>LRKPLGS</v>
      </c>
      <c r="F3960" s="39">
        <v>85.166336059570313</v>
      </c>
      <c r="G3960">
        <f t="shared" si="369"/>
        <v>1.1997778166848881E-3</v>
      </c>
      <c r="H3960" s="38">
        <f>G3960*SUMIF('Manual Inputs'!$B$11:$B$22,'Expanded kW'!A3960,'Manual Inputs'!$C$11:$C$22)</f>
        <v>48171.547253246761</v>
      </c>
    </row>
    <row r="3961" spans="1:8" x14ac:dyDescent="0.2">
      <c r="A3961">
        <f t="shared" si="366"/>
        <v>8</v>
      </c>
      <c r="B3961" t="b">
        <f t="shared" si="367"/>
        <v>0</v>
      </c>
      <c r="C3961" t="str">
        <f t="shared" si="368"/>
        <v>OFF</v>
      </c>
      <c r="D3961" s="4">
        <f t="shared" si="370"/>
        <v>42594.958333323731</v>
      </c>
      <c r="E3961" t="str">
        <f t="shared" si="371"/>
        <v>LRKPLGS</v>
      </c>
      <c r="F3961" s="39">
        <v>81.437614440917969</v>
      </c>
      <c r="G3961">
        <f t="shared" si="369"/>
        <v>1.147249579711968E-3</v>
      </c>
      <c r="H3961" s="38">
        <f>G3961*SUMIF('Manual Inputs'!$B$11:$B$22,'Expanded kW'!A3961,'Manual Inputs'!$C$11:$C$22)</f>
        <v>46062.518052771607</v>
      </c>
    </row>
    <row r="3962" spans="1:8" x14ac:dyDescent="0.2">
      <c r="A3962">
        <f t="shared" si="366"/>
        <v>8</v>
      </c>
      <c r="B3962" t="b">
        <f t="shared" si="367"/>
        <v>0</v>
      </c>
      <c r="C3962" t="str">
        <f t="shared" si="368"/>
        <v>OFF</v>
      </c>
      <c r="D3962" s="4">
        <f t="shared" si="370"/>
        <v>42594.999999990396</v>
      </c>
      <c r="E3962" t="str">
        <f t="shared" si="371"/>
        <v>LRKPLGS</v>
      </c>
      <c r="F3962" s="39">
        <v>76.496315002441406</v>
      </c>
      <c r="G3962">
        <f t="shared" si="369"/>
        <v>1.0776391945976553E-3</v>
      </c>
      <c r="H3962" s="38">
        <f>G3962*SUMIF('Manual Inputs'!$B$11:$B$22,'Expanded kW'!A3962,'Manual Inputs'!$C$11:$C$22)</f>
        <v>43267.633942381755</v>
      </c>
    </row>
    <row r="3963" spans="1:8" x14ac:dyDescent="0.2">
      <c r="A3963">
        <f t="shared" si="366"/>
        <v>8</v>
      </c>
      <c r="B3963" t="b">
        <f t="shared" si="367"/>
        <v>0</v>
      </c>
      <c r="C3963" t="str">
        <f t="shared" si="368"/>
        <v>OFF</v>
      </c>
      <c r="D3963" s="4">
        <f t="shared" si="370"/>
        <v>42595.04166665706</v>
      </c>
      <c r="E3963" t="str">
        <f t="shared" si="371"/>
        <v>LRKPLGS</v>
      </c>
      <c r="F3963" s="39">
        <v>75.363151550292969</v>
      </c>
      <c r="G3963">
        <f t="shared" si="369"/>
        <v>1.061675793617075E-3</v>
      </c>
      <c r="H3963" s="38">
        <f>G3963*SUMIF('Manual Inputs'!$B$11:$B$22,'Expanded kW'!A3963,'Manual Inputs'!$C$11:$C$22)</f>
        <v>42626.69716728507</v>
      </c>
    </row>
    <row r="3964" spans="1:8" x14ac:dyDescent="0.2">
      <c r="A3964">
        <f t="shared" si="366"/>
        <v>8</v>
      </c>
      <c r="B3964" t="b">
        <f t="shared" si="367"/>
        <v>0</v>
      </c>
      <c r="C3964" t="str">
        <f t="shared" si="368"/>
        <v>OFF</v>
      </c>
      <c r="D3964" s="4">
        <f t="shared" si="370"/>
        <v>42595.083333323724</v>
      </c>
      <c r="E3964" t="str">
        <f t="shared" si="371"/>
        <v>LRKPLGS</v>
      </c>
      <c r="F3964" s="39">
        <v>74.299171447753906</v>
      </c>
      <c r="G3964">
        <f t="shared" si="369"/>
        <v>1.0466870106837856E-3</v>
      </c>
      <c r="H3964" s="38">
        <f>G3964*SUMIF('Manual Inputs'!$B$11:$B$22,'Expanded kW'!A3964,'Manual Inputs'!$C$11:$C$22)</f>
        <v>42024.891686888157</v>
      </c>
    </row>
    <row r="3965" spans="1:8" x14ac:dyDescent="0.2">
      <c r="A3965">
        <f t="shared" si="366"/>
        <v>8</v>
      </c>
      <c r="B3965" t="b">
        <f t="shared" si="367"/>
        <v>0</v>
      </c>
      <c r="C3965" t="str">
        <f t="shared" si="368"/>
        <v>OFF</v>
      </c>
      <c r="D3965" s="4">
        <f t="shared" si="370"/>
        <v>42595.124999990388</v>
      </c>
      <c r="E3965" t="str">
        <f t="shared" si="371"/>
        <v>LRKPLGS</v>
      </c>
      <c r="F3965" s="39">
        <v>73.004425048828125</v>
      </c>
      <c r="G3965">
        <f t="shared" si="369"/>
        <v>1.0284473155232794E-3</v>
      </c>
      <c r="H3965" s="38">
        <f>G3965*SUMIF('Manual Inputs'!$B$11:$B$22,'Expanded kW'!A3965,'Manual Inputs'!$C$11:$C$22)</f>
        <v>41292.56081271272</v>
      </c>
    </row>
    <row r="3966" spans="1:8" x14ac:dyDescent="0.2">
      <c r="A3966">
        <f t="shared" si="366"/>
        <v>8</v>
      </c>
      <c r="B3966" t="b">
        <f t="shared" si="367"/>
        <v>0</v>
      </c>
      <c r="C3966" t="str">
        <f t="shared" si="368"/>
        <v>OFF</v>
      </c>
      <c r="D3966" s="4">
        <f t="shared" si="370"/>
        <v>42595.166666657053</v>
      </c>
      <c r="E3966" t="str">
        <f t="shared" si="371"/>
        <v>LRKPLGS</v>
      </c>
      <c r="F3966" s="39">
        <v>72.204849243164063</v>
      </c>
      <c r="G3966">
        <f t="shared" si="369"/>
        <v>1.01718331898687E-3</v>
      </c>
      <c r="H3966" s="38">
        <f>G3966*SUMIF('Manual Inputs'!$B$11:$B$22,'Expanded kW'!A3966,'Manual Inputs'!$C$11:$C$22)</f>
        <v>40840.306958817237</v>
      </c>
    </row>
    <row r="3967" spans="1:8" x14ac:dyDescent="0.2">
      <c r="A3967">
        <f t="shared" si="366"/>
        <v>8</v>
      </c>
      <c r="B3967" t="b">
        <f t="shared" si="367"/>
        <v>0</v>
      </c>
      <c r="C3967" t="str">
        <f t="shared" si="368"/>
        <v>OFF</v>
      </c>
      <c r="D3967" s="4">
        <f t="shared" si="370"/>
        <v>42595.208333323717</v>
      </c>
      <c r="E3967" t="str">
        <f t="shared" si="371"/>
        <v>LRKPLGS</v>
      </c>
      <c r="F3967" s="39">
        <v>75.700363159179688</v>
      </c>
      <c r="G3967">
        <f t="shared" si="369"/>
        <v>1.0664262505063783E-3</v>
      </c>
      <c r="H3967" s="38">
        <f>G3967*SUMIF('Manual Inputs'!$B$11:$B$22,'Expanded kW'!A3967,'Manual Inputs'!$C$11:$C$22)</f>
        <v>42817.429864068785</v>
      </c>
    </row>
    <row r="3968" spans="1:8" x14ac:dyDescent="0.2">
      <c r="A3968">
        <f t="shared" si="366"/>
        <v>8</v>
      </c>
      <c r="B3968" t="b">
        <f t="shared" si="367"/>
        <v>0</v>
      </c>
      <c r="C3968" t="str">
        <f t="shared" si="368"/>
        <v>OFF</v>
      </c>
      <c r="D3968" s="4">
        <f t="shared" si="370"/>
        <v>42595.249999990381</v>
      </c>
      <c r="E3968" t="str">
        <f t="shared" si="371"/>
        <v>LRKPLGS</v>
      </c>
      <c r="F3968" s="39">
        <v>77.483924865722656</v>
      </c>
      <c r="G3968">
        <f t="shared" si="369"/>
        <v>1.0915521144240436E-3</v>
      </c>
      <c r="H3968" s="38">
        <f>G3968*SUMIF('Manual Inputs'!$B$11:$B$22,'Expanded kW'!A3968,'Manual Inputs'!$C$11:$C$22)</f>
        <v>43826.243099449974</v>
      </c>
    </row>
    <row r="3969" spans="1:8" x14ac:dyDescent="0.2">
      <c r="A3969">
        <f t="shared" si="366"/>
        <v>8</v>
      </c>
      <c r="B3969" t="b">
        <f t="shared" si="367"/>
        <v>0</v>
      </c>
      <c r="C3969" t="str">
        <f t="shared" si="368"/>
        <v>OFF</v>
      </c>
      <c r="D3969" s="4">
        <f t="shared" si="370"/>
        <v>42595.291666657045</v>
      </c>
      <c r="E3969" t="str">
        <f t="shared" si="371"/>
        <v>LRKPLGS</v>
      </c>
      <c r="F3969" s="39">
        <v>90.450248718261719</v>
      </c>
      <c r="G3969">
        <f t="shared" si="369"/>
        <v>1.2742147537014598E-3</v>
      </c>
      <c r="H3969" s="38">
        <f>G3969*SUMIF('Manual Inputs'!$B$11:$B$22,'Expanded kW'!A3969,'Manual Inputs'!$C$11:$C$22)</f>
        <v>51160.219304867554</v>
      </c>
    </row>
    <row r="3970" spans="1:8" x14ac:dyDescent="0.2">
      <c r="A3970">
        <f t="shared" ref="A3970:A4033" si="372">MONTH(D3970)</f>
        <v>8</v>
      </c>
      <c r="B3970" t="b">
        <f t="shared" ref="B3970:B4033" si="373">IF(ISNA(VLOOKUP(DATE(YEAR(D3970),MONTH(D3970),DAY(D3970)),Holidays,1,FALSE)),FALSE,TRUE)</f>
        <v>0</v>
      </c>
      <c r="C3970" t="str">
        <f t="shared" ref="C3970:C4033" si="374">IF(OR(HOUR(D3970)&lt;PkStart,HOUR(D3970)&gt;OPkStart-1,WEEKDAY(D3970,2)&gt;5,B3970)=TRUE,"OFF","ON")</f>
        <v>OFF</v>
      </c>
      <c r="D3970" s="4">
        <f t="shared" si="370"/>
        <v>42595.33333332371</v>
      </c>
      <c r="E3970" t="str">
        <f t="shared" si="371"/>
        <v>LRKPLGS</v>
      </c>
      <c r="F3970" s="39">
        <v>92.422805786132813</v>
      </c>
      <c r="G3970">
        <f t="shared" ref="G3970:G4033" si="375">IF(SUMIF($A$2:$A$8761,A3970,$F$2:$F$8761)=0,0,F3970/SUMIF($A$2:$A$8761,A3970,$F$2:$F$8761))</f>
        <v>1.3020030832419176E-3</v>
      </c>
      <c r="H3970" s="38">
        <f>G3970*SUMIF('Manual Inputs'!$B$11:$B$22,'Expanded kW'!A3970,'Manual Inputs'!$C$11:$C$22)</f>
        <v>52275.931573365458</v>
      </c>
    </row>
    <row r="3971" spans="1:8" x14ac:dyDescent="0.2">
      <c r="A3971">
        <f t="shared" si="372"/>
        <v>8</v>
      </c>
      <c r="B3971" t="b">
        <f t="shared" si="373"/>
        <v>0</v>
      </c>
      <c r="C3971" t="str">
        <f t="shared" si="374"/>
        <v>OFF</v>
      </c>
      <c r="D3971" s="4">
        <f t="shared" si="370"/>
        <v>42595.374999990374</v>
      </c>
      <c r="E3971" t="str">
        <f t="shared" si="371"/>
        <v>LRKPLGS</v>
      </c>
      <c r="F3971" s="39">
        <v>94.623519897460938</v>
      </c>
      <c r="G3971">
        <f t="shared" si="375"/>
        <v>1.3330055672490968E-3</v>
      </c>
      <c r="H3971" s="38">
        <f>G3971*SUMIF('Manual Inputs'!$B$11:$B$22,'Expanded kW'!A3971,'Manual Inputs'!$C$11:$C$22)</f>
        <v>53520.693397222465</v>
      </c>
    </row>
    <row r="3972" spans="1:8" x14ac:dyDescent="0.2">
      <c r="A3972">
        <f t="shared" si="372"/>
        <v>8</v>
      </c>
      <c r="B3972" t="b">
        <f t="shared" si="373"/>
        <v>0</v>
      </c>
      <c r="C3972" t="str">
        <f t="shared" si="374"/>
        <v>OFF</v>
      </c>
      <c r="D3972" s="4">
        <f t="shared" ref="D3972:D4035" si="376">+D3971+1/24</f>
        <v>42595.416666657038</v>
      </c>
      <c r="E3972" t="str">
        <f t="shared" ref="E3972:E4035" si="377">+E3971</f>
        <v>LRKPLGS</v>
      </c>
      <c r="F3972" s="39">
        <v>103.36585235595703</v>
      </c>
      <c r="G3972">
        <f t="shared" si="375"/>
        <v>1.4561628737046824E-3</v>
      </c>
      <c r="H3972" s="38">
        <f>G3972*SUMIF('Manual Inputs'!$B$11:$B$22,'Expanded kW'!A3972,'Manual Inputs'!$C$11:$C$22)</f>
        <v>58465.507282763741</v>
      </c>
    </row>
    <row r="3973" spans="1:8" x14ac:dyDescent="0.2">
      <c r="A3973">
        <f t="shared" si="372"/>
        <v>8</v>
      </c>
      <c r="B3973" t="b">
        <f t="shared" si="373"/>
        <v>0</v>
      </c>
      <c r="C3973" t="str">
        <f t="shared" si="374"/>
        <v>OFF</v>
      </c>
      <c r="D3973" s="4">
        <f t="shared" si="376"/>
        <v>42595.458333323702</v>
      </c>
      <c r="E3973" t="str">
        <f t="shared" si="377"/>
        <v>LRKPLGS</v>
      </c>
      <c r="F3973" s="39">
        <v>105.82481384277344</v>
      </c>
      <c r="G3973">
        <f t="shared" si="375"/>
        <v>1.4908034086914318E-3</v>
      </c>
      <c r="H3973" s="38">
        <f>G3973*SUMIF('Manual Inputs'!$B$11:$B$22,'Expanded kW'!A3973,'Manual Inputs'!$C$11:$C$22)</f>
        <v>59856.338272290377</v>
      </c>
    </row>
    <row r="3974" spans="1:8" x14ac:dyDescent="0.2">
      <c r="A3974">
        <f t="shared" si="372"/>
        <v>8</v>
      </c>
      <c r="B3974" t="b">
        <f t="shared" si="373"/>
        <v>0</v>
      </c>
      <c r="C3974" t="str">
        <f t="shared" si="374"/>
        <v>OFF</v>
      </c>
      <c r="D3974" s="4">
        <f t="shared" si="376"/>
        <v>42595.499999990367</v>
      </c>
      <c r="E3974" t="str">
        <f t="shared" si="377"/>
        <v>LRKPLGS</v>
      </c>
      <c r="F3974" s="39">
        <v>105.13005065917969</v>
      </c>
      <c r="G3974">
        <f t="shared" si="375"/>
        <v>1.4810159563470912E-3</v>
      </c>
      <c r="H3974" s="38">
        <f>G3974*SUMIF('Manual Inputs'!$B$11:$B$22,'Expanded kW'!A3974,'Manual Inputs'!$C$11:$C$22)</f>
        <v>59463.368243558689</v>
      </c>
    </row>
    <row r="3975" spans="1:8" x14ac:dyDescent="0.2">
      <c r="A3975">
        <f t="shared" si="372"/>
        <v>8</v>
      </c>
      <c r="B3975" t="b">
        <f t="shared" si="373"/>
        <v>0</v>
      </c>
      <c r="C3975" t="str">
        <f t="shared" si="374"/>
        <v>OFF</v>
      </c>
      <c r="D3975" s="4">
        <f t="shared" si="376"/>
        <v>42595.541666657031</v>
      </c>
      <c r="E3975" t="str">
        <f t="shared" si="377"/>
        <v>LRKPLGS</v>
      </c>
      <c r="F3975" s="39">
        <v>111.13394927978516</v>
      </c>
      <c r="G3975">
        <f t="shared" si="375"/>
        <v>1.5655956707261269E-3</v>
      </c>
      <c r="H3975" s="38">
        <f>G3975*SUMIF('Manual Inputs'!$B$11:$B$22,'Expanded kW'!A3975,'Manual Inputs'!$C$11:$C$22)</f>
        <v>62859.276761965579</v>
      </c>
    </row>
    <row r="3976" spans="1:8" x14ac:dyDescent="0.2">
      <c r="A3976">
        <f t="shared" si="372"/>
        <v>8</v>
      </c>
      <c r="B3976" t="b">
        <f t="shared" si="373"/>
        <v>0</v>
      </c>
      <c r="C3976" t="str">
        <f t="shared" si="374"/>
        <v>OFF</v>
      </c>
      <c r="D3976" s="4">
        <f t="shared" si="376"/>
        <v>42595.583333323695</v>
      </c>
      <c r="E3976" t="str">
        <f t="shared" si="377"/>
        <v>LRKPLGS</v>
      </c>
      <c r="F3976" s="39">
        <v>108.40367889404297</v>
      </c>
      <c r="G3976">
        <f t="shared" si="375"/>
        <v>1.5271330809996657E-3</v>
      </c>
      <c r="H3976" s="38">
        <f>G3976*SUMIF('Manual Inputs'!$B$11:$B$22,'Expanded kW'!A3976,'Manual Inputs'!$C$11:$C$22)</f>
        <v>61314.988784038171</v>
      </c>
    </row>
    <row r="3977" spans="1:8" x14ac:dyDescent="0.2">
      <c r="A3977">
        <f t="shared" si="372"/>
        <v>8</v>
      </c>
      <c r="B3977" t="b">
        <f t="shared" si="373"/>
        <v>0</v>
      </c>
      <c r="C3977" t="str">
        <f t="shared" si="374"/>
        <v>OFF</v>
      </c>
      <c r="D3977" s="4">
        <f t="shared" si="376"/>
        <v>42595.624999990359</v>
      </c>
      <c r="E3977" t="str">
        <f t="shared" si="377"/>
        <v>LRKPLGS</v>
      </c>
      <c r="F3977" s="39">
        <v>105.40028381347656</v>
      </c>
      <c r="G3977">
        <f t="shared" si="375"/>
        <v>1.4848228565715108E-3</v>
      </c>
      <c r="H3977" s="38">
        <f>G3977*SUMIF('Manual Inputs'!$B$11:$B$22,'Expanded kW'!A3977,'Manual Inputs'!$C$11:$C$22)</f>
        <v>59616.216772260217</v>
      </c>
    </row>
    <row r="3978" spans="1:8" x14ac:dyDescent="0.2">
      <c r="A3978">
        <f t="shared" si="372"/>
        <v>8</v>
      </c>
      <c r="B3978" t="b">
        <f t="shared" si="373"/>
        <v>0</v>
      </c>
      <c r="C3978" t="str">
        <f t="shared" si="374"/>
        <v>OFF</v>
      </c>
      <c r="D3978" s="4">
        <f t="shared" si="376"/>
        <v>42595.666666657024</v>
      </c>
      <c r="E3978" t="str">
        <f t="shared" si="377"/>
        <v>LRKPLGS</v>
      </c>
      <c r="F3978" s="39">
        <v>108.77951812744141</v>
      </c>
      <c r="G3978">
        <f t="shared" si="375"/>
        <v>1.5324277032146675E-3</v>
      </c>
      <c r="H3978" s="38">
        <f>G3978*SUMIF('Manual Inputs'!$B$11:$B$22,'Expanded kW'!A3978,'Manual Inputs'!$C$11:$C$22)</f>
        <v>61527.569930873156</v>
      </c>
    </row>
    <row r="3979" spans="1:8" x14ac:dyDescent="0.2">
      <c r="A3979">
        <f t="shared" si="372"/>
        <v>8</v>
      </c>
      <c r="B3979" t="b">
        <f t="shared" si="373"/>
        <v>0</v>
      </c>
      <c r="C3979" t="str">
        <f t="shared" si="374"/>
        <v>OFF</v>
      </c>
      <c r="D3979" s="4">
        <f t="shared" si="376"/>
        <v>42595.708333323688</v>
      </c>
      <c r="E3979" t="str">
        <f t="shared" si="377"/>
        <v>LRKPLGS</v>
      </c>
      <c r="F3979" s="39">
        <v>109.03120422363281</v>
      </c>
      <c r="G3979">
        <f t="shared" si="375"/>
        <v>1.5359733223988398E-3</v>
      </c>
      <c r="H3979" s="38">
        <f>G3979*SUMIF('Manual Inputs'!$B$11:$B$22,'Expanded kW'!A3979,'Manual Inputs'!$C$11:$C$22)</f>
        <v>61669.927923909156</v>
      </c>
    </row>
    <row r="3980" spans="1:8" x14ac:dyDescent="0.2">
      <c r="A3980">
        <f t="shared" si="372"/>
        <v>8</v>
      </c>
      <c r="B3980" t="b">
        <f t="shared" si="373"/>
        <v>0</v>
      </c>
      <c r="C3980" t="str">
        <f t="shared" si="374"/>
        <v>OFF</v>
      </c>
      <c r="D3980" s="4">
        <f t="shared" si="376"/>
        <v>42595.749999990352</v>
      </c>
      <c r="E3980" t="str">
        <f t="shared" si="377"/>
        <v>LRKPLGS</v>
      </c>
      <c r="F3980" s="39">
        <v>106.37786102294922</v>
      </c>
      <c r="G3980">
        <f t="shared" si="375"/>
        <v>1.4985944417340053E-3</v>
      </c>
      <c r="H3980" s="38">
        <f>G3980*SUMIF('Manual Inputs'!$B$11:$B$22,'Expanded kW'!A3980,'Manual Inputs'!$C$11:$C$22)</f>
        <v>60169.151287452587</v>
      </c>
    </row>
    <row r="3981" spans="1:8" x14ac:dyDescent="0.2">
      <c r="A3981">
        <f t="shared" si="372"/>
        <v>8</v>
      </c>
      <c r="B3981" t="b">
        <f t="shared" si="373"/>
        <v>0</v>
      </c>
      <c r="C3981" t="str">
        <f t="shared" si="374"/>
        <v>OFF</v>
      </c>
      <c r="D3981" s="4">
        <f t="shared" si="376"/>
        <v>42595.791666657016</v>
      </c>
      <c r="E3981" t="str">
        <f t="shared" si="377"/>
        <v>LRKPLGS</v>
      </c>
      <c r="F3981" s="39">
        <v>104.59552001953125</v>
      </c>
      <c r="G3981">
        <f t="shared" si="375"/>
        <v>1.4734857744294375E-3</v>
      </c>
      <c r="H3981" s="38">
        <f>G3981*SUMIF('Manual Inputs'!$B$11:$B$22,'Expanded kW'!A3981,'Manual Inputs'!$C$11:$C$22)</f>
        <v>59161.028502793946</v>
      </c>
    </row>
    <row r="3982" spans="1:8" x14ac:dyDescent="0.2">
      <c r="A3982">
        <f t="shared" si="372"/>
        <v>8</v>
      </c>
      <c r="B3982" t="b">
        <f t="shared" si="373"/>
        <v>0</v>
      </c>
      <c r="C3982" t="str">
        <f t="shared" si="374"/>
        <v>OFF</v>
      </c>
      <c r="D3982" s="4">
        <f t="shared" si="376"/>
        <v>42595.833333323681</v>
      </c>
      <c r="E3982" t="str">
        <f t="shared" si="377"/>
        <v>LRKPLGS</v>
      </c>
      <c r="F3982" s="39">
        <v>104.37514495849609</v>
      </c>
      <c r="G3982">
        <f t="shared" si="375"/>
        <v>1.4703812483712116E-3</v>
      </c>
      <c r="H3982" s="38">
        <f>G3982*SUMIF('Manual Inputs'!$B$11:$B$22,'Expanded kW'!A3982,'Manual Inputs'!$C$11:$C$22)</f>
        <v>59036.380570791014</v>
      </c>
    </row>
    <row r="3983" spans="1:8" x14ac:dyDescent="0.2">
      <c r="A3983">
        <f t="shared" si="372"/>
        <v>8</v>
      </c>
      <c r="B3983" t="b">
        <f t="shared" si="373"/>
        <v>0</v>
      </c>
      <c r="C3983" t="str">
        <f t="shared" si="374"/>
        <v>OFF</v>
      </c>
      <c r="D3983" s="4">
        <f t="shared" si="376"/>
        <v>42595.874999990345</v>
      </c>
      <c r="E3983" t="str">
        <f t="shared" si="377"/>
        <v>LRKPLGS</v>
      </c>
      <c r="F3983" s="39">
        <v>92.113632202148438</v>
      </c>
      <c r="G3983">
        <f t="shared" si="375"/>
        <v>1.2976476110596936E-3</v>
      </c>
      <c r="H3983" s="38">
        <f>G3983*SUMIF('Manual Inputs'!$B$11:$B$22,'Expanded kW'!A3983,'Manual Inputs'!$C$11:$C$22)</f>
        <v>52101.057666615008</v>
      </c>
    </row>
    <row r="3984" spans="1:8" x14ac:dyDescent="0.2">
      <c r="A3984">
        <f t="shared" si="372"/>
        <v>8</v>
      </c>
      <c r="B3984" t="b">
        <f t="shared" si="373"/>
        <v>0</v>
      </c>
      <c r="C3984" t="str">
        <f t="shared" si="374"/>
        <v>OFF</v>
      </c>
      <c r="D3984" s="4">
        <f t="shared" si="376"/>
        <v>42595.916666657009</v>
      </c>
      <c r="E3984" t="str">
        <f t="shared" si="377"/>
        <v>LRKPLGS</v>
      </c>
      <c r="F3984" s="39">
        <v>82.244010925292969</v>
      </c>
      <c r="G3984">
        <f t="shared" si="375"/>
        <v>1.1586096623240588E-3</v>
      </c>
      <c r="H3984" s="38">
        <f>G3984*SUMIF('Manual Inputs'!$B$11:$B$22,'Expanded kW'!A3984,'Manual Inputs'!$C$11:$C$22)</f>
        <v>46518.629800079267</v>
      </c>
    </row>
    <row r="3985" spans="1:8" x14ac:dyDescent="0.2">
      <c r="A3985">
        <f t="shared" si="372"/>
        <v>8</v>
      </c>
      <c r="B3985" t="b">
        <f t="shared" si="373"/>
        <v>0</v>
      </c>
      <c r="C3985" t="str">
        <f t="shared" si="374"/>
        <v>OFF</v>
      </c>
      <c r="D3985" s="4">
        <f t="shared" si="376"/>
        <v>42595.958333323673</v>
      </c>
      <c r="E3985" t="str">
        <f t="shared" si="377"/>
        <v>LRKPLGS</v>
      </c>
      <c r="F3985" s="39">
        <v>77.418075561523438</v>
      </c>
      <c r="G3985">
        <f t="shared" si="375"/>
        <v>1.0906244646262748E-3</v>
      </c>
      <c r="H3985" s="38">
        <f>G3985*SUMIF('Manual Inputs'!$B$11:$B$22,'Expanded kW'!A3985,'Manual Inputs'!$C$11:$C$22)</f>
        <v>43788.997598286136</v>
      </c>
    </row>
    <row r="3986" spans="1:8" x14ac:dyDescent="0.2">
      <c r="A3986">
        <f t="shared" si="372"/>
        <v>8</v>
      </c>
      <c r="B3986" t="b">
        <f t="shared" si="373"/>
        <v>0</v>
      </c>
      <c r="C3986" t="str">
        <f t="shared" si="374"/>
        <v>OFF</v>
      </c>
      <c r="D3986" s="4">
        <f t="shared" si="376"/>
        <v>42595.999999990338</v>
      </c>
      <c r="E3986" t="str">
        <f t="shared" si="377"/>
        <v>LRKPLGS</v>
      </c>
      <c r="F3986" s="39">
        <v>74.07354736328125</v>
      </c>
      <c r="G3986">
        <f t="shared" si="375"/>
        <v>1.0435085391892413E-3</v>
      </c>
      <c r="H3986" s="38">
        <f>G3986*SUMIF('Manual Inputs'!$B$11:$B$22,'Expanded kW'!A3986,'Manual Inputs'!$C$11:$C$22)</f>
        <v>41897.274816778321</v>
      </c>
    </row>
    <row r="3987" spans="1:8" x14ac:dyDescent="0.2">
      <c r="A3987">
        <f t="shared" si="372"/>
        <v>8</v>
      </c>
      <c r="B3987" t="b">
        <f t="shared" si="373"/>
        <v>0</v>
      </c>
      <c r="C3987" t="str">
        <f t="shared" si="374"/>
        <v>OFF</v>
      </c>
      <c r="D3987" s="4">
        <f t="shared" si="376"/>
        <v>42596.041666657002</v>
      </c>
      <c r="E3987" t="str">
        <f t="shared" si="377"/>
        <v>LRKPLGS</v>
      </c>
      <c r="F3987" s="39">
        <v>72.990280151367188</v>
      </c>
      <c r="G3987">
        <f t="shared" si="375"/>
        <v>1.0282480497690143E-3</v>
      </c>
      <c r="H3987" s="38">
        <f>G3987*SUMIF('Manual Inputs'!$B$11:$B$22,'Expanded kW'!A3987,'Manual Inputs'!$C$11:$C$22)</f>
        <v>41284.560214965335</v>
      </c>
    </row>
    <row r="3988" spans="1:8" x14ac:dyDescent="0.2">
      <c r="A3988">
        <f t="shared" si="372"/>
        <v>8</v>
      </c>
      <c r="B3988" t="b">
        <f t="shared" si="373"/>
        <v>0</v>
      </c>
      <c r="C3988" t="str">
        <f t="shared" si="374"/>
        <v>OFF</v>
      </c>
      <c r="D3988" s="4">
        <f t="shared" si="376"/>
        <v>42596.083333323666</v>
      </c>
      <c r="E3988" t="str">
        <f t="shared" si="377"/>
        <v>LRKPLGS</v>
      </c>
      <c r="F3988" s="39">
        <v>71.902587890625</v>
      </c>
      <c r="G3988">
        <f t="shared" si="375"/>
        <v>1.0129252226263093E-3</v>
      </c>
      <c r="H3988" s="38">
        <f>G3988*SUMIF('Manual Inputs'!$B$11:$B$22,'Expanded kW'!A3988,'Manual Inputs'!$C$11:$C$22)</f>
        <v>40669.342729283147</v>
      </c>
    </row>
    <row r="3989" spans="1:8" x14ac:dyDescent="0.2">
      <c r="A3989">
        <f t="shared" si="372"/>
        <v>8</v>
      </c>
      <c r="B3989" t="b">
        <f t="shared" si="373"/>
        <v>0</v>
      </c>
      <c r="C3989" t="str">
        <f t="shared" si="374"/>
        <v>OFF</v>
      </c>
      <c r="D3989" s="4">
        <f t="shared" si="376"/>
        <v>42596.12499999033</v>
      </c>
      <c r="E3989" t="str">
        <f t="shared" si="377"/>
        <v>LRKPLGS</v>
      </c>
      <c r="F3989" s="39">
        <v>71.819602966308594</v>
      </c>
      <c r="G3989">
        <f t="shared" si="375"/>
        <v>1.011756175372187E-3</v>
      </c>
      <c r="H3989" s="38">
        <f>G3989*SUMIF('Manual Inputs'!$B$11:$B$22,'Expanded kW'!A3989,'Manual Inputs'!$C$11:$C$22)</f>
        <v>40622.405026101704</v>
      </c>
    </row>
    <row r="3990" spans="1:8" x14ac:dyDescent="0.2">
      <c r="A3990">
        <f t="shared" si="372"/>
        <v>8</v>
      </c>
      <c r="B3990" t="b">
        <f t="shared" si="373"/>
        <v>0</v>
      </c>
      <c r="C3990" t="str">
        <f t="shared" si="374"/>
        <v>OFF</v>
      </c>
      <c r="D3990" s="4">
        <f t="shared" si="376"/>
        <v>42596.166666656994</v>
      </c>
      <c r="E3990" t="str">
        <f t="shared" si="377"/>
        <v>LRKPLGS</v>
      </c>
      <c r="F3990" s="39">
        <v>71.402938842773437</v>
      </c>
      <c r="G3990">
        <f t="shared" si="375"/>
        <v>1.0058864339279117E-3</v>
      </c>
      <c r="H3990" s="38">
        <f>G3990*SUMIF('Manual Inputs'!$B$11:$B$22,'Expanded kW'!A3990,'Manual Inputs'!$C$11:$C$22)</f>
        <v>40386.732617914888</v>
      </c>
    </row>
    <row r="3991" spans="1:8" x14ac:dyDescent="0.2">
      <c r="A3991">
        <f t="shared" si="372"/>
        <v>8</v>
      </c>
      <c r="B3991" t="b">
        <f t="shared" si="373"/>
        <v>0</v>
      </c>
      <c r="C3991" t="str">
        <f t="shared" si="374"/>
        <v>OFF</v>
      </c>
      <c r="D3991" s="4">
        <f t="shared" si="376"/>
        <v>42596.208333323659</v>
      </c>
      <c r="E3991" t="str">
        <f t="shared" si="377"/>
        <v>LRKPLGS</v>
      </c>
      <c r="F3991" s="39">
        <v>82.832038879394531</v>
      </c>
      <c r="G3991">
        <f t="shared" si="375"/>
        <v>1.1668934858107024E-3</v>
      </c>
      <c r="H3991" s="38">
        <f>G3991*SUMIF('Manual Inputs'!$B$11:$B$22,'Expanded kW'!A3991,'Manual Inputs'!$C$11:$C$22)</f>
        <v>46851.228543759171</v>
      </c>
    </row>
    <row r="3992" spans="1:8" x14ac:dyDescent="0.2">
      <c r="A3992">
        <f t="shared" si="372"/>
        <v>8</v>
      </c>
      <c r="B3992" t="b">
        <f t="shared" si="373"/>
        <v>0</v>
      </c>
      <c r="C3992" t="str">
        <f t="shared" si="374"/>
        <v>OFF</v>
      </c>
      <c r="D3992" s="4">
        <f t="shared" si="376"/>
        <v>42596.249999990323</v>
      </c>
      <c r="E3992" t="str">
        <f t="shared" si="377"/>
        <v>LRKPLGS</v>
      </c>
      <c r="F3992" s="39">
        <v>82.457252502441406</v>
      </c>
      <c r="G3992">
        <f t="shared" si="375"/>
        <v>1.1616136956744973E-3</v>
      </c>
      <c r="H3992" s="38">
        <f>G3992*SUMIF('Manual Inputs'!$B$11:$B$22,'Expanded kW'!A3992,'Manual Inputs'!$C$11:$C$22)</f>
        <v>46639.242910672379</v>
      </c>
    </row>
    <row r="3993" spans="1:8" x14ac:dyDescent="0.2">
      <c r="A3993">
        <f t="shared" si="372"/>
        <v>8</v>
      </c>
      <c r="B3993" t="b">
        <f t="shared" si="373"/>
        <v>0</v>
      </c>
      <c r="C3993" t="str">
        <f t="shared" si="374"/>
        <v>OFF</v>
      </c>
      <c r="D3993" s="4">
        <f t="shared" si="376"/>
        <v>42596.291666656987</v>
      </c>
      <c r="E3993" t="str">
        <f t="shared" si="377"/>
        <v>LRKPLGS</v>
      </c>
      <c r="F3993" s="39">
        <v>76.442329406738281</v>
      </c>
      <c r="G3993">
        <f t="shared" si="375"/>
        <v>1.0768786743834261E-3</v>
      </c>
      <c r="H3993" s="38">
        <f>G3993*SUMIF('Manual Inputs'!$B$11:$B$22,'Expanded kW'!A3993,'Manual Inputs'!$C$11:$C$22)</f>
        <v>43237.09875917757</v>
      </c>
    </row>
    <row r="3994" spans="1:8" x14ac:dyDescent="0.2">
      <c r="A3994">
        <f t="shared" si="372"/>
        <v>8</v>
      </c>
      <c r="B3994" t="b">
        <f t="shared" si="373"/>
        <v>0</v>
      </c>
      <c r="C3994" t="str">
        <f t="shared" si="374"/>
        <v>OFF</v>
      </c>
      <c r="D3994" s="4">
        <f t="shared" si="376"/>
        <v>42596.333333323651</v>
      </c>
      <c r="E3994" t="str">
        <f t="shared" si="377"/>
        <v>LRKPLGS</v>
      </c>
      <c r="F3994" s="39">
        <v>82.064971923828125</v>
      </c>
      <c r="G3994">
        <f t="shared" si="375"/>
        <v>1.1560874565768411E-3</v>
      </c>
      <c r="H3994" s="38">
        <f>G3994*SUMIF('Manual Inputs'!$B$11:$B$22,'Expanded kW'!A3994,'Manual Inputs'!$C$11:$C$22)</f>
        <v>46417.362255668231</v>
      </c>
    </row>
    <row r="3995" spans="1:8" x14ac:dyDescent="0.2">
      <c r="A3995">
        <f t="shared" si="372"/>
        <v>8</v>
      </c>
      <c r="B3995" t="b">
        <f t="shared" si="373"/>
        <v>0</v>
      </c>
      <c r="C3995" t="str">
        <f t="shared" si="374"/>
        <v>OFF</v>
      </c>
      <c r="D3995" s="4">
        <f t="shared" si="376"/>
        <v>42596.374999990316</v>
      </c>
      <c r="E3995" t="str">
        <f t="shared" si="377"/>
        <v>LRKPLGS</v>
      </c>
      <c r="F3995" s="39">
        <v>88.598274230957031</v>
      </c>
      <c r="G3995">
        <f t="shared" si="375"/>
        <v>1.2481251270985217E-3</v>
      </c>
      <c r="H3995" s="38">
        <f>G3995*SUMIF('Manual Inputs'!$B$11:$B$22,'Expanded kW'!A3995,'Manual Inputs'!$C$11:$C$22)</f>
        <v>50112.710621805214</v>
      </c>
    </row>
    <row r="3996" spans="1:8" x14ac:dyDescent="0.2">
      <c r="A3996">
        <f t="shared" si="372"/>
        <v>8</v>
      </c>
      <c r="B3996" t="b">
        <f t="shared" si="373"/>
        <v>0</v>
      </c>
      <c r="C3996" t="str">
        <f t="shared" si="374"/>
        <v>OFF</v>
      </c>
      <c r="D3996" s="4">
        <f t="shared" si="376"/>
        <v>42596.41666665698</v>
      </c>
      <c r="E3996" t="str">
        <f t="shared" si="377"/>
        <v>LRKPLGS</v>
      </c>
      <c r="F3996" s="39">
        <v>96.688346862792969</v>
      </c>
      <c r="G3996">
        <f t="shared" si="375"/>
        <v>1.3620937457820487E-3</v>
      </c>
      <c r="H3996" s="38">
        <f>G3996*SUMIF('Manual Inputs'!$B$11:$B$22,'Expanded kW'!A3996,'Manual Inputs'!$C$11:$C$22)</f>
        <v>54688.595109710113</v>
      </c>
    </row>
    <row r="3997" spans="1:8" x14ac:dyDescent="0.2">
      <c r="A3997">
        <f t="shared" si="372"/>
        <v>8</v>
      </c>
      <c r="B3997" t="b">
        <f t="shared" si="373"/>
        <v>0</v>
      </c>
      <c r="C3997" t="str">
        <f t="shared" si="374"/>
        <v>OFF</v>
      </c>
      <c r="D3997" s="4">
        <f t="shared" si="376"/>
        <v>42596.458333323644</v>
      </c>
      <c r="E3997" t="str">
        <f t="shared" si="377"/>
        <v>LRKPLGS</v>
      </c>
      <c r="F3997" s="39">
        <v>97.383460998535156</v>
      </c>
      <c r="G3997">
        <f t="shared" si="375"/>
        <v>1.3718861421526548E-3</v>
      </c>
      <c r="H3997" s="38">
        <f>G3997*SUMIF('Manual Inputs'!$B$11:$B$22,'Expanded kW'!A3997,'Manual Inputs'!$C$11:$C$22)</f>
        <v>55081.763643024526</v>
      </c>
    </row>
    <row r="3998" spans="1:8" x14ac:dyDescent="0.2">
      <c r="A3998">
        <f t="shared" si="372"/>
        <v>8</v>
      </c>
      <c r="B3998" t="b">
        <f t="shared" si="373"/>
        <v>0</v>
      </c>
      <c r="C3998" t="str">
        <f t="shared" si="374"/>
        <v>OFF</v>
      </c>
      <c r="D3998" s="4">
        <f t="shared" si="376"/>
        <v>42596.499999990308</v>
      </c>
      <c r="E3998" t="str">
        <f t="shared" si="377"/>
        <v>LRKPLGS</v>
      </c>
      <c r="F3998" s="39">
        <v>104.60407257080078</v>
      </c>
      <c r="G3998">
        <f t="shared" si="375"/>
        <v>1.4736062581999507E-3</v>
      </c>
      <c r="H3998" s="38">
        <f>G3998*SUMIF('Manual Inputs'!$B$11:$B$22,'Expanded kW'!A3998,'Manual Inputs'!$C$11:$C$22)</f>
        <v>59165.865973168722</v>
      </c>
    </row>
    <row r="3999" spans="1:8" x14ac:dyDescent="0.2">
      <c r="A3999">
        <f t="shared" si="372"/>
        <v>8</v>
      </c>
      <c r="B3999" t="b">
        <f t="shared" si="373"/>
        <v>0</v>
      </c>
      <c r="C3999" t="str">
        <f t="shared" si="374"/>
        <v>OFF</v>
      </c>
      <c r="D3999" s="4">
        <f t="shared" si="376"/>
        <v>42596.541666656973</v>
      </c>
      <c r="E3999" t="str">
        <f t="shared" si="377"/>
        <v>LRKPLGS</v>
      </c>
      <c r="F3999" s="39">
        <v>107.02655029296875</v>
      </c>
      <c r="G3999">
        <f t="shared" si="375"/>
        <v>1.5077328294127541E-3</v>
      </c>
      <c r="H3999" s="38">
        <f>G3999*SUMIF('Manual Inputs'!$B$11:$B$22,'Expanded kW'!A3999,'Manual Inputs'!$C$11:$C$22)</f>
        <v>60536.061116725548</v>
      </c>
    </row>
    <row r="4000" spans="1:8" x14ac:dyDescent="0.2">
      <c r="A4000">
        <f t="shared" si="372"/>
        <v>8</v>
      </c>
      <c r="B4000" t="b">
        <f t="shared" si="373"/>
        <v>0</v>
      </c>
      <c r="C4000" t="str">
        <f t="shared" si="374"/>
        <v>OFF</v>
      </c>
      <c r="D4000" s="4">
        <f t="shared" si="376"/>
        <v>42596.583333323637</v>
      </c>
      <c r="E4000" t="str">
        <f t="shared" si="377"/>
        <v>LRKPLGS</v>
      </c>
      <c r="F4000" s="39">
        <v>106.50444793701172</v>
      </c>
      <c r="G4000">
        <f t="shared" si="375"/>
        <v>1.5003777305121976E-3</v>
      </c>
      <c r="H4000" s="38">
        <f>G4000*SUMIF('Manual Inputs'!$B$11:$B$22,'Expanded kW'!A4000,'Manual Inputs'!$C$11:$C$22)</f>
        <v>60240.751027379636</v>
      </c>
    </row>
    <row r="4001" spans="1:8" x14ac:dyDescent="0.2">
      <c r="A4001">
        <f t="shared" si="372"/>
        <v>8</v>
      </c>
      <c r="B4001" t="b">
        <f t="shared" si="373"/>
        <v>0</v>
      </c>
      <c r="C4001" t="str">
        <f t="shared" si="374"/>
        <v>OFF</v>
      </c>
      <c r="D4001" s="4">
        <f t="shared" si="376"/>
        <v>42596.624999990301</v>
      </c>
      <c r="E4001" t="str">
        <f t="shared" si="377"/>
        <v>LRKPLGS</v>
      </c>
      <c r="F4001" s="39">
        <v>103.94615173339844</v>
      </c>
      <c r="G4001">
        <f t="shared" si="375"/>
        <v>1.4643378211346536E-3</v>
      </c>
      <c r="H4001" s="38">
        <f>G4001*SUMIF('Manual Inputs'!$B$11:$B$22,'Expanded kW'!A4001,'Manual Inputs'!$C$11:$C$22)</f>
        <v>58793.734610306587</v>
      </c>
    </row>
    <row r="4002" spans="1:8" x14ac:dyDescent="0.2">
      <c r="A4002">
        <f t="shared" si="372"/>
        <v>8</v>
      </c>
      <c r="B4002" t="b">
        <f t="shared" si="373"/>
        <v>0</v>
      </c>
      <c r="C4002" t="str">
        <f t="shared" si="374"/>
        <v>OFF</v>
      </c>
      <c r="D4002" s="4">
        <f t="shared" si="376"/>
        <v>42596.666666656965</v>
      </c>
      <c r="E4002" t="str">
        <f t="shared" si="377"/>
        <v>LRKPLGS</v>
      </c>
      <c r="F4002" s="39">
        <v>107.88935852050781</v>
      </c>
      <c r="G4002">
        <f t="shared" si="375"/>
        <v>1.5198876105076049E-3</v>
      </c>
      <c r="H4002" s="38">
        <f>G4002*SUMIF('Manual Inputs'!$B$11:$B$22,'Expanded kW'!A4002,'Manual Inputs'!$C$11:$C$22)</f>
        <v>61024.080318048436</v>
      </c>
    </row>
    <row r="4003" spans="1:8" x14ac:dyDescent="0.2">
      <c r="A4003">
        <f t="shared" si="372"/>
        <v>8</v>
      </c>
      <c r="B4003" t="b">
        <f t="shared" si="373"/>
        <v>0</v>
      </c>
      <c r="C4003" t="str">
        <f t="shared" si="374"/>
        <v>OFF</v>
      </c>
      <c r="D4003" s="4">
        <f t="shared" si="376"/>
        <v>42596.70833332363</v>
      </c>
      <c r="E4003" t="str">
        <f t="shared" si="377"/>
        <v>LRKPLGS</v>
      </c>
      <c r="F4003" s="39">
        <v>105.45565795898437</v>
      </c>
      <c r="G4003">
        <f t="shared" si="375"/>
        <v>1.485602937933138E-3</v>
      </c>
      <c r="H4003" s="38">
        <f>G4003*SUMIF('Manual Inputs'!$B$11:$B$22,'Expanded kW'!A4003,'Manual Inputs'!$C$11:$C$22)</f>
        <v>59647.537343161282</v>
      </c>
    </row>
    <row r="4004" spans="1:8" x14ac:dyDescent="0.2">
      <c r="A4004">
        <f t="shared" si="372"/>
        <v>8</v>
      </c>
      <c r="B4004" t="b">
        <f t="shared" si="373"/>
        <v>0</v>
      </c>
      <c r="C4004" t="str">
        <f t="shared" si="374"/>
        <v>OFF</v>
      </c>
      <c r="D4004" s="4">
        <f t="shared" si="376"/>
        <v>42596.749999990294</v>
      </c>
      <c r="E4004" t="str">
        <f t="shared" si="377"/>
        <v>LRKPLGS</v>
      </c>
      <c r="F4004" s="39">
        <v>90.954910278320312</v>
      </c>
      <c r="G4004">
        <f t="shared" si="375"/>
        <v>1.2813241559923882E-3</v>
      </c>
      <c r="H4004" s="38">
        <f>G4004*SUMIF('Manual Inputs'!$B$11:$B$22,'Expanded kW'!A4004,'Manual Inputs'!$C$11:$C$22)</f>
        <v>51445.664579515222</v>
      </c>
    </row>
    <row r="4005" spans="1:8" x14ac:dyDescent="0.2">
      <c r="A4005">
        <f t="shared" si="372"/>
        <v>8</v>
      </c>
      <c r="B4005" t="b">
        <f t="shared" si="373"/>
        <v>0</v>
      </c>
      <c r="C4005" t="str">
        <f t="shared" si="374"/>
        <v>OFF</v>
      </c>
      <c r="D4005" s="4">
        <f t="shared" si="376"/>
        <v>42596.791666656958</v>
      </c>
      <c r="E4005" t="str">
        <f t="shared" si="377"/>
        <v>LRKPLGS</v>
      </c>
      <c r="F4005" s="39">
        <v>86.367027282714844</v>
      </c>
      <c r="G4005">
        <f t="shared" si="375"/>
        <v>1.2166925128062457E-3</v>
      </c>
      <c r="H4005" s="38">
        <f>G4005*SUMIF('Manual Inputs'!$B$11:$B$22,'Expanded kW'!A4005,'Manual Inputs'!$C$11:$C$22)</f>
        <v>48850.678899250757</v>
      </c>
    </row>
    <row r="4006" spans="1:8" x14ac:dyDescent="0.2">
      <c r="A4006">
        <f t="shared" si="372"/>
        <v>8</v>
      </c>
      <c r="B4006" t="b">
        <f t="shared" si="373"/>
        <v>0</v>
      </c>
      <c r="C4006" t="str">
        <f t="shared" si="374"/>
        <v>OFF</v>
      </c>
      <c r="D4006" s="4">
        <f t="shared" si="376"/>
        <v>42596.833333323622</v>
      </c>
      <c r="E4006" t="str">
        <f t="shared" si="377"/>
        <v>LRKPLGS</v>
      </c>
      <c r="F4006" s="39">
        <v>82.959785461425781</v>
      </c>
      <c r="G4006">
        <f t="shared" si="375"/>
        <v>1.1686931113713372E-3</v>
      </c>
      <c r="H4006" s="38">
        <f>G4006*SUMIF('Manual Inputs'!$B$11:$B$22,'Expanded kW'!A4006,'Manual Inputs'!$C$11:$C$22)</f>
        <v>46923.484211872623</v>
      </c>
    </row>
    <row r="4007" spans="1:8" x14ac:dyDescent="0.2">
      <c r="A4007">
        <f t="shared" si="372"/>
        <v>8</v>
      </c>
      <c r="B4007" t="b">
        <f t="shared" si="373"/>
        <v>0</v>
      </c>
      <c r="C4007" t="str">
        <f t="shared" si="374"/>
        <v>OFF</v>
      </c>
      <c r="D4007" s="4">
        <f t="shared" si="376"/>
        <v>42596.874999990287</v>
      </c>
      <c r="E4007" t="str">
        <f t="shared" si="377"/>
        <v>LRKPLGS</v>
      </c>
      <c r="F4007" s="39">
        <v>81.31005859375</v>
      </c>
      <c r="G4007">
        <f t="shared" si="375"/>
        <v>1.1454526411221297E-3</v>
      </c>
      <c r="H4007" s="38">
        <f>G4007*SUMIF('Manual Inputs'!$B$11:$B$22,'Expanded kW'!A4007,'Manual Inputs'!$C$11:$C$22)</f>
        <v>45990.370267583545</v>
      </c>
    </row>
    <row r="4008" spans="1:8" x14ac:dyDescent="0.2">
      <c r="A4008">
        <f t="shared" si="372"/>
        <v>8</v>
      </c>
      <c r="B4008" t="b">
        <f t="shared" si="373"/>
        <v>0</v>
      </c>
      <c r="C4008" t="str">
        <f t="shared" si="374"/>
        <v>OFF</v>
      </c>
      <c r="D4008" s="4">
        <f t="shared" si="376"/>
        <v>42596.916666656951</v>
      </c>
      <c r="E4008" t="str">
        <f t="shared" si="377"/>
        <v>LRKPLGS</v>
      </c>
      <c r="F4008" s="39">
        <v>77.366554260253906</v>
      </c>
      <c r="G4008">
        <f t="shared" si="375"/>
        <v>1.0898986600747359E-3</v>
      </c>
      <c r="H4008" s="38">
        <f>G4008*SUMIF('Manual Inputs'!$B$11:$B$22,'Expanded kW'!A4008,'Manual Inputs'!$C$11:$C$22)</f>
        <v>43759.856262478075</v>
      </c>
    </row>
    <row r="4009" spans="1:8" x14ac:dyDescent="0.2">
      <c r="A4009">
        <f t="shared" si="372"/>
        <v>8</v>
      </c>
      <c r="B4009" t="b">
        <f t="shared" si="373"/>
        <v>0</v>
      </c>
      <c r="C4009" t="str">
        <f t="shared" si="374"/>
        <v>OFF</v>
      </c>
      <c r="D4009" s="4">
        <f t="shared" si="376"/>
        <v>42596.958333323615</v>
      </c>
      <c r="E4009" t="str">
        <f t="shared" si="377"/>
        <v>LRKPLGS</v>
      </c>
      <c r="F4009" s="39">
        <v>75.090751647949219</v>
      </c>
      <c r="G4009">
        <f t="shared" si="375"/>
        <v>1.0578383694044076E-3</v>
      </c>
      <c r="H4009" s="38">
        <f>G4009*SUMIF('Manual Inputs'!$B$11:$B$22,'Expanded kW'!A4009,'Manual Inputs'!$C$11:$C$22)</f>
        <v>42472.623088551038</v>
      </c>
    </row>
    <row r="4010" spans="1:8" x14ac:dyDescent="0.2">
      <c r="A4010">
        <f t="shared" si="372"/>
        <v>8</v>
      </c>
      <c r="B4010" t="b">
        <f t="shared" si="373"/>
        <v>0</v>
      </c>
      <c r="C4010" t="str">
        <f t="shared" si="374"/>
        <v>OFF</v>
      </c>
      <c r="D4010" s="4">
        <f t="shared" si="376"/>
        <v>42596.999999990279</v>
      </c>
      <c r="E4010" t="str">
        <f t="shared" si="377"/>
        <v>LRKPLGS</v>
      </c>
      <c r="F4010" s="39">
        <v>72.422737121582031</v>
      </c>
      <c r="G4010">
        <f t="shared" si="375"/>
        <v>1.02025280694591E-3</v>
      </c>
      <c r="H4010" s="38">
        <f>G4010*SUMIF('Manual Inputs'!$B$11:$B$22,'Expanded kW'!A4010,'Manual Inputs'!$C$11:$C$22)</f>
        <v>40963.548097472994</v>
      </c>
    </row>
    <row r="4011" spans="1:8" x14ac:dyDescent="0.2">
      <c r="A4011">
        <f t="shared" si="372"/>
        <v>8</v>
      </c>
      <c r="B4011" t="b">
        <f t="shared" si="373"/>
        <v>0</v>
      </c>
      <c r="C4011" t="str">
        <f t="shared" si="374"/>
        <v>OFF</v>
      </c>
      <c r="D4011" s="4">
        <f t="shared" si="376"/>
        <v>42597.041666656944</v>
      </c>
      <c r="E4011" t="str">
        <f t="shared" si="377"/>
        <v>LRKPLGS</v>
      </c>
      <c r="F4011" s="39">
        <v>70.774383544921875</v>
      </c>
      <c r="G4011">
        <f t="shared" si="375"/>
        <v>9.9703168288643707E-4</v>
      </c>
      <c r="H4011" s="38">
        <f>G4011*SUMIF('Manual Inputs'!$B$11:$B$22,'Expanded kW'!A4011,'Manual Inputs'!$C$11:$C$22)</f>
        <v>40031.210910246773</v>
      </c>
    </row>
    <row r="4012" spans="1:8" x14ac:dyDescent="0.2">
      <c r="A4012">
        <f t="shared" si="372"/>
        <v>8</v>
      </c>
      <c r="B4012" t="b">
        <f t="shared" si="373"/>
        <v>0</v>
      </c>
      <c r="C4012" t="str">
        <f t="shared" si="374"/>
        <v>OFF</v>
      </c>
      <c r="D4012" s="4">
        <f t="shared" si="376"/>
        <v>42597.083333323608</v>
      </c>
      <c r="E4012" t="str">
        <f t="shared" si="377"/>
        <v>LRKPLGS</v>
      </c>
      <c r="F4012" s="39">
        <v>68.876388549804687</v>
      </c>
      <c r="G4012">
        <f t="shared" si="375"/>
        <v>9.702937439697299E-4</v>
      </c>
      <c r="H4012" s="38">
        <f>G4012*SUMIF('Manual Inputs'!$B$11:$B$22,'Expanded kW'!A4012,'Manual Inputs'!$C$11:$C$22)</f>
        <v>38957.672234944803</v>
      </c>
    </row>
    <row r="4013" spans="1:8" x14ac:dyDescent="0.2">
      <c r="A4013">
        <f t="shared" si="372"/>
        <v>8</v>
      </c>
      <c r="B4013" t="b">
        <f t="shared" si="373"/>
        <v>0</v>
      </c>
      <c r="C4013" t="str">
        <f t="shared" si="374"/>
        <v>OFF</v>
      </c>
      <c r="D4013" s="4">
        <f t="shared" si="376"/>
        <v>42597.124999990272</v>
      </c>
      <c r="E4013" t="str">
        <f t="shared" si="377"/>
        <v>LRKPLGS</v>
      </c>
      <c r="F4013" s="39">
        <v>71.745872497558594</v>
      </c>
      <c r="G4013">
        <f t="shared" si="375"/>
        <v>1.0107174999411086E-3</v>
      </c>
      <c r="H4013" s="38">
        <f>G4013*SUMIF('Manual Inputs'!$B$11:$B$22,'Expanded kW'!A4013,'Manual Inputs'!$C$11:$C$22)</f>
        <v>40580.701802460491</v>
      </c>
    </row>
    <row r="4014" spans="1:8" x14ac:dyDescent="0.2">
      <c r="A4014">
        <f t="shared" si="372"/>
        <v>8</v>
      </c>
      <c r="B4014" t="b">
        <f t="shared" si="373"/>
        <v>0</v>
      </c>
      <c r="C4014" t="str">
        <f t="shared" si="374"/>
        <v>OFF</v>
      </c>
      <c r="D4014" s="4">
        <f t="shared" si="376"/>
        <v>42597.166666656936</v>
      </c>
      <c r="E4014" t="str">
        <f t="shared" si="377"/>
        <v>LRKPLGS</v>
      </c>
      <c r="F4014" s="39">
        <v>78.743583679199219</v>
      </c>
      <c r="G4014">
        <f t="shared" si="375"/>
        <v>1.1092975144368336E-3</v>
      </c>
      <c r="H4014" s="38">
        <f>G4014*SUMIF('Manual Inputs'!$B$11:$B$22,'Expanded kW'!A4014,'Manual Inputs'!$C$11:$C$22)</f>
        <v>44538.727830669501</v>
      </c>
    </row>
    <row r="4015" spans="1:8" x14ac:dyDescent="0.2">
      <c r="A4015">
        <f t="shared" si="372"/>
        <v>8</v>
      </c>
      <c r="B4015" t="b">
        <f t="shared" si="373"/>
        <v>0</v>
      </c>
      <c r="C4015" t="str">
        <f t="shared" si="374"/>
        <v>OFF</v>
      </c>
      <c r="D4015" s="4">
        <f t="shared" si="376"/>
        <v>42597.208333323601</v>
      </c>
      <c r="E4015" t="str">
        <f t="shared" si="377"/>
        <v>LRKPLGS</v>
      </c>
      <c r="F4015" s="39">
        <v>86.326911926269531</v>
      </c>
      <c r="G4015">
        <f t="shared" si="375"/>
        <v>1.216127389108335E-3</v>
      </c>
      <c r="H4015" s="38">
        <f>G4015*SUMIF('Manual Inputs'!$B$11:$B$22,'Expanded kW'!A4015,'Manual Inputs'!$C$11:$C$22)</f>
        <v>48827.988962381402</v>
      </c>
    </row>
    <row r="4016" spans="1:8" x14ac:dyDescent="0.2">
      <c r="A4016">
        <f t="shared" si="372"/>
        <v>8</v>
      </c>
      <c r="B4016" t="b">
        <f t="shared" si="373"/>
        <v>0</v>
      </c>
      <c r="C4016" t="str">
        <f t="shared" si="374"/>
        <v>OFF</v>
      </c>
      <c r="D4016" s="4">
        <f t="shared" si="376"/>
        <v>42597.249999990265</v>
      </c>
      <c r="E4016" t="str">
        <f t="shared" si="377"/>
        <v>LRKPLGS</v>
      </c>
      <c r="F4016" s="39">
        <v>99.567527770996094</v>
      </c>
      <c r="G4016">
        <f t="shared" si="375"/>
        <v>1.4026541073487195E-3</v>
      </c>
      <c r="H4016" s="38">
        <f>G4016*SUMIF('Manual Inputs'!$B$11:$B$22,'Expanded kW'!A4016,'Manual Inputs'!$C$11:$C$22)</f>
        <v>56317.10944515295</v>
      </c>
    </row>
    <row r="4017" spans="1:8" x14ac:dyDescent="0.2">
      <c r="A4017">
        <f t="shared" si="372"/>
        <v>8</v>
      </c>
      <c r="B4017" t="b">
        <f t="shared" si="373"/>
        <v>0</v>
      </c>
      <c r="C4017" t="str">
        <f t="shared" si="374"/>
        <v>ON</v>
      </c>
      <c r="D4017" s="4">
        <f t="shared" si="376"/>
        <v>42597.291666656929</v>
      </c>
      <c r="E4017" t="str">
        <f t="shared" si="377"/>
        <v>LRKPLGS</v>
      </c>
      <c r="F4017" s="39">
        <v>98.990081787109375</v>
      </c>
      <c r="G4017">
        <f t="shared" si="375"/>
        <v>1.3945193570018631E-3</v>
      </c>
      <c r="H4017" s="38">
        <f>G4017*SUMIF('Manual Inputs'!$B$11:$B$22,'Expanded kW'!A4017,'Manual Inputs'!$C$11:$C$22)</f>
        <v>55990.496046174034</v>
      </c>
    </row>
    <row r="4018" spans="1:8" x14ac:dyDescent="0.2">
      <c r="A4018">
        <f t="shared" si="372"/>
        <v>8</v>
      </c>
      <c r="B4018" t="b">
        <f t="shared" si="373"/>
        <v>0</v>
      </c>
      <c r="C4018" t="str">
        <f t="shared" si="374"/>
        <v>ON</v>
      </c>
      <c r="D4018" s="4">
        <f t="shared" si="376"/>
        <v>42597.333333323593</v>
      </c>
      <c r="E4018" t="str">
        <f t="shared" si="377"/>
        <v>LRKPLGS</v>
      </c>
      <c r="F4018" s="39">
        <v>108.10916137695312</v>
      </c>
      <c r="G4018">
        <f t="shared" si="375"/>
        <v>1.5229840756534414E-3</v>
      </c>
      <c r="H4018" s="38">
        <f>G4018*SUMIF('Manual Inputs'!$B$11:$B$22,'Expanded kW'!A4018,'Manual Inputs'!$C$11:$C$22)</f>
        <v>61148.404601275179</v>
      </c>
    </row>
    <row r="4019" spans="1:8" x14ac:dyDescent="0.2">
      <c r="A4019">
        <f t="shared" si="372"/>
        <v>8</v>
      </c>
      <c r="B4019" t="b">
        <f t="shared" si="373"/>
        <v>0</v>
      </c>
      <c r="C4019" t="str">
        <f t="shared" si="374"/>
        <v>ON</v>
      </c>
      <c r="D4019" s="4">
        <f t="shared" si="376"/>
        <v>42597.374999990257</v>
      </c>
      <c r="E4019" t="str">
        <f t="shared" si="377"/>
        <v>LRKPLGS</v>
      </c>
      <c r="F4019" s="39">
        <v>112.84110260009766</v>
      </c>
      <c r="G4019">
        <f t="shared" si="375"/>
        <v>1.5896451341427316E-3</v>
      </c>
      <c r="H4019" s="38">
        <f>G4019*SUMIF('Manual Inputs'!$B$11:$B$22,'Expanded kW'!A4019,'Manual Inputs'!$C$11:$C$22)</f>
        <v>63824.872097432992</v>
      </c>
    </row>
    <row r="4020" spans="1:8" x14ac:dyDescent="0.2">
      <c r="A4020">
        <f t="shared" si="372"/>
        <v>8</v>
      </c>
      <c r="B4020" t="b">
        <f t="shared" si="373"/>
        <v>0</v>
      </c>
      <c r="C4020" t="str">
        <f t="shared" si="374"/>
        <v>ON</v>
      </c>
      <c r="D4020" s="4">
        <f t="shared" si="376"/>
        <v>42597.416666656922</v>
      </c>
      <c r="E4020" t="str">
        <f t="shared" si="377"/>
        <v>LRKPLGS</v>
      </c>
      <c r="F4020" s="39">
        <v>119.05181884765625</v>
      </c>
      <c r="G4020">
        <f t="shared" si="375"/>
        <v>1.6771383846957812E-3</v>
      </c>
      <c r="H4020" s="38">
        <f>G4020*SUMIF('Manual Inputs'!$B$11:$B$22,'Expanded kW'!A4020,'Manual Inputs'!$C$11:$C$22)</f>
        <v>67337.760229505642</v>
      </c>
    </row>
    <row r="4021" spans="1:8" x14ac:dyDescent="0.2">
      <c r="A4021">
        <f t="shared" si="372"/>
        <v>8</v>
      </c>
      <c r="B4021" t="b">
        <f t="shared" si="373"/>
        <v>0</v>
      </c>
      <c r="C4021" t="str">
        <f t="shared" si="374"/>
        <v>ON</v>
      </c>
      <c r="D4021" s="4">
        <f t="shared" si="376"/>
        <v>42597.458333323586</v>
      </c>
      <c r="E4021" t="str">
        <f t="shared" si="377"/>
        <v>LRKPLGS</v>
      </c>
      <c r="F4021" s="39">
        <v>119.84296417236328</v>
      </c>
      <c r="G4021">
        <f t="shared" si="375"/>
        <v>1.6882836171229873E-3</v>
      </c>
      <c r="H4021" s="38">
        <f>G4021*SUMIF('Manual Inputs'!$B$11:$B$22,'Expanded kW'!A4021,'Manual Inputs'!$C$11:$C$22)</f>
        <v>67785.245658098618</v>
      </c>
    </row>
    <row r="4022" spans="1:8" x14ac:dyDescent="0.2">
      <c r="A4022">
        <f t="shared" si="372"/>
        <v>8</v>
      </c>
      <c r="B4022" t="b">
        <f t="shared" si="373"/>
        <v>0</v>
      </c>
      <c r="C4022" t="str">
        <f t="shared" si="374"/>
        <v>ON</v>
      </c>
      <c r="D4022" s="4">
        <f t="shared" si="376"/>
        <v>42597.49999999025</v>
      </c>
      <c r="E4022" t="str">
        <f t="shared" si="377"/>
        <v>LRKPLGS</v>
      </c>
      <c r="F4022" s="39">
        <v>122.73619842529297</v>
      </c>
      <c r="G4022">
        <f t="shared" si="375"/>
        <v>1.7290419546979409E-3</v>
      </c>
      <c r="H4022" s="38">
        <f>G4022*SUMIF('Manual Inputs'!$B$11:$B$22,'Expanded kW'!A4022,'Manual Inputs'!$C$11:$C$22)</f>
        <v>69421.708807484654</v>
      </c>
    </row>
    <row r="4023" spans="1:8" x14ac:dyDescent="0.2">
      <c r="A4023">
        <f t="shared" si="372"/>
        <v>8</v>
      </c>
      <c r="B4023" t="b">
        <f t="shared" si="373"/>
        <v>0</v>
      </c>
      <c r="C4023" t="str">
        <f t="shared" si="374"/>
        <v>ON</v>
      </c>
      <c r="D4023" s="4">
        <f t="shared" si="376"/>
        <v>42597.541666656914</v>
      </c>
      <c r="E4023" t="str">
        <f t="shared" si="377"/>
        <v>LRKPLGS</v>
      </c>
      <c r="F4023" s="39">
        <v>134.47256469726562</v>
      </c>
      <c r="G4023">
        <f t="shared" si="375"/>
        <v>1.8943776090549914E-3</v>
      </c>
      <c r="H4023" s="38">
        <f>G4023*SUMIF('Manual Inputs'!$B$11:$B$22,'Expanded kW'!A4023,'Manual Inputs'!$C$11:$C$22)</f>
        <v>76059.999810825437</v>
      </c>
    </row>
    <row r="4024" spans="1:8" x14ac:dyDescent="0.2">
      <c r="A4024">
        <f t="shared" si="372"/>
        <v>8</v>
      </c>
      <c r="B4024" t="b">
        <f t="shared" si="373"/>
        <v>0</v>
      </c>
      <c r="C4024" t="str">
        <f t="shared" si="374"/>
        <v>ON</v>
      </c>
      <c r="D4024" s="4">
        <f t="shared" si="376"/>
        <v>42597.583333323579</v>
      </c>
      <c r="E4024" t="str">
        <f t="shared" si="377"/>
        <v>LRKPLGS</v>
      </c>
      <c r="F4024" s="39">
        <v>135.81268310546875</v>
      </c>
      <c r="G4024">
        <f t="shared" si="375"/>
        <v>1.9132564808285587E-3</v>
      </c>
      <c r="H4024" s="38">
        <f>G4024*SUMIF('Manual Inputs'!$B$11:$B$22,'Expanded kW'!A4024,'Manual Inputs'!$C$11:$C$22)</f>
        <v>76817.993875294153</v>
      </c>
    </row>
    <row r="4025" spans="1:8" x14ac:dyDescent="0.2">
      <c r="A4025">
        <f t="shared" si="372"/>
        <v>8</v>
      </c>
      <c r="B4025" t="b">
        <f t="shared" si="373"/>
        <v>0</v>
      </c>
      <c r="C4025" t="str">
        <f t="shared" si="374"/>
        <v>ON</v>
      </c>
      <c r="D4025" s="4">
        <f t="shared" si="376"/>
        <v>42597.624999990243</v>
      </c>
      <c r="E4025" t="str">
        <f t="shared" si="377"/>
        <v>LRKPLGS</v>
      </c>
      <c r="F4025" s="39">
        <v>126.37702178955078</v>
      </c>
      <c r="G4025">
        <f t="shared" si="375"/>
        <v>1.780331928049022E-3</v>
      </c>
      <c r="H4025" s="38">
        <f>G4025*SUMIF('Manual Inputs'!$B$11:$B$22,'Expanded kW'!A4025,'Manual Inputs'!$C$11:$C$22)</f>
        <v>71481.021240620175</v>
      </c>
    </row>
    <row r="4026" spans="1:8" x14ac:dyDescent="0.2">
      <c r="A4026">
        <f t="shared" si="372"/>
        <v>8</v>
      </c>
      <c r="B4026" t="b">
        <f t="shared" si="373"/>
        <v>0</v>
      </c>
      <c r="C4026" t="str">
        <f t="shared" si="374"/>
        <v>ON</v>
      </c>
      <c r="D4026" s="4">
        <f t="shared" si="376"/>
        <v>42597.666666656907</v>
      </c>
      <c r="E4026" t="str">
        <f t="shared" si="377"/>
        <v>LRKPLGS</v>
      </c>
      <c r="F4026" s="39">
        <v>122.22599792480469</v>
      </c>
      <c r="G4026">
        <f t="shared" si="375"/>
        <v>1.7218545227750835E-3</v>
      </c>
      <c r="H4026" s="38">
        <f>G4026*SUMIF('Manual Inputs'!$B$11:$B$22,'Expanded kW'!A4026,'Manual Inputs'!$C$11:$C$22)</f>
        <v>69133.130612683482</v>
      </c>
    </row>
    <row r="4027" spans="1:8" x14ac:dyDescent="0.2">
      <c r="A4027">
        <f t="shared" si="372"/>
        <v>8</v>
      </c>
      <c r="B4027" t="b">
        <f t="shared" si="373"/>
        <v>0</v>
      </c>
      <c r="C4027" t="str">
        <f t="shared" si="374"/>
        <v>ON</v>
      </c>
      <c r="D4027" s="4">
        <f t="shared" si="376"/>
        <v>42597.708333323571</v>
      </c>
      <c r="E4027" t="str">
        <f t="shared" si="377"/>
        <v>LRKPLGS</v>
      </c>
      <c r="F4027" s="39">
        <v>110.09678649902344</v>
      </c>
      <c r="G4027">
        <f t="shared" si="375"/>
        <v>1.5509846758868194E-3</v>
      </c>
      <c r="H4027" s="38">
        <f>G4027*SUMIF('Manual Inputs'!$B$11:$B$22,'Expanded kW'!A4027,'Manual Inputs'!$C$11:$C$22)</f>
        <v>62272.639620879396</v>
      </c>
    </row>
    <row r="4028" spans="1:8" x14ac:dyDescent="0.2">
      <c r="A4028">
        <f t="shared" si="372"/>
        <v>8</v>
      </c>
      <c r="B4028" t="b">
        <f t="shared" si="373"/>
        <v>0</v>
      </c>
      <c r="C4028" t="str">
        <f t="shared" si="374"/>
        <v>ON</v>
      </c>
      <c r="D4028" s="4">
        <f t="shared" si="376"/>
        <v>42597.749999990236</v>
      </c>
      <c r="E4028" t="str">
        <f t="shared" si="377"/>
        <v>LRKPLGS</v>
      </c>
      <c r="F4028" s="39">
        <v>113.96384429931641</v>
      </c>
      <c r="G4028">
        <f t="shared" si="375"/>
        <v>1.6054617190389934E-3</v>
      </c>
      <c r="H4028" s="38">
        <f>G4028*SUMIF('Manual Inputs'!$B$11:$B$22,'Expanded kW'!A4028,'Manual Inputs'!$C$11:$C$22)</f>
        <v>64459.914149486009</v>
      </c>
    </row>
    <row r="4029" spans="1:8" x14ac:dyDescent="0.2">
      <c r="A4029">
        <f t="shared" si="372"/>
        <v>8</v>
      </c>
      <c r="B4029" t="b">
        <f t="shared" si="373"/>
        <v>0</v>
      </c>
      <c r="C4029" t="str">
        <f t="shared" si="374"/>
        <v>ON</v>
      </c>
      <c r="D4029" s="4">
        <f t="shared" si="376"/>
        <v>42597.7916666569</v>
      </c>
      <c r="E4029" t="str">
        <f t="shared" si="377"/>
        <v>LRKPLGS</v>
      </c>
      <c r="F4029" s="39">
        <v>106.36993408203125</v>
      </c>
      <c r="G4029">
        <f t="shared" si="375"/>
        <v>1.4984827712277045E-3</v>
      </c>
      <c r="H4029" s="38">
        <f>G4029*SUMIF('Manual Inputs'!$B$11:$B$22,'Expanded kW'!A4029,'Manual Inputs'!$C$11:$C$22)</f>
        <v>60164.667673073112</v>
      </c>
    </row>
    <row r="4030" spans="1:8" x14ac:dyDescent="0.2">
      <c r="A4030">
        <f t="shared" si="372"/>
        <v>8</v>
      </c>
      <c r="B4030" t="b">
        <f t="shared" si="373"/>
        <v>0</v>
      </c>
      <c r="C4030" t="str">
        <f t="shared" si="374"/>
        <v>ON</v>
      </c>
      <c r="D4030" s="4">
        <f t="shared" si="376"/>
        <v>42597.833333323564</v>
      </c>
      <c r="E4030" t="str">
        <f t="shared" si="377"/>
        <v>LRKPLGS</v>
      </c>
      <c r="F4030" s="39">
        <v>102.32412719726562</v>
      </c>
      <c r="G4030">
        <f t="shared" si="375"/>
        <v>1.4414876065239235E-3</v>
      </c>
      <c r="H4030" s="38">
        <f>G4030*SUMIF('Manual Inputs'!$B$11:$B$22,'Expanded kW'!A4030,'Manual Inputs'!$C$11:$C$22)</f>
        <v>57876.289582102072</v>
      </c>
    </row>
    <row r="4031" spans="1:8" x14ac:dyDescent="0.2">
      <c r="A4031">
        <f t="shared" si="372"/>
        <v>8</v>
      </c>
      <c r="B4031" t="b">
        <f t="shared" si="373"/>
        <v>0</v>
      </c>
      <c r="C4031" t="str">
        <f t="shared" si="374"/>
        <v>OFF</v>
      </c>
      <c r="D4031" s="4">
        <f t="shared" si="376"/>
        <v>42597.874999990228</v>
      </c>
      <c r="E4031" t="str">
        <f t="shared" si="377"/>
        <v>LRKPLGS</v>
      </c>
      <c r="F4031" s="39">
        <v>92.1385498046875</v>
      </c>
      <c r="G4031">
        <f t="shared" si="375"/>
        <v>1.2979986369245425E-3</v>
      </c>
      <c r="H4031" s="38">
        <f>G4031*SUMIF('Manual Inputs'!$B$11:$B$22,'Expanded kW'!A4031,'Manual Inputs'!$C$11:$C$22)</f>
        <v>52115.151491988778</v>
      </c>
    </row>
    <row r="4032" spans="1:8" x14ac:dyDescent="0.2">
      <c r="A4032">
        <f t="shared" si="372"/>
        <v>8</v>
      </c>
      <c r="B4032" t="b">
        <f t="shared" si="373"/>
        <v>0</v>
      </c>
      <c r="C4032" t="str">
        <f t="shared" si="374"/>
        <v>OFF</v>
      </c>
      <c r="D4032" s="4">
        <f t="shared" si="376"/>
        <v>42597.916666656893</v>
      </c>
      <c r="E4032" t="str">
        <f t="shared" si="377"/>
        <v>LRKPLGS</v>
      </c>
      <c r="F4032" s="39">
        <v>77.289146423339844</v>
      </c>
      <c r="G4032">
        <f t="shared" si="375"/>
        <v>1.0888081798467021E-3</v>
      </c>
      <c r="H4032" s="38">
        <f>G4032*SUMIF('Manual Inputs'!$B$11:$B$22,'Expanded kW'!A4032,'Manual Inputs'!$C$11:$C$22)</f>
        <v>43716.073056035231</v>
      </c>
    </row>
    <row r="4033" spans="1:8" x14ac:dyDescent="0.2">
      <c r="A4033">
        <f t="shared" si="372"/>
        <v>8</v>
      </c>
      <c r="B4033" t="b">
        <f t="shared" si="373"/>
        <v>0</v>
      </c>
      <c r="C4033" t="str">
        <f t="shared" si="374"/>
        <v>OFF</v>
      </c>
      <c r="D4033" s="4">
        <f t="shared" si="376"/>
        <v>42597.958333323557</v>
      </c>
      <c r="E4033" t="str">
        <f t="shared" si="377"/>
        <v>LRKPLGS</v>
      </c>
      <c r="F4033" s="39">
        <v>72.848899841308594</v>
      </c>
      <c r="G4033">
        <f t="shared" si="375"/>
        <v>1.0262563595358487E-3</v>
      </c>
      <c r="H4033" s="38">
        <f>G4033*SUMIF('Manual Inputs'!$B$11:$B$22,'Expanded kW'!A4033,'Manual Inputs'!$C$11:$C$22)</f>
        <v>41204.593075344543</v>
      </c>
    </row>
    <row r="4034" spans="1:8" x14ac:dyDescent="0.2">
      <c r="A4034">
        <f t="shared" ref="A4034:A4097" si="378">MONTH(D4034)</f>
        <v>8</v>
      </c>
      <c r="B4034" t="b">
        <f t="shared" ref="B4034:B4097" si="379">IF(ISNA(VLOOKUP(DATE(YEAR(D4034),MONTH(D4034),DAY(D4034)),Holidays,1,FALSE)),FALSE,TRUE)</f>
        <v>0</v>
      </c>
      <c r="C4034" t="str">
        <f t="shared" ref="C4034:C4097" si="380">IF(OR(HOUR(D4034)&lt;PkStart,HOUR(D4034)&gt;OPkStart-1,WEEKDAY(D4034,2)&gt;5,B4034)=TRUE,"OFF","ON")</f>
        <v>OFF</v>
      </c>
      <c r="D4034" s="4">
        <f t="shared" si="376"/>
        <v>42597.999999990221</v>
      </c>
      <c r="E4034" t="str">
        <f t="shared" si="377"/>
        <v>LRKPLGS</v>
      </c>
      <c r="F4034" s="39">
        <v>70.365829467773437</v>
      </c>
      <c r="G4034">
        <f t="shared" ref="G4034:G4097" si="381">IF(SUMIF($A$2:$A$8761,A4034,$F$2:$F$8761)=0,0,F4034/SUMIF($A$2:$A$8761,A4034,$F$2:$F$8761))</f>
        <v>9.9127619144042702E-4</v>
      </c>
      <c r="H4034" s="38">
        <f>G4034*SUMIF('Manual Inputs'!$B$11:$B$22,'Expanded kW'!A4034,'Manual Inputs'!$C$11:$C$22)</f>
        <v>39800.125684047809</v>
      </c>
    </row>
    <row r="4035" spans="1:8" x14ac:dyDescent="0.2">
      <c r="A4035">
        <f t="shared" si="378"/>
        <v>8</v>
      </c>
      <c r="B4035" t="b">
        <f t="shared" si="379"/>
        <v>0</v>
      </c>
      <c r="C4035" t="str">
        <f t="shared" si="380"/>
        <v>OFF</v>
      </c>
      <c r="D4035" s="4">
        <f t="shared" si="376"/>
        <v>42598.041666656885</v>
      </c>
      <c r="E4035" t="str">
        <f t="shared" si="377"/>
        <v>LRKPLGS</v>
      </c>
      <c r="F4035" s="39">
        <v>66.602783203125</v>
      </c>
      <c r="G4035">
        <f t="shared" si="381"/>
        <v>9.3826440720297681E-4</v>
      </c>
      <c r="H4035" s="38">
        <f>G4035*SUMIF('Manual Inputs'!$B$11:$B$22,'Expanded kW'!A4035,'Manual Inputs'!$C$11:$C$22)</f>
        <v>37671.681872318331</v>
      </c>
    </row>
    <row r="4036" spans="1:8" x14ac:dyDescent="0.2">
      <c r="A4036">
        <f t="shared" si="378"/>
        <v>8</v>
      </c>
      <c r="B4036" t="b">
        <f t="shared" si="379"/>
        <v>0</v>
      </c>
      <c r="C4036" t="str">
        <f t="shared" si="380"/>
        <v>OFF</v>
      </c>
      <c r="D4036" s="4">
        <f t="shared" ref="D4036:D4099" si="382">+D4035+1/24</f>
        <v>42598.08333332355</v>
      </c>
      <c r="E4036" t="str">
        <f t="shared" ref="E4036:E4099" si="383">+E4035</f>
        <v>LRKPLGS</v>
      </c>
      <c r="F4036" s="39">
        <v>64.996879577636719</v>
      </c>
      <c r="G4036">
        <f t="shared" si="381"/>
        <v>9.1564129536396313E-4</v>
      </c>
      <c r="H4036" s="38">
        <f>G4036*SUMIF('Manual Inputs'!$B$11:$B$22,'Expanded kW'!A4036,'Manual Inputs'!$C$11:$C$22)</f>
        <v>36763.35510896831</v>
      </c>
    </row>
    <row r="4037" spans="1:8" x14ac:dyDescent="0.2">
      <c r="A4037">
        <f t="shared" si="378"/>
        <v>8</v>
      </c>
      <c r="B4037" t="b">
        <f t="shared" si="379"/>
        <v>0</v>
      </c>
      <c r="C4037" t="str">
        <f t="shared" si="380"/>
        <v>OFF</v>
      </c>
      <c r="D4037" s="4">
        <f t="shared" si="382"/>
        <v>42598.124999990214</v>
      </c>
      <c r="E4037" t="str">
        <f t="shared" si="383"/>
        <v>LRKPLGS</v>
      </c>
      <c r="F4037" s="39">
        <v>65.019912719726562</v>
      </c>
      <c r="G4037">
        <f t="shared" si="381"/>
        <v>9.1596577395734323E-4</v>
      </c>
      <c r="H4037" s="38">
        <f>G4037*SUMIF('Manual Inputs'!$B$11:$B$22,'Expanded kW'!A4037,'Manual Inputs'!$C$11:$C$22)</f>
        <v>36776.383051039171</v>
      </c>
    </row>
    <row r="4038" spans="1:8" x14ac:dyDescent="0.2">
      <c r="A4038">
        <f t="shared" si="378"/>
        <v>8</v>
      </c>
      <c r="B4038" t="b">
        <f t="shared" si="379"/>
        <v>0</v>
      </c>
      <c r="C4038" t="str">
        <f t="shared" si="380"/>
        <v>OFF</v>
      </c>
      <c r="D4038" s="4">
        <f t="shared" si="382"/>
        <v>42598.166666656878</v>
      </c>
      <c r="E4038" t="str">
        <f t="shared" si="383"/>
        <v>LRKPLGS</v>
      </c>
      <c r="F4038" s="39">
        <v>73.192108154296875</v>
      </c>
      <c r="G4038">
        <f t="shared" si="381"/>
        <v>1.0310912947869926E-3</v>
      </c>
      <c r="H4038" s="38">
        <f>G4038*SUMIF('Manual Inputs'!$B$11:$B$22,'Expanded kW'!A4038,'Manual Inputs'!$C$11:$C$22)</f>
        <v>41398.717611302716</v>
      </c>
    </row>
    <row r="4039" spans="1:8" x14ac:dyDescent="0.2">
      <c r="A4039">
        <f t="shared" si="378"/>
        <v>8</v>
      </c>
      <c r="B4039" t="b">
        <f t="shared" si="379"/>
        <v>0</v>
      </c>
      <c r="C4039" t="str">
        <f t="shared" si="380"/>
        <v>OFF</v>
      </c>
      <c r="D4039" s="4">
        <f t="shared" si="382"/>
        <v>42598.208333323542</v>
      </c>
      <c r="E4039" t="str">
        <f t="shared" si="383"/>
        <v>LRKPLGS</v>
      </c>
      <c r="F4039" s="39">
        <v>84.613670349121094</v>
      </c>
      <c r="G4039">
        <f t="shared" si="381"/>
        <v>1.1919921575839073E-3</v>
      </c>
      <c r="H4039" s="38">
        <f>G4039*SUMIF('Manual Inputs'!$B$11:$B$22,'Expanded kW'!A4039,'Manual Inputs'!$C$11:$C$22)</f>
        <v>47858.950003935337</v>
      </c>
    </row>
    <row r="4040" spans="1:8" x14ac:dyDescent="0.2">
      <c r="A4040">
        <f t="shared" si="378"/>
        <v>8</v>
      </c>
      <c r="B4040" t="b">
        <f t="shared" si="379"/>
        <v>0</v>
      </c>
      <c r="C4040" t="str">
        <f t="shared" si="380"/>
        <v>OFF</v>
      </c>
      <c r="D4040" s="4">
        <f t="shared" si="382"/>
        <v>42598.249999990207</v>
      </c>
      <c r="E4040" t="str">
        <f t="shared" si="383"/>
        <v>LRKPLGS</v>
      </c>
      <c r="F4040" s="39">
        <v>97.783683776855469</v>
      </c>
      <c r="G4040">
        <f t="shared" si="381"/>
        <v>1.3775242667142756E-3</v>
      </c>
      <c r="H4040" s="38">
        <f>G4040*SUMIF('Manual Inputs'!$B$11:$B$22,'Expanded kW'!A4040,'Manual Inputs'!$C$11:$C$22)</f>
        <v>55308.136543042187</v>
      </c>
    </row>
    <row r="4041" spans="1:8" x14ac:dyDescent="0.2">
      <c r="A4041">
        <f t="shared" si="378"/>
        <v>8</v>
      </c>
      <c r="B4041" t="b">
        <f t="shared" si="379"/>
        <v>0</v>
      </c>
      <c r="C4041" t="str">
        <f t="shared" si="380"/>
        <v>ON</v>
      </c>
      <c r="D4041" s="4">
        <f t="shared" si="382"/>
        <v>42598.291666656871</v>
      </c>
      <c r="E4041" t="str">
        <f t="shared" si="383"/>
        <v>LRKPLGS</v>
      </c>
      <c r="F4041" s="39">
        <v>99.766845703125</v>
      </c>
      <c r="G4041">
        <f t="shared" si="381"/>
        <v>1.4054619918310164E-3</v>
      </c>
      <c r="H4041" s="38">
        <f>G4041*SUMIF('Manual Inputs'!$B$11:$B$22,'Expanded kW'!A4041,'Manual Inputs'!$C$11:$C$22)</f>
        <v>56429.847102192121</v>
      </c>
    </row>
    <row r="4042" spans="1:8" x14ac:dyDescent="0.2">
      <c r="A4042">
        <f t="shared" si="378"/>
        <v>8</v>
      </c>
      <c r="B4042" t="b">
        <f t="shared" si="379"/>
        <v>0</v>
      </c>
      <c r="C4042" t="str">
        <f t="shared" si="380"/>
        <v>ON</v>
      </c>
      <c r="D4042" s="4">
        <f t="shared" si="382"/>
        <v>42598.333333323535</v>
      </c>
      <c r="E4042" t="str">
        <f t="shared" si="383"/>
        <v>LRKPLGS</v>
      </c>
      <c r="F4042" s="39">
        <v>104.98476409912109</v>
      </c>
      <c r="G4042">
        <f t="shared" si="381"/>
        <v>1.4789692369520143E-3</v>
      </c>
      <c r="H4042" s="38">
        <f>G4042*SUMIF('Manual Inputs'!$B$11:$B$22,'Expanded kW'!A4042,'Manual Inputs'!$C$11:$C$22)</f>
        <v>59381.191661625788</v>
      </c>
    </row>
    <row r="4043" spans="1:8" x14ac:dyDescent="0.2">
      <c r="A4043">
        <f t="shared" si="378"/>
        <v>8</v>
      </c>
      <c r="B4043" t="b">
        <f t="shared" si="379"/>
        <v>0</v>
      </c>
      <c r="C4043" t="str">
        <f t="shared" si="380"/>
        <v>ON</v>
      </c>
      <c r="D4043" s="4">
        <f t="shared" si="382"/>
        <v>42598.374999990199</v>
      </c>
      <c r="E4043" t="str">
        <f t="shared" si="383"/>
        <v>LRKPLGS</v>
      </c>
      <c r="F4043" s="39">
        <v>113.77230072021484</v>
      </c>
      <c r="G4043">
        <f t="shared" si="381"/>
        <v>1.6027633554863599E-3</v>
      </c>
      <c r="H4043" s="38">
        <f>G4043*SUMIF('Manual Inputs'!$B$11:$B$22,'Expanded kW'!A4043,'Manual Inputs'!$C$11:$C$22)</f>
        <v>64351.573800485989</v>
      </c>
    </row>
    <row r="4044" spans="1:8" x14ac:dyDescent="0.2">
      <c r="A4044">
        <f t="shared" si="378"/>
        <v>8</v>
      </c>
      <c r="B4044" t="b">
        <f t="shared" si="379"/>
        <v>0</v>
      </c>
      <c r="C4044" t="str">
        <f t="shared" si="380"/>
        <v>ON</v>
      </c>
      <c r="D4044" s="4">
        <f t="shared" si="382"/>
        <v>42598.416666656864</v>
      </c>
      <c r="E4044" t="str">
        <f t="shared" si="383"/>
        <v>LRKPLGS</v>
      </c>
      <c r="F4044" s="39">
        <v>118.862060546875</v>
      </c>
      <c r="G4044">
        <f t="shared" si="381"/>
        <v>1.6744651711898025E-3</v>
      </c>
      <c r="H4044" s="38">
        <f>G4044*SUMIF('Manual Inputs'!$B$11:$B$22,'Expanded kW'!A4044,'Manual Inputs'!$C$11:$C$22)</f>
        <v>67230.429664687341</v>
      </c>
    </row>
    <row r="4045" spans="1:8" x14ac:dyDescent="0.2">
      <c r="A4045">
        <f t="shared" si="378"/>
        <v>8</v>
      </c>
      <c r="B4045" t="b">
        <f t="shared" si="379"/>
        <v>0</v>
      </c>
      <c r="C4045" t="str">
        <f t="shared" si="380"/>
        <v>ON</v>
      </c>
      <c r="D4045" s="4">
        <f t="shared" si="382"/>
        <v>42598.458333323528</v>
      </c>
      <c r="E4045" t="str">
        <f t="shared" si="383"/>
        <v>LRKPLGS</v>
      </c>
      <c r="F4045" s="39">
        <v>118.91053009033203</v>
      </c>
      <c r="G4045">
        <f t="shared" si="381"/>
        <v>1.675147984208598E-3</v>
      </c>
      <c r="H4045" s="38">
        <f>G4045*SUMIF('Manual Inputs'!$B$11:$B$22,'Expanded kW'!A4045,'Manual Inputs'!$C$11:$C$22)</f>
        <v>67257.844873689042</v>
      </c>
    </row>
    <row r="4046" spans="1:8" x14ac:dyDescent="0.2">
      <c r="A4046">
        <f t="shared" si="378"/>
        <v>8</v>
      </c>
      <c r="B4046" t="b">
        <f t="shared" si="379"/>
        <v>0</v>
      </c>
      <c r="C4046" t="str">
        <f t="shared" si="380"/>
        <v>ON</v>
      </c>
      <c r="D4046" s="4">
        <f t="shared" si="382"/>
        <v>42598.499999990192</v>
      </c>
      <c r="E4046" t="str">
        <f t="shared" si="383"/>
        <v>LRKPLGS</v>
      </c>
      <c r="F4046" s="39">
        <v>127.86314392089844</v>
      </c>
      <c r="G4046">
        <f t="shared" si="381"/>
        <v>1.8012676222278609E-3</v>
      </c>
      <c r="H4046" s="38">
        <f>G4046*SUMIF('Manual Inputs'!$B$11:$B$22,'Expanded kW'!A4046,'Manual Inputs'!$C$11:$C$22)</f>
        <v>72321.597526821279</v>
      </c>
    </row>
    <row r="4047" spans="1:8" x14ac:dyDescent="0.2">
      <c r="A4047">
        <f t="shared" si="378"/>
        <v>8</v>
      </c>
      <c r="B4047" t="b">
        <f t="shared" si="379"/>
        <v>0</v>
      </c>
      <c r="C4047" t="str">
        <f t="shared" si="380"/>
        <v>ON</v>
      </c>
      <c r="D4047" s="4">
        <f t="shared" si="382"/>
        <v>42598.541666656856</v>
      </c>
      <c r="E4047" t="str">
        <f t="shared" si="383"/>
        <v>LRKPLGS</v>
      </c>
      <c r="F4047" s="39">
        <v>130.9552001953125</v>
      </c>
      <c r="G4047">
        <f t="shared" si="381"/>
        <v>1.8448268581610409E-3</v>
      </c>
      <c r="H4047" s="38">
        <f>G4047*SUMIF('Manual Inputs'!$B$11:$B$22,'Expanded kW'!A4047,'Manual Inputs'!$C$11:$C$22)</f>
        <v>74070.51783764048</v>
      </c>
    </row>
    <row r="4048" spans="1:8" x14ac:dyDescent="0.2">
      <c r="A4048">
        <f t="shared" si="378"/>
        <v>8</v>
      </c>
      <c r="B4048" t="b">
        <f t="shared" si="379"/>
        <v>0</v>
      </c>
      <c r="C4048" t="str">
        <f t="shared" si="380"/>
        <v>ON</v>
      </c>
      <c r="D4048" s="4">
        <f t="shared" si="382"/>
        <v>42598.58333332352</v>
      </c>
      <c r="E4048" t="str">
        <f t="shared" si="383"/>
        <v>LRKPLGS</v>
      </c>
      <c r="F4048" s="39">
        <v>133.77388000488281</v>
      </c>
      <c r="G4048">
        <f t="shared" si="381"/>
        <v>1.8845349125910754E-3</v>
      </c>
      <c r="H4048" s="38">
        <f>G4048*SUMIF('Manual Inputs'!$B$11:$B$22,'Expanded kW'!A4048,'Manual Inputs'!$C$11:$C$22)</f>
        <v>75664.811709147587</v>
      </c>
    </row>
    <row r="4049" spans="1:8" x14ac:dyDescent="0.2">
      <c r="A4049">
        <f t="shared" si="378"/>
        <v>8</v>
      </c>
      <c r="B4049" t="b">
        <f t="shared" si="379"/>
        <v>0</v>
      </c>
      <c r="C4049" t="str">
        <f t="shared" si="380"/>
        <v>ON</v>
      </c>
      <c r="D4049" s="4">
        <f t="shared" si="382"/>
        <v>42598.624999990185</v>
      </c>
      <c r="E4049" t="str">
        <f t="shared" si="383"/>
        <v>LRKPLGS</v>
      </c>
      <c r="F4049" s="39">
        <v>133.03436279296875</v>
      </c>
      <c r="G4049">
        <f t="shared" si="381"/>
        <v>1.8741169894190542E-3</v>
      </c>
      <c r="H4049" s="38">
        <f>G4049*SUMIF('Manual Inputs'!$B$11:$B$22,'Expanded kW'!A4049,'Manual Inputs'!$C$11:$C$22)</f>
        <v>75246.528030800895</v>
      </c>
    </row>
    <row r="4050" spans="1:8" x14ac:dyDescent="0.2">
      <c r="A4050">
        <f t="shared" si="378"/>
        <v>8</v>
      </c>
      <c r="B4050" t="b">
        <f t="shared" si="379"/>
        <v>0</v>
      </c>
      <c r="C4050" t="str">
        <f t="shared" si="380"/>
        <v>ON</v>
      </c>
      <c r="D4050" s="4">
        <f t="shared" si="382"/>
        <v>42598.666666656849</v>
      </c>
      <c r="E4050" t="str">
        <f t="shared" si="383"/>
        <v>LRKPLGS</v>
      </c>
      <c r="F4050" s="39">
        <v>119.18329620361328</v>
      </c>
      <c r="G4050">
        <f t="shared" si="381"/>
        <v>1.6789905674051947E-3</v>
      </c>
      <c r="H4050" s="38">
        <f>G4050*SUMIF('Manual Inputs'!$B$11:$B$22,'Expanded kW'!A4050,'Manual Inputs'!$C$11:$C$22)</f>
        <v>67412.126087639859</v>
      </c>
    </row>
    <row r="4051" spans="1:8" x14ac:dyDescent="0.2">
      <c r="A4051">
        <f t="shared" si="378"/>
        <v>8</v>
      </c>
      <c r="B4051" t="b">
        <f t="shared" si="379"/>
        <v>0</v>
      </c>
      <c r="C4051" t="str">
        <f t="shared" si="380"/>
        <v>ON</v>
      </c>
      <c r="D4051" s="4">
        <f t="shared" si="382"/>
        <v>42598.708333323513</v>
      </c>
      <c r="E4051" t="str">
        <f t="shared" si="383"/>
        <v>LRKPLGS</v>
      </c>
      <c r="F4051" s="39">
        <v>109.61943817138672</v>
      </c>
      <c r="G4051">
        <f t="shared" si="381"/>
        <v>1.5442600478139435E-3</v>
      </c>
      <c r="H4051" s="38">
        <f>G4051*SUMIF('Manual Inputs'!$B$11:$B$22,'Expanded kW'!A4051,'Manual Inputs'!$C$11:$C$22)</f>
        <v>62002.64318114848</v>
      </c>
    </row>
    <row r="4052" spans="1:8" x14ac:dyDescent="0.2">
      <c r="A4052">
        <f t="shared" si="378"/>
        <v>8</v>
      </c>
      <c r="B4052" t="b">
        <f t="shared" si="379"/>
        <v>0</v>
      </c>
      <c r="C4052" t="str">
        <f t="shared" si="380"/>
        <v>ON</v>
      </c>
      <c r="D4052" s="4">
        <f t="shared" si="382"/>
        <v>42598.749999990177</v>
      </c>
      <c r="E4052" t="str">
        <f t="shared" si="383"/>
        <v>LRKPLGS</v>
      </c>
      <c r="F4052" s="39">
        <v>99.827323913574219</v>
      </c>
      <c r="G4052">
        <f t="shared" si="381"/>
        <v>1.4063139765311569E-3</v>
      </c>
      <c r="H4052" s="38">
        <f>G4052*SUMIF('Manual Inputs'!$B$11:$B$22,'Expanded kW'!A4052,'Manual Inputs'!$C$11:$C$22)</f>
        <v>56464.054620176794</v>
      </c>
    </row>
    <row r="4053" spans="1:8" x14ac:dyDescent="0.2">
      <c r="A4053">
        <f t="shared" si="378"/>
        <v>8</v>
      </c>
      <c r="B4053" t="b">
        <f t="shared" si="379"/>
        <v>0</v>
      </c>
      <c r="C4053" t="str">
        <f t="shared" si="380"/>
        <v>ON</v>
      </c>
      <c r="D4053" s="4">
        <f t="shared" si="382"/>
        <v>42598.791666656842</v>
      </c>
      <c r="E4053" t="str">
        <f t="shared" si="383"/>
        <v>LRKPLGS</v>
      </c>
      <c r="F4053" s="39">
        <v>93.421943664550781</v>
      </c>
      <c r="G4053">
        <f t="shared" si="381"/>
        <v>1.3160784035832437E-3</v>
      </c>
      <c r="H4053" s="38">
        <f>G4053*SUMIF('Manual Inputs'!$B$11:$B$22,'Expanded kW'!A4053,'Manual Inputs'!$C$11:$C$22)</f>
        <v>52841.061174444629</v>
      </c>
    </row>
    <row r="4054" spans="1:8" x14ac:dyDescent="0.2">
      <c r="A4054">
        <f t="shared" si="378"/>
        <v>8</v>
      </c>
      <c r="B4054" t="b">
        <f t="shared" si="379"/>
        <v>0</v>
      </c>
      <c r="C4054" t="str">
        <f t="shared" si="380"/>
        <v>ON</v>
      </c>
      <c r="D4054" s="4">
        <f t="shared" si="382"/>
        <v>42598.833333323506</v>
      </c>
      <c r="E4054" t="str">
        <f t="shared" si="383"/>
        <v>LRKPLGS</v>
      </c>
      <c r="F4054" s="39">
        <v>93.473968505859375</v>
      </c>
      <c r="G4054">
        <f t="shared" si="381"/>
        <v>1.3168113017376852E-3</v>
      </c>
      <c r="H4054" s="38">
        <f>G4054*SUMIF('Manual Inputs'!$B$11:$B$22,'Expanded kW'!A4054,'Manual Inputs'!$C$11:$C$22)</f>
        <v>52870.487321175737</v>
      </c>
    </row>
    <row r="4055" spans="1:8" x14ac:dyDescent="0.2">
      <c r="A4055">
        <f t="shared" si="378"/>
        <v>8</v>
      </c>
      <c r="B4055" t="b">
        <f t="shared" si="379"/>
        <v>0</v>
      </c>
      <c r="C4055" t="str">
        <f t="shared" si="380"/>
        <v>OFF</v>
      </c>
      <c r="D4055" s="4">
        <f t="shared" si="382"/>
        <v>42598.87499999017</v>
      </c>
      <c r="E4055" t="str">
        <f t="shared" si="383"/>
        <v>LRKPLGS</v>
      </c>
      <c r="F4055" s="39">
        <v>86.997459411621094</v>
      </c>
      <c r="G4055">
        <f t="shared" si="381"/>
        <v>1.2255737036403576E-3</v>
      </c>
      <c r="H4055" s="38">
        <f>G4055*SUMIF('Manual Inputs'!$B$11:$B$22,'Expanded kW'!A4055,'Manual Inputs'!$C$11:$C$22)</f>
        <v>49207.262174904776</v>
      </c>
    </row>
    <row r="4056" spans="1:8" x14ac:dyDescent="0.2">
      <c r="A4056">
        <f t="shared" si="378"/>
        <v>8</v>
      </c>
      <c r="B4056" t="b">
        <f t="shared" si="379"/>
        <v>0</v>
      </c>
      <c r="C4056" t="str">
        <f t="shared" si="380"/>
        <v>OFF</v>
      </c>
      <c r="D4056" s="4">
        <f t="shared" si="382"/>
        <v>42598.916666656834</v>
      </c>
      <c r="E4056" t="str">
        <f t="shared" si="383"/>
        <v>LRKPLGS</v>
      </c>
      <c r="F4056" s="39">
        <v>79.135566711425781</v>
      </c>
      <c r="G4056">
        <f t="shared" si="381"/>
        <v>1.1148195618600474E-3</v>
      </c>
      <c r="H4056" s="38">
        <f>G4056*SUMIF('Manual Inputs'!$B$11:$B$22,'Expanded kW'!A4056,'Manual Inputs'!$C$11:$C$22)</f>
        <v>44760.440188310029</v>
      </c>
    </row>
    <row r="4057" spans="1:8" x14ac:dyDescent="0.2">
      <c r="A4057">
        <f t="shared" si="378"/>
        <v>8</v>
      </c>
      <c r="B4057" t="b">
        <f t="shared" si="379"/>
        <v>0</v>
      </c>
      <c r="C4057" t="str">
        <f t="shared" si="380"/>
        <v>OFF</v>
      </c>
      <c r="D4057" s="4">
        <f t="shared" si="382"/>
        <v>42598.958333323499</v>
      </c>
      <c r="E4057" t="str">
        <f t="shared" si="383"/>
        <v>LRKPLGS</v>
      </c>
      <c r="F4057" s="39">
        <v>73.777229309082031</v>
      </c>
      <c r="G4057">
        <f t="shared" si="381"/>
        <v>1.0393341688386983E-3</v>
      </c>
      <c r="H4057" s="38">
        <f>G4057*SUMIF('Manual Inputs'!$B$11:$B$22,'Expanded kW'!A4057,'Manual Inputs'!$C$11:$C$22)</f>
        <v>41729.67221919958</v>
      </c>
    </row>
    <row r="4058" spans="1:8" x14ac:dyDescent="0.2">
      <c r="A4058">
        <f t="shared" si="378"/>
        <v>8</v>
      </c>
      <c r="B4058" t="b">
        <f t="shared" si="379"/>
        <v>0</v>
      </c>
      <c r="C4058" t="str">
        <f t="shared" si="380"/>
        <v>OFF</v>
      </c>
      <c r="D4058" s="4">
        <f t="shared" si="382"/>
        <v>42598.999999990163</v>
      </c>
      <c r="E4058" t="str">
        <f t="shared" si="383"/>
        <v>LRKPLGS</v>
      </c>
      <c r="F4058" s="39">
        <v>69.965690612792969</v>
      </c>
      <c r="G4058">
        <f t="shared" si="381"/>
        <v>9.8563924914595686E-4</v>
      </c>
      <c r="H4058" s="38">
        <f>G4058*SUMIF('Manual Inputs'!$B$11:$B$22,'Expanded kW'!A4058,'Manual Inputs'!$C$11:$C$22)</f>
        <v>39573.800252517336</v>
      </c>
    </row>
    <row r="4059" spans="1:8" x14ac:dyDescent="0.2">
      <c r="A4059">
        <f t="shared" si="378"/>
        <v>8</v>
      </c>
      <c r="B4059" t="b">
        <f t="shared" si="379"/>
        <v>0</v>
      </c>
      <c r="C4059" t="str">
        <f t="shared" si="380"/>
        <v>OFF</v>
      </c>
      <c r="D4059" s="4">
        <f t="shared" si="382"/>
        <v>42599.041666656827</v>
      </c>
      <c r="E4059" t="str">
        <f t="shared" si="383"/>
        <v>LRKPLGS</v>
      </c>
      <c r="F4059" s="39">
        <v>68.138175964355469</v>
      </c>
      <c r="G4059">
        <f t="shared" si="381"/>
        <v>9.5989419967795633E-4</v>
      </c>
      <c r="H4059" s="38">
        <f>G4059*SUMIF('Manual Inputs'!$B$11:$B$22,'Expanded kW'!A4059,'Manual Inputs'!$C$11:$C$22)</f>
        <v>38540.126475807818</v>
      </c>
    </row>
    <row r="4060" spans="1:8" x14ac:dyDescent="0.2">
      <c r="A4060">
        <f t="shared" si="378"/>
        <v>8</v>
      </c>
      <c r="B4060" t="b">
        <f t="shared" si="379"/>
        <v>0</v>
      </c>
      <c r="C4060" t="str">
        <f t="shared" si="380"/>
        <v>OFF</v>
      </c>
      <c r="D4060" s="4">
        <f t="shared" si="382"/>
        <v>42599.083333323491</v>
      </c>
      <c r="E4060" t="str">
        <f t="shared" si="383"/>
        <v>LRKPLGS</v>
      </c>
      <c r="F4060" s="39">
        <v>65.062873840332031</v>
      </c>
      <c r="G4060">
        <f t="shared" si="381"/>
        <v>9.1657098725953716E-4</v>
      </c>
      <c r="H4060" s="38">
        <f>G4060*SUMIF('Manual Inputs'!$B$11:$B$22,'Expanded kW'!A4060,'Manual Inputs'!$C$11:$C$22)</f>
        <v>36800.682601155451</v>
      </c>
    </row>
    <row r="4061" spans="1:8" x14ac:dyDescent="0.2">
      <c r="A4061">
        <f t="shared" si="378"/>
        <v>8</v>
      </c>
      <c r="B4061" t="b">
        <f t="shared" si="379"/>
        <v>0</v>
      </c>
      <c r="C4061" t="str">
        <f t="shared" si="380"/>
        <v>OFF</v>
      </c>
      <c r="D4061" s="4">
        <f t="shared" si="382"/>
        <v>42599.124999990156</v>
      </c>
      <c r="E4061" t="str">
        <f t="shared" si="383"/>
        <v>LRKPLGS</v>
      </c>
      <c r="F4061" s="39">
        <v>66.762428283691406</v>
      </c>
      <c r="G4061">
        <f t="shared" si="381"/>
        <v>9.4051340175961085E-4</v>
      </c>
      <c r="H4061" s="38">
        <f>G4061*SUMIF('Manual Inputs'!$B$11:$B$22,'Expanded kW'!A4061,'Manual Inputs'!$C$11:$C$22)</f>
        <v>37761.979880875064</v>
      </c>
    </row>
    <row r="4062" spans="1:8" x14ac:dyDescent="0.2">
      <c r="A4062">
        <f t="shared" si="378"/>
        <v>8</v>
      </c>
      <c r="B4062" t="b">
        <f t="shared" si="379"/>
        <v>0</v>
      </c>
      <c r="C4062" t="str">
        <f t="shared" si="380"/>
        <v>OFF</v>
      </c>
      <c r="D4062" s="4">
        <f t="shared" si="382"/>
        <v>42599.16666665682</v>
      </c>
      <c r="E4062" t="str">
        <f t="shared" si="383"/>
        <v>LRKPLGS</v>
      </c>
      <c r="F4062" s="39">
        <v>68.374870300292969</v>
      </c>
      <c r="G4062">
        <f t="shared" si="381"/>
        <v>9.6322862295752704E-4</v>
      </c>
      <c r="H4062" s="38">
        <f>G4062*SUMIF('Manual Inputs'!$B$11:$B$22,'Expanded kW'!A4062,'Manual Inputs'!$C$11:$C$22)</f>
        <v>38674.004870907665</v>
      </c>
    </row>
    <row r="4063" spans="1:8" x14ac:dyDescent="0.2">
      <c r="A4063">
        <f t="shared" si="378"/>
        <v>8</v>
      </c>
      <c r="B4063" t="b">
        <f t="shared" si="379"/>
        <v>0</v>
      </c>
      <c r="C4063" t="str">
        <f t="shared" si="380"/>
        <v>OFF</v>
      </c>
      <c r="D4063" s="4">
        <f t="shared" si="382"/>
        <v>42599.208333323484</v>
      </c>
      <c r="E4063" t="str">
        <f t="shared" si="383"/>
        <v>LRKPLGS</v>
      </c>
      <c r="F4063" s="39">
        <v>77.824821472167969</v>
      </c>
      <c r="G4063">
        <f t="shared" si="381"/>
        <v>1.0963544835891344E-3</v>
      </c>
      <c r="H4063" s="38">
        <f>G4063*SUMIF('Manual Inputs'!$B$11:$B$22,'Expanded kW'!A4063,'Manual Inputs'!$C$11:$C$22)</f>
        <v>44019.060094352346</v>
      </c>
    </row>
    <row r="4064" spans="1:8" x14ac:dyDescent="0.2">
      <c r="A4064">
        <f t="shared" si="378"/>
        <v>8</v>
      </c>
      <c r="B4064" t="b">
        <f t="shared" si="379"/>
        <v>0</v>
      </c>
      <c r="C4064" t="str">
        <f t="shared" si="380"/>
        <v>OFF</v>
      </c>
      <c r="D4064" s="4">
        <f t="shared" si="382"/>
        <v>42599.249999990148</v>
      </c>
      <c r="E4064" t="str">
        <f t="shared" si="383"/>
        <v>LRKPLGS</v>
      </c>
      <c r="F4064" s="39">
        <v>98.235603332519531</v>
      </c>
      <c r="G4064">
        <f t="shared" si="381"/>
        <v>1.3838906678405678E-3</v>
      </c>
      <c r="H4064" s="38">
        <f>G4064*SUMIF('Manual Inputs'!$B$11:$B$22,'Expanded kW'!A4064,'Manual Inputs'!$C$11:$C$22)</f>
        <v>55563.750031159259</v>
      </c>
    </row>
    <row r="4065" spans="1:8" x14ac:dyDescent="0.2">
      <c r="A4065">
        <f t="shared" si="378"/>
        <v>8</v>
      </c>
      <c r="B4065" t="b">
        <f t="shared" si="379"/>
        <v>0</v>
      </c>
      <c r="C4065" t="str">
        <f t="shared" si="380"/>
        <v>ON</v>
      </c>
      <c r="D4065" s="4">
        <f t="shared" si="382"/>
        <v>42599.291666656813</v>
      </c>
      <c r="E4065" t="str">
        <f t="shared" si="383"/>
        <v>LRKPLGS</v>
      </c>
      <c r="F4065" s="39">
        <v>104.75199890136719</v>
      </c>
      <c r="G4065">
        <f t="shared" si="381"/>
        <v>1.4756901652708506E-3</v>
      </c>
      <c r="H4065" s="38">
        <f>G4065*SUMIF('Manual Inputs'!$B$11:$B$22,'Expanded kW'!A4065,'Manual Inputs'!$C$11:$C$22)</f>
        <v>59249.535654789106</v>
      </c>
    </row>
    <row r="4066" spans="1:8" x14ac:dyDescent="0.2">
      <c r="A4066">
        <f t="shared" si="378"/>
        <v>8</v>
      </c>
      <c r="B4066" t="b">
        <f t="shared" si="379"/>
        <v>0</v>
      </c>
      <c r="C4066" t="str">
        <f t="shared" si="380"/>
        <v>ON</v>
      </c>
      <c r="D4066" s="4">
        <f t="shared" si="382"/>
        <v>42599.333333323477</v>
      </c>
      <c r="E4066" t="str">
        <f t="shared" si="383"/>
        <v>LRKPLGS</v>
      </c>
      <c r="F4066" s="39">
        <v>107.85662841796875</v>
      </c>
      <c r="G4066">
        <f t="shared" si="381"/>
        <v>1.5194265263189328E-3</v>
      </c>
      <c r="H4066" s="38">
        <f>G4066*SUMIF('Manual Inputs'!$B$11:$B$22,'Expanded kW'!A4066,'Manual Inputs'!$C$11:$C$22)</f>
        <v>61005.56760805042</v>
      </c>
    </row>
    <row r="4067" spans="1:8" x14ac:dyDescent="0.2">
      <c r="A4067">
        <f t="shared" si="378"/>
        <v>8</v>
      </c>
      <c r="B4067" t="b">
        <f t="shared" si="379"/>
        <v>0</v>
      </c>
      <c r="C4067" t="str">
        <f t="shared" si="380"/>
        <v>ON</v>
      </c>
      <c r="D4067" s="4">
        <f t="shared" si="382"/>
        <v>42599.374999990141</v>
      </c>
      <c r="E4067" t="str">
        <f t="shared" si="383"/>
        <v>LRKPLGS</v>
      </c>
      <c r="F4067" s="39">
        <v>120.28687286376953</v>
      </c>
      <c r="G4067">
        <f t="shared" si="381"/>
        <v>1.6945371654758284E-3</v>
      </c>
      <c r="H4067" s="38">
        <f>G4067*SUMIF('Manual Inputs'!$B$11:$B$22,'Expanded kW'!A4067,'Manual Inputs'!$C$11:$C$22)</f>
        <v>68036.32806334905</v>
      </c>
    </row>
    <row r="4068" spans="1:8" x14ac:dyDescent="0.2">
      <c r="A4068">
        <f t="shared" si="378"/>
        <v>8</v>
      </c>
      <c r="B4068" t="b">
        <f t="shared" si="379"/>
        <v>0</v>
      </c>
      <c r="C4068" t="str">
        <f t="shared" si="380"/>
        <v>ON</v>
      </c>
      <c r="D4068" s="4">
        <f t="shared" si="382"/>
        <v>42599.416666656805</v>
      </c>
      <c r="E4068" t="str">
        <f t="shared" si="383"/>
        <v>LRKPLGS</v>
      </c>
      <c r="F4068" s="39">
        <v>126.88602447509766</v>
      </c>
      <c r="G4068">
        <f t="shared" si="381"/>
        <v>1.7875024857952778E-3</v>
      </c>
      <c r="H4068" s="38">
        <f>G4068*SUMIF('Manual Inputs'!$B$11:$B$22,'Expanded kW'!A4068,'Manual Inputs'!$C$11:$C$22)</f>
        <v>71768.921930649856</v>
      </c>
    </row>
    <row r="4069" spans="1:8" x14ac:dyDescent="0.2">
      <c r="A4069">
        <f t="shared" si="378"/>
        <v>8</v>
      </c>
      <c r="B4069" t="b">
        <f t="shared" si="379"/>
        <v>0</v>
      </c>
      <c r="C4069" t="str">
        <f t="shared" si="380"/>
        <v>ON</v>
      </c>
      <c r="D4069" s="4">
        <f t="shared" si="382"/>
        <v>42599.45833332347</v>
      </c>
      <c r="E4069" t="str">
        <f t="shared" si="383"/>
        <v>LRKPLGS</v>
      </c>
      <c r="F4069" s="39">
        <v>124.28630828857422</v>
      </c>
      <c r="G4069">
        <f t="shared" si="381"/>
        <v>1.7508790738395752E-3</v>
      </c>
      <c r="H4069" s="38">
        <f>G4069*SUMIF('Manual Inputs'!$B$11:$B$22,'Expanded kW'!A4069,'Manual Inputs'!$C$11:$C$22)</f>
        <v>70298.477657497744</v>
      </c>
    </row>
    <row r="4070" spans="1:8" x14ac:dyDescent="0.2">
      <c r="A4070">
        <f t="shared" si="378"/>
        <v>8</v>
      </c>
      <c r="B4070" t="b">
        <f t="shared" si="379"/>
        <v>0</v>
      </c>
      <c r="C4070" t="str">
        <f t="shared" si="380"/>
        <v>ON</v>
      </c>
      <c r="D4070" s="4">
        <f t="shared" si="382"/>
        <v>42599.499999990134</v>
      </c>
      <c r="E4070" t="str">
        <f t="shared" si="383"/>
        <v>LRKPLGS</v>
      </c>
      <c r="F4070" s="39">
        <v>126.78569030761719</v>
      </c>
      <c r="G4070">
        <f t="shared" si="381"/>
        <v>1.7860890316775096E-3</v>
      </c>
      <c r="H4070" s="38">
        <f>G4070*SUMIF('Manual Inputs'!$B$11:$B$22,'Expanded kW'!A4070,'Manual Inputs'!$C$11:$C$22)</f>
        <v>71712.17119657436</v>
      </c>
    </row>
    <row r="4071" spans="1:8" x14ac:dyDescent="0.2">
      <c r="A4071">
        <f t="shared" si="378"/>
        <v>8</v>
      </c>
      <c r="B4071" t="b">
        <f t="shared" si="379"/>
        <v>0</v>
      </c>
      <c r="C4071" t="str">
        <f t="shared" si="380"/>
        <v>ON</v>
      </c>
      <c r="D4071" s="4">
        <f t="shared" si="382"/>
        <v>42599.541666656798</v>
      </c>
      <c r="E4071" t="str">
        <f t="shared" si="383"/>
        <v>LRKPLGS</v>
      </c>
      <c r="F4071" s="39">
        <v>131.59808349609375</v>
      </c>
      <c r="G4071">
        <f t="shared" si="381"/>
        <v>1.8538834544487453E-3</v>
      </c>
      <c r="H4071" s="38">
        <f>G4071*SUMIF('Manual Inputs'!$B$11:$B$22,'Expanded kW'!A4071,'Manual Inputs'!$C$11:$C$22)</f>
        <v>74434.143710664357</v>
      </c>
    </row>
    <row r="4072" spans="1:8" x14ac:dyDescent="0.2">
      <c r="A4072">
        <f t="shared" si="378"/>
        <v>8</v>
      </c>
      <c r="B4072" t="b">
        <f t="shared" si="379"/>
        <v>0</v>
      </c>
      <c r="C4072" t="str">
        <f t="shared" si="380"/>
        <v>ON</v>
      </c>
      <c r="D4072" s="4">
        <f t="shared" si="382"/>
        <v>42599.583333323462</v>
      </c>
      <c r="E4072" t="str">
        <f t="shared" si="383"/>
        <v>LRKPLGS</v>
      </c>
      <c r="F4072" s="39">
        <v>129.86349487304687</v>
      </c>
      <c r="G4072">
        <f t="shared" si="381"/>
        <v>1.8294474971527785E-3</v>
      </c>
      <c r="H4072" s="38">
        <f>G4072*SUMIF('Manual Inputs'!$B$11:$B$22,'Expanded kW'!A4072,'Manual Inputs'!$C$11:$C$22)</f>
        <v>73453.030495207946</v>
      </c>
    </row>
    <row r="4073" spans="1:8" x14ac:dyDescent="0.2">
      <c r="A4073">
        <f t="shared" si="378"/>
        <v>8</v>
      </c>
      <c r="B4073" t="b">
        <f t="shared" si="379"/>
        <v>0</v>
      </c>
      <c r="C4073" t="str">
        <f t="shared" si="380"/>
        <v>ON</v>
      </c>
      <c r="D4073" s="4">
        <f t="shared" si="382"/>
        <v>42599.624999990127</v>
      </c>
      <c r="E4073" t="str">
        <f t="shared" si="383"/>
        <v>LRKPLGS</v>
      </c>
      <c r="F4073" s="39">
        <v>124.00911712646484</v>
      </c>
      <c r="G4073">
        <f t="shared" si="381"/>
        <v>1.7469741529205008E-3</v>
      </c>
      <c r="H4073" s="38">
        <f>G4073*SUMIF('Manual Inputs'!$B$11:$B$22,'Expanded kW'!A4073,'Manual Inputs'!$C$11:$C$22)</f>
        <v>70141.693559677748</v>
      </c>
    </row>
    <row r="4074" spans="1:8" x14ac:dyDescent="0.2">
      <c r="A4074">
        <f t="shared" si="378"/>
        <v>8</v>
      </c>
      <c r="B4074" t="b">
        <f t="shared" si="379"/>
        <v>0</v>
      </c>
      <c r="C4074" t="str">
        <f t="shared" si="380"/>
        <v>ON</v>
      </c>
      <c r="D4074" s="4">
        <f t="shared" si="382"/>
        <v>42599.666666656791</v>
      </c>
      <c r="E4074" t="str">
        <f t="shared" si="383"/>
        <v>LRKPLGS</v>
      </c>
      <c r="F4074" s="39">
        <v>117.43894958496094</v>
      </c>
      <c r="G4074">
        <f t="shared" si="381"/>
        <v>1.654417144683281E-3</v>
      </c>
      <c r="H4074" s="38">
        <f>G4074*SUMIF('Manual Inputs'!$B$11:$B$22,'Expanded kW'!A4074,'Manual Inputs'!$C$11:$C$22)</f>
        <v>66425.493581720162</v>
      </c>
    </row>
    <row r="4075" spans="1:8" x14ac:dyDescent="0.2">
      <c r="A4075">
        <f t="shared" si="378"/>
        <v>8</v>
      </c>
      <c r="B4075" t="b">
        <f t="shared" si="379"/>
        <v>0</v>
      </c>
      <c r="C4075" t="str">
        <f t="shared" si="380"/>
        <v>ON</v>
      </c>
      <c r="D4075" s="4">
        <f t="shared" si="382"/>
        <v>42599.708333323455</v>
      </c>
      <c r="E4075" t="str">
        <f t="shared" si="383"/>
        <v>LRKPLGS</v>
      </c>
      <c r="F4075" s="39">
        <v>109.00137329101562</v>
      </c>
      <c r="G4075">
        <f t="shared" si="381"/>
        <v>1.5355530801662738E-3</v>
      </c>
      <c r="H4075" s="38">
        <f>G4075*SUMIF('Manual Inputs'!$B$11:$B$22,'Expanded kW'!A4075,'Manual Inputs'!$C$11:$C$22)</f>
        <v>61653.055034377161</v>
      </c>
    </row>
    <row r="4076" spans="1:8" x14ac:dyDescent="0.2">
      <c r="A4076">
        <f t="shared" si="378"/>
        <v>8</v>
      </c>
      <c r="B4076" t="b">
        <f t="shared" si="379"/>
        <v>0</v>
      </c>
      <c r="C4076" t="str">
        <f t="shared" si="380"/>
        <v>ON</v>
      </c>
      <c r="D4076" s="4">
        <f t="shared" si="382"/>
        <v>42599.749999990119</v>
      </c>
      <c r="E4076" t="str">
        <f t="shared" si="383"/>
        <v>LRKPLGS</v>
      </c>
      <c r="F4076" s="39">
        <v>100.57862854003906</v>
      </c>
      <c r="G4076">
        <f t="shared" si="381"/>
        <v>1.4168979544983992E-3</v>
      </c>
      <c r="H4076" s="38">
        <f>G4076*SUMIF('Manual Inputs'!$B$11:$B$22,'Expanded kW'!A4076,'Manual Inputs'!$C$11:$C$22)</f>
        <v>56889.005463312984</v>
      </c>
    </row>
    <row r="4077" spans="1:8" x14ac:dyDescent="0.2">
      <c r="A4077">
        <f t="shared" si="378"/>
        <v>8</v>
      </c>
      <c r="B4077" t="b">
        <f t="shared" si="379"/>
        <v>0</v>
      </c>
      <c r="C4077" t="str">
        <f t="shared" si="380"/>
        <v>ON</v>
      </c>
      <c r="D4077" s="4">
        <f t="shared" si="382"/>
        <v>42599.791666656783</v>
      </c>
      <c r="E4077" t="str">
        <f t="shared" si="383"/>
        <v>LRKPLGS</v>
      </c>
      <c r="F4077" s="39">
        <v>90.411125183105469</v>
      </c>
      <c r="G4077">
        <f t="shared" si="381"/>
        <v>1.2736636022516905E-3</v>
      </c>
      <c r="H4077" s="38">
        <f>G4077*SUMIF('Manual Inputs'!$B$11:$B$22,'Expanded kW'!A4077,'Manual Inputs'!$C$11:$C$22)</f>
        <v>51138.090359210255</v>
      </c>
    </row>
    <row r="4078" spans="1:8" x14ac:dyDescent="0.2">
      <c r="A4078">
        <f t="shared" si="378"/>
        <v>8</v>
      </c>
      <c r="B4078" t="b">
        <f t="shared" si="379"/>
        <v>0</v>
      </c>
      <c r="C4078" t="str">
        <f t="shared" si="380"/>
        <v>ON</v>
      </c>
      <c r="D4078" s="4">
        <f t="shared" si="382"/>
        <v>42599.833333323448</v>
      </c>
      <c r="E4078" t="str">
        <f t="shared" si="383"/>
        <v>LRKPLGS</v>
      </c>
      <c r="F4078" s="39">
        <v>87.453323364257813</v>
      </c>
      <c r="G4078">
        <f t="shared" si="381"/>
        <v>1.2319956713227206E-3</v>
      </c>
      <c r="H4078" s="38">
        <f>G4078*SUMIF('Manual Inputs'!$B$11:$B$22,'Expanded kW'!A4078,'Manual Inputs'!$C$11:$C$22)</f>
        <v>49465.106681919046</v>
      </c>
    </row>
    <row r="4079" spans="1:8" x14ac:dyDescent="0.2">
      <c r="A4079">
        <f t="shared" si="378"/>
        <v>8</v>
      </c>
      <c r="B4079" t="b">
        <f t="shared" si="379"/>
        <v>0</v>
      </c>
      <c r="C4079" t="str">
        <f t="shared" si="380"/>
        <v>OFF</v>
      </c>
      <c r="D4079" s="4">
        <f t="shared" si="382"/>
        <v>42599.874999990112</v>
      </c>
      <c r="E4079" t="str">
        <f t="shared" si="383"/>
        <v>LRKPLGS</v>
      </c>
      <c r="F4079" s="39">
        <v>82.59686279296875</v>
      </c>
      <c r="G4079">
        <f t="shared" si="381"/>
        <v>1.1635804508186715E-3</v>
      </c>
      <c r="H4079" s="38">
        <f>G4079*SUMIF('Manual Inputs'!$B$11:$B$22,'Expanded kW'!A4079,'Manual Inputs'!$C$11:$C$22)</f>
        <v>46718.208896745477</v>
      </c>
    </row>
    <row r="4080" spans="1:8" x14ac:dyDescent="0.2">
      <c r="A4080">
        <f t="shared" si="378"/>
        <v>8</v>
      </c>
      <c r="B4080" t="b">
        <f t="shared" si="379"/>
        <v>0</v>
      </c>
      <c r="C4080" t="str">
        <f t="shared" si="380"/>
        <v>OFF</v>
      </c>
      <c r="D4080" s="4">
        <f t="shared" si="382"/>
        <v>42599.916666656776</v>
      </c>
      <c r="E4080" t="str">
        <f t="shared" si="383"/>
        <v>LRKPLGS</v>
      </c>
      <c r="F4080" s="39">
        <v>75.553871154785156</v>
      </c>
      <c r="G4080">
        <f t="shared" si="381"/>
        <v>1.0643625494558679E-3</v>
      </c>
      <c r="H4080" s="38">
        <f>G4080*SUMIF('Manual Inputs'!$B$11:$B$22,'Expanded kW'!A4080,'Manual Inputs'!$C$11:$C$22)</f>
        <v>42734.571462047381</v>
      </c>
    </row>
    <row r="4081" spans="1:8" x14ac:dyDescent="0.2">
      <c r="A4081">
        <f t="shared" si="378"/>
        <v>8</v>
      </c>
      <c r="B4081" t="b">
        <f t="shared" si="379"/>
        <v>0</v>
      </c>
      <c r="C4081" t="str">
        <f t="shared" si="380"/>
        <v>OFF</v>
      </c>
      <c r="D4081" s="4">
        <f t="shared" si="382"/>
        <v>42599.95833332344</v>
      </c>
      <c r="E4081" t="str">
        <f t="shared" si="383"/>
        <v>LRKPLGS</v>
      </c>
      <c r="F4081" s="39">
        <v>72.482147216796875</v>
      </c>
      <c r="G4081">
        <f t="shared" si="381"/>
        <v>1.0210897446095903E-3</v>
      </c>
      <c r="H4081" s="38">
        <f>G4081*SUMIF('Manual Inputs'!$B$11:$B$22,'Expanded kW'!A4081,'Manual Inputs'!$C$11:$C$22)</f>
        <v>40997.151471075449</v>
      </c>
    </row>
    <row r="4082" spans="1:8" x14ac:dyDescent="0.2">
      <c r="A4082">
        <f t="shared" si="378"/>
        <v>8</v>
      </c>
      <c r="B4082" t="b">
        <f t="shared" si="379"/>
        <v>0</v>
      </c>
      <c r="C4082" t="str">
        <f t="shared" si="380"/>
        <v>OFF</v>
      </c>
      <c r="D4082" s="4">
        <f t="shared" si="382"/>
        <v>42599.999999990105</v>
      </c>
      <c r="E4082" t="str">
        <f t="shared" si="383"/>
        <v>LRKPLGS</v>
      </c>
      <c r="F4082" s="39">
        <v>68.354263305664063</v>
      </c>
      <c r="G4082">
        <f t="shared" si="381"/>
        <v>9.6293832263267783E-4</v>
      </c>
      <c r="H4082" s="38">
        <f>G4082*SUMIF('Manual Inputs'!$B$11:$B$22,'Expanded kW'!A4082,'Manual Inputs'!$C$11:$C$22)</f>
        <v>38662.349199647841</v>
      </c>
    </row>
    <row r="4083" spans="1:8" x14ac:dyDescent="0.2">
      <c r="A4083">
        <f t="shared" si="378"/>
        <v>8</v>
      </c>
      <c r="B4083" t="b">
        <f t="shared" si="379"/>
        <v>0</v>
      </c>
      <c r="C4083" t="str">
        <f t="shared" si="380"/>
        <v>OFF</v>
      </c>
      <c r="D4083" s="4">
        <f t="shared" si="382"/>
        <v>42600.041666656769</v>
      </c>
      <c r="E4083" t="str">
        <f t="shared" si="383"/>
        <v>LRKPLGS</v>
      </c>
      <c r="F4083" s="39">
        <v>66.840476989746094</v>
      </c>
      <c r="G4083">
        <f t="shared" si="381"/>
        <v>9.4161291020952091E-4</v>
      </c>
      <c r="H4083" s="38">
        <f>G4083*SUMIF('Manual Inputs'!$B$11:$B$22,'Expanded kW'!A4083,'Manual Inputs'!$C$11:$C$22)</f>
        <v>37806.125573947247</v>
      </c>
    </row>
    <row r="4084" spans="1:8" x14ac:dyDescent="0.2">
      <c r="A4084">
        <f t="shared" si="378"/>
        <v>8</v>
      </c>
      <c r="B4084" t="b">
        <f t="shared" si="379"/>
        <v>0</v>
      </c>
      <c r="C4084" t="str">
        <f t="shared" si="380"/>
        <v>OFF</v>
      </c>
      <c r="D4084" s="4">
        <f t="shared" si="382"/>
        <v>42600.083333323433</v>
      </c>
      <c r="E4084" t="str">
        <f t="shared" si="383"/>
        <v>LRKPLGS</v>
      </c>
      <c r="F4084" s="39">
        <v>67.921592712402344</v>
      </c>
      <c r="G4084">
        <f t="shared" si="381"/>
        <v>9.5684309059916399E-4</v>
      </c>
      <c r="H4084" s="38">
        <f>G4084*SUMIF('Manual Inputs'!$B$11:$B$22,'Expanded kW'!A4084,'Manual Inputs'!$C$11:$C$22)</f>
        <v>38417.623256361767</v>
      </c>
    </row>
    <row r="4085" spans="1:8" x14ac:dyDescent="0.2">
      <c r="A4085">
        <f t="shared" si="378"/>
        <v>8</v>
      </c>
      <c r="B4085" t="b">
        <f t="shared" si="379"/>
        <v>0</v>
      </c>
      <c r="C4085" t="str">
        <f t="shared" si="380"/>
        <v>OFF</v>
      </c>
      <c r="D4085" s="4">
        <f t="shared" si="382"/>
        <v>42600.124999990097</v>
      </c>
      <c r="E4085" t="str">
        <f t="shared" si="383"/>
        <v>LRKPLGS</v>
      </c>
      <c r="F4085" s="39">
        <v>69.792098999023437</v>
      </c>
      <c r="G4085">
        <f t="shared" si="381"/>
        <v>9.8319378328468585E-4</v>
      </c>
      <c r="H4085" s="38">
        <f>G4085*SUMIF('Manual Inputs'!$B$11:$B$22,'Expanded kW'!A4085,'Manual Inputs'!$C$11:$C$22)</f>
        <v>39475.61384445562</v>
      </c>
    </row>
    <row r="4086" spans="1:8" x14ac:dyDescent="0.2">
      <c r="A4086">
        <f t="shared" si="378"/>
        <v>8</v>
      </c>
      <c r="B4086" t="b">
        <f t="shared" si="379"/>
        <v>0</v>
      </c>
      <c r="C4086" t="str">
        <f t="shared" si="380"/>
        <v>OFF</v>
      </c>
      <c r="D4086" s="4">
        <f t="shared" si="382"/>
        <v>42600.166666656762</v>
      </c>
      <c r="E4086" t="str">
        <f t="shared" si="383"/>
        <v>LRKPLGS</v>
      </c>
      <c r="F4086" s="39">
        <v>71.540748596191406</v>
      </c>
      <c r="G4086">
        <f t="shared" si="381"/>
        <v>1.0078278240677676E-3</v>
      </c>
      <c r="H4086" s="38">
        <f>G4086*SUMIF('Manual Inputs'!$B$11:$B$22,'Expanded kW'!A4086,'Manual Inputs'!$C$11:$C$22)</f>
        <v>40464.680189172257</v>
      </c>
    </row>
    <row r="4087" spans="1:8" x14ac:dyDescent="0.2">
      <c r="A4087">
        <f t="shared" si="378"/>
        <v>8</v>
      </c>
      <c r="B4087" t="b">
        <f t="shared" si="379"/>
        <v>0</v>
      </c>
      <c r="C4087" t="str">
        <f t="shared" si="380"/>
        <v>OFF</v>
      </c>
      <c r="D4087" s="4">
        <f t="shared" si="382"/>
        <v>42600.208333323426</v>
      </c>
      <c r="E4087" t="str">
        <f t="shared" si="383"/>
        <v>LRKPLGS</v>
      </c>
      <c r="F4087" s="39">
        <v>79.379173278808594</v>
      </c>
      <c r="G4087">
        <f t="shared" si="381"/>
        <v>1.1182513609612817E-3</v>
      </c>
      <c r="H4087" s="38">
        <f>G4087*SUMIF('Manual Inputs'!$B$11:$B$22,'Expanded kW'!A4087,'Manual Inputs'!$C$11:$C$22)</f>
        <v>44898.228260626238</v>
      </c>
    </row>
    <row r="4088" spans="1:8" x14ac:dyDescent="0.2">
      <c r="A4088">
        <f t="shared" si="378"/>
        <v>8</v>
      </c>
      <c r="B4088" t="b">
        <f t="shared" si="379"/>
        <v>0</v>
      </c>
      <c r="C4088" t="str">
        <f t="shared" si="380"/>
        <v>OFF</v>
      </c>
      <c r="D4088" s="4">
        <f t="shared" si="382"/>
        <v>42600.24999999009</v>
      </c>
      <c r="E4088" t="str">
        <f t="shared" si="383"/>
        <v>LRKPLGS</v>
      </c>
      <c r="F4088" s="39">
        <v>101.64862060546875</v>
      </c>
      <c r="G4088">
        <f t="shared" si="381"/>
        <v>1.4319714307511929E-3</v>
      </c>
      <c r="H4088" s="38">
        <f>G4088*SUMIF('Manual Inputs'!$B$11:$B$22,'Expanded kW'!A4088,'Manual Inputs'!$C$11:$C$22)</f>
        <v>57494.211413518387</v>
      </c>
    </row>
    <row r="4089" spans="1:8" x14ac:dyDescent="0.2">
      <c r="A4089">
        <f t="shared" si="378"/>
        <v>8</v>
      </c>
      <c r="B4089" t="b">
        <f t="shared" si="379"/>
        <v>0</v>
      </c>
      <c r="C4089" t="str">
        <f t="shared" si="380"/>
        <v>ON</v>
      </c>
      <c r="D4089" s="4">
        <f t="shared" si="382"/>
        <v>42600.291666656754</v>
      </c>
      <c r="E4089" t="str">
        <f t="shared" si="383"/>
        <v>LRKPLGS</v>
      </c>
      <c r="F4089" s="39">
        <v>107.27775573730469</v>
      </c>
      <c r="G4089">
        <f t="shared" si="381"/>
        <v>1.5112716774305192E-3</v>
      </c>
      <c r="H4089" s="38">
        <f>G4089*SUMIF('Manual Inputs'!$B$11:$B$22,'Expanded kW'!A4089,'Manual Inputs'!$C$11:$C$22)</f>
        <v>60678.147244789543</v>
      </c>
    </row>
    <row r="4090" spans="1:8" x14ac:dyDescent="0.2">
      <c r="A4090">
        <f t="shared" si="378"/>
        <v>8</v>
      </c>
      <c r="B4090" t="b">
        <f t="shared" si="379"/>
        <v>0</v>
      </c>
      <c r="C4090" t="str">
        <f t="shared" si="380"/>
        <v>ON</v>
      </c>
      <c r="D4090" s="4">
        <f t="shared" si="382"/>
        <v>42600.333333323419</v>
      </c>
      <c r="E4090" t="str">
        <f t="shared" si="383"/>
        <v>LRKPLGS</v>
      </c>
      <c r="F4090" s="39">
        <v>110.31610870361328</v>
      </c>
      <c r="G4090">
        <f t="shared" si="381"/>
        <v>1.5540743698662489E-3</v>
      </c>
      <c r="H4090" s="38">
        <f>G4090*SUMIF('Manual Inputs'!$B$11:$B$22,'Expanded kW'!A4090,'Manual Inputs'!$C$11:$C$22)</f>
        <v>62396.692039134141</v>
      </c>
    </row>
    <row r="4091" spans="1:8" x14ac:dyDescent="0.2">
      <c r="A4091">
        <f t="shared" si="378"/>
        <v>8</v>
      </c>
      <c r="B4091" t="b">
        <f t="shared" si="379"/>
        <v>0</v>
      </c>
      <c r="C4091" t="str">
        <f t="shared" si="380"/>
        <v>ON</v>
      </c>
      <c r="D4091" s="4">
        <f t="shared" si="382"/>
        <v>42600.374999990083</v>
      </c>
      <c r="E4091" t="str">
        <f t="shared" si="383"/>
        <v>LRKPLGS</v>
      </c>
      <c r="F4091" s="39">
        <v>117.02719879150391</v>
      </c>
      <c r="G4091">
        <f t="shared" si="381"/>
        <v>1.6486166196067224E-3</v>
      </c>
      <c r="H4091" s="38">
        <f>G4091*SUMIF('Manual Inputs'!$B$11:$B$22,'Expanded kW'!A4091,'Manual Inputs'!$C$11:$C$22)</f>
        <v>66192.600237691557</v>
      </c>
    </row>
    <row r="4092" spans="1:8" x14ac:dyDescent="0.2">
      <c r="A4092">
        <f t="shared" si="378"/>
        <v>8</v>
      </c>
      <c r="B4092" t="b">
        <f t="shared" si="379"/>
        <v>0</v>
      </c>
      <c r="C4092" t="str">
        <f t="shared" si="380"/>
        <v>ON</v>
      </c>
      <c r="D4092" s="4">
        <f t="shared" si="382"/>
        <v>42600.416666656747</v>
      </c>
      <c r="E4092" t="str">
        <f t="shared" si="383"/>
        <v>LRKPLGS</v>
      </c>
      <c r="F4092" s="39">
        <v>119.95363616943359</v>
      </c>
      <c r="G4092">
        <f t="shared" si="381"/>
        <v>1.6898427050579233E-3</v>
      </c>
      <c r="H4092" s="38">
        <f>G4092*SUMIF('Manual Inputs'!$B$11:$B$22,'Expanded kW'!A4092,'Manual Inputs'!$C$11:$C$22)</f>
        <v>67847.843646730587</v>
      </c>
    </row>
    <row r="4093" spans="1:8" x14ac:dyDescent="0.2">
      <c r="A4093">
        <f t="shared" si="378"/>
        <v>8</v>
      </c>
      <c r="B4093" t="b">
        <f t="shared" si="379"/>
        <v>0</v>
      </c>
      <c r="C4093" t="str">
        <f t="shared" si="380"/>
        <v>ON</v>
      </c>
      <c r="D4093" s="4">
        <f t="shared" si="382"/>
        <v>42600.458333323411</v>
      </c>
      <c r="E4093" t="str">
        <f t="shared" si="383"/>
        <v>LRKPLGS</v>
      </c>
      <c r="F4093" s="39">
        <v>119.76103210449219</v>
      </c>
      <c r="G4093">
        <f t="shared" si="381"/>
        <v>1.6871294019476615E-3</v>
      </c>
      <c r="H4093" s="38">
        <f>G4093*SUMIF('Manual Inputs'!$B$11:$B$22,'Expanded kW'!A4093,'Manual Inputs'!$C$11:$C$22)</f>
        <v>67738.903468665361</v>
      </c>
    </row>
    <row r="4094" spans="1:8" x14ac:dyDescent="0.2">
      <c r="A4094">
        <f t="shared" si="378"/>
        <v>8</v>
      </c>
      <c r="B4094" t="b">
        <f t="shared" si="379"/>
        <v>0</v>
      </c>
      <c r="C4094" t="str">
        <f t="shared" si="380"/>
        <v>ON</v>
      </c>
      <c r="D4094" s="4">
        <f t="shared" si="382"/>
        <v>42600.499999990076</v>
      </c>
      <c r="E4094" t="str">
        <f t="shared" si="383"/>
        <v>LRKPLGS</v>
      </c>
      <c r="F4094" s="39">
        <v>125.11309051513672</v>
      </c>
      <c r="G4094">
        <f t="shared" si="381"/>
        <v>1.7625263398903912E-3</v>
      </c>
      <c r="H4094" s="38">
        <f>G4094*SUMIF('Manual Inputs'!$B$11:$B$22,'Expanded kW'!A4094,'Manual Inputs'!$C$11:$C$22)</f>
        <v>70766.119931871755</v>
      </c>
    </row>
    <row r="4095" spans="1:8" x14ac:dyDescent="0.2">
      <c r="A4095">
        <f t="shared" si="378"/>
        <v>8</v>
      </c>
      <c r="B4095" t="b">
        <f t="shared" si="379"/>
        <v>0</v>
      </c>
      <c r="C4095" t="str">
        <f t="shared" si="380"/>
        <v>ON</v>
      </c>
      <c r="D4095" s="4">
        <f t="shared" si="382"/>
        <v>42600.54166665674</v>
      </c>
      <c r="E4095" t="str">
        <f t="shared" si="383"/>
        <v>LRKPLGS</v>
      </c>
      <c r="F4095" s="39">
        <v>133.38943481445312</v>
      </c>
      <c r="G4095">
        <f t="shared" si="381"/>
        <v>1.8791190542537376E-3</v>
      </c>
      <c r="H4095" s="38">
        <f>G4095*SUMIF('Manual Inputs'!$B$11:$B$22,'Expanded kW'!A4095,'Manual Inputs'!$C$11:$C$22)</f>
        <v>75447.362884718721</v>
      </c>
    </row>
    <row r="4096" spans="1:8" x14ac:dyDescent="0.2">
      <c r="A4096">
        <f t="shared" si="378"/>
        <v>8</v>
      </c>
      <c r="B4096" t="b">
        <f t="shared" si="379"/>
        <v>0</v>
      </c>
      <c r="C4096" t="str">
        <f t="shared" si="380"/>
        <v>ON</v>
      </c>
      <c r="D4096" s="4">
        <f t="shared" si="382"/>
        <v>42600.583333323404</v>
      </c>
      <c r="E4096" t="str">
        <f t="shared" si="383"/>
        <v>LRKPLGS</v>
      </c>
      <c r="F4096" s="39">
        <v>132.56315612792969</v>
      </c>
      <c r="G4096">
        <f t="shared" si="381"/>
        <v>1.8674788818058242E-3</v>
      </c>
      <c r="H4096" s="38">
        <f>G4096*SUMIF('Manual Inputs'!$B$11:$B$22,'Expanded kW'!A4096,'Manual Inputs'!$C$11:$C$22)</f>
        <v>74980.00542126775</v>
      </c>
    </row>
    <row r="4097" spans="1:8" x14ac:dyDescent="0.2">
      <c r="A4097">
        <f t="shared" si="378"/>
        <v>8</v>
      </c>
      <c r="B4097" t="b">
        <f t="shared" si="379"/>
        <v>0</v>
      </c>
      <c r="C4097" t="str">
        <f t="shared" si="380"/>
        <v>ON</v>
      </c>
      <c r="D4097" s="4">
        <f t="shared" si="382"/>
        <v>42600.624999990068</v>
      </c>
      <c r="E4097" t="str">
        <f t="shared" si="383"/>
        <v>LRKPLGS</v>
      </c>
      <c r="F4097" s="39">
        <v>126.1402587890625</v>
      </c>
      <c r="G4097">
        <f t="shared" si="381"/>
        <v>1.7769965374599644E-3</v>
      </c>
      <c r="H4097" s="38">
        <f>G4097*SUMIF('Manual Inputs'!$B$11:$B$22,'Expanded kW'!A4097,'Manual Inputs'!$C$11:$C$22)</f>
        <v>71347.104007667178</v>
      </c>
    </row>
    <row r="4098" spans="1:8" x14ac:dyDescent="0.2">
      <c r="A4098">
        <f t="shared" ref="A4098:A4161" si="384">MONTH(D4098)</f>
        <v>8</v>
      </c>
      <c r="B4098" t="b">
        <f t="shared" ref="B4098:B4161" si="385">IF(ISNA(VLOOKUP(DATE(YEAR(D4098),MONTH(D4098),DAY(D4098)),Holidays,1,FALSE)),FALSE,TRUE)</f>
        <v>0</v>
      </c>
      <c r="C4098" t="str">
        <f t="shared" ref="C4098:C4161" si="386">IF(OR(HOUR(D4098)&lt;PkStart,HOUR(D4098)&gt;OPkStart-1,WEEKDAY(D4098,2)&gt;5,B4098)=TRUE,"OFF","ON")</f>
        <v>ON</v>
      </c>
      <c r="D4098" s="4">
        <f t="shared" si="382"/>
        <v>42600.666666656733</v>
      </c>
      <c r="E4098" t="str">
        <f t="shared" si="383"/>
        <v>LRKPLGS</v>
      </c>
      <c r="F4098" s="39">
        <v>115.51836395263672</v>
      </c>
      <c r="G4098">
        <f t="shared" ref="G4098:G4161" si="387">IF(SUMIF($A$2:$A$8761,A4098,$F$2:$F$8761)=0,0,F4098/SUMIF($A$2:$A$8761,A4098,$F$2:$F$8761))</f>
        <v>1.6273609609454415E-3</v>
      </c>
      <c r="H4098" s="38">
        <f>G4098*SUMIF('Manual Inputs'!$B$11:$B$22,'Expanded kW'!A4098,'Manual Inputs'!$C$11:$C$22)</f>
        <v>65339.177252734247</v>
      </c>
    </row>
    <row r="4099" spans="1:8" x14ac:dyDescent="0.2">
      <c r="A4099">
        <f t="shared" si="384"/>
        <v>8</v>
      </c>
      <c r="B4099" t="b">
        <f t="shared" si="385"/>
        <v>0</v>
      </c>
      <c r="C4099" t="str">
        <f t="shared" si="386"/>
        <v>ON</v>
      </c>
      <c r="D4099" s="4">
        <f t="shared" si="382"/>
        <v>42600.708333323397</v>
      </c>
      <c r="E4099" t="str">
        <f t="shared" si="383"/>
        <v>LRKPLGS</v>
      </c>
      <c r="F4099" s="39">
        <v>109.49034118652344</v>
      </c>
      <c r="G4099">
        <f t="shared" si="387"/>
        <v>1.5424413985000698E-3</v>
      </c>
      <c r="H4099" s="38">
        <f>G4099*SUMIF('Manual Inputs'!$B$11:$B$22,'Expanded kW'!A4099,'Manual Inputs'!$C$11:$C$22)</f>
        <v>61929.623701923221</v>
      </c>
    </row>
    <row r="4100" spans="1:8" x14ac:dyDescent="0.2">
      <c r="A4100">
        <f t="shared" si="384"/>
        <v>8</v>
      </c>
      <c r="B4100" t="b">
        <f t="shared" si="385"/>
        <v>0</v>
      </c>
      <c r="C4100" t="str">
        <f t="shared" si="386"/>
        <v>ON</v>
      </c>
      <c r="D4100" s="4">
        <f t="shared" ref="D4100:D4163" si="388">+D4099+1/24</f>
        <v>42600.749999990061</v>
      </c>
      <c r="E4100" t="str">
        <f t="shared" ref="E4100:E4163" si="389">+E4099</f>
        <v>LRKPLGS</v>
      </c>
      <c r="F4100" s="39">
        <v>97.997589111328125</v>
      </c>
      <c r="G4100">
        <f t="shared" si="387"/>
        <v>1.3805376507230857E-3</v>
      </c>
      <c r="H4100" s="38">
        <f>G4100*SUMIF('Manual Inputs'!$B$11:$B$22,'Expanded kW'!A4100,'Manual Inputs'!$C$11:$C$22)</f>
        <v>55429.125086215674</v>
      </c>
    </row>
    <row r="4101" spans="1:8" x14ac:dyDescent="0.2">
      <c r="A4101">
        <f t="shared" si="384"/>
        <v>8</v>
      </c>
      <c r="B4101" t="b">
        <f t="shared" si="385"/>
        <v>0</v>
      </c>
      <c r="C4101" t="str">
        <f t="shared" si="386"/>
        <v>ON</v>
      </c>
      <c r="D4101" s="4">
        <f t="shared" si="388"/>
        <v>42600.791666656725</v>
      </c>
      <c r="E4101" t="str">
        <f t="shared" si="389"/>
        <v>LRKPLGS</v>
      </c>
      <c r="F4101" s="39">
        <v>100.10101318359375</v>
      </c>
      <c r="G4101">
        <f t="shared" si="387"/>
        <v>1.4101695646664082E-3</v>
      </c>
      <c r="H4101" s="38">
        <f>G4101*SUMIF('Manual Inputs'!$B$11:$B$22,'Expanded kW'!A4101,'Manual Inputs'!$C$11:$C$22)</f>
        <v>56618.85798748651</v>
      </c>
    </row>
    <row r="4102" spans="1:8" x14ac:dyDescent="0.2">
      <c r="A4102">
        <f t="shared" si="384"/>
        <v>8</v>
      </c>
      <c r="B4102" t="b">
        <f t="shared" si="385"/>
        <v>0</v>
      </c>
      <c r="C4102" t="str">
        <f t="shared" si="386"/>
        <v>ON</v>
      </c>
      <c r="D4102" s="4">
        <f t="shared" si="388"/>
        <v>42600.83333332339</v>
      </c>
      <c r="E4102" t="str">
        <f t="shared" si="389"/>
        <v>LRKPLGS</v>
      </c>
      <c r="F4102" s="39">
        <v>95.642852783203125</v>
      </c>
      <c r="G4102">
        <f t="shared" si="387"/>
        <v>1.3473653840583519E-3</v>
      </c>
      <c r="H4102" s="38">
        <f>G4102*SUMIF('Manual Inputs'!$B$11:$B$22,'Expanded kW'!A4102,'Manual Inputs'!$C$11:$C$22)</f>
        <v>54097.245642442613</v>
      </c>
    </row>
    <row r="4103" spans="1:8" x14ac:dyDescent="0.2">
      <c r="A4103">
        <f t="shared" si="384"/>
        <v>8</v>
      </c>
      <c r="B4103" t="b">
        <f t="shared" si="385"/>
        <v>0</v>
      </c>
      <c r="C4103" t="str">
        <f t="shared" si="386"/>
        <v>OFF</v>
      </c>
      <c r="D4103" s="4">
        <f t="shared" si="388"/>
        <v>42600.874999990054</v>
      </c>
      <c r="E4103" t="str">
        <f t="shared" si="389"/>
        <v>LRKPLGS</v>
      </c>
      <c r="F4103" s="39">
        <v>84.83148193359375</v>
      </c>
      <c r="G4103">
        <f t="shared" si="387"/>
        <v>1.1950605707546288E-3</v>
      </c>
      <c r="H4103" s="38">
        <f>G4103*SUMIF('Manual Inputs'!$B$11:$B$22,'Expanded kW'!A4103,'Manual Inputs'!$C$11:$C$22)</f>
        <v>47982.147989420941</v>
      </c>
    </row>
    <row r="4104" spans="1:8" x14ac:dyDescent="0.2">
      <c r="A4104">
        <f t="shared" si="384"/>
        <v>8</v>
      </c>
      <c r="B4104" t="b">
        <f t="shared" si="385"/>
        <v>0</v>
      </c>
      <c r="C4104" t="str">
        <f t="shared" si="386"/>
        <v>OFF</v>
      </c>
      <c r="D4104" s="4">
        <f t="shared" si="388"/>
        <v>42600.916666656718</v>
      </c>
      <c r="E4104" t="str">
        <f t="shared" si="389"/>
        <v>LRKPLGS</v>
      </c>
      <c r="F4104" s="39">
        <v>80.832969665527344</v>
      </c>
      <c r="G4104">
        <f t="shared" si="387"/>
        <v>1.1387316673295371E-3</v>
      </c>
      <c r="H4104" s="38">
        <f>G4104*SUMIF('Manual Inputs'!$B$11:$B$22,'Expanded kW'!A4104,'Manual Inputs'!$C$11:$C$22)</f>
        <v>45720.520548631175</v>
      </c>
    </row>
    <row r="4105" spans="1:8" x14ac:dyDescent="0.2">
      <c r="A4105">
        <f t="shared" si="384"/>
        <v>8</v>
      </c>
      <c r="B4105" t="b">
        <f t="shared" si="385"/>
        <v>0</v>
      </c>
      <c r="C4105" t="str">
        <f t="shared" si="386"/>
        <v>OFF</v>
      </c>
      <c r="D4105" s="4">
        <f t="shared" si="388"/>
        <v>42600.958333323382</v>
      </c>
      <c r="E4105" t="str">
        <f t="shared" si="389"/>
        <v>LRKPLGS</v>
      </c>
      <c r="F4105" s="39">
        <v>78.079170227050781</v>
      </c>
      <c r="G4105">
        <f t="shared" si="387"/>
        <v>1.0999376128856251E-3</v>
      </c>
      <c r="H4105" s="38">
        <f>G4105*SUMIF('Manual Inputs'!$B$11:$B$22,'Expanded kW'!A4105,'Manual Inputs'!$C$11:$C$22)</f>
        <v>44162.924133026871</v>
      </c>
    </row>
    <row r="4106" spans="1:8" x14ac:dyDescent="0.2">
      <c r="A4106">
        <f t="shared" si="384"/>
        <v>8</v>
      </c>
      <c r="B4106" t="b">
        <f t="shared" si="385"/>
        <v>0</v>
      </c>
      <c r="C4106" t="str">
        <f t="shared" si="386"/>
        <v>OFF</v>
      </c>
      <c r="D4106" s="4">
        <f t="shared" si="388"/>
        <v>42600.999999990046</v>
      </c>
      <c r="E4106" t="str">
        <f t="shared" si="389"/>
        <v>LRKPLGS</v>
      </c>
      <c r="F4106" s="39">
        <v>73.855461120605469</v>
      </c>
      <c r="G4106">
        <f t="shared" si="387"/>
        <v>1.040436256780573E-3</v>
      </c>
      <c r="H4106" s="38">
        <f>G4106*SUMIF('Manual Inputs'!$B$11:$B$22,'Expanded kW'!A4106,'Manual Inputs'!$C$11:$C$22)</f>
        <v>41773.921479880148</v>
      </c>
    </row>
    <row r="4107" spans="1:8" x14ac:dyDescent="0.2">
      <c r="A4107">
        <f t="shared" si="384"/>
        <v>8</v>
      </c>
      <c r="B4107" t="b">
        <f t="shared" si="385"/>
        <v>0</v>
      </c>
      <c r="C4107" t="str">
        <f t="shared" si="386"/>
        <v>OFF</v>
      </c>
      <c r="D4107" s="4">
        <f t="shared" si="388"/>
        <v>42601.041666656711</v>
      </c>
      <c r="E4107" t="str">
        <f t="shared" si="389"/>
        <v>LRKPLGS</v>
      </c>
      <c r="F4107" s="39">
        <v>69.934501647949219</v>
      </c>
      <c r="G4107">
        <f t="shared" si="387"/>
        <v>9.8519987568132018E-4</v>
      </c>
      <c r="H4107" s="38">
        <f>G4107*SUMIF('Manual Inputs'!$B$11:$B$22,'Expanded kW'!A4107,'Manual Inputs'!$C$11:$C$22)</f>
        <v>39556.159236556523</v>
      </c>
    </row>
    <row r="4108" spans="1:8" x14ac:dyDescent="0.2">
      <c r="A4108">
        <f t="shared" si="384"/>
        <v>8</v>
      </c>
      <c r="B4108" t="b">
        <f t="shared" si="385"/>
        <v>0</v>
      </c>
      <c r="C4108" t="str">
        <f t="shared" si="386"/>
        <v>OFF</v>
      </c>
      <c r="D4108" s="4">
        <f t="shared" si="388"/>
        <v>42601.083333323375</v>
      </c>
      <c r="E4108" t="str">
        <f t="shared" si="389"/>
        <v>LRKPLGS</v>
      </c>
      <c r="F4108" s="39">
        <v>67.97283935546875</v>
      </c>
      <c r="G4108">
        <f t="shared" si="387"/>
        <v>9.5756502591275595E-4</v>
      </c>
      <c r="H4108" s="38">
        <f>G4108*SUMIF('Manual Inputs'!$B$11:$B$22,'Expanded kW'!A4108,'Manual Inputs'!$C$11:$C$22)</f>
        <v>38446.609240757258</v>
      </c>
    </row>
    <row r="4109" spans="1:8" x14ac:dyDescent="0.2">
      <c r="A4109">
        <f t="shared" si="384"/>
        <v>8</v>
      </c>
      <c r="B4109" t="b">
        <f t="shared" si="385"/>
        <v>0</v>
      </c>
      <c r="C4109" t="str">
        <f t="shared" si="386"/>
        <v>OFF</v>
      </c>
      <c r="D4109" s="4">
        <f t="shared" si="388"/>
        <v>42601.124999990039</v>
      </c>
      <c r="E4109" t="str">
        <f t="shared" si="389"/>
        <v>LRKPLGS</v>
      </c>
      <c r="F4109" s="39">
        <v>69.676826477050781</v>
      </c>
      <c r="G4109">
        <f t="shared" si="387"/>
        <v>9.8156988561413938E-4</v>
      </c>
      <c r="H4109" s="38">
        <f>G4109*SUMIF('Manual Inputs'!$B$11:$B$22,'Expanded kW'!A4109,'Manual Inputs'!$C$11:$C$22)</f>
        <v>39410.413719663084</v>
      </c>
    </row>
    <row r="4110" spans="1:8" x14ac:dyDescent="0.2">
      <c r="A4110">
        <f t="shared" si="384"/>
        <v>8</v>
      </c>
      <c r="B4110" t="b">
        <f t="shared" si="385"/>
        <v>0</v>
      </c>
      <c r="C4110" t="str">
        <f t="shared" si="386"/>
        <v>OFF</v>
      </c>
      <c r="D4110" s="4">
        <f t="shared" si="388"/>
        <v>42601.166666656703</v>
      </c>
      <c r="E4110" t="str">
        <f t="shared" si="389"/>
        <v>LRKPLGS</v>
      </c>
      <c r="F4110" s="39">
        <v>71.139488220214844</v>
      </c>
      <c r="G4110">
        <f t="shared" si="387"/>
        <v>1.0021750823850141E-3</v>
      </c>
      <c r="H4110" s="38">
        <f>G4110*SUMIF('Manual Inputs'!$B$11:$B$22,'Expanded kW'!A4110,'Manual Inputs'!$C$11:$C$22)</f>
        <v>40237.720406040447</v>
      </c>
    </row>
    <row r="4111" spans="1:8" x14ac:dyDescent="0.2">
      <c r="A4111">
        <f t="shared" si="384"/>
        <v>8</v>
      </c>
      <c r="B4111" t="b">
        <f t="shared" si="385"/>
        <v>0</v>
      </c>
      <c r="C4111" t="str">
        <f t="shared" si="386"/>
        <v>OFF</v>
      </c>
      <c r="D4111" s="4">
        <f t="shared" si="388"/>
        <v>42601.208333323368</v>
      </c>
      <c r="E4111" t="str">
        <f t="shared" si="389"/>
        <v>LRKPLGS</v>
      </c>
      <c r="F4111" s="39">
        <v>84.004936218261719</v>
      </c>
      <c r="G4111">
        <f t="shared" si="387"/>
        <v>1.1834166365476005E-3</v>
      </c>
      <c r="H4111" s="38">
        <f>G4111*SUMIF('Manual Inputs'!$B$11:$B$22,'Expanded kW'!A4111,'Manual Inputs'!$C$11:$C$22)</f>
        <v>47514.639489874411</v>
      </c>
    </row>
    <row r="4112" spans="1:8" x14ac:dyDescent="0.2">
      <c r="A4112">
        <f t="shared" si="384"/>
        <v>8</v>
      </c>
      <c r="B4112" t="b">
        <f t="shared" si="385"/>
        <v>0</v>
      </c>
      <c r="C4112" t="str">
        <f t="shared" si="386"/>
        <v>OFF</v>
      </c>
      <c r="D4112" s="4">
        <f t="shared" si="388"/>
        <v>42601.249999990032</v>
      </c>
      <c r="E4112" t="str">
        <f t="shared" si="389"/>
        <v>LRKPLGS</v>
      </c>
      <c r="F4112" s="39">
        <v>95.072891235351563</v>
      </c>
      <c r="G4112">
        <f t="shared" si="387"/>
        <v>1.3393360704455485E-3</v>
      </c>
      <c r="H4112" s="38">
        <f>G4112*SUMIF('Manual Inputs'!$B$11:$B$22,'Expanded kW'!A4112,'Manual Inputs'!$C$11:$C$22)</f>
        <v>53774.865569456248</v>
      </c>
    </row>
    <row r="4113" spans="1:8" x14ac:dyDescent="0.2">
      <c r="A4113">
        <f t="shared" si="384"/>
        <v>8</v>
      </c>
      <c r="B4113" t="b">
        <f t="shared" si="385"/>
        <v>0</v>
      </c>
      <c r="C4113" t="str">
        <f t="shared" si="386"/>
        <v>ON</v>
      </c>
      <c r="D4113" s="4">
        <f t="shared" si="388"/>
        <v>42601.291666656696</v>
      </c>
      <c r="E4113" t="str">
        <f t="shared" si="389"/>
        <v>LRKPLGS</v>
      </c>
      <c r="F4113" s="39">
        <v>94.512969970703125</v>
      </c>
      <c r="G4113">
        <f t="shared" si="387"/>
        <v>1.3314481989754707E-3</v>
      </c>
      <c r="H4113" s="38">
        <f>G4113*SUMIF('Manual Inputs'!$B$11:$B$22,'Expanded kW'!A4113,'Manual Inputs'!$C$11:$C$22)</f>
        <v>53458.16445366275</v>
      </c>
    </row>
    <row r="4114" spans="1:8" x14ac:dyDescent="0.2">
      <c r="A4114">
        <f t="shared" si="384"/>
        <v>8</v>
      </c>
      <c r="B4114" t="b">
        <f t="shared" si="385"/>
        <v>0</v>
      </c>
      <c r="C4114" t="str">
        <f t="shared" si="386"/>
        <v>ON</v>
      </c>
      <c r="D4114" s="4">
        <f t="shared" si="388"/>
        <v>42601.33333332336</v>
      </c>
      <c r="E4114" t="str">
        <f t="shared" si="389"/>
        <v>LRKPLGS</v>
      </c>
      <c r="F4114" s="39">
        <v>103.63844299316406</v>
      </c>
      <c r="G4114">
        <f t="shared" si="387"/>
        <v>1.460002984888146E-3</v>
      </c>
      <c r="H4114" s="38">
        <f>G4114*SUMIF('Manual Inputs'!$B$11:$B$22,'Expanded kW'!A4114,'Manual Inputs'!$C$11:$C$22)</f>
        <v>58619.689244423171</v>
      </c>
    </row>
    <row r="4115" spans="1:8" x14ac:dyDescent="0.2">
      <c r="A4115">
        <f t="shared" si="384"/>
        <v>8</v>
      </c>
      <c r="B4115" t="b">
        <f t="shared" si="385"/>
        <v>0</v>
      </c>
      <c r="C4115" t="str">
        <f t="shared" si="386"/>
        <v>ON</v>
      </c>
      <c r="D4115" s="4">
        <f t="shared" si="388"/>
        <v>42601.374999990025</v>
      </c>
      <c r="E4115" t="str">
        <f t="shared" si="389"/>
        <v>LRKPLGS</v>
      </c>
      <c r="F4115" s="39">
        <v>108.82225036621094</v>
      </c>
      <c r="G4115">
        <f t="shared" si="387"/>
        <v>1.5330296921519057E-3</v>
      </c>
      <c r="H4115" s="38">
        <f>G4115*SUMIF('Manual Inputs'!$B$11:$B$22,'Expanded kW'!A4115,'Manual Inputs'!$C$11:$C$22)</f>
        <v>61551.740021478952</v>
      </c>
    </row>
    <row r="4116" spans="1:8" x14ac:dyDescent="0.2">
      <c r="A4116">
        <f t="shared" si="384"/>
        <v>8</v>
      </c>
      <c r="B4116" t="b">
        <f t="shared" si="385"/>
        <v>0</v>
      </c>
      <c r="C4116" t="str">
        <f t="shared" si="386"/>
        <v>ON</v>
      </c>
      <c r="D4116" s="4">
        <f t="shared" si="388"/>
        <v>42601.416666656689</v>
      </c>
      <c r="E4116" t="str">
        <f t="shared" si="389"/>
        <v>LRKPLGS</v>
      </c>
      <c r="F4116" s="39">
        <v>108.36554718017578</v>
      </c>
      <c r="G4116">
        <f t="shared" si="387"/>
        <v>1.5265959017980383E-3</v>
      </c>
      <c r="H4116" s="38">
        <f>G4116*SUMIF('Manual Inputs'!$B$11:$B$22,'Expanded kW'!A4116,'Manual Inputs'!$C$11:$C$22)</f>
        <v>61293.420829592942</v>
      </c>
    </row>
    <row r="4117" spans="1:8" x14ac:dyDescent="0.2">
      <c r="A4117">
        <f t="shared" si="384"/>
        <v>8</v>
      </c>
      <c r="B4117" t="b">
        <f t="shared" si="385"/>
        <v>0</v>
      </c>
      <c r="C4117" t="str">
        <f t="shared" si="386"/>
        <v>ON</v>
      </c>
      <c r="D4117" s="4">
        <f t="shared" si="388"/>
        <v>42601.458333323353</v>
      </c>
      <c r="E4117" t="str">
        <f t="shared" si="389"/>
        <v>LRKPLGS</v>
      </c>
      <c r="F4117" s="39">
        <v>103.23328399658203</v>
      </c>
      <c r="G4117">
        <f t="shared" si="387"/>
        <v>1.4542953215223131E-3</v>
      </c>
      <c r="H4117" s="38">
        <f>G4117*SUMIF('Manual Inputs'!$B$11:$B$22,'Expanded kW'!A4117,'Manual Inputs'!$C$11:$C$22)</f>
        <v>58390.524334296264</v>
      </c>
    </row>
    <row r="4118" spans="1:8" x14ac:dyDescent="0.2">
      <c r="A4118">
        <f t="shared" si="384"/>
        <v>8</v>
      </c>
      <c r="B4118" t="b">
        <f t="shared" si="385"/>
        <v>0</v>
      </c>
      <c r="C4118" t="str">
        <f t="shared" si="386"/>
        <v>ON</v>
      </c>
      <c r="D4118" s="4">
        <f t="shared" si="388"/>
        <v>42601.499999990017</v>
      </c>
      <c r="E4118" t="str">
        <f t="shared" si="389"/>
        <v>LRKPLGS</v>
      </c>
      <c r="F4118" s="39">
        <v>110.53407287597656</v>
      </c>
      <c r="G4118">
        <f t="shared" si="387"/>
        <v>1.5571449326136075E-3</v>
      </c>
      <c r="H4118" s="38">
        <f>G4118*SUMIF('Manual Inputs'!$B$11:$B$22,'Expanded kW'!A4118,'Manual Inputs'!$C$11:$C$22)</f>
        <v>62519.97633096006</v>
      </c>
    </row>
    <row r="4119" spans="1:8" x14ac:dyDescent="0.2">
      <c r="A4119">
        <f t="shared" si="384"/>
        <v>8</v>
      </c>
      <c r="B4119" t="b">
        <f t="shared" si="385"/>
        <v>0</v>
      </c>
      <c r="C4119" t="str">
        <f t="shared" si="386"/>
        <v>ON</v>
      </c>
      <c r="D4119" s="4">
        <f t="shared" si="388"/>
        <v>42601.541666656682</v>
      </c>
      <c r="E4119" t="str">
        <f t="shared" si="389"/>
        <v>LRKPLGS</v>
      </c>
      <c r="F4119" s="39">
        <v>112.64389801025391</v>
      </c>
      <c r="G4119">
        <f t="shared" si="387"/>
        <v>1.5868670212968593E-3</v>
      </c>
      <c r="H4119" s="38">
        <f>G4119*SUMIF('Manual Inputs'!$B$11:$B$22,'Expanded kW'!A4119,'Manual Inputs'!$C$11:$C$22)</f>
        <v>63713.329783207206</v>
      </c>
    </row>
    <row r="4120" spans="1:8" x14ac:dyDescent="0.2">
      <c r="A4120">
        <f t="shared" si="384"/>
        <v>8</v>
      </c>
      <c r="B4120" t="b">
        <f t="shared" si="385"/>
        <v>0</v>
      </c>
      <c r="C4120" t="str">
        <f t="shared" si="386"/>
        <v>ON</v>
      </c>
      <c r="D4120" s="4">
        <f t="shared" si="388"/>
        <v>42601.583333323346</v>
      </c>
      <c r="E4120" t="str">
        <f t="shared" si="389"/>
        <v>LRKPLGS</v>
      </c>
      <c r="F4120" s="39">
        <v>110.34427642822266</v>
      </c>
      <c r="G4120">
        <f t="shared" si="387"/>
        <v>1.5544711817134696E-3</v>
      </c>
      <c r="H4120" s="38">
        <f>G4120*SUMIF('Manual Inputs'!$B$11:$B$22,'Expanded kW'!A4120,'Manual Inputs'!$C$11:$C$22)</f>
        <v>62412.624189556671</v>
      </c>
    </row>
    <row r="4121" spans="1:8" x14ac:dyDescent="0.2">
      <c r="A4121">
        <f t="shared" si="384"/>
        <v>8</v>
      </c>
      <c r="B4121" t="b">
        <f t="shared" si="385"/>
        <v>0</v>
      </c>
      <c r="C4121" t="str">
        <f t="shared" si="386"/>
        <v>ON</v>
      </c>
      <c r="D4121" s="4">
        <f t="shared" si="388"/>
        <v>42601.62499999001</v>
      </c>
      <c r="E4121" t="str">
        <f t="shared" si="389"/>
        <v>LRKPLGS</v>
      </c>
      <c r="F4121" s="39">
        <v>107.76316070556641</v>
      </c>
      <c r="G4121">
        <f t="shared" si="387"/>
        <v>1.5181098031498373E-3</v>
      </c>
      <c r="H4121" s="38">
        <f>G4121*SUMIF('Manual Inputs'!$B$11:$B$22,'Expanded kW'!A4121,'Manual Inputs'!$C$11:$C$22)</f>
        <v>60952.700659289199</v>
      </c>
    </row>
    <row r="4122" spans="1:8" x14ac:dyDescent="0.2">
      <c r="A4122">
        <f t="shared" si="384"/>
        <v>8</v>
      </c>
      <c r="B4122" t="b">
        <f t="shared" si="385"/>
        <v>0</v>
      </c>
      <c r="C4122" t="str">
        <f t="shared" si="386"/>
        <v>ON</v>
      </c>
      <c r="D4122" s="4">
        <f t="shared" si="388"/>
        <v>42601.666666656674</v>
      </c>
      <c r="E4122" t="str">
        <f t="shared" si="389"/>
        <v>LRKPLGS</v>
      </c>
      <c r="F4122" s="39">
        <v>103.33274841308594</v>
      </c>
      <c r="G4122">
        <f t="shared" si="387"/>
        <v>1.4556965230532494E-3</v>
      </c>
      <c r="H4122" s="38">
        <f>G4122*SUMIF('Manual Inputs'!$B$11:$B$22,'Expanded kW'!A4122,'Manual Inputs'!$C$11:$C$22)</f>
        <v>58446.783122231951</v>
      </c>
    </row>
    <row r="4123" spans="1:8" x14ac:dyDescent="0.2">
      <c r="A4123">
        <f t="shared" si="384"/>
        <v>8</v>
      </c>
      <c r="B4123" t="b">
        <f t="shared" si="385"/>
        <v>0</v>
      </c>
      <c r="C4123" t="str">
        <f t="shared" si="386"/>
        <v>ON</v>
      </c>
      <c r="D4123" s="4">
        <f t="shared" si="388"/>
        <v>42601.708333323339</v>
      </c>
      <c r="E4123" t="str">
        <f t="shared" si="389"/>
        <v>LRKPLGS</v>
      </c>
      <c r="F4123" s="39">
        <v>93.373893737792969</v>
      </c>
      <c r="G4123">
        <f t="shared" si="387"/>
        <v>1.3154015019002003E-3</v>
      </c>
      <c r="H4123" s="38">
        <f>G4123*SUMIF('Manual Inputs'!$B$11:$B$22,'Expanded kW'!A4123,'Manual Inputs'!$C$11:$C$22)</f>
        <v>52813.883307878787</v>
      </c>
    </row>
    <row r="4124" spans="1:8" x14ac:dyDescent="0.2">
      <c r="A4124">
        <f t="shared" si="384"/>
        <v>8</v>
      </c>
      <c r="B4124" t="b">
        <f t="shared" si="385"/>
        <v>0</v>
      </c>
      <c r="C4124" t="str">
        <f t="shared" si="386"/>
        <v>ON</v>
      </c>
      <c r="D4124" s="4">
        <f t="shared" si="388"/>
        <v>42601.749999990003</v>
      </c>
      <c r="E4124" t="str">
        <f t="shared" si="389"/>
        <v>LRKPLGS</v>
      </c>
      <c r="F4124" s="39">
        <v>90.336036682128906</v>
      </c>
      <c r="G4124">
        <f t="shared" si="387"/>
        <v>1.2726057955885417E-3</v>
      </c>
      <c r="H4124" s="38">
        <f>G4124*SUMIF('Manual Inputs'!$B$11:$B$22,'Expanded kW'!A4124,'Manual Inputs'!$C$11:$C$22)</f>
        <v>51095.619009140224</v>
      </c>
    </row>
    <row r="4125" spans="1:8" x14ac:dyDescent="0.2">
      <c r="A4125">
        <f t="shared" si="384"/>
        <v>8</v>
      </c>
      <c r="B4125" t="b">
        <f t="shared" si="385"/>
        <v>0</v>
      </c>
      <c r="C4125" t="str">
        <f t="shared" si="386"/>
        <v>ON</v>
      </c>
      <c r="D4125" s="4">
        <f t="shared" si="388"/>
        <v>42601.791666656667</v>
      </c>
      <c r="E4125" t="str">
        <f t="shared" si="389"/>
        <v>LRKPLGS</v>
      </c>
      <c r="F4125" s="39">
        <v>88.820144653320313</v>
      </c>
      <c r="G4125">
        <f t="shared" si="387"/>
        <v>1.2512507190077916E-3</v>
      </c>
      <c r="H4125" s="38">
        <f>G4125*SUMIF('Manual Inputs'!$B$11:$B$22,'Expanded kW'!A4125,'Manual Inputs'!$C$11:$C$22)</f>
        <v>50238.20435594325</v>
      </c>
    </row>
    <row r="4126" spans="1:8" x14ac:dyDescent="0.2">
      <c r="A4126">
        <f t="shared" si="384"/>
        <v>8</v>
      </c>
      <c r="B4126" t="b">
        <f t="shared" si="385"/>
        <v>0</v>
      </c>
      <c r="C4126" t="str">
        <f t="shared" si="386"/>
        <v>ON</v>
      </c>
      <c r="D4126" s="4">
        <f t="shared" si="388"/>
        <v>42601.833333323331</v>
      </c>
      <c r="E4126" t="str">
        <f t="shared" si="389"/>
        <v>LRKPLGS</v>
      </c>
      <c r="F4126" s="39">
        <v>87.59649658203125</v>
      </c>
      <c r="G4126">
        <f t="shared" si="387"/>
        <v>1.2340126190813726E-3</v>
      </c>
      <c r="H4126" s="38">
        <f>G4126*SUMIF('Manual Inputs'!$B$11:$B$22,'Expanded kW'!A4126,'Manual Inputs'!$C$11:$C$22)</f>
        <v>49546.087921038554</v>
      </c>
    </row>
    <row r="4127" spans="1:8" x14ac:dyDescent="0.2">
      <c r="A4127">
        <f t="shared" si="384"/>
        <v>8</v>
      </c>
      <c r="B4127" t="b">
        <f t="shared" si="385"/>
        <v>0</v>
      </c>
      <c r="C4127" t="str">
        <f t="shared" si="386"/>
        <v>OFF</v>
      </c>
      <c r="D4127" s="4">
        <f t="shared" si="388"/>
        <v>42601.874999989996</v>
      </c>
      <c r="E4127" t="str">
        <f t="shared" si="389"/>
        <v>LRKPLGS</v>
      </c>
      <c r="F4127" s="39">
        <v>82.560806274414063</v>
      </c>
      <c r="G4127">
        <f t="shared" si="387"/>
        <v>1.1630725058593093E-3</v>
      </c>
      <c r="H4127" s="38">
        <f>G4127*SUMIF('Manual Inputs'!$B$11:$B$22,'Expanded kW'!A4127,'Manual Inputs'!$C$11:$C$22)</f>
        <v>46697.814708528553</v>
      </c>
    </row>
    <row r="4128" spans="1:8" x14ac:dyDescent="0.2">
      <c r="A4128">
        <f t="shared" si="384"/>
        <v>8</v>
      </c>
      <c r="B4128" t="b">
        <f t="shared" si="385"/>
        <v>0</v>
      </c>
      <c r="C4128" t="str">
        <f t="shared" si="386"/>
        <v>OFF</v>
      </c>
      <c r="D4128" s="4">
        <f t="shared" si="388"/>
        <v>42601.91666665666</v>
      </c>
      <c r="E4128" t="str">
        <f t="shared" si="389"/>
        <v>LRKPLGS</v>
      </c>
      <c r="F4128" s="39">
        <v>77.407356262207031</v>
      </c>
      <c r="G4128">
        <f t="shared" si="387"/>
        <v>1.0904734568675139E-3</v>
      </c>
      <c r="H4128" s="38">
        <f>G4128*SUMIF('Manual Inputs'!$B$11:$B$22,'Expanded kW'!A4128,'Manual Inputs'!$C$11:$C$22)</f>
        <v>43782.934577878863</v>
      </c>
    </row>
    <row r="4129" spans="1:8" x14ac:dyDescent="0.2">
      <c r="A4129">
        <f t="shared" si="384"/>
        <v>8</v>
      </c>
      <c r="B4129" t="b">
        <f t="shared" si="385"/>
        <v>0</v>
      </c>
      <c r="C4129" t="str">
        <f t="shared" si="386"/>
        <v>OFF</v>
      </c>
      <c r="D4129" s="4">
        <f t="shared" si="388"/>
        <v>42601.958333323324</v>
      </c>
      <c r="E4129" t="str">
        <f t="shared" si="389"/>
        <v>LRKPLGS</v>
      </c>
      <c r="F4129" s="39">
        <v>73.641311645507812</v>
      </c>
      <c r="G4129">
        <f t="shared" si="387"/>
        <v>1.0374194334491433E-3</v>
      </c>
      <c r="H4129" s="38">
        <f>G4129*SUMIF('Manual Inputs'!$B$11:$B$22,'Expanded kW'!A4129,'Manual Inputs'!$C$11:$C$22)</f>
        <v>41652.794846562145</v>
      </c>
    </row>
    <row r="4130" spans="1:8" x14ac:dyDescent="0.2">
      <c r="A4130">
        <f t="shared" si="384"/>
        <v>8</v>
      </c>
      <c r="B4130" t="b">
        <f t="shared" si="385"/>
        <v>0</v>
      </c>
      <c r="C4130" t="str">
        <f t="shared" si="386"/>
        <v>OFF</v>
      </c>
      <c r="D4130" s="4">
        <f t="shared" si="388"/>
        <v>42601.999999989988</v>
      </c>
      <c r="E4130" t="str">
        <f t="shared" si="389"/>
        <v>LRKPLGS</v>
      </c>
      <c r="F4130" s="39">
        <v>70.710159301757813</v>
      </c>
      <c r="G4130">
        <f t="shared" si="387"/>
        <v>9.9612692607985425E-4</v>
      </c>
      <c r="H4130" s="38">
        <f>G4130*SUMIF('Manual Inputs'!$B$11:$B$22,'Expanded kW'!A4130,'Manual Inputs'!$C$11:$C$22)</f>
        <v>39994.884571607319</v>
      </c>
    </row>
    <row r="4131" spans="1:8" x14ac:dyDescent="0.2">
      <c r="A4131">
        <f t="shared" si="384"/>
        <v>8</v>
      </c>
      <c r="B4131" t="b">
        <f t="shared" si="385"/>
        <v>0</v>
      </c>
      <c r="C4131" t="str">
        <f t="shared" si="386"/>
        <v>OFF</v>
      </c>
      <c r="D4131" s="4">
        <f t="shared" si="388"/>
        <v>42602.041666656653</v>
      </c>
      <c r="E4131" t="str">
        <f t="shared" si="389"/>
        <v>LRKPLGS</v>
      </c>
      <c r="F4131" s="39">
        <v>68.711051940917969</v>
      </c>
      <c r="G4131">
        <f t="shared" si="387"/>
        <v>9.6796457020452951E-4</v>
      </c>
      <c r="H4131" s="38">
        <f>G4131*SUMIF('Manual Inputs'!$B$11:$B$22,'Expanded kW'!A4131,'Manual Inputs'!$C$11:$C$22)</f>
        <v>38864.154999894243</v>
      </c>
    </row>
    <row r="4132" spans="1:8" x14ac:dyDescent="0.2">
      <c r="A4132">
        <f t="shared" si="384"/>
        <v>8</v>
      </c>
      <c r="B4132" t="b">
        <f t="shared" si="385"/>
        <v>0</v>
      </c>
      <c r="C4132" t="str">
        <f t="shared" si="386"/>
        <v>OFF</v>
      </c>
      <c r="D4132" s="4">
        <f t="shared" si="388"/>
        <v>42602.083333323317</v>
      </c>
      <c r="E4132" t="str">
        <f t="shared" si="389"/>
        <v>LRKPLGS</v>
      </c>
      <c r="F4132" s="39">
        <v>66.260093688964844</v>
      </c>
      <c r="G4132">
        <f t="shared" si="387"/>
        <v>9.3343678051239923E-4</v>
      </c>
      <c r="H4132" s="38">
        <f>G4132*SUMIF('Manual Inputs'!$B$11:$B$22,'Expanded kW'!A4132,'Manual Inputs'!$C$11:$C$22)</f>
        <v>37477.850777917229</v>
      </c>
    </row>
    <row r="4133" spans="1:8" x14ac:dyDescent="0.2">
      <c r="A4133">
        <f t="shared" si="384"/>
        <v>8</v>
      </c>
      <c r="B4133" t="b">
        <f t="shared" si="385"/>
        <v>0</v>
      </c>
      <c r="C4133" t="str">
        <f t="shared" si="386"/>
        <v>OFF</v>
      </c>
      <c r="D4133" s="4">
        <f t="shared" si="388"/>
        <v>42602.124999989981</v>
      </c>
      <c r="E4133" t="str">
        <f t="shared" si="389"/>
        <v>LRKPLGS</v>
      </c>
      <c r="F4133" s="39">
        <v>66.591712951660156</v>
      </c>
      <c r="G4133">
        <f t="shared" si="387"/>
        <v>9.3810845541795042E-4</v>
      </c>
      <c r="H4133" s="38">
        <f>G4133*SUMIF('Manual Inputs'!$B$11:$B$22,'Expanded kW'!A4133,'Manual Inputs'!$C$11:$C$22)</f>
        <v>37665.42034732832</v>
      </c>
    </row>
    <row r="4134" spans="1:8" x14ac:dyDescent="0.2">
      <c r="A4134">
        <f t="shared" si="384"/>
        <v>8</v>
      </c>
      <c r="B4134" t="b">
        <f t="shared" si="385"/>
        <v>0</v>
      </c>
      <c r="C4134" t="str">
        <f t="shared" si="386"/>
        <v>OFF</v>
      </c>
      <c r="D4134" s="4">
        <f t="shared" si="388"/>
        <v>42602.166666656645</v>
      </c>
      <c r="E4134" t="str">
        <f t="shared" si="389"/>
        <v>LRKPLGS</v>
      </c>
      <c r="F4134" s="39">
        <v>70.980857849121094</v>
      </c>
      <c r="G4134">
        <f t="shared" si="387"/>
        <v>9.9994038251301708E-4</v>
      </c>
      <c r="H4134" s="38">
        <f>G4134*SUMIF('Manual Inputs'!$B$11:$B$22,'Expanded kW'!A4134,'Manual Inputs'!$C$11:$C$22)</f>
        <v>40147.996334646814</v>
      </c>
    </row>
    <row r="4135" spans="1:8" x14ac:dyDescent="0.2">
      <c r="A4135">
        <f t="shared" si="384"/>
        <v>8</v>
      </c>
      <c r="B4135" t="b">
        <f t="shared" si="385"/>
        <v>0</v>
      </c>
      <c r="C4135" t="str">
        <f t="shared" si="386"/>
        <v>OFF</v>
      </c>
      <c r="D4135" s="4">
        <f t="shared" si="388"/>
        <v>42602.208333323309</v>
      </c>
      <c r="E4135" t="str">
        <f t="shared" si="389"/>
        <v>LRKPLGS</v>
      </c>
      <c r="F4135" s="39">
        <v>77.620841979980469</v>
      </c>
      <c r="G4135">
        <f t="shared" si="387"/>
        <v>1.0934809295405719E-3</v>
      </c>
      <c r="H4135" s="38">
        <f>G4135*SUMIF('Manual Inputs'!$B$11:$B$22,'Expanded kW'!A4135,'Manual Inputs'!$C$11:$C$22)</f>
        <v>43903.685778616484</v>
      </c>
    </row>
    <row r="4136" spans="1:8" x14ac:dyDescent="0.2">
      <c r="A4136">
        <f t="shared" si="384"/>
        <v>8</v>
      </c>
      <c r="B4136" t="b">
        <f t="shared" si="385"/>
        <v>0</v>
      </c>
      <c r="C4136" t="str">
        <f t="shared" si="386"/>
        <v>OFF</v>
      </c>
      <c r="D4136" s="4">
        <f t="shared" si="388"/>
        <v>42602.249999989974</v>
      </c>
      <c r="E4136" t="str">
        <f t="shared" si="389"/>
        <v>LRKPLGS</v>
      </c>
      <c r="F4136" s="39">
        <v>78.667625427246094</v>
      </c>
      <c r="G4136">
        <f t="shared" si="387"/>
        <v>1.1082274551868527E-3</v>
      </c>
      <c r="H4136" s="38">
        <f>G4136*SUMIF('Manual Inputs'!$B$11:$B$22,'Expanded kW'!A4136,'Manual Inputs'!$C$11:$C$22)</f>
        <v>44495.76453445966</v>
      </c>
    </row>
    <row r="4137" spans="1:8" x14ac:dyDescent="0.2">
      <c r="A4137">
        <f t="shared" si="384"/>
        <v>8</v>
      </c>
      <c r="B4137" t="b">
        <f t="shared" si="385"/>
        <v>0</v>
      </c>
      <c r="C4137" t="str">
        <f t="shared" si="386"/>
        <v>OFF</v>
      </c>
      <c r="D4137" s="4">
        <f t="shared" si="388"/>
        <v>42602.291666656638</v>
      </c>
      <c r="E4137" t="str">
        <f t="shared" si="389"/>
        <v>LRKPLGS</v>
      </c>
      <c r="F4137" s="39">
        <v>78.959671020507812</v>
      </c>
      <c r="G4137">
        <f t="shared" si="387"/>
        <v>1.1123416373915551E-3</v>
      </c>
      <c r="H4137" s="38">
        <f>G4137*SUMIF('Manual Inputs'!$B$11:$B$22,'Expanded kW'!A4137,'Manual Inputs'!$C$11:$C$22)</f>
        <v>44660.950554509523</v>
      </c>
    </row>
    <row r="4138" spans="1:8" x14ac:dyDescent="0.2">
      <c r="A4138">
        <f t="shared" si="384"/>
        <v>8</v>
      </c>
      <c r="B4138" t="b">
        <f t="shared" si="385"/>
        <v>0</v>
      </c>
      <c r="C4138" t="str">
        <f t="shared" si="386"/>
        <v>OFF</v>
      </c>
      <c r="D4138" s="4">
        <f t="shared" si="388"/>
        <v>42602.333333323302</v>
      </c>
      <c r="E4138" t="str">
        <f t="shared" si="389"/>
        <v>LRKPLGS</v>
      </c>
      <c r="F4138" s="39">
        <v>83.185791015625</v>
      </c>
      <c r="G4138">
        <f t="shared" si="387"/>
        <v>1.1718769568074745E-3</v>
      </c>
      <c r="H4138" s="38">
        <f>G4138*SUMIF('Manual Inputs'!$B$11:$B$22,'Expanded kW'!A4138,'Manual Inputs'!$C$11:$C$22)</f>
        <v>47051.316847833252</v>
      </c>
    </row>
    <row r="4139" spans="1:8" x14ac:dyDescent="0.2">
      <c r="A4139">
        <f t="shared" si="384"/>
        <v>8</v>
      </c>
      <c r="B4139" t="b">
        <f t="shared" si="385"/>
        <v>0</v>
      </c>
      <c r="C4139" t="str">
        <f t="shared" si="386"/>
        <v>OFF</v>
      </c>
      <c r="D4139" s="4">
        <f t="shared" si="388"/>
        <v>42602.374999989966</v>
      </c>
      <c r="E4139" t="str">
        <f t="shared" si="389"/>
        <v>LRKPLGS</v>
      </c>
      <c r="F4139" s="39">
        <v>87.907203674316406</v>
      </c>
      <c r="G4139">
        <f t="shared" si="387"/>
        <v>1.2383896945088004E-3</v>
      </c>
      <c r="H4139" s="38">
        <f>G4139*SUMIF('Manual Inputs'!$B$11:$B$22,'Expanded kW'!A4139,'Manual Inputs'!$C$11:$C$22)</f>
        <v>49721.829206509196</v>
      </c>
    </row>
    <row r="4140" spans="1:8" x14ac:dyDescent="0.2">
      <c r="A4140">
        <f t="shared" si="384"/>
        <v>8</v>
      </c>
      <c r="B4140" t="b">
        <f t="shared" si="385"/>
        <v>0</v>
      </c>
      <c r="C4140" t="str">
        <f t="shared" si="386"/>
        <v>OFF</v>
      </c>
      <c r="D4140" s="4">
        <f t="shared" si="388"/>
        <v>42602.416666656631</v>
      </c>
      <c r="E4140" t="str">
        <f t="shared" si="389"/>
        <v>LRKPLGS</v>
      </c>
      <c r="F4140" s="39">
        <v>91.152984619140625</v>
      </c>
      <c r="G4140">
        <f t="shared" si="387"/>
        <v>1.2841145214250924E-3</v>
      </c>
      <c r="H4140" s="38">
        <f>G4140*SUMIF('Manual Inputs'!$B$11:$B$22,'Expanded kW'!A4140,'Manual Inputs'!$C$11:$C$22)</f>
        <v>51557.698839880817</v>
      </c>
    </row>
    <row r="4141" spans="1:8" x14ac:dyDescent="0.2">
      <c r="A4141">
        <f t="shared" si="384"/>
        <v>8</v>
      </c>
      <c r="B4141" t="b">
        <f t="shared" si="385"/>
        <v>0</v>
      </c>
      <c r="C4141" t="str">
        <f t="shared" si="386"/>
        <v>OFF</v>
      </c>
      <c r="D4141" s="4">
        <f t="shared" si="388"/>
        <v>42602.458333323295</v>
      </c>
      <c r="E4141" t="str">
        <f t="shared" si="389"/>
        <v>LRKPLGS</v>
      </c>
      <c r="F4141" s="39">
        <v>94.731048583984375</v>
      </c>
      <c r="G4141">
        <f t="shared" si="387"/>
        <v>1.3345203739053072E-3</v>
      </c>
      <c r="H4141" s="38">
        <f>G4141*SUMIF('Manual Inputs'!$B$11:$B$22,'Expanded kW'!A4141,'Manual Inputs'!$C$11:$C$22)</f>
        <v>53581.513475243904</v>
      </c>
    </row>
    <row r="4142" spans="1:8" x14ac:dyDescent="0.2">
      <c r="A4142">
        <f t="shared" si="384"/>
        <v>8</v>
      </c>
      <c r="B4142" t="b">
        <f t="shared" si="385"/>
        <v>0</v>
      </c>
      <c r="C4142" t="str">
        <f t="shared" si="386"/>
        <v>OFF</v>
      </c>
      <c r="D4142" s="4">
        <f t="shared" si="388"/>
        <v>42602.499999989959</v>
      </c>
      <c r="E4142" t="str">
        <f t="shared" si="389"/>
        <v>LRKPLGS</v>
      </c>
      <c r="F4142" s="39">
        <v>93.072158813476562</v>
      </c>
      <c r="G4142">
        <f t="shared" si="387"/>
        <v>1.311150821579038E-3</v>
      </c>
      <c r="H4142" s="38">
        <f>G4142*SUMIF('Manual Inputs'!$B$11:$B$22,'Expanded kW'!A4142,'Manual Inputs'!$C$11:$C$22)</f>
        <v>52643.216835218787</v>
      </c>
    </row>
    <row r="4143" spans="1:8" x14ac:dyDescent="0.2">
      <c r="A4143">
        <f t="shared" si="384"/>
        <v>8</v>
      </c>
      <c r="B4143" t="b">
        <f t="shared" si="385"/>
        <v>0</v>
      </c>
      <c r="C4143" t="str">
        <f t="shared" si="386"/>
        <v>OFF</v>
      </c>
      <c r="D4143" s="4">
        <f t="shared" si="388"/>
        <v>42602.541666656623</v>
      </c>
      <c r="E4143" t="str">
        <f t="shared" si="389"/>
        <v>LRKPLGS</v>
      </c>
      <c r="F4143" s="39">
        <v>99.466331481933594</v>
      </c>
      <c r="G4143">
        <f t="shared" si="387"/>
        <v>1.4012285081229515E-3</v>
      </c>
      <c r="H4143" s="38">
        <f>G4143*SUMIF('Manual Inputs'!$B$11:$B$22,'Expanded kW'!A4143,'Manual Inputs'!$C$11:$C$22)</f>
        <v>56259.87108025467</v>
      </c>
    </row>
    <row r="4144" spans="1:8" x14ac:dyDescent="0.2">
      <c r="A4144">
        <f t="shared" si="384"/>
        <v>8</v>
      </c>
      <c r="B4144" t="b">
        <f t="shared" si="385"/>
        <v>0</v>
      </c>
      <c r="C4144" t="str">
        <f t="shared" si="386"/>
        <v>OFF</v>
      </c>
      <c r="D4144" s="4">
        <f t="shared" si="388"/>
        <v>42602.583333323288</v>
      </c>
      <c r="E4144" t="str">
        <f t="shared" si="389"/>
        <v>LRKPLGS</v>
      </c>
      <c r="F4144" s="39">
        <v>99.18572998046875</v>
      </c>
      <c r="G4144">
        <f t="shared" si="387"/>
        <v>1.3972755441660364E-3</v>
      </c>
      <c r="H4144" s="38">
        <f>G4144*SUMIF('Manual Inputs'!$B$11:$B$22,'Expanded kW'!A4144,'Manual Inputs'!$C$11:$C$22)</f>
        <v>56101.158035728586</v>
      </c>
    </row>
    <row r="4145" spans="1:8" x14ac:dyDescent="0.2">
      <c r="A4145">
        <f t="shared" si="384"/>
        <v>8</v>
      </c>
      <c r="B4145" t="b">
        <f t="shared" si="385"/>
        <v>0</v>
      </c>
      <c r="C4145" t="str">
        <f t="shared" si="386"/>
        <v>OFF</v>
      </c>
      <c r="D4145" s="4">
        <f t="shared" si="388"/>
        <v>42602.624999989952</v>
      </c>
      <c r="E4145" t="str">
        <f t="shared" si="389"/>
        <v>LRKPLGS</v>
      </c>
      <c r="F4145" s="39">
        <v>96.187698364257813</v>
      </c>
      <c r="G4145">
        <f t="shared" si="387"/>
        <v>1.3550408773566776E-3</v>
      </c>
      <c r="H4145" s="38">
        <f>G4145*SUMIF('Manual Inputs'!$B$11:$B$22,'Expanded kW'!A4145,'Manual Inputs'!$C$11:$C$22)</f>
        <v>54405.419691812778</v>
      </c>
    </row>
    <row r="4146" spans="1:8" x14ac:dyDescent="0.2">
      <c r="A4146">
        <f t="shared" si="384"/>
        <v>8</v>
      </c>
      <c r="B4146" t="b">
        <f t="shared" si="385"/>
        <v>0</v>
      </c>
      <c r="C4146" t="str">
        <f t="shared" si="386"/>
        <v>OFF</v>
      </c>
      <c r="D4146" s="4">
        <f t="shared" si="388"/>
        <v>42602.666666656616</v>
      </c>
      <c r="E4146" t="str">
        <f t="shared" si="389"/>
        <v>LRKPLGS</v>
      </c>
      <c r="F4146" s="39">
        <v>102.99381256103516</v>
      </c>
      <c r="G4146">
        <f t="shared" si="387"/>
        <v>1.4509217759479461E-3</v>
      </c>
      <c r="H4146" s="38">
        <f>G4146*SUMIF('Manual Inputs'!$B$11:$B$22,'Expanded kW'!A4146,'Manual Inputs'!$C$11:$C$22)</f>
        <v>58255.075163802656</v>
      </c>
    </row>
    <row r="4147" spans="1:8" x14ac:dyDescent="0.2">
      <c r="A4147">
        <f t="shared" si="384"/>
        <v>8</v>
      </c>
      <c r="B4147" t="b">
        <f t="shared" si="385"/>
        <v>0</v>
      </c>
      <c r="C4147" t="str">
        <f t="shared" si="386"/>
        <v>OFF</v>
      </c>
      <c r="D4147" s="4">
        <f t="shared" si="388"/>
        <v>42602.70833332328</v>
      </c>
      <c r="E4147" t="str">
        <f t="shared" si="389"/>
        <v>LRKPLGS</v>
      </c>
      <c r="F4147" s="39">
        <v>97.029670715332031</v>
      </c>
      <c r="G4147">
        <f t="shared" si="387"/>
        <v>1.3669021337617236E-3</v>
      </c>
      <c r="H4147" s="38">
        <f>G4147*SUMIF('Manual Inputs'!$B$11:$B$22,'Expanded kW'!A4147,'Manual Inputs'!$C$11:$C$22)</f>
        <v>54881.653762365371</v>
      </c>
    </row>
    <row r="4148" spans="1:8" x14ac:dyDescent="0.2">
      <c r="A4148">
        <f t="shared" si="384"/>
        <v>8</v>
      </c>
      <c r="B4148" t="b">
        <f t="shared" si="385"/>
        <v>0</v>
      </c>
      <c r="C4148" t="str">
        <f t="shared" si="386"/>
        <v>OFF</v>
      </c>
      <c r="D4148" s="4">
        <f t="shared" si="388"/>
        <v>42602.749999989945</v>
      </c>
      <c r="E4148" t="str">
        <f t="shared" si="389"/>
        <v>LRKPLGS</v>
      </c>
      <c r="F4148" s="39">
        <v>89.16448974609375</v>
      </c>
      <c r="G4148">
        <f t="shared" si="387"/>
        <v>1.2561016686048825E-3</v>
      </c>
      <c r="H4148" s="38">
        <f>G4148*SUMIF('Manual Inputs'!$B$11:$B$22,'Expanded kW'!A4148,'Manual Inputs'!$C$11:$C$22)</f>
        <v>50432.971874136791</v>
      </c>
    </row>
    <row r="4149" spans="1:8" x14ac:dyDescent="0.2">
      <c r="A4149">
        <f t="shared" si="384"/>
        <v>8</v>
      </c>
      <c r="B4149" t="b">
        <f t="shared" si="385"/>
        <v>0</v>
      </c>
      <c r="C4149" t="str">
        <f t="shared" si="386"/>
        <v>OFF</v>
      </c>
      <c r="D4149" s="4">
        <f t="shared" si="388"/>
        <v>42602.791666656609</v>
      </c>
      <c r="E4149" t="str">
        <f t="shared" si="389"/>
        <v>LRKPLGS</v>
      </c>
      <c r="F4149" s="39">
        <v>87.170028686523438</v>
      </c>
      <c r="G4149">
        <f t="shared" si="387"/>
        <v>1.2280047673381596E-3</v>
      </c>
      <c r="H4149" s="38">
        <f>G4149*SUMIF('Manual Inputs'!$B$11:$B$22,'Expanded kW'!A4149,'Manual Inputs'!$C$11:$C$22)</f>
        <v>49304.870330486367</v>
      </c>
    </row>
    <row r="4150" spans="1:8" x14ac:dyDescent="0.2">
      <c r="A4150">
        <f t="shared" si="384"/>
        <v>8</v>
      </c>
      <c r="B4150" t="b">
        <f t="shared" si="385"/>
        <v>0</v>
      </c>
      <c r="C4150" t="str">
        <f t="shared" si="386"/>
        <v>OFF</v>
      </c>
      <c r="D4150" s="4">
        <f t="shared" si="388"/>
        <v>42602.833333323273</v>
      </c>
      <c r="E4150" t="str">
        <f t="shared" si="389"/>
        <v>LRKPLGS</v>
      </c>
      <c r="F4150" s="39">
        <v>89.291603088378906</v>
      </c>
      <c r="G4150">
        <f t="shared" si="387"/>
        <v>1.2578923734224731E-3</v>
      </c>
      <c r="H4150" s="38">
        <f>G4150*SUMIF('Manual Inputs'!$B$11:$B$22,'Expanded kW'!A4150,'Manual Inputs'!$C$11:$C$22)</f>
        <v>50504.869370937929</v>
      </c>
    </row>
    <row r="4151" spans="1:8" x14ac:dyDescent="0.2">
      <c r="A4151">
        <f t="shared" si="384"/>
        <v>8</v>
      </c>
      <c r="B4151" t="b">
        <f t="shared" si="385"/>
        <v>0</v>
      </c>
      <c r="C4151" t="str">
        <f t="shared" si="386"/>
        <v>OFF</v>
      </c>
      <c r="D4151" s="4">
        <f t="shared" si="388"/>
        <v>42602.874999989937</v>
      </c>
      <c r="E4151" t="str">
        <f t="shared" si="389"/>
        <v>LRKPLGS</v>
      </c>
      <c r="F4151" s="39">
        <v>79.779701232910156</v>
      </c>
      <c r="G4151">
        <f t="shared" si="387"/>
        <v>1.1238937846761766E-3</v>
      </c>
      <c r="H4151" s="38">
        <f>G4151*SUMIF('Manual Inputs'!$B$11:$B$22,'Expanded kW'!A4151,'Manual Inputs'!$C$11:$C$22)</f>
        <v>45124.773773324516</v>
      </c>
    </row>
    <row r="4152" spans="1:8" x14ac:dyDescent="0.2">
      <c r="A4152">
        <f t="shared" si="384"/>
        <v>8</v>
      </c>
      <c r="B4152" t="b">
        <f t="shared" si="385"/>
        <v>0</v>
      </c>
      <c r="C4152" t="str">
        <f t="shared" si="386"/>
        <v>OFF</v>
      </c>
      <c r="D4152" s="4">
        <f t="shared" si="388"/>
        <v>42602.916666656602</v>
      </c>
      <c r="E4152" t="str">
        <f t="shared" si="389"/>
        <v>LRKPLGS</v>
      </c>
      <c r="F4152" s="39">
        <v>77.197616577148438</v>
      </c>
      <c r="G4152">
        <f t="shared" si="387"/>
        <v>1.0875187563008984E-3</v>
      </c>
      <c r="H4152" s="38">
        <f>G4152*SUMIF('Manual Inputs'!$B$11:$B$22,'Expanded kW'!A4152,'Manual Inputs'!$C$11:$C$22)</f>
        <v>43664.302197796031</v>
      </c>
    </row>
    <row r="4153" spans="1:8" x14ac:dyDescent="0.2">
      <c r="A4153">
        <f t="shared" si="384"/>
        <v>8</v>
      </c>
      <c r="B4153" t="b">
        <f t="shared" si="385"/>
        <v>0</v>
      </c>
      <c r="C4153" t="str">
        <f t="shared" si="386"/>
        <v>OFF</v>
      </c>
      <c r="D4153" s="4">
        <f t="shared" si="388"/>
        <v>42602.958333323266</v>
      </c>
      <c r="E4153" t="str">
        <f t="shared" si="389"/>
        <v>LRKPLGS</v>
      </c>
      <c r="F4153" s="39">
        <v>74.7171630859375</v>
      </c>
      <c r="G4153">
        <f t="shared" si="387"/>
        <v>1.0525754534448043E-3</v>
      </c>
      <c r="H4153" s="38">
        <f>G4153*SUMIF('Manual Inputs'!$B$11:$B$22,'Expanded kW'!A4153,'Manual Inputs'!$C$11:$C$22)</f>
        <v>42261.314960235737</v>
      </c>
    </row>
    <row r="4154" spans="1:8" x14ac:dyDescent="0.2">
      <c r="A4154">
        <f t="shared" si="384"/>
        <v>8</v>
      </c>
      <c r="B4154" t="b">
        <f t="shared" si="385"/>
        <v>0</v>
      </c>
      <c r="C4154" t="str">
        <f t="shared" si="386"/>
        <v>OFF</v>
      </c>
      <c r="D4154" s="4">
        <f t="shared" si="388"/>
        <v>42602.99999998993</v>
      </c>
      <c r="E4154" t="str">
        <f t="shared" si="389"/>
        <v>LRKPLGS</v>
      </c>
      <c r="F4154" s="39">
        <v>69.16070556640625</v>
      </c>
      <c r="G4154">
        <f t="shared" si="387"/>
        <v>9.7429905011775985E-4</v>
      </c>
      <c r="H4154" s="38">
        <f>G4154*SUMIF('Manual Inputs'!$B$11:$B$22,'Expanded kW'!A4154,'Manual Inputs'!$C$11:$C$22)</f>
        <v>39118.486838857607</v>
      </c>
    </row>
    <row r="4155" spans="1:8" x14ac:dyDescent="0.2">
      <c r="A4155">
        <f t="shared" si="384"/>
        <v>8</v>
      </c>
      <c r="B4155" t="b">
        <f t="shared" si="385"/>
        <v>0</v>
      </c>
      <c r="C4155" t="str">
        <f t="shared" si="386"/>
        <v>OFF</v>
      </c>
      <c r="D4155" s="4">
        <f t="shared" si="388"/>
        <v>42603.041666656594</v>
      </c>
      <c r="E4155" t="str">
        <f t="shared" si="389"/>
        <v>LRKPLGS</v>
      </c>
      <c r="F4155" s="39">
        <v>66.43035888671875</v>
      </c>
      <c r="G4155">
        <f t="shared" si="387"/>
        <v>9.3583538560298009E-4</v>
      </c>
      <c r="H4155" s="38">
        <f>G4155*SUMIF('Manual Inputs'!$B$11:$B$22,'Expanded kW'!A4155,'Manual Inputs'!$C$11:$C$22)</f>
        <v>37574.155707760037</v>
      </c>
    </row>
    <row r="4156" spans="1:8" x14ac:dyDescent="0.2">
      <c r="A4156">
        <f t="shared" si="384"/>
        <v>8</v>
      </c>
      <c r="B4156" t="b">
        <f t="shared" si="385"/>
        <v>0</v>
      </c>
      <c r="C4156" t="str">
        <f t="shared" si="386"/>
        <v>OFF</v>
      </c>
      <c r="D4156" s="4">
        <f t="shared" si="388"/>
        <v>42603.083333323259</v>
      </c>
      <c r="E4156" t="str">
        <f t="shared" si="389"/>
        <v>LRKPLGS</v>
      </c>
      <c r="F4156" s="39">
        <v>64.561836242675781</v>
      </c>
      <c r="G4156">
        <f t="shared" si="387"/>
        <v>9.0951263741374138E-4</v>
      </c>
      <c r="H4156" s="38">
        <f>G4156*SUMIF('Manual Inputs'!$B$11:$B$22,'Expanded kW'!A4156,'Manual Inputs'!$C$11:$C$22)</f>
        <v>36517.287102090311</v>
      </c>
    </row>
    <row r="4157" spans="1:8" x14ac:dyDescent="0.2">
      <c r="A4157">
        <f t="shared" si="384"/>
        <v>8</v>
      </c>
      <c r="B4157" t="b">
        <f t="shared" si="385"/>
        <v>0</v>
      </c>
      <c r="C4157" t="str">
        <f t="shared" si="386"/>
        <v>OFF</v>
      </c>
      <c r="D4157" s="4">
        <f t="shared" si="388"/>
        <v>42603.124999989923</v>
      </c>
      <c r="E4157" t="str">
        <f t="shared" si="389"/>
        <v>LRKPLGS</v>
      </c>
      <c r="F4157" s="39">
        <v>64.86126708984375</v>
      </c>
      <c r="G4157">
        <f t="shared" si="387"/>
        <v>9.1373085912768259E-4</v>
      </c>
      <c r="H4157" s="38">
        <f>G4157*SUMIF('Manual Inputs'!$B$11:$B$22,'Expanded kW'!A4157,'Manual Inputs'!$C$11:$C$22)</f>
        <v>36686.650349011514</v>
      </c>
    </row>
    <row r="4158" spans="1:8" x14ac:dyDescent="0.2">
      <c r="A4158">
        <f t="shared" si="384"/>
        <v>8</v>
      </c>
      <c r="B4158" t="b">
        <f t="shared" si="385"/>
        <v>0</v>
      </c>
      <c r="C4158" t="str">
        <f t="shared" si="386"/>
        <v>OFF</v>
      </c>
      <c r="D4158" s="4">
        <f t="shared" si="388"/>
        <v>42603.166666656587</v>
      </c>
      <c r="E4158" t="str">
        <f t="shared" si="389"/>
        <v>LRKPLGS</v>
      </c>
      <c r="F4158" s="39">
        <v>72.488113403320313</v>
      </c>
      <c r="G4158">
        <f t="shared" si="387"/>
        <v>1.0211737930561034E-3</v>
      </c>
      <c r="H4158" s="38">
        <f>G4158*SUMIF('Manual Inputs'!$B$11:$B$22,'Expanded kW'!A4158,'Manual Inputs'!$C$11:$C$22)</f>
        <v>41000.526048981847</v>
      </c>
    </row>
    <row r="4159" spans="1:8" x14ac:dyDescent="0.2">
      <c r="A4159">
        <f t="shared" si="384"/>
        <v>8</v>
      </c>
      <c r="B4159" t="b">
        <f t="shared" si="385"/>
        <v>0</v>
      </c>
      <c r="C4159" t="str">
        <f t="shared" si="386"/>
        <v>OFF</v>
      </c>
      <c r="D4159" s="4">
        <f t="shared" si="388"/>
        <v>42603.208333323251</v>
      </c>
      <c r="E4159" t="str">
        <f t="shared" si="389"/>
        <v>LRKPLGS</v>
      </c>
      <c r="F4159" s="39">
        <v>73.280876159667969</v>
      </c>
      <c r="G4159">
        <f t="shared" si="387"/>
        <v>1.0323418109956634E-3</v>
      </c>
      <c r="H4159" s="38">
        <f>G4159*SUMIF('Manual Inputs'!$B$11:$B$22,'Expanded kW'!A4159,'Manual Inputs'!$C$11:$C$22)</f>
        <v>41448.926324782173</v>
      </c>
    </row>
    <row r="4160" spans="1:8" x14ac:dyDescent="0.2">
      <c r="A4160">
        <f t="shared" si="384"/>
        <v>8</v>
      </c>
      <c r="B4160" t="b">
        <f t="shared" si="385"/>
        <v>0</v>
      </c>
      <c r="C4160" t="str">
        <f t="shared" si="386"/>
        <v>OFF</v>
      </c>
      <c r="D4160" s="4">
        <f t="shared" si="388"/>
        <v>42603.249999989916</v>
      </c>
      <c r="E4160" t="str">
        <f t="shared" si="389"/>
        <v>LRKPLGS</v>
      </c>
      <c r="F4160" s="39">
        <v>75.943588256835938</v>
      </c>
      <c r="G4160">
        <f t="shared" si="387"/>
        <v>1.0698526756660197E-3</v>
      </c>
      <c r="H4160" s="38">
        <f>G4160*SUMIF('Manual Inputs'!$B$11:$B$22,'Expanded kW'!A4160,'Manual Inputs'!$C$11:$C$22)</f>
        <v>42955.002170534201</v>
      </c>
    </row>
    <row r="4161" spans="1:8" x14ac:dyDescent="0.2">
      <c r="A4161">
        <f t="shared" si="384"/>
        <v>8</v>
      </c>
      <c r="B4161" t="b">
        <f t="shared" si="385"/>
        <v>0</v>
      </c>
      <c r="C4161" t="str">
        <f t="shared" si="386"/>
        <v>OFF</v>
      </c>
      <c r="D4161" s="4">
        <f t="shared" si="388"/>
        <v>42603.29166665658</v>
      </c>
      <c r="E4161" t="str">
        <f t="shared" si="389"/>
        <v>LRKPLGS</v>
      </c>
      <c r="F4161" s="39">
        <v>72.585990905761719</v>
      </c>
      <c r="G4161">
        <f t="shared" si="387"/>
        <v>1.022552638990013E-3</v>
      </c>
      <c r="H4161" s="38">
        <f>G4161*SUMIF('Manual Inputs'!$B$11:$B$22,'Expanded kW'!A4161,'Manual Inputs'!$C$11:$C$22)</f>
        <v>41055.887250978223</v>
      </c>
    </row>
    <row r="4162" spans="1:8" x14ac:dyDescent="0.2">
      <c r="A4162">
        <f t="shared" ref="A4162:A4225" si="390">MONTH(D4162)</f>
        <v>8</v>
      </c>
      <c r="B4162" t="b">
        <f t="shared" ref="B4162:B4225" si="391">IF(ISNA(VLOOKUP(DATE(YEAR(D4162),MONTH(D4162),DAY(D4162)),Holidays,1,FALSE)),FALSE,TRUE)</f>
        <v>0</v>
      </c>
      <c r="C4162" t="str">
        <f t="shared" ref="C4162:C4225" si="392">IF(OR(HOUR(D4162)&lt;PkStart,HOUR(D4162)&gt;OPkStart-1,WEEKDAY(D4162,2)&gt;5,B4162)=TRUE,"OFF","ON")</f>
        <v>OFF</v>
      </c>
      <c r="D4162" s="4">
        <f t="shared" si="388"/>
        <v>42603.333333323244</v>
      </c>
      <c r="E4162" t="str">
        <f t="shared" si="389"/>
        <v>LRKPLGS</v>
      </c>
      <c r="F4162" s="39">
        <v>72.705131530761719</v>
      </c>
      <c r="G4162">
        <f t="shared" ref="G4162:G4225" si="393">IF(SUMIF($A$2:$A$8761,A4162,$F$2:$F$8761)=0,0,F4162/SUMIF($A$2:$A$8761,A4162,$F$2:$F$8761))</f>
        <v>1.0242310284283116E-3</v>
      </c>
      <c r="H4162" s="38">
        <f>G4162*SUMIF('Manual Inputs'!$B$11:$B$22,'Expanded kW'!A4162,'Manual Inputs'!$C$11:$C$22)</f>
        <v>41123.275241497795</v>
      </c>
    </row>
    <row r="4163" spans="1:8" x14ac:dyDescent="0.2">
      <c r="A4163">
        <f t="shared" si="390"/>
        <v>8</v>
      </c>
      <c r="B4163" t="b">
        <f t="shared" si="391"/>
        <v>0</v>
      </c>
      <c r="C4163" t="str">
        <f t="shared" si="392"/>
        <v>OFF</v>
      </c>
      <c r="D4163" s="4">
        <f t="shared" si="388"/>
        <v>42603.374999989908</v>
      </c>
      <c r="E4163" t="str">
        <f t="shared" si="389"/>
        <v>LRKPLGS</v>
      </c>
      <c r="F4163" s="39">
        <v>76.391433715820312</v>
      </c>
      <c r="G4163">
        <f t="shared" si="393"/>
        <v>1.0761616830960996E-3</v>
      </c>
      <c r="H4163" s="38">
        <f>G4163*SUMIF('Manual Inputs'!$B$11:$B$22,'Expanded kW'!A4163,'Manual Inputs'!$C$11:$C$22)</f>
        <v>43208.311279364803</v>
      </c>
    </row>
    <row r="4164" spans="1:8" x14ac:dyDescent="0.2">
      <c r="A4164">
        <f t="shared" si="390"/>
        <v>8</v>
      </c>
      <c r="B4164" t="b">
        <f t="shared" si="391"/>
        <v>0</v>
      </c>
      <c r="C4164" t="str">
        <f t="shared" si="392"/>
        <v>OFF</v>
      </c>
      <c r="D4164" s="4">
        <f t="shared" ref="D4164:D4227" si="394">+D4163+1/24</f>
        <v>42603.416666656572</v>
      </c>
      <c r="E4164" t="str">
        <f t="shared" ref="E4164:E4227" si="395">+E4163</f>
        <v>LRKPLGS</v>
      </c>
      <c r="F4164" s="39">
        <v>83.163650512695312</v>
      </c>
      <c r="G4164">
        <f t="shared" si="393"/>
        <v>1.1715650532374219E-3</v>
      </c>
      <c r="H4164" s="38">
        <f>G4164*SUMIF('Manual Inputs'!$B$11:$B$22,'Expanded kW'!A4164,'Manual Inputs'!$C$11:$C$22)</f>
        <v>47038.79379785325</v>
      </c>
    </row>
    <row r="4165" spans="1:8" x14ac:dyDescent="0.2">
      <c r="A4165">
        <f t="shared" si="390"/>
        <v>8</v>
      </c>
      <c r="B4165" t="b">
        <f t="shared" si="391"/>
        <v>0</v>
      </c>
      <c r="C4165" t="str">
        <f t="shared" si="392"/>
        <v>OFF</v>
      </c>
      <c r="D4165" s="4">
        <f t="shared" si="394"/>
        <v>42603.458333323237</v>
      </c>
      <c r="E4165" t="str">
        <f t="shared" si="395"/>
        <v>LRKPLGS</v>
      </c>
      <c r="F4165" s="39">
        <v>87.774810791015625</v>
      </c>
      <c r="G4165">
        <f t="shared" si="393"/>
        <v>1.2365246143395639E-3</v>
      </c>
      <c r="H4165" s="38">
        <f>G4165*SUMIF('Manual Inputs'!$B$11:$B$22,'Expanded kW'!A4165,'Manual Inputs'!$C$11:$C$22)</f>
        <v>49646.945510333084</v>
      </c>
    </row>
    <row r="4166" spans="1:8" x14ac:dyDescent="0.2">
      <c r="A4166">
        <f t="shared" si="390"/>
        <v>8</v>
      </c>
      <c r="B4166" t="b">
        <f t="shared" si="391"/>
        <v>0</v>
      </c>
      <c r="C4166" t="str">
        <f t="shared" si="392"/>
        <v>OFF</v>
      </c>
      <c r="D4166" s="4">
        <f t="shared" si="394"/>
        <v>42603.499999989901</v>
      </c>
      <c r="E4166" t="str">
        <f t="shared" si="395"/>
        <v>LRKPLGS</v>
      </c>
      <c r="F4166" s="39">
        <v>92.384254455566406</v>
      </c>
      <c r="G4166">
        <f t="shared" si="393"/>
        <v>1.301459992704538E-3</v>
      </c>
      <c r="H4166" s="38">
        <f>G4166*SUMIF('Manual Inputs'!$B$11:$B$22,'Expanded kW'!A4166,'Manual Inputs'!$C$11:$C$22)</f>
        <v>52254.126276484356</v>
      </c>
    </row>
    <row r="4167" spans="1:8" x14ac:dyDescent="0.2">
      <c r="A4167">
        <f t="shared" si="390"/>
        <v>8</v>
      </c>
      <c r="B4167" t="b">
        <f t="shared" si="391"/>
        <v>0</v>
      </c>
      <c r="C4167" t="str">
        <f t="shared" si="392"/>
        <v>OFF</v>
      </c>
      <c r="D4167" s="4">
        <f t="shared" si="394"/>
        <v>42603.541666656565</v>
      </c>
      <c r="E4167" t="str">
        <f t="shared" si="395"/>
        <v>LRKPLGS</v>
      </c>
      <c r="F4167" s="39">
        <v>90.692771911621094</v>
      </c>
      <c r="G4167">
        <f t="shared" si="393"/>
        <v>1.2776312908085701E-3</v>
      </c>
      <c r="H4167" s="38">
        <f>G4167*SUMIF('Manual Inputs'!$B$11:$B$22,'Expanded kW'!A4167,'Manual Inputs'!$C$11:$C$22)</f>
        <v>51297.394602167507</v>
      </c>
    </row>
    <row r="4168" spans="1:8" x14ac:dyDescent="0.2">
      <c r="A4168">
        <f t="shared" si="390"/>
        <v>8</v>
      </c>
      <c r="B4168" t="b">
        <f t="shared" si="391"/>
        <v>0</v>
      </c>
      <c r="C4168" t="str">
        <f t="shared" si="392"/>
        <v>OFF</v>
      </c>
      <c r="D4168" s="4">
        <f t="shared" si="394"/>
        <v>42603.583333323229</v>
      </c>
      <c r="E4168" t="str">
        <f t="shared" si="395"/>
        <v>LRKPLGS</v>
      </c>
      <c r="F4168" s="39">
        <v>94.008438110351563</v>
      </c>
      <c r="G4168">
        <f t="shared" si="393"/>
        <v>1.3243406238246838E-3</v>
      </c>
      <c r="H4168" s="38">
        <f>G4168*SUMIF('Manual Inputs'!$B$11:$B$22,'Expanded kW'!A4168,'Manual Inputs'!$C$11:$C$22)</f>
        <v>53172.792539404349</v>
      </c>
    </row>
    <row r="4169" spans="1:8" x14ac:dyDescent="0.2">
      <c r="A4169">
        <f t="shared" si="390"/>
        <v>8</v>
      </c>
      <c r="B4169" t="b">
        <f t="shared" si="391"/>
        <v>0</v>
      </c>
      <c r="C4169" t="str">
        <f t="shared" si="392"/>
        <v>OFF</v>
      </c>
      <c r="D4169" s="4">
        <f t="shared" si="394"/>
        <v>42603.624999989894</v>
      </c>
      <c r="E4169" t="str">
        <f t="shared" si="395"/>
        <v>LRKPLGS</v>
      </c>
      <c r="F4169" s="39">
        <v>95.088340759277344</v>
      </c>
      <c r="G4169">
        <f t="shared" si="393"/>
        <v>1.3395537150800614E-3</v>
      </c>
      <c r="H4169" s="38">
        <f>G4169*SUMIF('Manual Inputs'!$B$11:$B$22,'Expanded kW'!A4169,'Manual Inputs'!$C$11:$C$22)</f>
        <v>53783.604086413347</v>
      </c>
    </row>
    <row r="4170" spans="1:8" x14ac:dyDescent="0.2">
      <c r="A4170">
        <f t="shared" si="390"/>
        <v>8</v>
      </c>
      <c r="B4170" t="b">
        <f t="shared" si="391"/>
        <v>0</v>
      </c>
      <c r="C4170" t="str">
        <f t="shared" si="392"/>
        <v>OFF</v>
      </c>
      <c r="D4170" s="4">
        <f t="shared" si="394"/>
        <v>42603.666666656558</v>
      </c>
      <c r="E4170" t="str">
        <f t="shared" si="395"/>
        <v>LRKPLGS</v>
      </c>
      <c r="F4170" s="39">
        <v>95.337875366210937</v>
      </c>
      <c r="G4170">
        <f t="shared" si="393"/>
        <v>1.3430690252336497E-3</v>
      </c>
      <c r="H4170" s="38">
        <f>G4170*SUMIF('Manual Inputs'!$B$11:$B$22,'Expanded kW'!A4170,'Manual Inputs'!$C$11:$C$22)</f>
        <v>53924.745160050879</v>
      </c>
    </row>
    <row r="4171" spans="1:8" x14ac:dyDescent="0.2">
      <c r="A4171">
        <f t="shared" si="390"/>
        <v>8</v>
      </c>
      <c r="B4171" t="b">
        <f t="shared" si="391"/>
        <v>0</v>
      </c>
      <c r="C4171" t="str">
        <f t="shared" si="392"/>
        <v>OFF</v>
      </c>
      <c r="D4171" s="4">
        <f t="shared" si="394"/>
        <v>42603.708333323222</v>
      </c>
      <c r="E4171" t="str">
        <f t="shared" si="395"/>
        <v>LRKPLGS</v>
      </c>
      <c r="F4171" s="39">
        <v>99.398468017578125</v>
      </c>
      <c r="G4171">
        <f t="shared" si="393"/>
        <v>1.4002724839135721E-3</v>
      </c>
      <c r="H4171" s="38">
        <f>G4171*SUMIF('Manual Inputs'!$B$11:$B$22,'Expanded kW'!A4171,'Manual Inputs'!$C$11:$C$22)</f>
        <v>56221.486335398644</v>
      </c>
    </row>
    <row r="4172" spans="1:8" x14ac:dyDescent="0.2">
      <c r="A4172">
        <f t="shared" si="390"/>
        <v>8</v>
      </c>
      <c r="B4172" t="b">
        <f t="shared" si="391"/>
        <v>0</v>
      </c>
      <c r="C4172" t="str">
        <f t="shared" si="392"/>
        <v>OFF</v>
      </c>
      <c r="D4172" s="4">
        <f t="shared" si="394"/>
        <v>42603.749999989886</v>
      </c>
      <c r="E4172" t="str">
        <f t="shared" si="395"/>
        <v>LRKPLGS</v>
      </c>
      <c r="F4172" s="39">
        <v>82.979751586914063</v>
      </c>
      <c r="G4172">
        <f t="shared" si="393"/>
        <v>1.1689743834743102E-3</v>
      </c>
      <c r="H4172" s="38">
        <f>G4172*SUMIF('Manual Inputs'!$B$11:$B$22,'Expanded kW'!A4172,'Manual Inputs'!$C$11:$C$22)</f>
        <v>46934.777396503108</v>
      </c>
    </row>
    <row r="4173" spans="1:8" x14ac:dyDescent="0.2">
      <c r="A4173">
        <f t="shared" si="390"/>
        <v>8</v>
      </c>
      <c r="B4173" t="b">
        <f t="shared" si="391"/>
        <v>0</v>
      </c>
      <c r="C4173" t="str">
        <f t="shared" si="392"/>
        <v>OFF</v>
      </c>
      <c r="D4173" s="4">
        <f t="shared" si="394"/>
        <v>42603.791666656551</v>
      </c>
      <c r="E4173" t="str">
        <f t="shared" si="395"/>
        <v>LRKPLGS</v>
      </c>
      <c r="F4173" s="39">
        <v>72.0770263671875</v>
      </c>
      <c r="G4173">
        <f t="shared" si="393"/>
        <v>1.0153826186379165E-3</v>
      </c>
      <c r="H4173" s="38">
        <f>G4173*SUMIF('Manual Inputs'!$B$11:$B$22,'Expanded kW'!A4173,'Manual Inputs'!$C$11:$C$22)</f>
        <v>40768.008137533616</v>
      </c>
    </row>
    <row r="4174" spans="1:8" x14ac:dyDescent="0.2">
      <c r="A4174">
        <f t="shared" si="390"/>
        <v>8</v>
      </c>
      <c r="B4174" t="b">
        <f t="shared" si="391"/>
        <v>0</v>
      </c>
      <c r="C4174" t="str">
        <f t="shared" si="392"/>
        <v>OFF</v>
      </c>
      <c r="D4174" s="4">
        <f t="shared" si="394"/>
        <v>42603.833333323215</v>
      </c>
      <c r="E4174" t="str">
        <f t="shared" si="395"/>
        <v>LRKPLGS</v>
      </c>
      <c r="F4174" s="39">
        <v>72.054267883300781</v>
      </c>
      <c r="G4174">
        <f t="shared" si="393"/>
        <v>1.0150620092824834E-3</v>
      </c>
      <c r="H4174" s="38">
        <f>G4174*SUMIF('Manual Inputs'!$B$11:$B$22,'Expanded kW'!A4174,'Manual Inputs'!$C$11:$C$22)</f>
        <v>40755.135546875325</v>
      </c>
    </row>
    <row r="4175" spans="1:8" x14ac:dyDescent="0.2">
      <c r="A4175">
        <f t="shared" si="390"/>
        <v>8</v>
      </c>
      <c r="B4175" t="b">
        <f t="shared" si="391"/>
        <v>0</v>
      </c>
      <c r="C4175" t="str">
        <f t="shared" si="392"/>
        <v>OFF</v>
      </c>
      <c r="D4175" s="4">
        <f t="shared" si="394"/>
        <v>42603.874999989879</v>
      </c>
      <c r="E4175" t="str">
        <f t="shared" si="395"/>
        <v>LRKPLGS</v>
      </c>
      <c r="F4175" s="39">
        <v>70.78009033203125</v>
      </c>
      <c r="G4175">
        <f t="shared" si="393"/>
        <v>9.9711207705266707E-4</v>
      </c>
      <c r="H4175" s="38">
        <f>G4175*SUMIF('Manual Inputs'!$B$11:$B$22,'Expanded kW'!A4175,'Manual Inputs'!$C$11:$C$22)</f>
        <v>40034.438767374631</v>
      </c>
    </row>
    <row r="4176" spans="1:8" x14ac:dyDescent="0.2">
      <c r="A4176">
        <f t="shared" si="390"/>
        <v>8</v>
      </c>
      <c r="B4176" t="b">
        <f t="shared" si="391"/>
        <v>0</v>
      </c>
      <c r="C4176" t="str">
        <f t="shared" si="392"/>
        <v>OFF</v>
      </c>
      <c r="D4176" s="4">
        <f t="shared" si="394"/>
        <v>42603.916666656543</v>
      </c>
      <c r="E4176" t="str">
        <f t="shared" si="395"/>
        <v>LRKPLGS</v>
      </c>
      <c r="F4176" s="39">
        <v>66.316879272460938</v>
      </c>
      <c r="G4176">
        <f t="shared" si="393"/>
        <v>9.3423674545792029E-4</v>
      </c>
      <c r="H4176" s="38">
        <f>G4176*SUMIF('Manual Inputs'!$B$11:$B$22,'Expanded kW'!A4176,'Manual Inputs'!$C$11:$C$22)</f>
        <v>37509.969682466231</v>
      </c>
    </row>
    <row r="4177" spans="1:8" x14ac:dyDescent="0.2">
      <c r="A4177">
        <f t="shared" si="390"/>
        <v>8</v>
      </c>
      <c r="B4177" t="b">
        <f t="shared" si="391"/>
        <v>0</v>
      </c>
      <c r="C4177" t="str">
        <f t="shared" si="392"/>
        <v>OFF</v>
      </c>
      <c r="D4177" s="4">
        <f t="shared" si="394"/>
        <v>42603.958333323208</v>
      </c>
      <c r="E4177" t="str">
        <f t="shared" si="395"/>
        <v>LRKPLGS</v>
      </c>
      <c r="F4177" s="39">
        <v>67.048667907714844</v>
      </c>
      <c r="G4177">
        <f t="shared" si="393"/>
        <v>9.4454579257326914E-4</v>
      </c>
      <c r="H4177" s="38">
        <f>G4177*SUMIF('Manual Inputs'!$B$11:$B$22,'Expanded kW'!A4177,'Manual Inputs'!$C$11:$C$22)</f>
        <v>37923.881944675857</v>
      </c>
    </row>
    <row r="4178" spans="1:8" x14ac:dyDescent="0.2">
      <c r="A4178">
        <f t="shared" si="390"/>
        <v>8</v>
      </c>
      <c r="B4178" t="b">
        <f t="shared" si="391"/>
        <v>0</v>
      </c>
      <c r="C4178" t="str">
        <f t="shared" si="392"/>
        <v>OFF</v>
      </c>
      <c r="D4178" s="4">
        <f t="shared" si="394"/>
        <v>42603.999999989872</v>
      </c>
      <c r="E4178" t="str">
        <f t="shared" si="395"/>
        <v>LRKPLGS</v>
      </c>
      <c r="F4178" s="39">
        <v>66.515647888183594</v>
      </c>
      <c r="G4178">
        <f t="shared" si="393"/>
        <v>9.3703689146432362E-4</v>
      </c>
      <c r="H4178" s="38">
        <f>G4178*SUMIF('Manual Inputs'!$B$11:$B$22,'Expanded kW'!A4178,'Manual Inputs'!$C$11:$C$22)</f>
        <v>37622.396636680263</v>
      </c>
    </row>
    <row r="4179" spans="1:8" x14ac:dyDescent="0.2">
      <c r="A4179">
        <f t="shared" si="390"/>
        <v>8</v>
      </c>
      <c r="B4179" t="b">
        <f t="shared" si="391"/>
        <v>0</v>
      </c>
      <c r="C4179" t="str">
        <f t="shared" si="392"/>
        <v>OFF</v>
      </c>
      <c r="D4179" s="4">
        <f t="shared" si="394"/>
        <v>42604.041666656536</v>
      </c>
      <c r="E4179" t="str">
        <f t="shared" si="395"/>
        <v>LRKPLGS</v>
      </c>
      <c r="F4179" s="39">
        <v>65.7894287109375</v>
      </c>
      <c r="G4179">
        <f t="shared" si="393"/>
        <v>9.2680630389623128E-4</v>
      </c>
      <c r="H4179" s="38">
        <f>G4179*SUMIF('Manual Inputs'!$B$11:$B$22,'Expanded kW'!A4179,'Manual Inputs'!$C$11:$C$22)</f>
        <v>37211.634555892204</v>
      </c>
    </row>
    <row r="4180" spans="1:8" x14ac:dyDescent="0.2">
      <c r="A4180">
        <f t="shared" si="390"/>
        <v>8</v>
      </c>
      <c r="B4180" t="b">
        <f t="shared" si="391"/>
        <v>0</v>
      </c>
      <c r="C4180" t="str">
        <f t="shared" si="392"/>
        <v>OFF</v>
      </c>
      <c r="D4180" s="4">
        <f t="shared" si="394"/>
        <v>42604.0833333232</v>
      </c>
      <c r="E4180" t="str">
        <f t="shared" si="395"/>
        <v>LRKPLGS</v>
      </c>
      <c r="F4180" s="39">
        <v>62.764823913574219</v>
      </c>
      <c r="G4180">
        <f t="shared" si="393"/>
        <v>8.8419728831551022E-4</v>
      </c>
      <c r="H4180" s="38">
        <f>G4180*SUMIF('Manual Inputs'!$B$11:$B$22,'Expanded kW'!A4180,'Manual Inputs'!$C$11:$C$22)</f>
        <v>35500.865962810181</v>
      </c>
    </row>
    <row r="4181" spans="1:8" x14ac:dyDescent="0.2">
      <c r="A4181">
        <f t="shared" si="390"/>
        <v>8</v>
      </c>
      <c r="B4181" t="b">
        <f t="shared" si="391"/>
        <v>0</v>
      </c>
      <c r="C4181" t="str">
        <f t="shared" si="392"/>
        <v>OFF</v>
      </c>
      <c r="D4181" s="4">
        <f t="shared" si="394"/>
        <v>42604.124999989865</v>
      </c>
      <c r="E4181" t="str">
        <f t="shared" si="395"/>
        <v>LRKPLGS</v>
      </c>
      <c r="F4181" s="39">
        <v>63.676998138427734</v>
      </c>
      <c r="G4181">
        <f t="shared" si="393"/>
        <v>8.9704751119189989E-4</v>
      </c>
      <c r="H4181" s="38">
        <f>G4181*SUMIF('Manual Inputs'!$B$11:$B$22,'Expanded kW'!A4181,'Manual Inputs'!$C$11:$C$22)</f>
        <v>36016.807422884143</v>
      </c>
    </row>
    <row r="4182" spans="1:8" x14ac:dyDescent="0.2">
      <c r="A4182">
        <f t="shared" si="390"/>
        <v>8</v>
      </c>
      <c r="B4182" t="b">
        <f t="shared" si="391"/>
        <v>0</v>
      </c>
      <c r="C4182" t="str">
        <f t="shared" si="392"/>
        <v>OFF</v>
      </c>
      <c r="D4182" s="4">
        <f t="shared" si="394"/>
        <v>42604.166666656529</v>
      </c>
      <c r="E4182" t="str">
        <f t="shared" si="395"/>
        <v>LRKPLGS</v>
      </c>
      <c r="F4182" s="39">
        <v>73.156349182128906</v>
      </c>
      <c r="G4182">
        <f t="shared" si="393"/>
        <v>1.0305875415020729E-3</v>
      </c>
      <c r="H4182" s="38">
        <f>G4182*SUMIF('Manual Inputs'!$B$11:$B$22,'Expanded kW'!A4182,'Manual Inputs'!$C$11:$C$22)</f>
        <v>41378.491720449412</v>
      </c>
    </row>
    <row r="4183" spans="1:8" x14ac:dyDescent="0.2">
      <c r="A4183">
        <f t="shared" si="390"/>
        <v>8</v>
      </c>
      <c r="B4183" t="b">
        <f t="shared" si="391"/>
        <v>0</v>
      </c>
      <c r="C4183" t="str">
        <f t="shared" si="392"/>
        <v>OFF</v>
      </c>
      <c r="D4183" s="4">
        <f t="shared" si="394"/>
        <v>42604.208333323193</v>
      </c>
      <c r="E4183" t="str">
        <f t="shared" si="395"/>
        <v>LRKPLGS</v>
      </c>
      <c r="F4183" s="39">
        <v>80.694900512695312</v>
      </c>
      <c r="G4183">
        <f t="shared" si="393"/>
        <v>1.1367866229093982E-3</v>
      </c>
      <c r="H4183" s="38">
        <f>G4183*SUMIF('Manual Inputs'!$B$11:$B$22,'Expanded kW'!A4183,'Manual Inputs'!$C$11:$C$22)</f>
        <v>45642.426256595274</v>
      </c>
    </row>
    <row r="4184" spans="1:8" x14ac:dyDescent="0.2">
      <c r="A4184">
        <f t="shared" si="390"/>
        <v>8</v>
      </c>
      <c r="B4184" t="b">
        <f t="shared" si="391"/>
        <v>0</v>
      </c>
      <c r="C4184" t="str">
        <f t="shared" si="392"/>
        <v>OFF</v>
      </c>
      <c r="D4184" s="4">
        <f t="shared" si="394"/>
        <v>42604.249999989857</v>
      </c>
      <c r="E4184" t="str">
        <f t="shared" si="395"/>
        <v>LRKPLGS</v>
      </c>
      <c r="F4184" s="39">
        <v>90.520927429199219</v>
      </c>
      <c r="G4184">
        <f t="shared" si="393"/>
        <v>1.2752104375997947E-3</v>
      </c>
      <c r="H4184" s="38">
        <f>G4184*SUMIF('Manual Inputs'!$B$11:$B$22,'Expanded kW'!A4184,'Manual Inputs'!$C$11:$C$22)</f>
        <v>51200.196401702422</v>
      </c>
    </row>
    <row r="4185" spans="1:8" x14ac:dyDescent="0.2">
      <c r="A4185">
        <f t="shared" si="390"/>
        <v>8</v>
      </c>
      <c r="B4185" t="b">
        <f t="shared" si="391"/>
        <v>0</v>
      </c>
      <c r="C4185" t="str">
        <f t="shared" si="392"/>
        <v>ON</v>
      </c>
      <c r="D4185" s="4">
        <f t="shared" si="394"/>
        <v>42604.291666656522</v>
      </c>
      <c r="E4185" t="str">
        <f t="shared" si="395"/>
        <v>LRKPLGS</v>
      </c>
      <c r="F4185" s="39">
        <v>95.058929443359375</v>
      </c>
      <c r="G4185">
        <f t="shared" si="393"/>
        <v>1.339139384183248E-3</v>
      </c>
      <c r="H4185" s="38">
        <f>G4185*SUMIF('Manual Inputs'!$B$11:$B$22,'Expanded kW'!A4185,'Manual Inputs'!$C$11:$C$22)</f>
        <v>53766.96853931724</v>
      </c>
    </row>
    <row r="4186" spans="1:8" x14ac:dyDescent="0.2">
      <c r="A4186">
        <f t="shared" si="390"/>
        <v>8</v>
      </c>
      <c r="B4186" t="b">
        <f t="shared" si="391"/>
        <v>0</v>
      </c>
      <c r="C4186" t="str">
        <f t="shared" si="392"/>
        <v>ON</v>
      </c>
      <c r="D4186" s="4">
        <f t="shared" si="394"/>
        <v>42604.333333323186</v>
      </c>
      <c r="E4186" t="str">
        <f t="shared" si="395"/>
        <v>LRKPLGS</v>
      </c>
      <c r="F4186" s="39">
        <v>100.01119995117187</v>
      </c>
      <c r="G4186">
        <f t="shared" si="393"/>
        <v>1.4089043238577729E-3</v>
      </c>
      <c r="H4186" s="38">
        <f>G4186*SUMIF('Manual Inputs'!$B$11:$B$22,'Expanded kW'!A4186,'Manual Inputs'!$C$11:$C$22)</f>
        <v>56568.058075575886</v>
      </c>
    </row>
    <row r="4187" spans="1:8" x14ac:dyDescent="0.2">
      <c r="A4187">
        <f t="shared" si="390"/>
        <v>8</v>
      </c>
      <c r="B4187" t="b">
        <f t="shared" si="391"/>
        <v>0</v>
      </c>
      <c r="C4187" t="str">
        <f t="shared" si="392"/>
        <v>ON</v>
      </c>
      <c r="D4187" s="4">
        <f t="shared" si="394"/>
        <v>42604.37499998985</v>
      </c>
      <c r="E4187" t="str">
        <f t="shared" si="395"/>
        <v>LRKPLGS</v>
      </c>
      <c r="F4187" s="39">
        <v>104.92322540283203</v>
      </c>
      <c r="G4187">
        <f t="shared" si="393"/>
        <v>1.4781023126942455E-3</v>
      </c>
      <c r="H4187" s="38">
        <f>G4187*SUMIF('Manual Inputs'!$B$11:$B$22,'Expanded kW'!A4187,'Manual Inputs'!$C$11:$C$22)</f>
        <v>59346.384314575909</v>
      </c>
    </row>
    <row r="4188" spans="1:8" x14ac:dyDescent="0.2">
      <c r="A4188">
        <f t="shared" si="390"/>
        <v>8</v>
      </c>
      <c r="B4188" t="b">
        <f t="shared" si="391"/>
        <v>0</v>
      </c>
      <c r="C4188" t="str">
        <f t="shared" si="392"/>
        <v>ON</v>
      </c>
      <c r="D4188" s="4">
        <f t="shared" si="394"/>
        <v>42604.416666656514</v>
      </c>
      <c r="E4188" t="str">
        <f t="shared" si="395"/>
        <v>LRKPLGS</v>
      </c>
      <c r="F4188" s="39">
        <v>110.63169860839844</v>
      </c>
      <c r="G4188">
        <f t="shared" si="393"/>
        <v>1.5585202317460658E-3</v>
      </c>
      <c r="H4188" s="38">
        <f>G4188*SUMIF('Manual Inputs'!$B$11:$B$22,'Expanded kW'!A4188,'Manual Inputs'!$C$11:$C$22)</f>
        <v>62575.195127494924</v>
      </c>
    </row>
    <row r="4189" spans="1:8" x14ac:dyDescent="0.2">
      <c r="A4189">
        <f t="shared" si="390"/>
        <v>8</v>
      </c>
      <c r="B4189" t="b">
        <f t="shared" si="391"/>
        <v>0</v>
      </c>
      <c r="C4189" t="str">
        <f t="shared" si="392"/>
        <v>ON</v>
      </c>
      <c r="D4189" s="4">
        <f t="shared" si="394"/>
        <v>42604.458333323179</v>
      </c>
      <c r="E4189" t="str">
        <f t="shared" si="395"/>
        <v>LRKPLGS</v>
      </c>
      <c r="F4189" s="39">
        <v>106.98736572265625</v>
      </c>
      <c r="G4189">
        <f t="shared" si="393"/>
        <v>1.50718081813233E-3</v>
      </c>
      <c r="H4189" s="38">
        <f>G4189*SUMIF('Manual Inputs'!$B$11:$B$22,'Expanded kW'!A4189,'Manual Inputs'!$C$11:$C$22)</f>
        <v>60513.897648532118</v>
      </c>
    </row>
    <row r="4190" spans="1:8" x14ac:dyDescent="0.2">
      <c r="A4190">
        <f t="shared" si="390"/>
        <v>8</v>
      </c>
      <c r="B4190" t="b">
        <f t="shared" si="391"/>
        <v>0</v>
      </c>
      <c r="C4190" t="str">
        <f t="shared" si="392"/>
        <v>ON</v>
      </c>
      <c r="D4190" s="4">
        <f t="shared" si="394"/>
        <v>42604.499999989843</v>
      </c>
      <c r="E4190" t="str">
        <f t="shared" si="395"/>
        <v>LRKPLGS</v>
      </c>
      <c r="F4190" s="39">
        <v>115.31742095947266</v>
      </c>
      <c r="G4190">
        <f t="shared" si="393"/>
        <v>1.6245301834719587E-3</v>
      </c>
      <c r="H4190" s="38">
        <f>G4190*SUMIF('Manual Inputs'!$B$11:$B$22,'Expanded kW'!A4190,'Manual Inputs'!$C$11:$C$22)</f>
        <v>65225.520433170692</v>
      </c>
    </row>
    <row r="4191" spans="1:8" x14ac:dyDescent="0.2">
      <c r="A4191">
        <f t="shared" si="390"/>
        <v>8</v>
      </c>
      <c r="B4191" t="b">
        <f t="shared" si="391"/>
        <v>0</v>
      </c>
      <c r="C4191" t="str">
        <f t="shared" si="392"/>
        <v>ON</v>
      </c>
      <c r="D4191" s="4">
        <f t="shared" si="394"/>
        <v>42604.541666656507</v>
      </c>
      <c r="E4191" t="str">
        <f t="shared" si="395"/>
        <v>LRKPLGS</v>
      </c>
      <c r="F4191" s="39">
        <v>120.52223205566406</v>
      </c>
      <c r="G4191">
        <f t="shared" si="393"/>
        <v>1.6978527799598239E-3</v>
      </c>
      <c r="H4191" s="38">
        <f>G4191*SUMIF('Manual Inputs'!$B$11:$B$22,'Expanded kW'!A4191,'Manual Inputs'!$C$11:$C$22)</f>
        <v>68169.451277971108</v>
      </c>
    </row>
    <row r="4192" spans="1:8" x14ac:dyDescent="0.2">
      <c r="A4192">
        <f t="shared" si="390"/>
        <v>8</v>
      </c>
      <c r="B4192" t="b">
        <f t="shared" si="391"/>
        <v>0</v>
      </c>
      <c r="C4192" t="str">
        <f t="shared" si="392"/>
        <v>ON</v>
      </c>
      <c r="D4192" s="4">
        <f t="shared" si="394"/>
        <v>42604.583333323171</v>
      </c>
      <c r="E4192" t="str">
        <f t="shared" si="395"/>
        <v>LRKPLGS</v>
      </c>
      <c r="F4192" s="39">
        <v>115.66000366210937</v>
      </c>
      <c r="G4192">
        <f t="shared" si="393"/>
        <v>1.6293563054588902E-3</v>
      </c>
      <c r="H4192" s="38">
        <f>G4192*SUMIF('Manual Inputs'!$B$11:$B$22,'Expanded kW'!A4192,'Manual Inputs'!$C$11:$C$22)</f>
        <v>65419.291113133571</v>
      </c>
    </row>
    <row r="4193" spans="1:8" x14ac:dyDescent="0.2">
      <c r="A4193">
        <f t="shared" si="390"/>
        <v>8</v>
      </c>
      <c r="B4193" t="b">
        <f t="shared" si="391"/>
        <v>0</v>
      </c>
      <c r="C4193" t="str">
        <f t="shared" si="392"/>
        <v>ON</v>
      </c>
      <c r="D4193" s="4">
        <f t="shared" si="394"/>
        <v>42604.624999989835</v>
      </c>
      <c r="E4193" t="str">
        <f t="shared" si="395"/>
        <v>LRKPLGS</v>
      </c>
      <c r="F4193" s="39">
        <v>111.48279571533203</v>
      </c>
      <c r="G4193">
        <f t="shared" si="393"/>
        <v>1.5705100328340142E-3</v>
      </c>
      <c r="H4193" s="38">
        <f>G4193*SUMIF('Manual Inputs'!$B$11:$B$22,'Expanded kW'!A4193,'Manual Inputs'!$C$11:$C$22)</f>
        <v>63056.590317198476</v>
      </c>
    </row>
    <row r="4194" spans="1:8" x14ac:dyDescent="0.2">
      <c r="A4194">
        <f t="shared" si="390"/>
        <v>8</v>
      </c>
      <c r="B4194" t="b">
        <f t="shared" si="391"/>
        <v>0</v>
      </c>
      <c r="C4194" t="str">
        <f t="shared" si="392"/>
        <v>ON</v>
      </c>
      <c r="D4194" s="4">
        <f t="shared" si="394"/>
        <v>42604.6666666565</v>
      </c>
      <c r="E4194" t="str">
        <f t="shared" si="395"/>
        <v>LRKPLGS</v>
      </c>
      <c r="F4194" s="39">
        <v>105.10896301269531</v>
      </c>
      <c r="G4194">
        <f t="shared" si="393"/>
        <v>1.4807188848558349E-3</v>
      </c>
      <c r="H4194" s="38">
        <f>G4194*SUMIF('Manual Inputs'!$B$11:$B$22,'Expanded kW'!A4194,'Manual Inputs'!$C$11:$C$22)</f>
        <v>59451.440707326867</v>
      </c>
    </row>
    <row r="4195" spans="1:8" x14ac:dyDescent="0.2">
      <c r="A4195">
        <f t="shared" si="390"/>
        <v>8</v>
      </c>
      <c r="B4195" t="b">
        <f t="shared" si="391"/>
        <v>0</v>
      </c>
      <c r="C4195" t="str">
        <f t="shared" si="392"/>
        <v>ON</v>
      </c>
      <c r="D4195" s="4">
        <f t="shared" si="394"/>
        <v>42604.708333323164</v>
      </c>
      <c r="E4195" t="str">
        <f t="shared" si="395"/>
        <v>LRKPLGS</v>
      </c>
      <c r="F4195" s="39">
        <v>106.67694854736328</v>
      </c>
      <c r="G4195">
        <f t="shared" si="393"/>
        <v>1.502807826900513E-3</v>
      </c>
      <c r="H4195" s="38">
        <f>G4195*SUMIF('Manual Inputs'!$B$11:$B$22,'Expanded kW'!A4195,'Manual Inputs'!$C$11:$C$22)</f>
        <v>60338.320345108092</v>
      </c>
    </row>
    <row r="4196" spans="1:8" x14ac:dyDescent="0.2">
      <c r="A4196">
        <f t="shared" si="390"/>
        <v>8</v>
      </c>
      <c r="B4196" t="b">
        <f t="shared" si="391"/>
        <v>0</v>
      </c>
      <c r="C4196" t="str">
        <f t="shared" si="392"/>
        <v>ON</v>
      </c>
      <c r="D4196" s="4">
        <f t="shared" si="394"/>
        <v>42604.749999989828</v>
      </c>
      <c r="E4196" t="str">
        <f t="shared" si="395"/>
        <v>LRKPLGS</v>
      </c>
      <c r="F4196" s="39">
        <v>97.147247314453125</v>
      </c>
      <c r="G4196">
        <f t="shared" si="393"/>
        <v>1.3685584900394912E-3</v>
      </c>
      <c r="H4196" s="38">
        <f>G4196*SUMIF('Manual Inputs'!$B$11:$B$22,'Expanded kW'!A4196,'Manual Inputs'!$C$11:$C$22)</f>
        <v>54948.157112896683</v>
      </c>
    </row>
    <row r="4197" spans="1:8" x14ac:dyDescent="0.2">
      <c r="A4197">
        <f t="shared" si="390"/>
        <v>8</v>
      </c>
      <c r="B4197" t="b">
        <f t="shared" si="391"/>
        <v>0</v>
      </c>
      <c r="C4197" t="str">
        <f t="shared" si="392"/>
        <v>ON</v>
      </c>
      <c r="D4197" s="4">
        <f t="shared" si="394"/>
        <v>42604.791666656492</v>
      </c>
      <c r="E4197" t="str">
        <f t="shared" si="395"/>
        <v>LRKPLGS</v>
      </c>
      <c r="F4197" s="39">
        <v>89.379684448242188</v>
      </c>
      <c r="G4197">
        <f t="shared" si="393"/>
        <v>1.2591332165362767E-3</v>
      </c>
      <c r="H4197" s="38">
        <f>G4197*SUMIF('Manual Inputs'!$B$11:$B$22,'Expanded kW'!A4197,'Manual Inputs'!$C$11:$C$22)</f>
        <v>50554.689705885961</v>
      </c>
    </row>
    <row r="4198" spans="1:8" x14ac:dyDescent="0.2">
      <c r="A4198">
        <f t="shared" si="390"/>
        <v>8</v>
      </c>
      <c r="B4198" t="b">
        <f t="shared" si="391"/>
        <v>0</v>
      </c>
      <c r="C4198" t="str">
        <f t="shared" si="392"/>
        <v>ON</v>
      </c>
      <c r="D4198" s="4">
        <f t="shared" si="394"/>
        <v>42604.833333323157</v>
      </c>
      <c r="E4198" t="str">
        <f t="shared" si="395"/>
        <v>LRKPLGS</v>
      </c>
      <c r="F4198" s="39">
        <v>88.059799194335938</v>
      </c>
      <c r="G4198">
        <f t="shared" si="393"/>
        <v>1.2405393786247975E-3</v>
      </c>
      <c r="H4198" s="38">
        <f>G4198*SUMIF('Manual Inputs'!$B$11:$B$22,'Expanded kW'!A4198,'Manual Inputs'!$C$11:$C$22)</f>
        <v>49808.139862143282</v>
      </c>
    </row>
    <row r="4199" spans="1:8" x14ac:dyDescent="0.2">
      <c r="A4199">
        <f t="shared" si="390"/>
        <v>8</v>
      </c>
      <c r="B4199" t="b">
        <f t="shared" si="391"/>
        <v>0</v>
      </c>
      <c r="C4199" t="str">
        <f t="shared" si="392"/>
        <v>OFF</v>
      </c>
      <c r="D4199" s="4">
        <f t="shared" si="394"/>
        <v>42604.874999989821</v>
      </c>
      <c r="E4199" t="str">
        <f t="shared" si="395"/>
        <v>LRKPLGS</v>
      </c>
      <c r="F4199" s="39">
        <v>81.430686950683594</v>
      </c>
      <c r="G4199">
        <f t="shared" si="393"/>
        <v>1.1471519889326408E-3</v>
      </c>
      <c r="H4199" s="38">
        <f>G4199*SUMIF('Manual Inputs'!$B$11:$B$22,'Expanded kW'!A4199,'Manual Inputs'!$C$11:$C$22)</f>
        <v>46058.599744921208</v>
      </c>
    </row>
    <row r="4200" spans="1:8" x14ac:dyDescent="0.2">
      <c r="A4200">
        <f t="shared" si="390"/>
        <v>8</v>
      </c>
      <c r="B4200" t="b">
        <f t="shared" si="391"/>
        <v>0</v>
      </c>
      <c r="C4200" t="str">
        <f t="shared" si="392"/>
        <v>OFF</v>
      </c>
      <c r="D4200" s="4">
        <f t="shared" si="394"/>
        <v>42604.916666656485</v>
      </c>
      <c r="E4200" t="str">
        <f t="shared" si="395"/>
        <v>LRKPLGS</v>
      </c>
      <c r="F4200" s="39">
        <v>76.344566345214844</v>
      </c>
      <c r="G4200">
        <f t="shared" si="393"/>
        <v>1.0755014406319944E-3</v>
      </c>
      <c r="H4200" s="38">
        <f>G4200*SUMIF('Manual Inputs'!$B$11:$B$22,'Expanded kW'!A4200,'Manual Inputs'!$C$11:$C$22)</f>
        <v>43181.802286936421</v>
      </c>
    </row>
    <row r="4201" spans="1:8" x14ac:dyDescent="0.2">
      <c r="A4201">
        <f t="shared" si="390"/>
        <v>8</v>
      </c>
      <c r="B4201" t="b">
        <f t="shared" si="391"/>
        <v>0</v>
      </c>
      <c r="C4201" t="str">
        <f t="shared" si="392"/>
        <v>OFF</v>
      </c>
      <c r="D4201" s="4">
        <f t="shared" si="394"/>
        <v>42604.958333323149</v>
      </c>
      <c r="E4201" t="str">
        <f t="shared" si="395"/>
        <v>LRKPLGS</v>
      </c>
      <c r="F4201" s="39">
        <v>69.149345397949219</v>
      </c>
      <c r="G4201">
        <f t="shared" si="393"/>
        <v>9.7413901413712285E-4</v>
      </c>
      <c r="H4201" s="38">
        <f>G4201*SUMIF('Manual Inputs'!$B$11:$B$22,'Expanded kW'!A4201,'Manual Inputs'!$C$11:$C$22)</f>
        <v>39112.061331820994</v>
      </c>
    </row>
    <row r="4202" spans="1:8" x14ac:dyDescent="0.2">
      <c r="A4202">
        <f t="shared" si="390"/>
        <v>8</v>
      </c>
      <c r="B4202" t="b">
        <f t="shared" si="391"/>
        <v>0</v>
      </c>
      <c r="C4202" t="str">
        <f t="shared" si="392"/>
        <v>OFF</v>
      </c>
      <c r="D4202" s="4">
        <f t="shared" si="394"/>
        <v>42604.999999989814</v>
      </c>
      <c r="E4202" t="str">
        <f t="shared" si="395"/>
        <v>LRKPLGS</v>
      </c>
      <c r="F4202" s="39">
        <v>67.19244384765625</v>
      </c>
      <c r="G4202">
        <f t="shared" si="393"/>
        <v>9.4657123115963809E-4</v>
      </c>
      <c r="H4202" s="38">
        <f>G4202*SUMIF('Manual Inputs'!$B$11:$B$22,'Expanded kW'!A4202,'Manual Inputs'!$C$11:$C$22)</f>
        <v>38005.204093839624</v>
      </c>
    </row>
    <row r="4203" spans="1:8" x14ac:dyDescent="0.2">
      <c r="A4203">
        <f t="shared" si="390"/>
        <v>8</v>
      </c>
      <c r="B4203" t="b">
        <f t="shared" si="391"/>
        <v>0</v>
      </c>
      <c r="C4203" t="str">
        <f t="shared" si="392"/>
        <v>OFF</v>
      </c>
      <c r="D4203" s="4">
        <f t="shared" si="394"/>
        <v>42605.041666656478</v>
      </c>
      <c r="E4203" t="str">
        <f t="shared" si="395"/>
        <v>LRKPLGS</v>
      </c>
      <c r="F4203" s="39">
        <v>61.614532470703125</v>
      </c>
      <c r="G4203">
        <f t="shared" si="393"/>
        <v>8.6799259735740827E-4</v>
      </c>
      <c r="H4203" s="38">
        <f>G4203*SUMIF('Manual Inputs'!$B$11:$B$22,'Expanded kW'!A4203,'Manual Inputs'!$C$11:$C$22)</f>
        <v>34850.241301012909</v>
      </c>
    </row>
    <row r="4204" spans="1:8" x14ac:dyDescent="0.2">
      <c r="A4204">
        <f t="shared" si="390"/>
        <v>8</v>
      </c>
      <c r="B4204" t="b">
        <f t="shared" si="391"/>
        <v>0</v>
      </c>
      <c r="C4204" t="str">
        <f t="shared" si="392"/>
        <v>OFF</v>
      </c>
      <c r="D4204" s="4">
        <f t="shared" si="394"/>
        <v>42605.083333323142</v>
      </c>
      <c r="E4204" t="str">
        <f t="shared" si="395"/>
        <v>LRKPLGS</v>
      </c>
      <c r="F4204" s="39">
        <v>59.297016143798828</v>
      </c>
      <c r="G4204">
        <f t="shared" si="393"/>
        <v>8.3534466617389493E-4</v>
      </c>
      <c r="H4204" s="38">
        <f>G4204*SUMIF('Manual Inputs'!$B$11:$B$22,'Expanded kW'!A4204,'Manual Inputs'!$C$11:$C$22)</f>
        <v>33539.414131301688</v>
      </c>
    </row>
    <row r="4205" spans="1:8" x14ac:dyDescent="0.2">
      <c r="A4205">
        <f t="shared" si="390"/>
        <v>8</v>
      </c>
      <c r="B4205" t="b">
        <f t="shared" si="391"/>
        <v>0</v>
      </c>
      <c r="C4205" t="str">
        <f t="shared" si="392"/>
        <v>OFF</v>
      </c>
      <c r="D4205" s="4">
        <f t="shared" si="394"/>
        <v>42605.124999989806</v>
      </c>
      <c r="E4205" t="str">
        <f t="shared" si="395"/>
        <v>LRKPLGS</v>
      </c>
      <c r="F4205" s="39">
        <v>59.978420257568359</v>
      </c>
      <c r="G4205">
        <f t="shared" si="393"/>
        <v>8.4494392308365185E-4</v>
      </c>
      <c r="H4205" s="38">
        <f>G4205*SUMIF('Manual Inputs'!$B$11:$B$22,'Expanded kW'!A4205,'Manual Inputs'!$C$11:$C$22)</f>
        <v>33924.828039938628</v>
      </c>
    </row>
    <row r="4206" spans="1:8" x14ac:dyDescent="0.2">
      <c r="A4206">
        <f t="shared" si="390"/>
        <v>8</v>
      </c>
      <c r="B4206" t="b">
        <f t="shared" si="391"/>
        <v>0</v>
      </c>
      <c r="C4206" t="str">
        <f t="shared" si="392"/>
        <v>OFF</v>
      </c>
      <c r="D4206" s="4">
        <f t="shared" si="394"/>
        <v>42605.166666656471</v>
      </c>
      <c r="E4206" t="str">
        <f t="shared" si="395"/>
        <v>LRKPLGS</v>
      </c>
      <c r="F4206" s="39">
        <v>71.239028930664063</v>
      </c>
      <c r="G4206">
        <f t="shared" si="393"/>
        <v>1.0035773587042688E-3</v>
      </c>
      <c r="H4206" s="38">
        <f>G4206*SUMIF('Manual Inputs'!$B$11:$B$22,'Expanded kW'!A4206,'Manual Inputs'!$C$11:$C$22)</f>
        <v>40294.022347146289</v>
      </c>
    </row>
    <row r="4207" spans="1:8" x14ac:dyDescent="0.2">
      <c r="A4207">
        <f t="shared" si="390"/>
        <v>8</v>
      </c>
      <c r="B4207" t="b">
        <f t="shared" si="391"/>
        <v>0</v>
      </c>
      <c r="C4207" t="str">
        <f t="shared" si="392"/>
        <v>OFF</v>
      </c>
      <c r="D4207" s="4">
        <f t="shared" si="394"/>
        <v>42605.208333323135</v>
      </c>
      <c r="E4207" t="str">
        <f t="shared" si="395"/>
        <v>LRKPLGS</v>
      </c>
      <c r="F4207" s="39">
        <v>79.672225952148438</v>
      </c>
      <c r="G4207">
        <f t="shared" si="393"/>
        <v>1.1223797303717893E-3</v>
      </c>
      <c r="H4207" s="38">
        <f>G4207*SUMIF('Manual Inputs'!$B$11:$B$22,'Expanded kW'!A4207,'Manual Inputs'!$C$11:$C$22)</f>
        <v>45063.983902522181</v>
      </c>
    </row>
    <row r="4208" spans="1:8" x14ac:dyDescent="0.2">
      <c r="A4208">
        <f t="shared" si="390"/>
        <v>8</v>
      </c>
      <c r="B4208" t="b">
        <f t="shared" si="391"/>
        <v>0</v>
      </c>
      <c r="C4208" t="str">
        <f t="shared" si="392"/>
        <v>OFF</v>
      </c>
      <c r="D4208" s="4">
        <f t="shared" si="394"/>
        <v>42605.249999989799</v>
      </c>
      <c r="E4208" t="str">
        <f t="shared" si="395"/>
        <v>LRKPLGS</v>
      </c>
      <c r="F4208" s="39">
        <v>87.426170349121094</v>
      </c>
      <c r="G4208">
        <f t="shared" si="393"/>
        <v>1.231613154160137E-3</v>
      </c>
      <c r="H4208" s="38">
        <f>G4208*SUMIF('Manual Inputs'!$B$11:$B$22,'Expanded kW'!A4208,'Manual Inputs'!$C$11:$C$22)</f>
        <v>49449.748468659622</v>
      </c>
    </row>
    <row r="4209" spans="1:8" x14ac:dyDescent="0.2">
      <c r="A4209">
        <f t="shared" si="390"/>
        <v>8</v>
      </c>
      <c r="B4209" t="b">
        <f t="shared" si="391"/>
        <v>0</v>
      </c>
      <c r="C4209" t="str">
        <f t="shared" si="392"/>
        <v>ON</v>
      </c>
      <c r="D4209" s="4">
        <f t="shared" si="394"/>
        <v>42605.291666656463</v>
      </c>
      <c r="E4209" t="str">
        <f t="shared" si="395"/>
        <v>LRKPLGS</v>
      </c>
      <c r="F4209" s="39">
        <v>91.454872131347656</v>
      </c>
      <c r="G4209">
        <f t="shared" si="393"/>
        <v>1.2883673513228919E-3</v>
      </c>
      <c r="H4209" s="38">
        <f>G4209*SUMIF('Manual Inputs'!$B$11:$B$22,'Expanded kW'!A4209,'Manual Inputs'!$C$11:$C$22)</f>
        <v>51728.451618881125</v>
      </c>
    </row>
    <row r="4210" spans="1:8" x14ac:dyDescent="0.2">
      <c r="A4210">
        <f t="shared" si="390"/>
        <v>8</v>
      </c>
      <c r="B4210" t="b">
        <f t="shared" si="391"/>
        <v>0</v>
      </c>
      <c r="C4210" t="str">
        <f t="shared" si="392"/>
        <v>ON</v>
      </c>
      <c r="D4210" s="4">
        <f t="shared" si="394"/>
        <v>42605.333333323128</v>
      </c>
      <c r="E4210" t="str">
        <f t="shared" si="395"/>
        <v>LRKPLGS</v>
      </c>
      <c r="F4210" s="39">
        <v>99.367218017578125</v>
      </c>
      <c r="G4210">
        <f t="shared" si="393"/>
        <v>1.3998322506182806E-3</v>
      </c>
      <c r="H4210" s="38">
        <f>G4210*SUMIF('Manual Inputs'!$B$11:$B$22,'Expanded kW'!A4210,'Manual Inputs'!$C$11:$C$22)</f>
        <v>56203.810796901707</v>
      </c>
    </row>
    <row r="4211" spans="1:8" x14ac:dyDescent="0.2">
      <c r="A4211">
        <f t="shared" si="390"/>
        <v>8</v>
      </c>
      <c r="B4211" t="b">
        <f t="shared" si="391"/>
        <v>0</v>
      </c>
      <c r="C4211" t="str">
        <f t="shared" si="392"/>
        <v>ON</v>
      </c>
      <c r="D4211" s="4">
        <f t="shared" si="394"/>
        <v>42605.374999989792</v>
      </c>
      <c r="E4211" t="str">
        <f t="shared" si="395"/>
        <v>LRKPLGS</v>
      </c>
      <c r="F4211" s="39">
        <v>107.21795654296875</v>
      </c>
      <c r="G4211">
        <f t="shared" si="393"/>
        <v>1.5104292583464141E-3</v>
      </c>
      <c r="H4211" s="38">
        <f>G4211*SUMIF('Manual Inputs'!$B$11:$B$22,'Expanded kW'!A4211,'Manual Inputs'!$C$11:$C$22)</f>
        <v>60644.323790019283</v>
      </c>
    </row>
    <row r="4212" spans="1:8" x14ac:dyDescent="0.2">
      <c r="A4212">
        <f t="shared" si="390"/>
        <v>8</v>
      </c>
      <c r="B4212" t="b">
        <f t="shared" si="391"/>
        <v>0</v>
      </c>
      <c r="C4212" t="str">
        <f t="shared" si="392"/>
        <v>ON</v>
      </c>
      <c r="D4212" s="4">
        <f t="shared" si="394"/>
        <v>42605.416666656456</v>
      </c>
      <c r="E4212" t="str">
        <f t="shared" si="395"/>
        <v>LRKPLGS</v>
      </c>
      <c r="F4212" s="39">
        <v>115.47178649902344</v>
      </c>
      <c r="G4212">
        <f t="shared" si="393"/>
        <v>1.6267048026769469E-3</v>
      </c>
      <c r="H4212" s="38">
        <f>G4212*SUMIF('Manual Inputs'!$B$11:$B$22,'Expanded kW'!A4212,'Manual Inputs'!$C$11:$C$22)</f>
        <v>65312.832242352466</v>
      </c>
    </row>
    <row r="4213" spans="1:8" x14ac:dyDescent="0.2">
      <c r="A4213">
        <f t="shared" si="390"/>
        <v>8</v>
      </c>
      <c r="B4213" t="b">
        <f t="shared" si="391"/>
        <v>0</v>
      </c>
      <c r="C4213" t="str">
        <f t="shared" si="392"/>
        <v>ON</v>
      </c>
      <c r="D4213" s="4">
        <f t="shared" si="394"/>
        <v>42605.45833332312</v>
      </c>
      <c r="E4213" t="str">
        <f t="shared" si="395"/>
        <v>LRKPLGS</v>
      </c>
      <c r="F4213" s="39">
        <v>114.97087097167969</v>
      </c>
      <c r="G4213">
        <f t="shared" si="393"/>
        <v>1.6196481724924609E-3</v>
      </c>
      <c r="H4213" s="38">
        <f>G4213*SUMIF('Manual Inputs'!$B$11:$B$22,'Expanded kW'!A4213,'Manual Inputs'!$C$11:$C$22)</f>
        <v>65029.505788359573</v>
      </c>
    </row>
    <row r="4214" spans="1:8" x14ac:dyDescent="0.2">
      <c r="A4214">
        <f t="shared" si="390"/>
        <v>8</v>
      </c>
      <c r="B4214" t="b">
        <f t="shared" si="391"/>
        <v>0</v>
      </c>
      <c r="C4214" t="str">
        <f t="shared" si="392"/>
        <v>ON</v>
      </c>
      <c r="D4214" s="4">
        <f t="shared" si="394"/>
        <v>42605.499999989785</v>
      </c>
      <c r="E4214" t="str">
        <f t="shared" si="395"/>
        <v>LRKPLGS</v>
      </c>
      <c r="F4214" s="39">
        <v>118.43393707275391</v>
      </c>
      <c r="G4214">
        <f t="shared" si="393"/>
        <v>1.6684339965400761E-3</v>
      </c>
      <c r="H4214" s="38">
        <f>G4214*SUMIF('Manual Inputs'!$B$11:$B$22,'Expanded kW'!A4214,'Manual Inputs'!$C$11:$C$22)</f>
        <v>66988.275650342708</v>
      </c>
    </row>
    <row r="4215" spans="1:8" x14ac:dyDescent="0.2">
      <c r="A4215">
        <f t="shared" si="390"/>
        <v>8</v>
      </c>
      <c r="B4215" t="b">
        <f t="shared" si="391"/>
        <v>0</v>
      </c>
      <c r="C4215" t="str">
        <f t="shared" si="392"/>
        <v>ON</v>
      </c>
      <c r="D4215" s="4">
        <f t="shared" si="394"/>
        <v>42605.541666656449</v>
      </c>
      <c r="E4215" t="str">
        <f t="shared" si="395"/>
        <v>LRKPLGS</v>
      </c>
      <c r="F4215" s="39">
        <v>123.57173156738281</v>
      </c>
      <c r="G4215">
        <f t="shared" si="393"/>
        <v>1.7408124989688985E-3</v>
      </c>
      <c r="H4215" s="38">
        <f>G4215*SUMIF('Manual Inputs'!$B$11:$B$22,'Expanded kW'!A4215,'Manual Inputs'!$C$11:$C$22)</f>
        <v>69894.300750475872</v>
      </c>
    </row>
    <row r="4216" spans="1:8" x14ac:dyDescent="0.2">
      <c r="A4216">
        <f t="shared" si="390"/>
        <v>8</v>
      </c>
      <c r="B4216" t="b">
        <f t="shared" si="391"/>
        <v>0</v>
      </c>
      <c r="C4216" t="str">
        <f t="shared" si="392"/>
        <v>ON</v>
      </c>
      <c r="D4216" s="4">
        <f t="shared" si="394"/>
        <v>42605.583333323113</v>
      </c>
      <c r="E4216" t="str">
        <f t="shared" si="395"/>
        <v>LRKPLGS</v>
      </c>
      <c r="F4216" s="39">
        <v>120.21699523925781</v>
      </c>
      <c r="G4216">
        <f t="shared" si="393"/>
        <v>1.6935527668548386E-3</v>
      </c>
      <c r="H4216" s="38">
        <f>G4216*SUMIF('Manual Inputs'!$B$11:$B$22,'Expanded kW'!A4216,'Manual Inputs'!$C$11:$C$22)</f>
        <v>67996.80407480085</v>
      </c>
    </row>
    <row r="4217" spans="1:8" x14ac:dyDescent="0.2">
      <c r="A4217">
        <f t="shared" si="390"/>
        <v>8</v>
      </c>
      <c r="B4217" t="b">
        <f t="shared" si="391"/>
        <v>0</v>
      </c>
      <c r="C4217" t="str">
        <f t="shared" si="392"/>
        <v>ON</v>
      </c>
      <c r="D4217" s="4">
        <f t="shared" si="394"/>
        <v>42605.624999989777</v>
      </c>
      <c r="E4217" t="str">
        <f t="shared" si="395"/>
        <v>LRKPLGS</v>
      </c>
      <c r="F4217" s="39">
        <v>114.54880523681641</v>
      </c>
      <c r="G4217">
        <f t="shared" si="393"/>
        <v>1.6137023360352299E-3</v>
      </c>
      <c r="H4217" s="38">
        <f>G4217*SUMIF('Manual Inputs'!$B$11:$B$22,'Expanded kW'!A4217,'Manual Inputs'!$C$11:$C$22)</f>
        <v>64790.77813572553</v>
      </c>
    </row>
    <row r="4218" spans="1:8" x14ac:dyDescent="0.2">
      <c r="A4218">
        <f t="shared" si="390"/>
        <v>8</v>
      </c>
      <c r="B4218" t="b">
        <f t="shared" si="391"/>
        <v>0</v>
      </c>
      <c r="C4218" t="str">
        <f t="shared" si="392"/>
        <v>ON</v>
      </c>
      <c r="D4218" s="4">
        <f t="shared" si="394"/>
        <v>42605.666666656442</v>
      </c>
      <c r="E4218" t="str">
        <f t="shared" si="395"/>
        <v>LRKPLGS</v>
      </c>
      <c r="F4218" s="39">
        <v>110.74114990234375</v>
      </c>
      <c r="G4218">
        <f t="shared" si="393"/>
        <v>1.5600621230679045E-3</v>
      </c>
      <c r="H4218" s="38">
        <f>G4218*SUMIF('Manual Inputs'!$B$11:$B$22,'Expanded kW'!A4218,'Manual Inputs'!$C$11:$C$22)</f>
        <v>62637.10266540436</v>
      </c>
    </row>
    <row r="4219" spans="1:8" x14ac:dyDescent="0.2">
      <c r="A4219">
        <f t="shared" si="390"/>
        <v>8</v>
      </c>
      <c r="B4219" t="b">
        <f t="shared" si="391"/>
        <v>0</v>
      </c>
      <c r="C4219" t="str">
        <f t="shared" si="392"/>
        <v>ON</v>
      </c>
      <c r="D4219" s="4">
        <f t="shared" si="394"/>
        <v>42605.708333323106</v>
      </c>
      <c r="E4219" t="str">
        <f t="shared" si="395"/>
        <v>LRKPLGS</v>
      </c>
      <c r="F4219" s="39">
        <v>99.326026916503906</v>
      </c>
      <c r="G4219">
        <f t="shared" si="393"/>
        <v>1.3992519724050779E-3</v>
      </c>
      <c r="H4219" s="38">
        <f>G4219*SUMIF('Manual Inputs'!$B$11:$B$22,'Expanded kW'!A4219,'Manual Inputs'!$C$11:$C$22)</f>
        <v>56180.512400333115</v>
      </c>
    </row>
    <row r="4220" spans="1:8" x14ac:dyDescent="0.2">
      <c r="A4220">
        <f t="shared" si="390"/>
        <v>8</v>
      </c>
      <c r="B4220" t="b">
        <f t="shared" si="391"/>
        <v>0</v>
      </c>
      <c r="C4220" t="str">
        <f t="shared" si="392"/>
        <v>ON</v>
      </c>
      <c r="D4220" s="4">
        <f t="shared" si="394"/>
        <v>42605.74999998977</v>
      </c>
      <c r="E4220" t="str">
        <f t="shared" si="395"/>
        <v>LRKPLGS</v>
      </c>
      <c r="F4220" s="39">
        <v>93.110603332519531</v>
      </c>
      <c r="G4220">
        <f t="shared" si="393"/>
        <v>1.3116924074127719E-3</v>
      </c>
      <c r="H4220" s="38">
        <f>G4220*SUMIF('Manual Inputs'!$B$11:$B$22,'Expanded kW'!A4220,'Manual Inputs'!$C$11:$C$22)</f>
        <v>52664.961717661681</v>
      </c>
    </row>
    <row r="4221" spans="1:8" x14ac:dyDescent="0.2">
      <c r="A4221">
        <f t="shared" si="390"/>
        <v>8</v>
      </c>
      <c r="B4221" t="b">
        <f t="shared" si="391"/>
        <v>0</v>
      </c>
      <c r="C4221" t="str">
        <f t="shared" si="392"/>
        <v>ON</v>
      </c>
      <c r="D4221" s="4">
        <f t="shared" si="394"/>
        <v>42605.791666656434</v>
      </c>
      <c r="E4221" t="str">
        <f t="shared" si="395"/>
        <v>LRKPLGS</v>
      </c>
      <c r="F4221" s="39">
        <v>92.49139404296875</v>
      </c>
      <c r="G4221">
        <f t="shared" si="393"/>
        <v>1.3029693179403236E-3</v>
      </c>
      <c r="H4221" s="38">
        <f>G4221*SUMIF('Manual Inputs'!$B$11:$B$22,'Expanded kW'!A4221,'Manual Inputs'!$C$11:$C$22)</f>
        <v>52314.72627333799</v>
      </c>
    </row>
    <row r="4222" spans="1:8" x14ac:dyDescent="0.2">
      <c r="A4222">
        <f t="shared" si="390"/>
        <v>8</v>
      </c>
      <c r="B4222" t="b">
        <f t="shared" si="391"/>
        <v>0</v>
      </c>
      <c r="C4222" t="str">
        <f t="shared" si="392"/>
        <v>ON</v>
      </c>
      <c r="D4222" s="4">
        <f t="shared" si="394"/>
        <v>42605.833333323098</v>
      </c>
      <c r="E4222" t="str">
        <f t="shared" si="395"/>
        <v>LRKPLGS</v>
      </c>
      <c r="F4222" s="39">
        <v>89.657524108886719</v>
      </c>
      <c r="G4222">
        <f t="shared" si="393"/>
        <v>1.263047273156059E-3</v>
      </c>
      <c r="H4222" s="38">
        <f>G4222*SUMIF('Manual Inputs'!$B$11:$B$22,'Expanded kW'!A4222,'Manual Inputs'!$C$11:$C$22)</f>
        <v>50711.840605652302</v>
      </c>
    </row>
    <row r="4223" spans="1:8" x14ac:dyDescent="0.2">
      <c r="A4223">
        <f t="shared" si="390"/>
        <v>8</v>
      </c>
      <c r="B4223" t="b">
        <f t="shared" si="391"/>
        <v>0</v>
      </c>
      <c r="C4223" t="str">
        <f t="shared" si="392"/>
        <v>OFF</v>
      </c>
      <c r="D4223" s="4">
        <f t="shared" si="394"/>
        <v>42605.874999989763</v>
      </c>
      <c r="E4223" t="str">
        <f t="shared" si="395"/>
        <v>LRKPLGS</v>
      </c>
      <c r="F4223" s="39">
        <v>84.208160400390625</v>
      </c>
      <c r="G4223">
        <f t="shared" si="393"/>
        <v>1.1862795501918089E-3</v>
      </c>
      <c r="H4223" s="38">
        <f>G4223*SUMIF('Manual Inputs'!$B$11:$B$22,'Expanded kW'!A4223,'Manual Inputs'!$C$11:$C$22)</f>
        <v>47629.586589225706</v>
      </c>
    </row>
    <row r="4224" spans="1:8" x14ac:dyDescent="0.2">
      <c r="A4224">
        <f t="shared" si="390"/>
        <v>8</v>
      </c>
      <c r="B4224" t="b">
        <f t="shared" si="391"/>
        <v>0</v>
      </c>
      <c r="C4224" t="str">
        <f t="shared" si="392"/>
        <v>OFF</v>
      </c>
      <c r="D4224" s="4">
        <f t="shared" si="394"/>
        <v>42605.916666656427</v>
      </c>
      <c r="E4224" t="str">
        <f t="shared" si="395"/>
        <v>LRKPLGS</v>
      </c>
      <c r="F4224" s="39">
        <v>76.822135925292969</v>
      </c>
      <c r="G4224">
        <f t="shared" si="393"/>
        <v>1.0822291855909941E-3</v>
      </c>
      <c r="H4224" s="38">
        <f>G4224*SUMIF('Manual Inputs'!$B$11:$B$22,'Expanded kW'!A4224,'Manual Inputs'!$C$11:$C$22)</f>
        <v>43451.923870860788</v>
      </c>
    </row>
    <row r="4225" spans="1:8" x14ac:dyDescent="0.2">
      <c r="A4225">
        <f t="shared" si="390"/>
        <v>8</v>
      </c>
      <c r="B4225" t="b">
        <f t="shared" si="391"/>
        <v>0</v>
      </c>
      <c r="C4225" t="str">
        <f t="shared" si="392"/>
        <v>OFF</v>
      </c>
      <c r="D4225" s="4">
        <f t="shared" si="394"/>
        <v>42605.958333323091</v>
      </c>
      <c r="E4225" t="str">
        <f t="shared" si="395"/>
        <v>LRKPLGS</v>
      </c>
      <c r="F4225" s="39">
        <v>73.221351623535156</v>
      </c>
      <c r="G4225">
        <f t="shared" si="393"/>
        <v>1.0315032611495053E-3</v>
      </c>
      <c r="H4225" s="38">
        <f>G4225*SUMIF('Manual Inputs'!$B$11:$B$22,'Expanded kW'!A4225,'Manual Inputs'!$C$11:$C$22)</f>
        <v>41415.258221424483</v>
      </c>
    </row>
    <row r="4226" spans="1:8" x14ac:dyDescent="0.2">
      <c r="A4226">
        <f t="shared" ref="A4226:A4289" si="396">MONTH(D4226)</f>
        <v>8</v>
      </c>
      <c r="B4226" t="b">
        <f t="shared" ref="B4226:B4289" si="397">IF(ISNA(VLOOKUP(DATE(YEAR(D4226),MONTH(D4226),DAY(D4226)),Holidays,1,FALSE)),FALSE,TRUE)</f>
        <v>0</v>
      </c>
      <c r="C4226" t="str">
        <f t="shared" ref="C4226:C4289" si="398">IF(OR(HOUR(D4226)&lt;PkStart,HOUR(D4226)&gt;OPkStart-1,WEEKDAY(D4226,2)&gt;5,B4226)=TRUE,"OFF","ON")</f>
        <v>OFF</v>
      </c>
      <c r="D4226" s="4">
        <f t="shared" si="394"/>
        <v>42605.999999989755</v>
      </c>
      <c r="E4226" t="str">
        <f t="shared" si="395"/>
        <v>LRKPLGS</v>
      </c>
      <c r="F4226" s="39">
        <v>68.973800659179688</v>
      </c>
      <c r="G4226">
        <f t="shared" ref="G4226:G4289" si="399">IF(SUMIF($A$2:$A$8761,A4226,$F$2:$F$8761)=0,0,F4226/SUMIF($A$2:$A$8761,A4226,$F$2:$F$8761))</f>
        <v>9.7166603369489609E-4</v>
      </c>
      <c r="H4226" s="38">
        <f>G4226*SUMIF('Manual Inputs'!$B$11:$B$22,'Expanded kW'!A4226,'Manual Inputs'!$C$11:$C$22)</f>
        <v>39012.77020260322</v>
      </c>
    </row>
    <row r="4227" spans="1:8" x14ac:dyDescent="0.2">
      <c r="A4227">
        <f t="shared" si="396"/>
        <v>8</v>
      </c>
      <c r="B4227" t="b">
        <f t="shared" si="397"/>
        <v>0</v>
      </c>
      <c r="C4227" t="str">
        <f t="shared" si="398"/>
        <v>OFF</v>
      </c>
      <c r="D4227" s="4">
        <f t="shared" si="394"/>
        <v>42606.04166665642</v>
      </c>
      <c r="E4227" t="str">
        <f t="shared" si="395"/>
        <v>LRKPLGS</v>
      </c>
      <c r="F4227" s="39">
        <v>67.353096008300781</v>
      </c>
      <c r="G4227">
        <f t="shared" si="399"/>
        <v>9.4883441292207746E-4</v>
      </c>
      <c r="H4227" s="38">
        <f>G4227*SUMIF('Manual Inputs'!$B$11:$B$22,'Expanded kW'!A4227,'Manual Inputs'!$C$11:$C$22)</f>
        <v>38096.071724242451</v>
      </c>
    </row>
    <row r="4228" spans="1:8" x14ac:dyDescent="0.2">
      <c r="A4228">
        <f t="shared" si="396"/>
        <v>8</v>
      </c>
      <c r="B4228" t="b">
        <f t="shared" si="397"/>
        <v>0</v>
      </c>
      <c r="C4228" t="str">
        <f t="shared" si="398"/>
        <v>OFF</v>
      </c>
      <c r="D4228" s="4">
        <f t="shared" ref="D4228:D4291" si="400">+D4227+1/24</f>
        <v>42606.083333323084</v>
      </c>
      <c r="E4228" t="str">
        <f t="shared" ref="E4228:E4291" si="401">+E4227</f>
        <v>LRKPLGS</v>
      </c>
      <c r="F4228" s="39">
        <v>64.272445678710938</v>
      </c>
      <c r="G4228">
        <f t="shared" si="399"/>
        <v>9.0543585784252565E-4</v>
      </c>
      <c r="H4228" s="38">
        <f>G4228*SUMIF('Manual Inputs'!$B$11:$B$22,'Expanded kW'!A4228,'Manual Inputs'!$C$11:$C$22)</f>
        <v>36353.602812361962</v>
      </c>
    </row>
    <row r="4229" spans="1:8" x14ac:dyDescent="0.2">
      <c r="A4229">
        <f t="shared" si="396"/>
        <v>8</v>
      </c>
      <c r="B4229" t="b">
        <f t="shared" si="397"/>
        <v>0</v>
      </c>
      <c r="C4229" t="str">
        <f t="shared" si="398"/>
        <v>OFF</v>
      </c>
      <c r="D4229" s="4">
        <f t="shared" si="400"/>
        <v>42606.124999989748</v>
      </c>
      <c r="E4229" t="str">
        <f t="shared" si="401"/>
        <v>LRKPLGS</v>
      </c>
      <c r="F4229" s="39">
        <v>64.953201293945313</v>
      </c>
      <c r="G4229">
        <f t="shared" si="399"/>
        <v>9.150259790515746E-4</v>
      </c>
      <c r="H4229" s="38">
        <f>G4229*SUMIF('Manual Inputs'!$B$11:$B$22,'Expanded kW'!A4229,'Manual Inputs'!$C$11:$C$22)</f>
        <v>36738.64991905255</v>
      </c>
    </row>
    <row r="4230" spans="1:8" x14ac:dyDescent="0.2">
      <c r="A4230">
        <f t="shared" si="396"/>
        <v>8</v>
      </c>
      <c r="B4230" t="b">
        <f t="shared" si="397"/>
        <v>0</v>
      </c>
      <c r="C4230" t="str">
        <f t="shared" si="398"/>
        <v>OFF</v>
      </c>
      <c r="D4230" s="4">
        <f t="shared" si="400"/>
        <v>42606.166666656412</v>
      </c>
      <c r="E4230" t="str">
        <f t="shared" si="401"/>
        <v>LRKPLGS</v>
      </c>
      <c r="F4230" s="39">
        <v>75.434547424316406</v>
      </c>
      <c r="G4230">
        <f t="shared" si="399"/>
        <v>1.0626815805256048E-3</v>
      </c>
      <c r="H4230" s="38">
        <f>G4230*SUMIF('Manual Inputs'!$B$11:$B$22,'Expanded kW'!A4230,'Manual Inputs'!$C$11:$C$22)</f>
        <v>42667.079903919439</v>
      </c>
    </row>
    <row r="4231" spans="1:8" x14ac:dyDescent="0.2">
      <c r="A4231">
        <f t="shared" si="396"/>
        <v>8</v>
      </c>
      <c r="B4231" t="b">
        <f t="shared" si="397"/>
        <v>0</v>
      </c>
      <c r="C4231" t="str">
        <f t="shared" si="398"/>
        <v>OFF</v>
      </c>
      <c r="D4231" s="4">
        <f t="shared" si="400"/>
        <v>42606.208333323077</v>
      </c>
      <c r="E4231" t="str">
        <f t="shared" si="401"/>
        <v>LRKPLGS</v>
      </c>
      <c r="F4231" s="39">
        <v>79.6063232421875</v>
      </c>
      <c r="G4231">
        <f t="shared" si="399"/>
        <v>1.1214513282221976E-3</v>
      </c>
      <c r="H4231" s="38">
        <f>G4231*SUMIF('Manual Inputs'!$B$11:$B$22,'Expanded kW'!A4231,'Manual Inputs'!$C$11:$C$22)</f>
        <v>45026.708194139239</v>
      </c>
    </row>
    <row r="4232" spans="1:8" x14ac:dyDescent="0.2">
      <c r="A4232">
        <f t="shared" si="396"/>
        <v>8</v>
      </c>
      <c r="B4232" t="b">
        <f t="shared" si="397"/>
        <v>0</v>
      </c>
      <c r="C4232" t="str">
        <f t="shared" si="398"/>
        <v>OFF</v>
      </c>
      <c r="D4232" s="4">
        <f t="shared" si="400"/>
        <v>42606.249999989741</v>
      </c>
      <c r="E4232" t="str">
        <f t="shared" si="401"/>
        <v>LRKPLGS</v>
      </c>
      <c r="F4232" s="39">
        <v>97.118003845214844</v>
      </c>
      <c r="G4232">
        <f t="shared" si="399"/>
        <v>1.3681465236769785E-3</v>
      </c>
      <c r="H4232" s="38">
        <f>G4232*SUMIF('Manual Inputs'!$B$11:$B$22,'Expanded kW'!A4232,'Manual Inputs'!$C$11:$C$22)</f>
        <v>54931.616502774923</v>
      </c>
    </row>
    <row r="4233" spans="1:8" x14ac:dyDescent="0.2">
      <c r="A4233">
        <f t="shared" si="396"/>
        <v>8</v>
      </c>
      <c r="B4233" t="b">
        <f t="shared" si="397"/>
        <v>0</v>
      </c>
      <c r="C4233" t="str">
        <f t="shared" si="398"/>
        <v>ON</v>
      </c>
      <c r="D4233" s="4">
        <f t="shared" si="400"/>
        <v>42606.291666656405</v>
      </c>
      <c r="E4233" t="str">
        <f t="shared" si="401"/>
        <v>LRKPLGS</v>
      </c>
      <c r="F4233" s="39">
        <v>99.676315307617188</v>
      </c>
      <c r="G4233">
        <f t="shared" si="399"/>
        <v>1.4041866480121864E-3</v>
      </c>
      <c r="H4233" s="38">
        <f>G4233*SUMIF('Manual Inputs'!$B$11:$B$22,'Expanded kW'!A4233,'Manual Inputs'!$C$11:$C$22)</f>
        <v>56378.641550482011</v>
      </c>
    </row>
    <row r="4234" spans="1:8" x14ac:dyDescent="0.2">
      <c r="A4234">
        <f t="shared" si="396"/>
        <v>8</v>
      </c>
      <c r="B4234" t="b">
        <f t="shared" si="397"/>
        <v>0</v>
      </c>
      <c r="C4234" t="str">
        <f t="shared" si="398"/>
        <v>ON</v>
      </c>
      <c r="D4234" s="4">
        <f t="shared" si="400"/>
        <v>42606.333333323069</v>
      </c>
      <c r="E4234" t="str">
        <f t="shared" si="401"/>
        <v>LRKPLGS</v>
      </c>
      <c r="F4234" s="39">
        <v>104.30594635009766</v>
      </c>
      <c r="G4234">
        <f t="shared" si="399"/>
        <v>1.4694064153662574E-3</v>
      </c>
      <c r="H4234" s="38">
        <f>G4234*SUMIF('Manual Inputs'!$B$11:$B$22,'Expanded kW'!A4234,'Manual Inputs'!$C$11:$C$22)</f>
        <v>58997.240645457226</v>
      </c>
    </row>
    <row r="4235" spans="1:8" x14ac:dyDescent="0.2">
      <c r="A4235">
        <f t="shared" si="396"/>
        <v>8</v>
      </c>
      <c r="B4235" t="b">
        <f t="shared" si="397"/>
        <v>0</v>
      </c>
      <c r="C4235" t="str">
        <f t="shared" si="398"/>
        <v>ON</v>
      </c>
      <c r="D4235" s="4">
        <f t="shared" si="400"/>
        <v>42606.374999989734</v>
      </c>
      <c r="E4235" t="str">
        <f t="shared" si="401"/>
        <v>LRKPLGS</v>
      </c>
      <c r="F4235" s="39">
        <v>114.36818695068359</v>
      </c>
      <c r="G4235">
        <f t="shared" si="399"/>
        <v>1.6111578821698174E-3</v>
      </c>
      <c r="H4235" s="38">
        <f>G4235*SUMIF('Manual Inputs'!$B$11:$B$22,'Expanded kW'!A4235,'Manual Inputs'!$C$11:$C$22)</f>
        <v>64688.617320692218</v>
      </c>
    </row>
    <row r="4236" spans="1:8" x14ac:dyDescent="0.2">
      <c r="A4236">
        <f t="shared" si="396"/>
        <v>8</v>
      </c>
      <c r="B4236" t="b">
        <f t="shared" si="397"/>
        <v>0</v>
      </c>
      <c r="C4236" t="str">
        <f t="shared" si="398"/>
        <v>ON</v>
      </c>
      <c r="D4236" s="4">
        <f t="shared" si="400"/>
        <v>42606.416666656398</v>
      </c>
      <c r="E4236" t="str">
        <f t="shared" si="401"/>
        <v>LRKPLGS</v>
      </c>
      <c r="F4236" s="39">
        <v>114.67101287841797</v>
      </c>
      <c r="G4236">
        <f t="shared" si="399"/>
        <v>1.6154239319639357E-3</v>
      </c>
      <c r="H4236" s="38">
        <f>G4236*SUMIF('Manual Inputs'!$B$11:$B$22,'Expanded kW'!A4236,'Manual Inputs'!$C$11:$C$22)</f>
        <v>64859.900883685485</v>
      </c>
    </row>
    <row r="4237" spans="1:8" x14ac:dyDescent="0.2">
      <c r="A4237">
        <f t="shared" si="396"/>
        <v>8</v>
      </c>
      <c r="B4237" t="b">
        <f t="shared" si="397"/>
        <v>0</v>
      </c>
      <c r="C4237" t="str">
        <f t="shared" si="398"/>
        <v>ON</v>
      </c>
      <c r="D4237" s="4">
        <f t="shared" si="400"/>
        <v>42606.458333323062</v>
      </c>
      <c r="E4237" t="str">
        <f t="shared" si="401"/>
        <v>LRKPLGS</v>
      </c>
      <c r="F4237" s="39">
        <v>111.3375244140625</v>
      </c>
      <c r="G4237">
        <f t="shared" si="399"/>
        <v>1.568463528396601E-3</v>
      </c>
      <c r="H4237" s="38">
        <f>G4237*SUMIF('Manual Inputs'!$B$11:$B$22,'Expanded kW'!A4237,'Manual Inputs'!$C$11:$C$22)</f>
        <v>62974.422365899605</v>
      </c>
    </row>
    <row r="4238" spans="1:8" x14ac:dyDescent="0.2">
      <c r="A4238">
        <f t="shared" si="396"/>
        <v>8</v>
      </c>
      <c r="B4238" t="b">
        <f t="shared" si="397"/>
        <v>0</v>
      </c>
      <c r="C4238" t="str">
        <f t="shared" si="398"/>
        <v>ON</v>
      </c>
      <c r="D4238" s="4">
        <f t="shared" si="400"/>
        <v>42606.499999989726</v>
      </c>
      <c r="E4238" t="str">
        <f t="shared" si="401"/>
        <v>LRKPLGS</v>
      </c>
      <c r="F4238" s="39">
        <v>121.42985534667969</v>
      </c>
      <c r="G4238">
        <f t="shared" si="399"/>
        <v>1.7106388917130101E-3</v>
      </c>
      <c r="H4238" s="38">
        <f>G4238*SUMIF('Manual Inputs'!$B$11:$B$22,'Expanded kW'!A4238,'Manual Inputs'!$C$11:$C$22)</f>
        <v>68682.818651445123</v>
      </c>
    </row>
    <row r="4239" spans="1:8" x14ac:dyDescent="0.2">
      <c r="A4239">
        <f t="shared" si="396"/>
        <v>8</v>
      </c>
      <c r="B4239" t="b">
        <f t="shared" si="397"/>
        <v>0</v>
      </c>
      <c r="C4239" t="str">
        <f t="shared" si="398"/>
        <v>ON</v>
      </c>
      <c r="D4239" s="4">
        <f t="shared" si="400"/>
        <v>42606.541666656391</v>
      </c>
      <c r="E4239" t="str">
        <f t="shared" si="401"/>
        <v>LRKPLGS</v>
      </c>
      <c r="F4239" s="39">
        <v>123.62204742431641</v>
      </c>
      <c r="G4239">
        <f t="shared" si="399"/>
        <v>1.7415213218650036E-3</v>
      </c>
      <c r="H4239" s="38">
        <f>G4239*SUMIF('Manual Inputs'!$B$11:$B$22,'Expanded kW'!A4239,'Manual Inputs'!$C$11:$C$22)</f>
        <v>69922.76026619543</v>
      </c>
    </row>
    <row r="4240" spans="1:8" x14ac:dyDescent="0.2">
      <c r="A4240">
        <f t="shared" si="396"/>
        <v>8</v>
      </c>
      <c r="B4240" t="b">
        <f t="shared" si="397"/>
        <v>0</v>
      </c>
      <c r="C4240" t="str">
        <f t="shared" si="398"/>
        <v>ON</v>
      </c>
      <c r="D4240" s="4">
        <f t="shared" si="400"/>
        <v>42606.583333323055</v>
      </c>
      <c r="E4240" t="str">
        <f t="shared" si="401"/>
        <v>LRKPLGS</v>
      </c>
      <c r="F4240" s="39">
        <v>123.79973602294922</v>
      </c>
      <c r="G4240">
        <f t="shared" si="399"/>
        <v>1.7440245038589826E-3</v>
      </c>
      <c r="H4240" s="38">
        <f>G4240*SUMIF('Manual Inputs'!$B$11:$B$22,'Expanded kW'!A4240,'Manual Inputs'!$C$11:$C$22)</f>
        <v>70023.263999494651</v>
      </c>
    </row>
    <row r="4241" spans="1:8" x14ac:dyDescent="0.2">
      <c r="A4241">
        <f t="shared" si="396"/>
        <v>8</v>
      </c>
      <c r="B4241" t="b">
        <f t="shared" si="397"/>
        <v>0</v>
      </c>
      <c r="C4241" t="str">
        <f t="shared" si="398"/>
        <v>ON</v>
      </c>
      <c r="D4241" s="4">
        <f t="shared" si="400"/>
        <v>42606.624999989719</v>
      </c>
      <c r="E4241" t="str">
        <f t="shared" si="401"/>
        <v>LRKPLGS</v>
      </c>
      <c r="F4241" s="39">
        <v>115.20066833496094</v>
      </c>
      <c r="G4241">
        <f t="shared" si="399"/>
        <v>1.6228854349080316E-3</v>
      </c>
      <c r="H4241" s="38">
        <f>G4241*SUMIF('Manual Inputs'!$B$11:$B$22,'Expanded kW'!A4241,'Manual Inputs'!$C$11:$C$22)</f>
        <v>65159.483136877083</v>
      </c>
    </row>
    <row r="4242" spans="1:8" x14ac:dyDescent="0.2">
      <c r="A4242">
        <f t="shared" si="396"/>
        <v>8</v>
      </c>
      <c r="B4242" t="b">
        <f t="shared" si="397"/>
        <v>0</v>
      </c>
      <c r="C4242" t="str">
        <f t="shared" si="398"/>
        <v>ON</v>
      </c>
      <c r="D4242" s="4">
        <f t="shared" si="400"/>
        <v>42606.666666656383</v>
      </c>
      <c r="E4242" t="str">
        <f t="shared" si="401"/>
        <v>LRKPLGS</v>
      </c>
      <c r="F4242" s="39">
        <v>113.00560760498047</v>
      </c>
      <c r="G4242">
        <f t="shared" si="399"/>
        <v>1.5919625927152594E-3</v>
      </c>
      <c r="H4242" s="38">
        <f>G4242*SUMIF('Manual Inputs'!$B$11:$B$22,'Expanded kW'!A4242,'Manual Inputs'!$C$11:$C$22)</f>
        <v>63917.918962928823</v>
      </c>
    </row>
    <row r="4243" spans="1:8" x14ac:dyDescent="0.2">
      <c r="A4243">
        <f t="shared" si="396"/>
        <v>8</v>
      </c>
      <c r="B4243" t="b">
        <f t="shared" si="397"/>
        <v>0</v>
      </c>
      <c r="C4243" t="str">
        <f t="shared" si="398"/>
        <v>ON</v>
      </c>
      <c r="D4243" s="4">
        <f t="shared" si="400"/>
        <v>42606.708333323048</v>
      </c>
      <c r="E4243" t="str">
        <f t="shared" si="401"/>
        <v>LRKPLGS</v>
      </c>
      <c r="F4243" s="39">
        <v>105.48515319824219</v>
      </c>
      <c r="G4243">
        <f t="shared" si="399"/>
        <v>1.4860184510971019E-3</v>
      </c>
      <c r="H4243" s="38">
        <f>G4243*SUMIF('Manual Inputs'!$B$11:$B$22,'Expanded kW'!A4243,'Manual Inputs'!$C$11:$C$22)</f>
        <v>59664.220358744569</v>
      </c>
    </row>
    <row r="4244" spans="1:8" x14ac:dyDescent="0.2">
      <c r="A4244">
        <f t="shared" si="396"/>
        <v>8</v>
      </c>
      <c r="B4244" t="b">
        <f t="shared" si="397"/>
        <v>0</v>
      </c>
      <c r="C4244" t="str">
        <f t="shared" si="398"/>
        <v>ON</v>
      </c>
      <c r="D4244" s="4">
        <f t="shared" si="400"/>
        <v>42606.749999989712</v>
      </c>
      <c r="E4244" t="str">
        <f t="shared" si="401"/>
        <v>LRKPLGS</v>
      </c>
      <c r="F4244" s="39">
        <v>99.341766357421875</v>
      </c>
      <c r="G4244">
        <f t="shared" si="399"/>
        <v>1.3994737012352017E-3</v>
      </c>
      <c r="H4244" s="38">
        <f>G4244*SUMIF('Manual Inputs'!$B$11:$B$22,'Expanded kW'!A4244,'Manual Inputs'!$C$11:$C$22)</f>
        <v>56189.414899336829</v>
      </c>
    </row>
    <row r="4245" spans="1:8" x14ac:dyDescent="0.2">
      <c r="A4245">
        <f t="shared" si="396"/>
        <v>8</v>
      </c>
      <c r="B4245" t="b">
        <f t="shared" si="397"/>
        <v>0</v>
      </c>
      <c r="C4245" t="str">
        <f t="shared" si="398"/>
        <v>ON</v>
      </c>
      <c r="D4245" s="4">
        <f t="shared" si="400"/>
        <v>42606.791666656376</v>
      </c>
      <c r="E4245" t="str">
        <f t="shared" si="401"/>
        <v>LRKPLGS</v>
      </c>
      <c r="F4245" s="39">
        <v>92.604377746582031</v>
      </c>
      <c r="G4245">
        <f t="shared" si="399"/>
        <v>1.3045609719613124E-3</v>
      </c>
      <c r="H4245" s="38">
        <f>G4245*SUMIF('Manual Inputs'!$B$11:$B$22,'Expanded kW'!A4245,'Manual Inputs'!$C$11:$C$22)</f>
        <v>52378.631803025761</v>
      </c>
    </row>
    <row r="4246" spans="1:8" x14ac:dyDescent="0.2">
      <c r="A4246">
        <f t="shared" si="396"/>
        <v>8</v>
      </c>
      <c r="B4246" t="b">
        <f t="shared" si="397"/>
        <v>0</v>
      </c>
      <c r="C4246" t="str">
        <f t="shared" si="398"/>
        <v>ON</v>
      </c>
      <c r="D4246" s="4">
        <f t="shared" si="400"/>
        <v>42606.83333332304</v>
      </c>
      <c r="E4246" t="str">
        <f t="shared" si="401"/>
        <v>LRKPLGS</v>
      </c>
      <c r="F4246" s="39">
        <v>93.2607421875</v>
      </c>
      <c r="G4246">
        <f t="shared" si="399"/>
        <v>1.3138074833449105E-3</v>
      </c>
      <c r="H4246" s="38">
        <f>G4246*SUMIF('Manual Inputs'!$B$11:$B$22,'Expanded kW'!A4246,'Manual Inputs'!$C$11:$C$22)</f>
        <v>52749.882841216662</v>
      </c>
    </row>
    <row r="4247" spans="1:8" x14ac:dyDescent="0.2">
      <c r="A4247">
        <f t="shared" si="396"/>
        <v>8</v>
      </c>
      <c r="B4247" t="b">
        <f t="shared" si="397"/>
        <v>0</v>
      </c>
      <c r="C4247" t="str">
        <f t="shared" si="398"/>
        <v>OFF</v>
      </c>
      <c r="D4247" s="4">
        <f t="shared" si="400"/>
        <v>42606.874999989705</v>
      </c>
      <c r="E4247" t="str">
        <f t="shared" si="401"/>
        <v>LRKPLGS</v>
      </c>
      <c r="F4247" s="39">
        <v>85.295219421386719</v>
      </c>
      <c r="G4247">
        <f t="shared" si="399"/>
        <v>1.2015934565914696E-3</v>
      </c>
      <c r="H4247" s="38">
        <f>G4247*SUMIF('Manual Inputs'!$B$11:$B$22,'Expanded kW'!A4247,'Manual Inputs'!$C$11:$C$22)</f>
        <v>48244.445903595573</v>
      </c>
    </row>
    <row r="4248" spans="1:8" x14ac:dyDescent="0.2">
      <c r="A4248">
        <f t="shared" si="396"/>
        <v>8</v>
      </c>
      <c r="B4248" t="b">
        <f t="shared" si="397"/>
        <v>0</v>
      </c>
      <c r="C4248" t="str">
        <f t="shared" si="398"/>
        <v>OFF</v>
      </c>
      <c r="D4248" s="4">
        <f t="shared" si="400"/>
        <v>42606.916666656369</v>
      </c>
      <c r="E4248" t="str">
        <f t="shared" si="401"/>
        <v>LRKPLGS</v>
      </c>
      <c r="F4248" s="39">
        <v>80.257110595703125</v>
      </c>
      <c r="G4248">
        <f t="shared" si="399"/>
        <v>1.1306192725797073E-3</v>
      </c>
      <c r="H4248" s="38">
        <f>G4248*SUMIF('Manual Inputs'!$B$11:$B$22,'Expanded kW'!A4248,'Manual Inputs'!$C$11:$C$22)</f>
        <v>45394.804735591555</v>
      </c>
    </row>
    <row r="4249" spans="1:8" x14ac:dyDescent="0.2">
      <c r="A4249">
        <f t="shared" si="396"/>
        <v>8</v>
      </c>
      <c r="B4249" t="b">
        <f t="shared" si="397"/>
        <v>0</v>
      </c>
      <c r="C4249" t="str">
        <f t="shared" si="398"/>
        <v>OFF</v>
      </c>
      <c r="D4249" s="4">
        <f t="shared" si="400"/>
        <v>42606.958333323033</v>
      </c>
      <c r="E4249" t="str">
        <f t="shared" si="401"/>
        <v>LRKPLGS</v>
      </c>
      <c r="F4249" s="39">
        <v>76.448982238769531</v>
      </c>
      <c r="G4249">
        <f t="shared" si="399"/>
        <v>1.0769723959248067E-3</v>
      </c>
      <c r="H4249" s="38">
        <f>G4249*SUMIF('Manual Inputs'!$B$11:$B$22,'Expanded kW'!A4249,'Manual Inputs'!$C$11:$C$22)</f>
        <v>43240.8617156154</v>
      </c>
    </row>
    <row r="4250" spans="1:8" x14ac:dyDescent="0.2">
      <c r="A4250">
        <f t="shared" si="396"/>
        <v>8</v>
      </c>
      <c r="B4250" t="b">
        <f t="shared" si="397"/>
        <v>0</v>
      </c>
      <c r="C4250" t="str">
        <f t="shared" si="398"/>
        <v>OFF</v>
      </c>
      <c r="D4250" s="4">
        <f t="shared" si="400"/>
        <v>42606.999999989697</v>
      </c>
      <c r="E4250" t="str">
        <f t="shared" si="401"/>
        <v>LRKPLGS</v>
      </c>
      <c r="F4250" s="39">
        <v>72.313240051269531</v>
      </c>
      <c r="G4250">
        <f t="shared" si="399"/>
        <v>1.0187102707510801E-3</v>
      </c>
      <c r="H4250" s="38">
        <f>G4250*SUMIF('Manual Inputs'!$B$11:$B$22,'Expanded kW'!A4250,'Manual Inputs'!$C$11:$C$22)</f>
        <v>40901.614667661459</v>
      </c>
    </row>
    <row r="4251" spans="1:8" x14ac:dyDescent="0.2">
      <c r="A4251">
        <f t="shared" si="396"/>
        <v>8</v>
      </c>
      <c r="B4251" t="b">
        <f t="shared" si="397"/>
        <v>0</v>
      </c>
      <c r="C4251" t="str">
        <f t="shared" si="398"/>
        <v>OFF</v>
      </c>
      <c r="D4251" s="4">
        <f t="shared" si="400"/>
        <v>42607.041666656361</v>
      </c>
      <c r="E4251" t="str">
        <f t="shared" si="401"/>
        <v>LRKPLGS</v>
      </c>
      <c r="F4251" s="39">
        <v>70.021644592285156</v>
      </c>
      <c r="G4251">
        <f t="shared" si="399"/>
        <v>9.864274988988053E-4</v>
      </c>
      <c r="H4251" s="38">
        <f>G4251*SUMIF('Manual Inputs'!$B$11:$B$22,'Expanded kW'!A4251,'Manual Inputs'!$C$11:$C$22)</f>
        <v>39605.448787511603</v>
      </c>
    </row>
    <row r="4252" spans="1:8" x14ac:dyDescent="0.2">
      <c r="A4252">
        <f t="shared" si="396"/>
        <v>8</v>
      </c>
      <c r="B4252" t="b">
        <f t="shared" si="397"/>
        <v>0</v>
      </c>
      <c r="C4252" t="str">
        <f t="shared" si="398"/>
        <v>OFF</v>
      </c>
      <c r="D4252" s="4">
        <f t="shared" si="400"/>
        <v>42607.083333323026</v>
      </c>
      <c r="E4252" t="str">
        <f t="shared" si="401"/>
        <v>LRKPLGS</v>
      </c>
      <c r="F4252" s="39">
        <v>68.124923706054688</v>
      </c>
      <c r="G4252">
        <f t="shared" si="399"/>
        <v>9.597075089470185E-4</v>
      </c>
      <c r="H4252" s="38">
        <f>G4252*SUMIF('Manual Inputs'!$B$11:$B$22,'Expanded kW'!A4252,'Manual Inputs'!$C$11:$C$22)</f>
        <v>38532.630770151285</v>
      </c>
    </row>
    <row r="4253" spans="1:8" x14ac:dyDescent="0.2">
      <c r="A4253">
        <f t="shared" si="396"/>
        <v>8</v>
      </c>
      <c r="B4253" t="b">
        <f t="shared" si="397"/>
        <v>0</v>
      </c>
      <c r="C4253" t="str">
        <f t="shared" si="398"/>
        <v>OFF</v>
      </c>
      <c r="D4253" s="4">
        <f t="shared" si="400"/>
        <v>42607.12499998969</v>
      </c>
      <c r="E4253" t="str">
        <f t="shared" si="401"/>
        <v>LRKPLGS</v>
      </c>
      <c r="F4253" s="39">
        <v>69.706436157226563</v>
      </c>
      <c r="G4253">
        <f t="shared" si="399"/>
        <v>9.8198701096058132E-4</v>
      </c>
      <c r="H4253" s="38">
        <f>G4253*SUMIF('Manual Inputs'!$B$11:$B$22,'Expanded kW'!A4253,'Manual Inputs'!$C$11:$C$22)</f>
        <v>39427.161465001613</v>
      </c>
    </row>
    <row r="4254" spans="1:8" x14ac:dyDescent="0.2">
      <c r="A4254">
        <f t="shared" si="396"/>
        <v>8</v>
      </c>
      <c r="B4254" t="b">
        <f t="shared" si="397"/>
        <v>0</v>
      </c>
      <c r="C4254" t="str">
        <f t="shared" si="398"/>
        <v>OFF</v>
      </c>
      <c r="D4254" s="4">
        <f t="shared" si="400"/>
        <v>42607.166666656354</v>
      </c>
      <c r="E4254" t="str">
        <f t="shared" si="401"/>
        <v>LRKPLGS</v>
      </c>
      <c r="F4254" s="39">
        <v>72.008766174316406</v>
      </c>
      <c r="G4254">
        <f t="shared" si="399"/>
        <v>1.0144210055292808E-3</v>
      </c>
      <c r="H4254" s="38">
        <f>G4254*SUMIF('Manual Inputs'!$B$11:$B$22,'Expanded kW'!A4254,'Manual Inputs'!$C$11:$C$22)</f>
        <v>40729.39899619278</v>
      </c>
    </row>
    <row r="4255" spans="1:8" x14ac:dyDescent="0.2">
      <c r="A4255">
        <f t="shared" si="396"/>
        <v>8</v>
      </c>
      <c r="B4255" t="b">
        <f t="shared" si="397"/>
        <v>0</v>
      </c>
      <c r="C4255" t="str">
        <f t="shared" si="398"/>
        <v>OFF</v>
      </c>
      <c r="D4255" s="4">
        <f t="shared" si="400"/>
        <v>42607.208333323018</v>
      </c>
      <c r="E4255" t="str">
        <f t="shared" si="401"/>
        <v>LRKPLGS</v>
      </c>
      <c r="F4255" s="39">
        <v>80.834373474121094</v>
      </c>
      <c r="G4255">
        <f t="shared" si="399"/>
        <v>1.1387514434345991E-3</v>
      </c>
      <c r="H4255" s="38">
        <f>G4255*SUMIF('Manual Inputs'!$B$11:$B$22,'Expanded kW'!A4255,'Manual Inputs'!$C$11:$C$22)</f>
        <v>45721.314566962094</v>
      </c>
    </row>
    <row r="4256" spans="1:8" x14ac:dyDescent="0.2">
      <c r="A4256">
        <f t="shared" si="396"/>
        <v>8</v>
      </c>
      <c r="B4256" t="b">
        <f t="shared" si="397"/>
        <v>0</v>
      </c>
      <c r="C4256" t="str">
        <f t="shared" si="398"/>
        <v>OFF</v>
      </c>
      <c r="D4256" s="4">
        <f t="shared" si="400"/>
        <v>42607.249999989683</v>
      </c>
      <c r="E4256" t="str">
        <f t="shared" si="401"/>
        <v>LRKPLGS</v>
      </c>
      <c r="F4256" s="39">
        <v>100.84486389160156</v>
      </c>
      <c r="G4256">
        <f t="shared" si="399"/>
        <v>1.420648535814925E-3</v>
      </c>
      <c r="H4256" s="38">
        <f>G4256*SUMIF('Manual Inputs'!$B$11:$B$22,'Expanded kW'!A4256,'Manual Inputs'!$C$11:$C$22)</f>
        <v>57039.592765898211</v>
      </c>
    </row>
    <row r="4257" spans="1:8" x14ac:dyDescent="0.2">
      <c r="A4257">
        <f t="shared" si="396"/>
        <v>8</v>
      </c>
      <c r="B4257" t="b">
        <f t="shared" si="397"/>
        <v>0</v>
      </c>
      <c r="C4257" t="str">
        <f t="shared" si="398"/>
        <v>ON</v>
      </c>
      <c r="D4257" s="4">
        <f t="shared" si="400"/>
        <v>42607.291666656347</v>
      </c>
      <c r="E4257" t="str">
        <f t="shared" si="401"/>
        <v>LRKPLGS</v>
      </c>
      <c r="F4257" s="39">
        <v>101.90024566650391</v>
      </c>
      <c r="G4257">
        <f t="shared" si="399"/>
        <v>1.4355161901047104E-3</v>
      </c>
      <c r="H4257" s="38">
        <f>G4257*SUMIF('Manual Inputs'!$B$11:$B$22,'Expanded kW'!A4257,'Manual Inputs'!$C$11:$C$22)</f>
        <v>57636.534884018263</v>
      </c>
    </row>
    <row r="4258" spans="1:8" x14ac:dyDescent="0.2">
      <c r="A4258">
        <f t="shared" si="396"/>
        <v>8</v>
      </c>
      <c r="B4258" t="b">
        <f t="shared" si="397"/>
        <v>0</v>
      </c>
      <c r="C4258" t="str">
        <f t="shared" si="398"/>
        <v>ON</v>
      </c>
      <c r="D4258" s="4">
        <f t="shared" si="400"/>
        <v>42607.333333323011</v>
      </c>
      <c r="E4258" t="str">
        <f t="shared" si="401"/>
        <v>LRKPLGS</v>
      </c>
      <c r="F4258" s="39">
        <v>106.63080596923828</v>
      </c>
      <c r="G4258">
        <f t="shared" si="399"/>
        <v>1.5021577949254341E-3</v>
      </c>
      <c r="H4258" s="38">
        <f>G4258*SUMIF('Manual Inputs'!$B$11:$B$22,'Expanded kW'!A4258,'Manual Inputs'!$C$11:$C$22)</f>
        <v>60312.221307796201</v>
      </c>
    </row>
    <row r="4259" spans="1:8" x14ac:dyDescent="0.2">
      <c r="A4259">
        <f t="shared" si="396"/>
        <v>8</v>
      </c>
      <c r="B4259" t="b">
        <f t="shared" si="397"/>
        <v>0</v>
      </c>
      <c r="C4259" t="str">
        <f t="shared" si="398"/>
        <v>ON</v>
      </c>
      <c r="D4259" s="4">
        <f t="shared" si="400"/>
        <v>42607.374999989675</v>
      </c>
      <c r="E4259" t="str">
        <f t="shared" si="401"/>
        <v>LRKPLGS</v>
      </c>
      <c r="F4259" s="39">
        <v>115.39377593994141</v>
      </c>
      <c r="G4259">
        <f t="shared" si="399"/>
        <v>1.6256058316211962E-3</v>
      </c>
      <c r="H4259" s="38">
        <f>G4259*SUMIF('Manual Inputs'!$B$11:$B$22,'Expanded kW'!A4259,'Manual Inputs'!$C$11:$C$22)</f>
        <v>65268.708125865356</v>
      </c>
    </row>
    <row r="4260" spans="1:8" x14ac:dyDescent="0.2">
      <c r="A4260">
        <f t="shared" si="396"/>
        <v>8</v>
      </c>
      <c r="B4260" t="b">
        <f t="shared" si="397"/>
        <v>0</v>
      </c>
      <c r="C4260" t="str">
        <f t="shared" si="398"/>
        <v>ON</v>
      </c>
      <c r="D4260" s="4">
        <f t="shared" si="400"/>
        <v>42607.41666665634</v>
      </c>
      <c r="E4260" t="str">
        <f t="shared" si="401"/>
        <v>LRKPLGS</v>
      </c>
      <c r="F4260" s="39">
        <v>124.89102935791016</v>
      </c>
      <c r="G4260">
        <f t="shared" si="399"/>
        <v>1.7593980610103245E-3</v>
      </c>
      <c r="H4260" s="38">
        <f>G4260*SUMIF('Manual Inputs'!$B$11:$B$22,'Expanded kW'!A4260,'Manual Inputs'!$C$11:$C$22)</f>
        <v>70640.518314808331</v>
      </c>
    </row>
    <row r="4261" spans="1:8" x14ac:dyDescent="0.2">
      <c r="A4261">
        <f t="shared" si="396"/>
        <v>8</v>
      </c>
      <c r="B4261" t="b">
        <f t="shared" si="397"/>
        <v>0</v>
      </c>
      <c r="C4261" t="str">
        <f t="shared" si="398"/>
        <v>ON</v>
      </c>
      <c r="D4261" s="4">
        <f t="shared" si="400"/>
        <v>42607.458333323004</v>
      </c>
      <c r="E4261" t="str">
        <f t="shared" si="401"/>
        <v>LRKPLGS</v>
      </c>
      <c r="F4261" s="39">
        <v>122.39594268798828</v>
      </c>
      <c r="G4261">
        <f t="shared" si="399"/>
        <v>1.7242486137547261E-3</v>
      </c>
      <c r="H4261" s="38">
        <f>G4261*SUMIF('Manual Inputs'!$B$11:$B$22,'Expanded kW'!A4261,'Manual Inputs'!$C$11:$C$22)</f>
        <v>69229.254299211621</v>
      </c>
    </row>
    <row r="4262" spans="1:8" x14ac:dyDescent="0.2">
      <c r="A4262">
        <f t="shared" si="396"/>
        <v>8</v>
      </c>
      <c r="B4262" t="b">
        <f t="shared" si="397"/>
        <v>0</v>
      </c>
      <c r="C4262" t="str">
        <f t="shared" si="398"/>
        <v>ON</v>
      </c>
      <c r="D4262" s="4">
        <f t="shared" si="400"/>
        <v>42607.499999989668</v>
      </c>
      <c r="E4262" t="str">
        <f t="shared" si="401"/>
        <v>LRKPLGS</v>
      </c>
      <c r="F4262" s="39">
        <v>132.84983825683594</v>
      </c>
      <c r="G4262">
        <f t="shared" si="399"/>
        <v>1.8715175063917303E-3</v>
      </c>
      <c r="H4262" s="38">
        <f>G4262*SUMIF('Manual Inputs'!$B$11:$B$22,'Expanded kW'!A4262,'Manual Inputs'!$C$11:$C$22)</f>
        <v>75142.157773455459</v>
      </c>
    </row>
    <row r="4263" spans="1:8" x14ac:dyDescent="0.2">
      <c r="A4263">
        <f t="shared" si="396"/>
        <v>8</v>
      </c>
      <c r="B4263" t="b">
        <f t="shared" si="397"/>
        <v>0</v>
      </c>
      <c r="C4263" t="str">
        <f t="shared" si="398"/>
        <v>ON</v>
      </c>
      <c r="D4263" s="4">
        <f t="shared" si="400"/>
        <v>42607.541666656332</v>
      </c>
      <c r="E4263" t="str">
        <f t="shared" si="401"/>
        <v>LRKPLGS</v>
      </c>
      <c r="F4263" s="39">
        <v>133.47196960449219</v>
      </c>
      <c r="G4263">
        <f t="shared" si="399"/>
        <v>1.8802817602567804E-3</v>
      </c>
      <c r="H4263" s="38">
        <f>G4263*SUMIF('Manual Inputs'!$B$11:$B$22,'Expanded kW'!A4263,'Manual Inputs'!$C$11:$C$22)</f>
        <v>75494.045984196229</v>
      </c>
    </row>
    <row r="4264" spans="1:8" x14ac:dyDescent="0.2">
      <c r="A4264">
        <f t="shared" si="396"/>
        <v>8</v>
      </c>
      <c r="B4264" t="b">
        <f t="shared" si="397"/>
        <v>0</v>
      </c>
      <c r="C4264" t="str">
        <f t="shared" si="398"/>
        <v>ON</v>
      </c>
      <c r="D4264" s="4">
        <f t="shared" si="400"/>
        <v>42607.583333322997</v>
      </c>
      <c r="E4264" t="str">
        <f t="shared" si="401"/>
        <v>LRKPLGS</v>
      </c>
      <c r="F4264" s="39">
        <v>131.99188232421875</v>
      </c>
      <c r="G4264">
        <f t="shared" si="399"/>
        <v>1.8594310818339412E-3</v>
      </c>
      <c r="H4264" s="38">
        <f>G4264*SUMIF('Manual Inputs'!$B$11:$B$22,'Expanded kW'!A4264,'Manual Inputs'!$C$11:$C$22)</f>
        <v>74656.883113754651</v>
      </c>
    </row>
    <row r="4265" spans="1:8" x14ac:dyDescent="0.2">
      <c r="A4265">
        <f t="shared" si="396"/>
        <v>8</v>
      </c>
      <c r="B4265" t="b">
        <f t="shared" si="397"/>
        <v>0</v>
      </c>
      <c r="C4265" t="str">
        <f t="shared" si="398"/>
        <v>ON</v>
      </c>
      <c r="D4265" s="4">
        <f t="shared" si="400"/>
        <v>42607.624999989661</v>
      </c>
      <c r="E4265" t="str">
        <f t="shared" si="401"/>
        <v>LRKPLGS</v>
      </c>
      <c r="F4265" s="39">
        <v>125.00772094726562</v>
      </c>
      <c r="G4265">
        <f t="shared" si="399"/>
        <v>1.7610419497435968E-3</v>
      </c>
      <c r="H4265" s="38">
        <f>G4265*SUMIF('Manual Inputs'!$B$11:$B$22,'Expanded kW'!A4265,'Manual Inputs'!$C$11:$C$22)</f>
        <v>70706.521088565816</v>
      </c>
    </row>
    <row r="4266" spans="1:8" x14ac:dyDescent="0.2">
      <c r="A4266">
        <f t="shared" si="396"/>
        <v>8</v>
      </c>
      <c r="B4266" t="b">
        <f t="shared" si="397"/>
        <v>0</v>
      </c>
      <c r="C4266" t="str">
        <f t="shared" si="398"/>
        <v>ON</v>
      </c>
      <c r="D4266" s="4">
        <f t="shared" si="400"/>
        <v>42607.666666656325</v>
      </c>
      <c r="E4266" t="str">
        <f t="shared" si="401"/>
        <v>LRKPLGS</v>
      </c>
      <c r="F4266" s="39">
        <v>123.74945831298828</v>
      </c>
      <c r="G4266">
        <f t="shared" si="399"/>
        <v>1.7433162183570366E-3</v>
      </c>
      <c r="H4266" s="38">
        <f>G4266*SUMIF('Manual Inputs'!$B$11:$B$22,'Expanded kW'!A4266,'Manual Inputs'!$C$11:$C$22)</f>
        <v>69994.826060360181</v>
      </c>
    </row>
    <row r="4267" spans="1:8" x14ac:dyDescent="0.2">
      <c r="A4267">
        <f t="shared" si="396"/>
        <v>8</v>
      </c>
      <c r="B4267" t="b">
        <f t="shared" si="397"/>
        <v>0</v>
      </c>
      <c r="C4267" t="str">
        <f t="shared" si="398"/>
        <v>ON</v>
      </c>
      <c r="D4267" s="4">
        <f t="shared" si="400"/>
        <v>42607.708333322989</v>
      </c>
      <c r="E4267" t="str">
        <f t="shared" si="401"/>
        <v>LRKPLGS</v>
      </c>
      <c r="F4267" s="39">
        <v>119.66421508789062</v>
      </c>
      <c r="G4267">
        <f t="shared" si="399"/>
        <v>1.68576549557138E-3</v>
      </c>
      <c r="H4267" s="38">
        <f>G4267*SUMIF('Manual Inputs'!$B$11:$B$22,'Expanded kW'!A4267,'Manual Inputs'!$C$11:$C$22)</f>
        <v>67684.142095734176</v>
      </c>
    </row>
    <row r="4268" spans="1:8" x14ac:dyDescent="0.2">
      <c r="A4268">
        <f t="shared" si="396"/>
        <v>8</v>
      </c>
      <c r="B4268" t="b">
        <f t="shared" si="397"/>
        <v>0</v>
      </c>
      <c r="C4268" t="str">
        <f t="shared" si="398"/>
        <v>ON</v>
      </c>
      <c r="D4268" s="4">
        <f t="shared" si="400"/>
        <v>42607.749999989654</v>
      </c>
      <c r="E4268" t="str">
        <f t="shared" si="401"/>
        <v>LRKPLGS</v>
      </c>
      <c r="F4268" s="39">
        <v>115.78053283691406</v>
      </c>
      <c r="G4268">
        <f t="shared" si="399"/>
        <v>1.6310542560445871E-3</v>
      </c>
      <c r="H4268" s="38">
        <f>G4268*SUMIF('Manual Inputs'!$B$11:$B$22,'Expanded kW'!A4268,'Manual Inputs'!$C$11:$C$22)</f>
        <v>65487.464491350031</v>
      </c>
    </row>
    <row r="4269" spans="1:8" x14ac:dyDescent="0.2">
      <c r="A4269">
        <f t="shared" si="396"/>
        <v>8</v>
      </c>
      <c r="B4269" t="b">
        <f t="shared" si="397"/>
        <v>0</v>
      </c>
      <c r="C4269" t="str">
        <f t="shared" si="398"/>
        <v>ON</v>
      </c>
      <c r="D4269" s="4">
        <f t="shared" si="400"/>
        <v>42607.791666656318</v>
      </c>
      <c r="E4269" t="str">
        <f t="shared" si="401"/>
        <v>LRKPLGS</v>
      </c>
      <c r="F4269" s="39">
        <v>107.42070007324219</v>
      </c>
      <c r="G4269">
        <f t="shared" si="399"/>
        <v>1.5132854008242155E-3</v>
      </c>
      <c r="H4269" s="38">
        <f>G4269*SUMIF('Manual Inputs'!$B$11:$B$22,'Expanded kW'!A4269,'Manual Inputs'!$C$11:$C$22)</f>
        <v>60758.999024398574</v>
      </c>
    </row>
    <row r="4270" spans="1:8" x14ac:dyDescent="0.2">
      <c r="A4270">
        <f t="shared" si="396"/>
        <v>8</v>
      </c>
      <c r="B4270" t="b">
        <f t="shared" si="397"/>
        <v>0</v>
      </c>
      <c r="C4270" t="str">
        <f t="shared" si="398"/>
        <v>ON</v>
      </c>
      <c r="D4270" s="4">
        <f t="shared" si="400"/>
        <v>42607.833333322982</v>
      </c>
      <c r="E4270" t="str">
        <f t="shared" si="401"/>
        <v>LRKPLGS</v>
      </c>
      <c r="F4270" s="39">
        <v>102.18445587158203</v>
      </c>
      <c r="G4270">
        <f t="shared" si="399"/>
        <v>1.4395199915490941E-3</v>
      </c>
      <c r="H4270" s="38">
        <f>G4270*SUMIF('Manual Inputs'!$B$11:$B$22,'Expanded kW'!A4270,'Manual Inputs'!$C$11:$C$22)</f>
        <v>57797.289073492837</v>
      </c>
    </row>
    <row r="4271" spans="1:8" x14ac:dyDescent="0.2">
      <c r="A4271">
        <f t="shared" si="396"/>
        <v>8</v>
      </c>
      <c r="B4271" t="b">
        <f t="shared" si="397"/>
        <v>0</v>
      </c>
      <c r="C4271" t="str">
        <f t="shared" si="398"/>
        <v>OFF</v>
      </c>
      <c r="D4271" s="4">
        <f t="shared" si="400"/>
        <v>42607.874999989646</v>
      </c>
      <c r="E4271" t="str">
        <f t="shared" si="401"/>
        <v>LRKPLGS</v>
      </c>
      <c r="F4271" s="39">
        <v>93.374244689941406</v>
      </c>
      <c r="G4271">
        <f t="shared" si="399"/>
        <v>1.315406445926466E-3</v>
      </c>
      <c r="H4271" s="38">
        <f>G4271*SUMIF('Manual Inputs'!$B$11:$B$22,'Expanded kW'!A4271,'Manual Inputs'!$C$11:$C$22)</f>
        <v>52814.081812461518</v>
      </c>
    </row>
    <row r="4272" spans="1:8" x14ac:dyDescent="0.2">
      <c r="A4272">
        <f t="shared" si="396"/>
        <v>8</v>
      </c>
      <c r="B4272" t="b">
        <f t="shared" si="397"/>
        <v>0</v>
      </c>
      <c r="C4272" t="str">
        <f t="shared" si="398"/>
        <v>OFF</v>
      </c>
      <c r="D4272" s="4">
        <f t="shared" si="400"/>
        <v>42607.916666656311</v>
      </c>
      <c r="E4272" t="str">
        <f t="shared" si="401"/>
        <v>LRKPLGS</v>
      </c>
      <c r="F4272" s="39">
        <v>85.723625183105469</v>
      </c>
      <c r="G4272">
        <f t="shared" si="399"/>
        <v>1.2076286079579746E-3</v>
      </c>
      <c r="H4272" s="38">
        <f>G4272*SUMIF('Manual Inputs'!$B$11:$B$22,'Expanded kW'!A4272,'Manual Inputs'!$C$11:$C$22)</f>
        <v>48486.759584669788</v>
      </c>
    </row>
    <row r="4273" spans="1:8" x14ac:dyDescent="0.2">
      <c r="A4273">
        <f t="shared" si="396"/>
        <v>8</v>
      </c>
      <c r="B4273" t="b">
        <f t="shared" si="397"/>
        <v>0</v>
      </c>
      <c r="C4273" t="str">
        <f t="shared" si="398"/>
        <v>OFF</v>
      </c>
      <c r="D4273" s="4">
        <f t="shared" si="400"/>
        <v>42607.958333322975</v>
      </c>
      <c r="E4273" t="str">
        <f t="shared" si="401"/>
        <v>LRKPLGS</v>
      </c>
      <c r="F4273" s="39">
        <v>79.609268188476563</v>
      </c>
      <c r="G4273">
        <f t="shared" si="399"/>
        <v>1.1214928150512949E-3</v>
      </c>
      <c r="H4273" s="38">
        <f>G4273*SUMIF('Manual Inputs'!$B$11:$B$22,'Expanded kW'!A4273,'Manual Inputs'!$C$11:$C$22)</f>
        <v>45028.373906507361</v>
      </c>
    </row>
    <row r="4274" spans="1:8" x14ac:dyDescent="0.2">
      <c r="A4274">
        <f t="shared" si="396"/>
        <v>8</v>
      </c>
      <c r="B4274" t="b">
        <f t="shared" si="397"/>
        <v>0</v>
      </c>
      <c r="C4274" t="str">
        <f t="shared" si="398"/>
        <v>OFF</v>
      </c>
      <c r="D4274" s="4">
        <f t="shared" si="400"/>
        <v>42607.999999989639</v>
      </c>
      <c r="E4274" t="str">
        <f t="shared" si="401"/>
        <v>LRKPLGS</v>
      </c>
      <c r="F4274" s="39">
        <v>75.519775390625</v>
      </c>
      <c r="G4274">
        <f t="shared" si="399"/>
        <v>1.0638822265562934E-3</v>
      </c>
      <c r="H4274" s="38">
        <f>G4274*SUMIF('Manual Inputs'!$B$11:$B$22,'Expanded kW'!A4274,'Manual Inputs'!$C$11:$C$22)</f>
        <v>42715.286310303534</v>
      </c>
    </row>
    <row r="4275" spans="1:8" x14ac:dyDescent="0.2">
      <c r="A4275">
        <f t="shared" si="396"/>
        <v>8</v>
      </c>
      <c r="B4275" t="b">
        <f t="shared" si="397"/>
        <v>0</v>
      </c>
      <c r="C4275" t="str">
        <f t="shared" si="398"/>
        <v>OFF</v>
      </c>
      <c r="D4275" s="4">
        <f t="shared" si="400"/>
        <v>42608.041666656303</v>
      </c>
      <c r="E4275" t="str">
        <f t="shared" si="401"/>
        <v>LRKPLGS</v>
      </c>
      <c r="F4275" s="39">
        <v>72.718849182128906</v>
      </c>
      <c r="G4275">
        <f t="shared" si="399"/>
        <v>1.0244242753679929E-3</v>
      </c>
      <c r="H4275" s="38">
        <f>G4275*SUMIF('Manual Inputs'!$B$11:$B$22,'Expanded kW'!A4275,'Manual Inputs'!$C$11:$C$22)</f>
        <v>41131.034181492309</v>
      </c>
    </row>
    <row r="4276" spans="1:8" x14ac:dyDescent="0.2">
      <c r="A4276">
        <f t="shared" si="396"/>
        <v>8</v>
      </c>
      <c r="B4276" t="b">
        <f t="shared" si="397"/>
        <v>0</v>
      </c>
      <c r="C4276" t="str">
        <f t="shared" si="398"/>
        <v>OFF</v>
      </c>
      <c r="D4276" s="4">
        <f t="shared" si="400"/>
        <v>42608.083333322968</v>
      </c>
      <c r="E4276" t="str">
        <f t="shared" si="401"/>
        <v>LRKPLGS</v>
      </c>
      <c r="F4276" s="39">
        <v>71.349540710449219</v>
      </c>
      <c r="G4276">
        <f t="shared" si="399"/>
        <v>1.0051341895837358E-3</v>
      </c>
      <c r="H4276" s="38">
        <f>G4276*SUMIF('Manual Inputs'!$B$11:$B$22,'Expanded kW'!A4276,'Manual Inputs'!$C$11:$C$22)</f>
        <v>40356.52971412093</v>
      </c>
    </row>
    <row r="4277" spans="1:8" x14ac:dyDescent="0.2">
      <c r="A4277">
        <f t="shared" si="396"/>
        <v>8</v>
      </c>
      <c r="B4277" t="b">
        <f t="shared" si="397"/>
        <v>0</v>
      </c>
      <c r="C4277" t="str">
        <f t="shared" si="398"/>
        <v>OFF</v>
      </c>
      <c r="D4277" s="4">
        <f t="shared" si="400"/>
        <v>42608.124999989632</v>
      </c>
      <c r="E4277" t="str">
        <f t="shared" si="401"/>
        <v>LRKPLGS</v>
      </c>
      <c r="F4277" s="39">
        <v>71.112159729003906</v>
      </c>
      <c r="G4277">
        <f t="shared" si="399"/>
        <v>1.0017900932092977E-3</v>
      </c>
      <c r="H4277" s="38">
        <f>G4277*SUMIF('Manual Inputs'!$B$11:$B$22,'Expanded kW'!A4277,'Manual Inputs'!$C$11:$C$22)</f>
        <v>40222.262940489658</v>
      </c>
    </row>
    <row r="4278" spans="1:8" x14ac:dyDescent="0.2">
      <c r="A4278">
        <f t="shared" si="396"/>
        <v>8</v>
      </c>
      <c r="B4278" t="b">
        <f t="shared" si="397"/>
        <v>0</v>
      </c>
      <c r="C4278" t="str">
        <f t="shared" si="398"/>
        <v>OFF</v>
      </c>
      <c r="D4278" s="4">
        <f t="shared" si="400"/>
        <v>42608.166666656296</v>
      </c>
      <c r="E4278" t="str">
        <f t="shared" si="401"/>
        <v>LRKPLGS</v>
      </c>
      <c r="F4278" s="39">
        <v>73.041603088378906</v>
      </c>
      <c r="G4278">
        <f t="shared" si="399"/>
        <v>1.0289710598709247E-3</v>
      </c>
      <c r="H4278" s="38">
        <f>G4278*SUMIF('Manual Inputs'!$B$11:$B$22,'Expanded kW'!A4278,'Manual Inputs'!$C$11:$C$22)</f>
        <v>41313.589352530973</v>
      </c>
    </row>
    <row r="4279" spans="1:8" x14ac:dyDescent="0.2">
      <c r="A4279">
        <f t="shared" si="396"/>
        <v>8</v>
      </c>
      <c r="B4279" t="b">
        <f t="shared" si="397"/>
        <v>0</v>
      </c>
      <c r="C4279" t="str">
        <f t="shared" si="398"/>
        <v>OFF</v>
      </c>
      <c r="D4279" s="4">
        <f t="shared" si="400"/>
        <v>42608.20833332296</v>
      </c>
      <c r="E4279" t="str">
        <f t="shared" si="401"/>
        <v>LRKPLGS</v>
      </c>
      <c r="F4279" s="39">
        <v>78.556228637695313</v>
      </c>
      <c r="G4279">
        <f t="shared" si="399"/>
        <v>1.1066581567628902E-3</v>
      </c>
      <c r="H4279" s="38">
        <f>G4279*SUMIF('Manual Inputs'!$B$11:$B$22,'Expanded kW'!A4279,'Manual Inputs'!$C$11:$C$22)</f>
        <v>44432.756590711178</v>
      </c>
    </row>
    <row r="4280" spans="1:8" x14ac:dyDescent="0.2">
      <c r="A4280">
        <f t="shared" si="396"/>
        <v>8</v>
      </c>
      <c r="B4280" t="b">
        <f t="shared" si="397"/>
        <v>0</v>
      </c>
      <c r="C4280" t="str">
        <f t="shared" si="398"/>
        <v>OFF</v>
      </c>
      <c r="D4280" s="4">
        <f t="shared" si="400"/>
        <v>42608.249999989624</v>
      </c>
      <c r="E4280" t="str">
        <f t="shared" si="401"/>
        <v>LRKPLGS</v>
      </c>
      <c r="F4280" s="39">
        <v>96.222129821777344</v>
      </c>
      <c r="G4280">
        <f t="shared" si="399"/>
        <v>1.3555259293248541E-3</v>
      </c>
      <c r="H4280" s="38">
        <f>G4280*SUMIF('Manual Inputs'!$B$11:$B$22,'Expanded kW'!A4280,'Manual Inputs'!$C$11:$C$22)</f>
        <v>54424.894717505325</v>
      </c>
    </row>
    <row r="4281" spans="1:8" x14ac:dyDescent="0.2">
      <c r="A4281">
        <f t="shared" si="396"/>
        <v>8</v>
      </c>
      <c r="B4281" t="b">
        <f t="shared" si="397"/>
        <v>0</v>
      </c>
      <c r="C4281" t="str">
        <f t="shared" si="398"/>
        <v>ON</v>
      </c>
      <c r="D4281" s="4">
        <f t="shared" si="400"/>
        <v>42608.291666656289</v>
      </c>
      <c r="E4281" t="str">
        <f t="shared" si="401"/>
        <v>LRKPLGS</v>
      </c>
      <c r="F4281" s="39">
        <v>99.3089599609375</v>
      </c>
      <c r="G4281">
        <f t="shared" si="399"/>
        <v>1.3990115422582111E-3</v>
      </c>
      <c r="H4281" s="38">
        <f>G4281*SUMIF('Manual Inputs'!$B$11:$B$22,'Expanded kW'!A4281,'Manual Inputs'!$C$11:$C$22)</f>
        <v>56170.859036168658</v>
      </c>
    </row>
    <row r="4282" spans="1:8" x14ac:dyDescent="0.2">
      <c r="A4282">
        <f t="shared" si="396"/>
        <v>8</v>
      </c>
      <c r="B4282" t="b">
        <f t="shared" si="397"/>
        <v>0</v>
      </c>
      <c r="C4282" t="str">
        <f t="shared" si="398"/>
        <v>ON</v>
      </c>
      <c r="D4282" s="4">
        <f t="shared" si="400"/>
        <v>42608.333333322953</v>
      </c>
      <c r="E4282" t="str">
        <f t="shared" si="401"/>
        <v>LRKPLGS</v>
      </c>
      <c r="F4282" s="39">
        <v>102.31974029541016</v>
      </c>
      <c r="G4282">
        <f t="shared" si="399"/>
        <v>1.4414258061956049E-3</v>
      </c>
      <c r="H4282" s="38">
        <f>G4282*SUMIF('Manual Inputs'!$B$11:$B$22,'Expanded kW'!A4282,'Manual Inputs'!$C$11:$C$22)</f>
        <v>57873.808274817951</v>
      </c>
    </row>
    <row r="4283" spans="1:8" x14ac:dyDescent="0.2">
      <c r="A4283">
        <f t="shared" si="396"/>
        <v>8</v>
      </c>
      <c r="B4283" t="b">
        <f t="shared" si="397"/>
        <v>0</v>
      </c>
      <c r="C4283" t="str">
        <f t="shared" si="398"/>
        <v>ON</v>
      </c>
      <c r="D4283" s="4">
        <f t="shared" si="400"/>
        <v>42608.374999989617</v>
      </c>
      <c r="E4283" t="str">
        <f t="shared" si="401"/>
        <v>LRKPLGS</v>
      </c>
      <c r="F4283" s="39">
        <v>110.40000152587891</v>
      </c>
      <c r="G4283">
        <f t="shared" si="399"/>
        <v>1.5552562071013622E-3</v>
      </c>
      <c r="H4283" s="38">
        <f>G4283*SUMIF('Manual Inputs'!$B$11:$B$22,'Expanded kW'!A4283,'Manual Inputs'!$C$11:$C$22)</f>
        <v>62444.14326504046</v>
      </c>
    </row>
    <row r="4284" spans="1:8" x14ac:dyDescent="0.2">
      <c r="A4284">
        <f t="shared" si="396"/>
        <v>8</v>
      </c>
      <c r="B4284" t="b">
        <f t="shared" si="397"/>
        <v>0</v>
      </c>
      <c r="C4284" t="str">
        <f t="shared" si="398"/>
        <v>ON</v>
      </c>
      <c r="D4284" s="4">
        <f t="shared" si="400"/>
        <v>42608.416666656281</v>
      </c>
      <c r="E4284" t="str">
        <f t="shared" si="401"/>
        <v>LRKPLGS</v>
      </c>
      <c r="F4284" s="39">
        <v>115.167236328125</v>
      </c>
      <c r="G4284">
        <f t="shared" si="399"/>
        <v>1.6224144626668289E-3</v>
      </c>
      <c r="H4284" s="38">
        <f>G4284*SUMIF('Manual Inputs'!$B$11:$B$22,'Expanded kW'!A4284,'Manual Inputs'!$C$11:$C$22)</f>
        <v>65140.573417713618</v>
      </c>
    </row>
    <row r="4285" spans="1:8" x14ac:dyDescent="0.2">
      <c r="A4285">
        <f t="shared" si="396"/>
        <v>8</v>
      </c>
      <c r="B4285" t="b">
        <f t="shared" si="397"/>
        <v>0</v>
      </c>
      <c r="C4285" t="str">
        <f t="shared" si="398"/>
        <v>ON</v>
      </c>
      <c r="D4285" s="4">
        <f t="shared" si="400"/>
        <v>42608.458333322946</v>
      </c>
      <c r="E4285" t="str">
        <f t="shared" si="401"/>
        <v>LRKPLGS</v>
      </c>
      <c r="F4285" s="39">
        <v>113.18332672119141</v>
      </c>
      <c r="G4285">
        <f t="shared" si="399"/>
        <v>1.5944662046245657E-3</v>
      </c>
      <c r="H4285" s="38">
        <f>G4285*SUMIF('Manual Inputs'!$B$11:$B$22,'Expanded kW'!A4285,'Manual Inputs'!$C$11:$C$22)</f>
        <v>64018.439957496113</v>
      </c>
    </row>
    <row r="4286" spans="1:8" x14ac:dyDescent="0.2">
      <c r="A4286">
        <f t="shared" si="396"/>
        <v>8</v>
      </c>
      <c r="B4286" t="b">
        <f t="shared" si="397"/>
        <v>0</v>
      </c>
      <c r="C4286" t="str">
        <f t="shared" si="398"/>
        <v>ON</v>
      </c>
      <c r="D4286" s="4">
        <f t="shared" si="400"/>
        <v>42608.49999998961</v>
      </c>
      <c r="E4286" t="str">
        <f t="shared" si="401"/>
        <v>LRKPLGS</v>
      </c>
      <c r="F4286" s="39">
        <v>120.14474487304688</v>
      </c>
      <c r="G4286">
        <f t="shared" si="399"/>
        <v>1.6925349423171409E-3</v>
      </c>
      <c r="H4286" s="38">
        <f>G4286*SUMIF('Manual Inputs'!$B$11:$B$22,'Expanded kW'!A4286,'Manual Inputs'!$C$11:$C$22)</f>
        <v>67955.938022660703</v>
      </c>
    </row>
    <row r="4287" spans="1:8" x14ac:dyDescent="0.2">
      <c r="A4287">
        <f t="shared" si="396"/>
        <v>8</v>
      </c>
      <c r="B4287" t="b">
        <f t="shared" si="397"/>
        <v>0</v>
      </c>
      <c r="C4287" t="str">
        <f t="shared" si="398"/>
        <v>ON</v>
      </c>
      <c r="D4287" s="4">
        <f t="shared" si="400"/>
        <v>42608.541666656274</v>
      </c>
      <c r="E4287" t="str">
        <f t="shared" si="401"/>
        <v>LRKPLGS</v>
      </c>
      <c r="F4287" s="39">
        <v>124.0660400390625</v>
      </c>
      <c r="G4287">
        <f t="shared" si="399"/>
        <v>1.7477760524849952E-3</v>
      </c>
      <c r="H4287" s="38">
        <f>G4287*SUMIF('Manual Inputs'!$B$11:$B$22,'Expanded kW'!A4287,'Manual Inputs'!$C$11:$C$22)</f>
        <v>70173.890139933021</v>
      </c>
    </row>
    <row r="4288" spans="1:8" x14ac:dyDescent="0.2">
      <c r="A4288">
        <f t="shared" si="396"/>
        <v>8</v>
      </c>
      <c r="B4288" t="b">
        <f t="shared" si="397"/>
        <v>0</v>
      </c>
      <c r="C4288" t="str">
        <f t="shared" si="398"/>
        <v>ON</v>
      </c>
      <c r="D4288" s="4">
        <f t="shared" si="400"/>
        <v>42608.583333322938</v>
      </c>
      <c r="E4288" t="str">
        <f t="shared" si="401"/>
        <v>LRKPLGS</v>
      </c>
      <c r="F4288" s="39">
        <v>123.56343841552734</v>
      </c>
      <c r="G4288">
        <f t="shared" si="399"/>
        <v>1.7406956694786685E-3</v>
      </c>
      <c r="H4288" s="38">
        <f>G4288*SUMIF('Manual Inputs'!$B$11:$B$22,'Expanded kW'!A4288,'Manual Inputs'!$C$11:$C$22)</f>
        <v>69889.610000879635</v>
      </c>
    </row>
    <row r="4289" spans="1:8" x14ac:dyDescent="0.2">
      <c r="A4289">
        <f t="shared" si="396"/>
        <v>8</v>
      </c>
      <c r="B4289" t="b">
        <f t="shared" si="397"/>
        <v>0</v>
      </c>
      <c r="C4289" t="str">
        <f t="shared" si="398"/>
        <v>ON</v>
      </c>
      <c r="D4289" s="4">
        <f t="shared" si="400"/>
        <v>42608.624999989603</v>
      </c>
      <c r="E4289" t="str">
        <f t="shared" si="401"/>
        <v>LRKPLGS</v>
      </c>
      <c r="F4289" s="39">
        <v>114.71377563476562</v>
      </c>
      <c r="G4289">
        <f t="shared" si="399"/>
        <v>1.6160263508165011E-3</v>
      </c>
      <c r="H4289" s="38">
        <f>G4289*SUMIF('Manual Inputs'!$B$11:$B$22,'Expanded kW'!A4289,'Manual Inputs'!$C$11:$C$22)</f>
        <v>64884.088235559335</v>
      </c>
    </row>
    <row r="4290" spans="1:8" x14ac:dyDescent="0.2">
      <c r="A4290">
        <f t="shared" ref="A4290:A4353" si="402">MONTH(D4290)</f>
        <v>8</v>
      </c>
      <c r="B4290" t="b">
        <f t="shared" ref="B4290:B4353" si="403">IF(ISNA(VLOOKUP(DATE(YEAR(D4290),MONTH(D4290),DAY(D4290)),Holidays,1,FALSE)),FALSE,TRUE)</f>
        <v>0</v>
      </c>
      <c r="C4290" t="str">
        <f t="shared" ref="C4290:C4353" si="404">IF(OR(HOUR(D4290)&lt;PkStart,HOUR(D4290)&gt;OPkStart-1,WEEKDAY(D4290,2)&gt;5,B4290)=TRUE,"OFF","ON")</f>
        <v>ON</v>
      </c>
      <c r="D4290" s="4">
        <f t="shared" si="400"/>
        <v>42608.666666656267</v>
      </c>
      <c r="E4290" t="str">
        <f t="shared" si="401"/>
        <v>LRKPLGS</v>
      </c>
      <c r="F4290" s="39">
        <v>117.55281066894531</v>
      </c>
      <c r="G4290">
        <f t="shared" ref="G4290:G4353" si="405">IF(SUMIF($A$2:$A$8761,A4290,$F$2:$F$8761)=0,0,F4290/SUMIF($A$2:$A$8761,A4290,$F$2:$F$8761))</f>
        <v>1.6560211587699338E-3</v>
      </c>
      <c r="H4290" s="38">
        <f>G4290*SUMIF('Manual Inputs'!$B$11:$B$22,'Expanded kW'!A4290,'Manual Inputs'!$C$11:$C$22)</f>
        <v>66489.895372864761</v>
      </c>
    </row>
    <row r="4291" spans="1:8" x14ac:dyDescent="0.2">
      <c r="A4291">
        <f t="shared" si="402"/>
        <v>8</v>
      </c>
      <c r="B4291" t="b">
        <f t="shared" si="403"/>
        <v>0</v>
      </c>
      <c r="C4291" t="str">
        <f t="shared" si="404"/>
        <v>ON</v>
      </c>
      <c r="D4291" s="4">
        <f t="shared" si="400"/>
        <v>42608.708333322931</v>
      </c>
      <c r="E4291" t="str">
        <f t="shared" si="401"/>
        <v>LRKPLGS</v>
      </c>
      <c r="F4291" s="39">
        <v>113.96055603027344</v>
      </c>
      <c r="G4291">
        <f t="shared" si="405"/>
        <v>1.6054153956624624E-3</v>
      </c>
      <c r="H4291" s="38">
        <f>G4291*SUMIF('Manual Inputs'!$B$11:$B$22,'Expanded kW'!A4291,'Manual Inputs'!$C$11:$C$22)</f>
        <v>64458.054247852175</v>
      </c>
    </row>
    <row r="4292" spans="1:8" x14ac:dyDescent="0.2">
      <c r="A4292">
        <f t="shared" si="402"/>
        <v>8</v>
      </c>
      <c r="B4292" t="b">
        <f t="shared" si="403"/>
        <v>0</v>
      </c>
      <c r="C4292" t="str">
        <f t="shared" si="404"/>
        <v>ON</v>
      </c>
      <c r="D4292" s="4">
        <f t="shared" ref="D4292:D4355" si="406">+D4291+1/24</f>
        <v>42608.749999989595</v>
      </c>
      <c r="E4292" t="str">
        <f t="shared" ref="E4292:E4355" si="407">+E4291</f>
        <v>LRKPLGS</v>
      </c>
      <c r="F4292" s="39">
        <v>106.89783477783203</v>
      </c>
      <c r="G4292">
        <f t="shared" si="405"/>
        <v>1.5059195540404733E-3</v>
      </c>
      <c r="H4292" s="38">
        <f>G4292*SUMIF('Manual Inputs'!$B$11:$B$22,'Expanded kW'!A4292,'Manual Inputs'!$C$11:$C$22)</f>
        <v>60463.257403351083</v>
      </c>
    </row>
    <row r="4293" spans="1:8" x14ac:dyDescent="0.2">
      <c r="A4293">
        <f t="shared" si="402"/>
        <v>8</v>
      </c>
      <c r="B4293" t="b">
        <f t="shared" si="403"/>
        <v>0</v>
      </c>
      <c r="C4293" t="str">
        <f t="shared" si="404"/>
        <v>ON</v>
      </c>
      <c r="D4293" s="4">
        <f t="shared" si="406"/>
        <v>42608.79166665626</v>
      </c>
      <c r="E4293" t="str">
        <f t="shared" si="407"/>
        <v>LRKPLGS</v>
      </c>
      <c r="F4293" s="39">
        <v>104.70803070068359</v>
      </c>
      <c r="G4293">
        <f t="shared" si="405"/>
        <v>1.4750707647628513E-3</v>
      </c>
      <c r="H4293" s="38">
        <f>G4293*SUMIF('Manual Inputs'!$B$11:$B$22,'Expanded kW'!A4293,'Manual Inputs'!$C$11:$C$22)</f>
        <v>59224.666482826739</v>
      </c>
    </row>
    <row r="4294" spans="1:8" x14ac:dyDescent="0.2">
      <c r="A4294">
        <f t="shared" si="402"/>
        <v>8</v>
      </c>
      <c r="B4294" t="b">
        <f t="shared" si="403"/>
        <v>0</v>
      </c>
      <c r="C4294" t="str">
        <f t="shared" si="404"/>
        <v>ON</v>
      </c>
      <c r="D4294" s="4">
        <f t="shared" si="406"/>
        <v>42608.833333322924</v>
      </c>
      <c r="E4294" t="str">
        <f t="shared" si="407"/>
        <v>LRKPLGS</v>
      </c>
      <c r="F4294" s="39">
        <v>95.358062744140625</v>
      </c>
      <c r="G4294">
        <f t="shared" si="405"/>
        <v>1.3433534142227466E-3</v>
      </c>
      <c r="H4294" s="38">
        <f>G4294*SUMIF('Manual Inputs'!$B$11:$B$22,'Expanded kW'!A4294,'Manual Inputs'!$C$11:$C$22)</f>
        <v>53936.163488874823</v>
      </c>
    </row>
    <row r="4295" spans="1:8" x14ac:dyDescent="0.2">
      <c r="A4295">
        <f t="shared" si="402"/>
        <v>8</v>
      </c>
      <c r="B4295" t="b">
        <f t="shared" si="403"/>
        <v>0</v>
      </c>
      <c r="C4295" t="str">
        <f t="shared" si="404"/>
        <v>OFF</v>
      </c>
      <c r="D4295" s="4">
        <f t="shared" si="406"/>
        <v>42608.874999989588</v>
      </c>
      <c r="E4295" t="str">
        <f t="shared" si="407"/>
        <v>LRKPLGS</v>
      </c>
      <c r="F4295" s="39">
        <v>88.911460876464844</v>
      </c>
      <c r="G4295">
        <f t="shared" si="405"/>
        <v>1.2525371331463032E-3</v>
      </c>
      <c r="H4295" s="38">
        <f>G4295*SUMIF('Manual Inputs'!$B$11:$B$22,'Expanded kW'!A4295,'Manual Inputs'!$C$11:$C$22)</f>
        <v>50289.854385306004</v>
      </c>
    </row>
    <row r="4296" spans="1:8" x14ac:dyDescent="0.2">
      <c r="A4296">
        <f t="shared" si="402"/>
        <v>8</v>
      </c>
      <c r="B4296" t="b">
        <f t="shared" si="403"/>
        <v>0</v>
      </c>
      <c r="C4296" t="str">
        <f t="shared" si="404"/>
        <v>OFF</v>
      </c>
      <c r="D4296" s="4">
        <f t="shared" si="406"/>
        <v>42608.916666656252</v>
      </c>
      <c r="E4296" t="str">
        <f t="shared" si="407"/>
        <v>LRKPLGS</v>
      </c>
      <c r="F4296" s="39">
        <v>82.190841674804688</v>
      </c>
      <c r="G4296">
        <f t="shared" si="405"/>
        <v>1.1578606423448387E-3</v>
      </c>
      <c r="H4296" s="38">
        <f>G4296*SUMIF('Manual Inputs'!$B$11:$B$22,'Expanded kW'!A4296,'Manual Inputs'!$C$11:$C$22)</f>
        <v>46488.556355795787</v>
      </c>
    </row>
    <row r="4297" spans="1:8" x14ac:dyDescent="0.2">
      <c r="A4297">
        <f t="shared" si="402"/>
        <v>8</v>
      </c>
      <c r="B4297" t="b">
        <f t="shared" si="403"/>
        <v>0</v>
      </c>
      <c r="C4297" t="str">
        <f t="shared" si="404"/>
        <v>OFF</v>
      </c>
      <c r="D4297" s="4">
        <f t="shared" si="406"/>
        <v>42608.958333322917</v>
      </c>
      <c r="E4297" t="str">
        <f t="shared" si="407"/>
        <v>LRKPLGS</v>
      </c>
      <c r="F4297" s="39">
        <v>78.7333984375</v>
      </c>
      <c r="G4297">
        <f t="shared" si="405"/>
        <v>1.1091540301963027E-3</v>
      </c>
      <c r="H4297" s="38">
        <f>G4297*SUMIF('Manual Inputs'!$B$11:$B$22,'Expanded kW'!A4297,'Manual Inputs'!$C$11:$C$22)</f>
        <v>44532.966882453329</v>
      </c>
    </row>
    <row r="4298" spans="1:8" x14ac:dyDescent="0.2">
      <c r="A4298">
        <f t="shared" si="402"/>
        <v>8</v>
      </c>
      <c r="B4298" t="b">
        <f t="shared" si="403"/>
        <v>0</v>
      </c>
      <c r="C4298" t="str">
        <f t="shared" si="404"/>
        <v>OFF</v>
      </c>
      <c r="D4298" s="4">
        <f t="shared" si="406"/>
        <v>42608.999999989581</v>
      </c>
      <c r="E4298" t="str">
        <f t="shared" si="407"/>
        <v>LRKPLGS</v>
      </c>
      <c r="F4298" s="39">
        <v>75.689292907714844</v>
      </c>
      <c r="G4298">
        <f t="shared" si="405"/>
        <v>1.0662702987213521E-3</v>
      </c>
      <c r="H4298" s="38">
        <f>G4298*SUMIF('Manual Inputs'!$B$11:$B$22,'Expanded kW'!A4298,'Manual Inputs'!$C$11:$C$22)</f>
        <v>42811.168339078788</v>
      </c>
    </row>
    <row r="4299" spans="1:8" x14ac:dyDescent="0.2">
      <c r="A4299">
        <f t="shared" si="402"/>
        <v>8</v>
      </c>
      <c r="B4299" t="b">
        <f t="shared" si="403"/>
        <v>0</v>
      </c>
      <c r="C4299" t="str">
        <f t="shared" si="404"/>
        <v>OFF</v>
      </c>
      <c r="D4299" s="4">
        <f t="shared" si="406"/>
        <v>42609.041666656245</v>
      </c>
      <c r="E4299" t="str">
        <f t="shared" si="407"/>
        <v>LRKPLGS</v>
      </c>
      <c r="F4299" s="39">
        <v>73.374298095703125</v>
      </c>
      <c r="G4299">
        <f t="shared" si="405"/>
        <v>1.0336578892917679E-3</v>
      </c>
      <c r="H4299" s="38">
        <f>G4299*SUMIF('Manual Inputs'!$B$11:$B$22,'Expanded kW'!A4299,'Manual Inputs'!$C$11:$C$22)</f>
        <v>41501.767381641308</v>
      </c>
    </row>
    <row r="4300" spans="1:8" x14ac:dyDescent="0.2">
      <c r="A4300">
        <f t="shared" si="402"/>
        <v>8</v>
      </c>
      <c r="B4300" t="b">
        <f t="shared" si="403"/>
        <v>0</v>
      </c>
      <c r="C4300" t="str">
        <f t="shared" si="404"/>
        <v>OFF</v>
      </c>
      <c r="D4300" s="4">
        <f t="shared" si="406"/>
        <v>42609.083333322909</v>
      </c>
      <c r="E4300" t="str">
        <f t="shared" si="407"/>
        <v>LRKPLGS</v>
      </c>
      <c r="F4300" s="39">
        <v>71.590240478515625</v>
      </c>
      <c r="G4300">
        <f t="shared" si="405"/>
        <v>1.008525039250032E-3</v>
      </c>
      <c r="H4300" s="38">
        <f>G4300*SUMIF('Manual Inputs'!$B$11:$B$22,'Expanded kW'!A4300,'Manual Inputs'!$C$11:$C$22)</f>
        <v>40492.673650654091</v>
      </c>
    </row>
    <row r="4301" spans="1:8" x14ac:dyDescent="0.2">
      <c r="A4301">
        <f t="shared" si="402"/>
        <v>8</v>
      </c>
      <c r="B4301" t="b">
        <f t="shared" si="403"/>
        <v>0</v>
      </c>
      <c r="C4301" t="str">
        <f t="shared" si="404"/>
        <v>OFF</v>
      </c>
      <c r="D4301" s="4">
        <f t="shared" si="406"/>
        <v>42609.124999989574</v>
      </c>
      <c r="E4301" t="str">
        <f t="shared" si="407"/>
        <v>LRKPLGS</v>
      </c>
      <c r="F4301" s="39">
        <v>71.317893981933594</v>
      </c>
      <c r="G4301">
        <f t="shared" si="405"/>
        <v>1.0046883673891878E-3</v>
      </c>
      <c r="H4301" s="38">
        <f>G4301*SUMIF('Manual Inputs'!$B$11:$B$22,'Expanded kW'!A4301,'Manual Inputs'!$C$11:$C$22)</f>
        <v>40338.62977913917</v>
      </c>
    </row>
    <row r="4302" spans="1:8" x14ac:dyDescent="0.2">
      <c r="A4302">
        <f t="shared" si="402"/>
        <v>8</v>
      </c>
      <c r="B4302" t="b">
        <f t="shared" si="403"/>
        <v>0</v>
      </c>
      <c r="C4302" t="str">
        <f t="shared" si="404"/>
        <v>OFF</v>
      </c>
      <c r="D4302" s="4">
        <f t="shared" si="406"/>
        <v>42609.166666656238</v>
      </c>
      <c r="E4302" t="str">
        <f t="shared" si="407"/>
        <v>LRKPLGS</v>
      </c>
      <c r="F4302" s="39">
        <v>70.520439147949219</v>
      </c>
      <c r="G4302">
        <f t="shared" si="405"/>
        <v>9.9345424996803472E-4</v>
      </c>
      <c r="H4302" s="38">
        <f>G4302*SUMIF('Manual Inputs'!$B$11:$B$22,'Expanded kW'!A4302,'Manual Inputs'!$C$11:$C$22)</f>
        <v>39887.575583374084</v>
      </c>
    </row>
    <row r="4303" spans="1:8" x14ac:dyDescent="0.2">
      <c r="A4303">
        <f t="shared" si="402"/>
        <v>8</v>
      </c>
      <c r="B4303" t="b">
        <f t="shared" si="403"/>
        <v>0</v>
      </c>
      <c r="C4303" t="str">
        <f t="shared" si="404"/>
        <v>OFF</v>
      </c>
      <c r="D4303" s="4">
        <f t="shared" si="406"/>
        <v>42609.208333322902</v>
      </c>
      <c r="E4303" t="str">
        <f t="shared" si="407"/>
        <v>LRKPLGS</v>
      </c>
      <c r="F4303" s="39">
        <v>73.4639892578125</v>
      </c>
      <c r="G4303">
        <f t="shared" si="405"/>
        <v>1.0349214104390936E-3</v>
      </c>
      <c r="H4303" s="38">
        <f>G4303*SUMIF('Manual Inputs'!$B$11:$B$22,'Expanded kW'!A4303,'Manual Inputs'!$C$11:$C$22)</f>
        <v>41552.498248479678</v>
      </c>
    </row>
    <row r="4304" spans="1:8" x14ac:dyDescent="0.2">
      <c r="A4304">
        <f t="shared" si="402"/>
        <v>8</v>
      </c>
      <c r="B4304" t="b">
        <f t="shared" si="403"/>
        <v>0</v>
      </c>
      <c r="C4304" t="str">
        <f t="shared" si="404"/>
        <v>OFF</v>
      </c>
      <c r="D4304" s="4">
        <f t="shared" si="406"/>
        <v>42609.249999989566</v>
      </c>
      <c r="E4304" t="str">
        <f t="shared" si="407"/>
        <v>LRKPLGS</v>
      </c>
      <c r="F4304" s="39">
        <v>77.22454833984375</v>
      </c>
      <c r="G4304">
        <f t="shared" si="405"/>
        <v>1.0878981565773582E-3</v>
      </c>
      <c r="H4304" s="38">
        <f>G4304*SUMIF('Manual Inputs'!$B$11:$B$22,'Expanded kW'!A4304,'Manual Inputs'!$C$11:$C$22)</f>
        <v>43679.535266861996</v>
      </c>
    </row>
    <row r="4305" spans="1:8" x14ac:dyDescent="0.2">
      <c r="A4305">
        <f t="shared" si="402"/>
        <v>8</v>
      </c>
      <c r="B4305" t="b">
        <f t="shared" si="403"/>
        <v>0</v>
      </c>
      <c r="C4305" t="str">
        <f t="shared" si="404"/>
        <v>OFF</v>
      </c>
      <c r="D4305" s="4">
        <f t="shared" si="406"/>
        <v>42609.291666656231</v>
      </c>
      <c r="E4305" t="str">
        <f t="shared" si="407"/>
        <v>LRKPLGS</v>
      </c>
      <c r="F4305" s="39">
        <v>86.47021484375</v>
      </c>
      <c r="G4305">
        <f t="shared" si="405"/>
        <v>1.2181461640071287E-3</v>
      </c>
      <c r="H4305" s="38">
        <f>G4305*SUMIF('Manual Inputs'!$B$11:$B$22,'Expanded kW'!A4305,'Manual Inputs'!$C$11:$C$22)</f>
        <v>48909.043561890176</v>
      </c>
    </row>
    <row r="4306" spans="1:8" x14ac:dyDescent="0.2">
      <c r="A4306">
        <f t="shared" si="402"/>
        <v>8</v>
      </c>
      <c r="B4306" t="b">
        <f t="shared" si="403"/>
        <v>0</v>
      </c>
      <c r="C4306" t="str">
        <f t="shared" si="404"/>
        <v>OFF</v>
      </c>
      <c r="D4306" s="4">
        <f t="shared" si="406"/>
        <v>42609.333333322895</v>
      </c>
      <c r="E4306" t="str">
        <f t="shared" si="407"/>
        <v>LRKPLGS</v>
      </c>
      <c r="F4306" s="39">
        <v>86.643302917480469</v>
      </c>
      <c r="G4306">
        <f t="shared" si="405"/>
        <v>1.2205845362654969E-3</v>
      </c>
      <c r="H4306" s="38">
        <f>G4306*SUMIF('Manual Inputs'!$B$11:$B$22,'Expanded kW'!A4306,'Manual Inputs'!$C$11:$C$22)</f>
        <v>49006.945159028845</v>
      </c>
    </row>
    <row r="4307" spans="1:8" x14ac:dyDescent="0.2">
      <c r="A4307">
        <f t="shared" si="402"/>
        <v>8</v>
      </c>
      <c r="B4307" t="b">
        <f t="shared" si="403"/>
        <v>0</v>
      </c>
      <c r="C4307" t="str">
        <f t="shared" si="404"/>
        <v>OFF</v>
      </c>
      <c r="D4307" s="4">
        <f t="shared" si="406"/>
        <v>42609.374999989559</v>
      </c>
      <c r="E4307" t="str">
        <f t="shared" si="407"/>
        <v>LRKPLGS</v>
      </c>
      <c r="F4307" s="39">
        <v>89.970458984375</v>
      </c>
      <c r="G4307">
        <f t="shared" si="405"/>
        <v>1.2674557324023892E-3</v>
      </c>
      <c r="H4307" s="38">
        <f>G4307*SUMIF('Manual Inputs'!$B$11:$B$22,'Expanded kW'!A4307,'Manual Inputs'!$C$11:$C$22)</f>
        <v>50888.841963691564</v>
      </c>
    </row>
    <row r="4308" spans="1:8" x14ac:dyDescent="0.2">
      <c r="A4308">
        <f t="shared" si="402"/>
        <v>8</v>
      </c>
      <c r="B4308" t="b">
        <f t="shared" si="403"/>
        <v>0</v>
      </c>
      <c r="C4308" t="str">
        <f t="shared" si="404"/>
        <v>OFF</v>
      </c>
      <c r="D4308" s="4">
        <f t="shared" si="406"/>
        <v>42609.416666656223</v>
      </c>
      <c r="E4308" t="str">
        <f t="shared" si="407"/>
        <v>LRKPLGS</v>
      </c>
      <c r="F4308" s="39">
        <v>97.272109985351563</v>
      </c>
      <c r="G4308">
        <f t="shared" si="405"/>
        <v>1.3703174886016834E-3</v>
      </c>
      <c r="H4308" s="38">
        <f>G4308*SUMIF('Manual Inputs'!$B$11:$B$22,'Expanded kW'!A4308,'Manual Inputs'!$C$11:$C$22)</f>
        <v>55018.781591178144</v>
      </c>
    </row>
    <row r="4309" spans="1:8" x14ac:dyDescent="0.2">
      <c r="A4309">
        <f t="shared" si="402"/>
        <v>8</v>
      </c>
      <c r="B4309" t="b">
        <f t="shared" si="403"/>
        <v>0</v>
      </c>
      <c r="C4309" t="str">
        <f t="shared" si="404"/>
        <v>OFF</v>
      </c>
      <c r="D4309" s="4">
        <f t="shared" si="406"/>
        <v>42609.458333322887</v>
      </c>
      <c r="E4309" t="str">
        <f t="shared" si="407"/>
        <v>LRKPLGS</v>
      </c>
      <c r="F4309" s="39">
        <v>101.85032653808594</v>
      </c>
      <c r="G4309">
        <f t="shared" si="405"/>
        <v>1.4348129561078617E-3</v>
      </c>
      <c r="H4309" s="38">
        <f>G4309*SUMIF('Manual Inputs'!$B$11:$B$22,'Expanded kW'!A4309,'Manual Inputs'!$C$11:$C$22)</f>
        <v>57608.299764783529</v>
      </c>
    </row>
    <row r="4310" spans="1:8" x14ac:dyDescent="0.2">
      <c r="A4310">
        <f t="shared" si="402"/>
        <v>8</v>
      </c>
      <c r="B4310" t="b">
        <f t="shared" si="403"/>
        <v>0</v>
      </c>
      <c r="C4310" t="str">
        <f t="shared" si="404"/>
        <v>OFF</v>
      </c>
      <c r="D4310" s="4">
        <f t="shared" si="406"/>
        <v>42609.499999989552</v>
      </c>
      <c r="E4310" t="str">
        <f t="shared" si="407"/>
        <v>LRKPLGS</v>
      </c>
      <c r="F4310" s="39">
        <v>101.38462829589844</v>
      </c>
      <c r="G4310">
        <f t="shared" si="405"/>
        <v>1.4282524482112334E-3</v>
      </c>
      <c r="H4310" s="38">
        <f>G4310*SUMIF('Manual Inputs'!$B$11:$B$22,'Expanded kW'!A4310,'Manual Inputs'!$C$11:$C$22)</f>
        <v>57344.892814135826</v>
      </c>
    </row>
    <row r="4311" spans="1:8" x14ac:dyDescent="0.2">
      <c r="A4311">
        <f t="shared" si="402"/>
        <v>8</v>
      </c>
      <c r="B4311" t="b">
        <f t="shared" si="403"/>
        <v>0</v>
      </c>
      <c r="C4311" t="str">
        <f t="shared" si="404"/>
        <v>OFF</v>
      </c>
      <c r="D4311" s="4">
        <f t="shared" si="406"/>
        <v>42609.541666656216</v>
      </c>
      <c r="E4311" t="str">
        <f t="shared" si="407"/>
        <v>LRKPLGS</v>
      </c>
      <c r="F4311" s="39">
        <v>108.908447265625</v>
      </c>
      <c r="G4311">
        <f t="shared" si="405"/>
        <v>1.5342439879942403E-3</v>
      </c>
      <c r="H4311" s="38">
        <f>G4311*SUMIF('Manual Inputs'!$B$11:$B$22,'Expanded kW'!A4311,'Manual Inputs'!$C$11:$C$22)</f>
        <v>61600.494473124061</v>
      </c>
    </row>
    <row r="4312" spans="1:8" x14ac:dyDescent="0.2">
      <c r="A4312">
        <f t="shared" si="402"/>
        <v>8</v>
      </c>
      <c r="B4312" t="b">
        <f t="shared" si="403"/>
        <v>0</v>
      </c>
      <c r="C4312" t="str">
        <f t="shared" si="404"/>
        <v>OFF</v>
      </c>
      <c r="D4312" s="4">
        <f t="shared" si="406"/>
        <v>42609.58333332288</v>
      </c>
      <c r="E4312" t="str">
        <f t="shared" si="407"/>
        <v>LRKPLGS</v>
      </c>
      <c r="F4312" s="39">
        <v>109.54990386962891</v>
      </c>
      <c r="G4312">
        <f t="shared" si="405"/>
        <v>1.5432804857403873E-3</v>
      </c>
      <c r="H4312" s="38">
        <f>G4312*SUMIF('Manual Inputs'!$B$11:$B$22,'Expanded kW'!A4312,'Manual Inputs'!$C$11:$C$22)</f>
        <v>61963.313381865992</v>
      </c>
    </row>
    <row r="4313" spans="1:8" x14ac:dyDescent="0.2">
      <c r="A4313">
        <f t="shared" si="402"/>
        <v>8</v>
      </c>
      <c r="B4313" t="b">
        <f t="shared" si="403"/>
        <v>0</v>
      </c>
      <c r="C4313" t="str">
        <f t="shared" si="404"/>
        <v>OFF</v>
      </c>
      <c r="D4313" s="4">
        <f t="shared" si="406"/>
        <v>42609.624999989544</v>
      </c>
      <c r="E4313" t="str">
        <f t="shared" si="407"/>
        <v>LRKPLGS</v>
      </c>
      <c r="F4313" s="39">
        <v>107.07381439208984</v>
      </c>
      <c r="G4313">
        <f t="shared" si="405"/>
        <v>1.5083986607761159E-3</v>
      </c>
      <c r="H4313" s="38">
        <f>G4313*SUMIF('Manual Inputs'!$B$11:$B$22,'Expanded kW'!A4313,'Manual Inputs'!$C$11:$C$22)</f>
        <v>60562.794505638754</v>
      </c>
    </row>
    <row r="4314" spans="1:8" x14ac:dyDescent="0.2">
      <c r="A4314">
        <f t="shared" si="402"/>
        <v>8</v>
      </c>
      <c r="B4314" t="b">
        <f t="shared" si="403"/>
        <v>0</v>
      </c>
      <c r="C4314" t="str">
        <f t="shared" si="404"/>
        <v>OFF</v>
      </c>
      <c r="D4314" s="4">
        <f t="shared" si="406"/>
        <v>42609.666666656209</v>
      </c>
      <c r="E4314" t="str">
        <f t="shared" si="407"/>
        <v>LRKPLGS</v>
      </c>
      <c r="F4314" s="39">
        <v>104.86856842041016</v>
      </c>
      <c r="G4314">
        <f t="shared" si="405"/>
        <v>1.4773323343428128E-3</v>
      </c>
      <c r="H4314" s="38">
        <f>G4314*SUMIF('Manual Inputs'!$B$11:$B$22,'Expanded kW'!A4314,'Manual Inputs'!$C$11:$C$22)</f>
        <v>59315.46938347433</v>
      </c>
    </row>
    <row r="4315" spans="1:8" x14ac:dyDescent="0.2">
      <c r="A4315">
        <f t="shared" si="402"/>
        <v>8</v>
      </c>
      <c r="B4315" t="b">
        <f t="shared" si="403"/>
        <v>0</v>
      </c>
      <c r="C4315" t="str">
        <f t="shared" si="404"/>
        <v>OFF</v>
      </c>
      <c r="D4315" s="4">
        <f t="shared" si="406"/>
        <v>42609.708333322873</v>
      </c>
      <c r="E4315" t="str">
        <f t="shared" si="407"/>
        <v>LRKPLGS</v>
      </c>
      <c r="F4315" s="39">
        <v>109.37258911132812</v>
      </c>
      <c r="G4315">
        <f t="shared" si="405"/>
        <v>1.5407825702091695E-3</v>
      </c>
      <c r="H4315" s="38">
        <f>G4315*SUMIF('Manual Inputs'!$B$11:$B$22,'Expanded kW'!A4315,'Manual Inputs'!$C$11:$C$22)</f>
        <v>61863.021099100537</v>
      </c>
    </row>
    <row r="4316" spans="1:8" x14ac:dyDescent="0.2">
      <c r="A4316">
        <f t="shared" si="402"/>
        <v>8</v>
      </c>
      <c r="B4316" t="b">
        <f t="shared" si="403"/>
        <v>0</v>
      </c>
      <c r="C4316" t="str">
        <f t="shared" si="404"/>
        <v>OFF</v>
      </c>
      <c r="D4316" s="4">
        <f t="shared" si="406"/>
        <v>42609.749999989537</v>
      </c>
      <c r="E4316" t="str">
        <f t="shared" si="407"/>
        <v>LRKPLGS</v>
      </c>
      <c r="F4316" s="39">
        <v>107.41787719726562</v>
      </c>
      <c r="G4316">
        <f t="shared" si="405"/>
        <v>1.513245633656428E-3</v>
      </c>
      <c r="H4316" s="38">
        <f>G4316*SUMIF('Manual Inputs'!$B$11:$B$22,'Expanded kW'!A4316,'Manual Inputs'!$C$11:$C$22)</f>
        <v>60757.402357102706</v>
      </c>
    </row>
    <row r="4317" spans="1:8" x14ac:dyDescent="0.2">
      <c r="A4317">
        <f t="shared" si="402"/>
        <v>8</v>
      </c>
      <c r="B4317" t="b">
        <f t="shared" si="403"/>
        <v>0</v>
      </c>
      <c r="C4317" t="str">
        <f t="shared" si="404"/>
        <v>OFF</v>
      </c>
      <c r="D4317" s="4">
        <f t="shared" si="406"/>
        <v>42609.791666656201</v>
      </c>
      <c r="E4317" t="str">
        <f t="shared" si="407"/>
        <v>LRKPLGS</v>
      </c>
      <c r="F4317" s="39">
        <v>100.39558410644531</v>
      </c>
      <c r="G4317">
        <f t="shared" si="405"/>
        <v>1.4143193223644557E-3</v>
      </c>
      <c r="H4317" s="38">
        <f>G4317*SUMIF('Manual Inputs'!$B$11:$B$22,'Expanded kW'!A4317,'Manual Inputs'!$C$11:$C$22)</f>
        <v>56785.472377468621</v>
      </c>
    </row>
    <row r="4318" spans="1:8" x14ac:dyDescent="0.2">
      <c r="A4318">
        <f t="shared" si="402"/>
        <v>8</v>
      </c>
      <c r="B4318" t="b">
        <f t="shared" si="403"/>
        <v>0</v>
      </c>
      <c r="C4318" t="str">
        <f t="shared" si="404"/>
        <v>OFF</v>
      </c>
      <c r="D4318" s="4">
        <f t="shared" si="406"/>
        <v>42609.833333322866</v>
      </c>
      <c r="E4318" t="str">
        <f t="shared" si="407"/>
        <v>LRKPLGS</v>
      </c>
      <c r="F4318" s="39">
        <v>102.61505126953125</v>
      </c>
      <c r="G4318">
        <f t="shared" si="405"/>
        <v>1.4455859893403426E-3</v>
      </c>
      <c r="H4318" s="38">
        <f>G4318*SUMIF('Manual Inputs'!$B$11:$B$22,'Expanded kW'!A4318,'Manual Inputs'!$C$11:$C$22)</f>
        <v>58040.841250550598</v>
      </c>
    </row>
    <row r="4319" spans="1:8" x14ac:dyDescent="0.2">
      <c r="A4319">
        <f t="shared" si="402"/>
        <v>8</v>
      </c>
      <c r="B4319" t="b">
        <f t="shared" si="403"/>
        <v>0</v>
      </c>
      <c r="C4319" t="str">
        <f t="shared" si="404"/>
        <v>OFF</v>
      </c>
      <c r="D4319" s="4">
        <f t="shared" si="406"/>
        <v>42609.87499998953</v>
      </c>
      <c r="E4319" t="str">
        <f t="shared" si="407"/>
        <v>LRKPLGS</v>
      </c>
      <c r="F4319" s="39">
        <v>94.1436767578125</v>
      </c>
      <c r="G4319">
        <f t="shared" si="405"/>
        <v>1.3262457935982034E-3</v>
      </c>
      <c r="H4319" s="38">
        <f>G4319*SUMIF('Manual Inputs'!$B$11:$B$22,'Expanded kW'!A4319,'Manual Inputs'!$C$11:$C$22)</f>
        <v>53249.285848827371</v>
      </c>
    </row>
    <row r="4320" spans="1:8" x14ac:dyDescent="0.2">
      <c r="A4320">
        <f t="shared" si="402"/>
        <v>8</v>
      </c>
      <c r="B4320" t="b">
        <f t="shared" si="403"/>
        <v>0</v>
      </c>
      <c r="C4320" t="str">
        <f t="shared" si="404"/>
        <v>OFF</v>
      </c>
      <c r="D4320" s="4">
        <f t="shared" si="406"/>
        <v>42609.916666656194</v>
      </c>
      <c r="E4320" t="str">
        <f t="shared" si="407"/>
        <v>LRKPLGS</v>
      </c>
      <c r="F4320" s="39">
        <v>83.287322998046875</v>
      </c>
      <c r="G4320">
        <f t="shared" si="405"/>
        <v>1.1733072851018442E-3</v>
      </c>
      <c r="H4320" s="38">
        <f>G4320*SUMIF('Manual Inputs'!$B$11:$B$22,'Expanded kW'!A4320,'Manual Inputs'!$C$11:$C$22)</f>
        <v>47108.745086680232</v>
      </c>
    </row>
    <row r="4321" spans="1:8" x14ac:dyDescent="0.2">
      <c r="A4321">
        <f t="shared" si="402"/>
        <v>8</v>
      </c>
      <c r="B4321" t="b">
        <f t="shared" si="403"/>
        <v>0</v>
      </c>
      <c r="C4321" t="str">
        <f t="shared" si="404"/>
        <v>OFF</v>
      </c>
      <c r="D4321" s="4">
        <f t="shared" si="406"/>
        <v>42609.958333322858</v>
      </c>
      <c r="E4321" t="str">
        <f t="shared" si="407"/>
        <v>LRKPLGS</v>
      </c>
      <c r="F4321" s="39">
        <v>77.249168395996094</v>
      </c>
      <c r="G4321">
        <f t="shared" si="405"/>
        <v>1.0882449907677649E-3</v>
      </c>
      <c r="H4321" s="38">
        <f>G4321*SUMIF('Manual Inputs'!$B$11:$B$22,'Expanded kW'!A4321,'Manual Inputs'!$C$11:$C$22)</f>
        <v>43693.46079487216</v>
      </c>
    </row>
    <row r="4322" spans="1:8" x14ac:dyDescent="0.2">
      <c r="A4322">
        <f t="shared" si="402"/>
        <v>8</v>
      </c>
      <c r="B4322" t="b">
        <f t="shared" si="403"/>
        <v>0</v>
      </c>
      <c r="C4322" t="str">
        <f t="shared" si="404"/>
        <v>OFF</v>
      </c>
      <c r="D4322" s="4">
        <f t="shared" si="406"/>
        <v>42609.999999989523</v>
      </c>
      <c r="E4322" t="str">
        <f t="shared" si="407"/>
        <v>LRKPLGS</v>
      </c>
      <c r="F4322" s="39">
        <v>70.92706298828125</v>
      </c>
      <c r="G4322">
        <f t="shared" si="405"/>
        <v>9.9918254926958461E-4</v>
      </c>
      <c r="H4322" s="38">
        <f>G4322*SUMIF('Manual Inputs'!$B$11:$B$22,'Expanded kW'!A4322,'Manual Inputs'!$C$11:$C$22)</f>
        <v>40117.56903436804</v>
      </c>
    </row>
    <row r="4323" spans="1:8" x14ac:dyDescent="0.2">
      <c r="A4323">
        <f t="shared" si="402"/>
        <v>8</v>
      </c>
      <c r="B4323" t="b">
        <f t="shared" si="403"/>
        <v>0</v>
      </c>
      <c r="C4323" t="str">
        <f t="shared" si="404"/>
        <v>OFF</v>
      </c>
      <c r="D4323" s="4">
        <f t="shared" si="406"/>
        <v>42610.041666656187</v>
      </c>
      <c r="E4323" t="str">
        <f t="shared" si="407"/>
        <v>LRKPLGS</v>
      </c>
      <c r="F4323" s="39">
        <v>68.928298950195313</v>
      </c>
      <c r="G4323">
        <f t="shared" si="405"/>
        <v>9.7102502994169347E-4</v>
      </c>
      <c r="H4323" s="38">
        <f>G4323*SUMIF('Manual Inputs'!$B$11:$B$22,'Expanded kW'!A4323,'Manual Inputs'!$C$11:$C$22)</f>
        <v>38987.033651920668</v>
      </c>
    </row>
    <row r="4324" spans="1:8" x14ac:dyDescent="0.2">
      <c r="A4324">
        <f t="shared" si="402"/>
        <v>8</v>
      </c>
      <c r="B4324" t="b">
        <f t="shared" si="403"/>
        <v>0</v>
      </c>
      <c r="C4324" t="str">
        <f t="shared" si="404"/>
        <v>OFF</v>
      </c>
      <c r="D4324" s="4">
        <f t="shared" si="406"/>
        <v>42610.083333322851</v>
      </c>
      <c r="E4324" t="str">
        <f t="shared" si="407"/>
        <v>LRKPLGS</v>
      </c>
      <c r="F4324" s="39">
        <v>67.760307312011719</v>
      </c>
      <c r="G4324">
        <f t="shared" si="405"/>
        <v>9.5457098809368041E-4</v>
      </c>
      <c r="H4324" s="38">
        <f>G4324*SUMIF('Manual Inputs'!$B$11:$B$22,'Expanded kW'!A4324,'Manual Inputs'!$C$11:$C$22)</f>
        <v>38326.397454646627</v>
      </c>
    </row>
    <row r="4325" spans="1:8" x14ac:dyDescent="0.2">
      <c r="A4325">
        <f t="shared" si="402"/>
        <v>8</v>
      </c>
      <c r="B4325" t="b">
        <f t="shared" si="403"/>
        <v>0</v>
      </c>
      <c r="C4325" t="str">
        <f t="shared" si="404"/>
        <v>OFF</v>
      </c>
      <c r="D4325" s="4">
        <f t="shared" si="406"/>
        <v>42610.124999989515</v>
      </c>
      <c r="E4325" t="str">
        <f t="shared" si="407"/>
        <v>LRKPLGS</v>
      </c>
      <c r="F4325" s="39">
        <v>67.899124145507813</v>
      </c>
      <c r="G4325">
        <f t="shared" si="405"/>
        <v>9.5652656543934137E-4</v>
      </c>
      <c r="H4325" s="38">
        <f>G4325*SUMIF('Manual Inputs'!$B$11:$B$22,'Expanded kW'!A4325,'Manual Inputs'!$C$11:$C$22)</f>
        <v>38404.914647750076</v>
      </c>
    </row>
    <row r="4326" spans="1:8" x14ac:dyDescent="0.2">
      <c r="A4326">
        <f t="shared" si="402"/>
        <v>8</v>
      </c>
      <c r="B4326" t="b">
        <f t="shared" si="403"/>
        <v>0</v>
      </c>
      <c r="C4326" t="str">
        <f t="shared" si="404"/>
        <v>OFF</v>
      </c>
      <c r="D4326" s="4">
        <f t="shared" si="406"/>
        <v>42610.16666665618</v>
      </c>
      <c r="E4326" t="str">
        <f t="shared" si="407"/>
        <v>LRKPLGS</v>
      </c>
      <c r="F4326" s="39">
        <v>67.281272888183594</v>
      </c>
      <c r="G4326">
        <f t="shared" si="405"/>
        <v>9.4782260719896382E-4</v>
      </c>
      <c r="H4326" s="38">
        <f>G4326*SUMIF('Manual Inputs'!$B$11:$B$22,'Expanded kW'!A4326,'Manual Inputs'!$C$11:$C$22)</f>
        <v>38055.447329855204</v>
      </c>
    </row>
    <row r="4327" spans="1:8" x14ac:dyDescent="0.2">
      <c r="A4327">
        <f t="shared" si="402"/>
        <v>8</v>
      </c>
      <c r="B4327" t="b">
        <f t="shared" si="403"/>
        <v>0</v>
      </c>
      <c r="C4327" t="str">
        <f t="shared" si="404"/>
        <v>OFF</v>
      </c>
      <c r="D4327" s="4">
        <f t="shared" si="406"/>
        <v>42610.208333322844</v>
      </c>
      <c r="E4327" t="str">
        <f t="shared" si="407"/>
        <v>LRKPLGS</v>
      </c>
      <c r="F4327" s="39">
        <v>72.745185852050781</v>
      </c>
      <c r="G4327">
        <f t="shared" si="405"/>
        <v>1.0247952922955675E-3</v>
      </c>
      <c r="H4327" s="38">
        <f>G4327*SUMIF('Manual Inputs'!$B$11:$B$22,'Expanded kW'!A4327,'Manual Inputs'!$C$11:$C$22)</f>
        <v>41145.930655831035</v>
      </c>
    </row>
    <row r="4328" spans="1:8" x14ac:dyDescent="0.2">
      <c r="A4328">
        <f t="shared" si="402"/>
        <v>8</v>
      </c>
      <c r="B4328" t="b">
        <f t="shared" si="403"/>
        <v>0</v>
      </c>
      <c r="C4328" t="str">
        <f t="shared" si="404"/>
        <v>OFF</v>
      </c>
      <c r="D4328" s="4">
        <f t="shared" si="406"/>
        <v>42610.249999989508</v>
      </c>
      <c r="E4328" t="str">
        <f t="shared" si="407"/>
        <v>LRKPLGS</v>
      </c>
      <c r="F4328" s="39">
        <v>79.355155944824219</v>
      </c>
      <c r="G4328">
        <f t="shared" si="405"/>
        <v>1.1179130175985917E-3</v>
      </c>
      <c r="H4328" s="38">
        <f>G4328*SUMIF('Manual Inputs'!$B$11:$B$22,'Expanded kW'!A4328,'Manual Inputs'!$C$11:$C$22)</f>
        <v>44884.643642660325</v>
      </c>
    </row>
    <row r="4329" spans="1:8" x14ac:dyDescent="0.2">
      <c r="A4329">
        <f t="shared" si="402"/>
        <v>8</v>
      </c>
      <c r="B4329" t="b">
        <f t="shared" si="403"/>
        <v>0</v>
      </c>
      <c r="C4329" t="str">
        <f t="shared" si="404"/>
        <v>OFF</v>
      </c>
      <c r="D4329" s="4">
        <f t="shared" si="406"/>
        <v>42610.291666656172</v>
      </c>
      <c r="E4329" t="str">
        <f t="shared" si="407"/>
        <v>LRKPLGS</v>
      </c>
      <c r="F4329" s="39">
        <v>76.893653869628906</v>
      </c>
      <c r="G4329">
        <f t="shared" si="405"/>
        <v>1.0832366921608334E-3</v>
      </c>
      <c r="H4329" s="38">
        <f>G4329*SUMIF('Manual Inputs'!$B$11:$B$22,'Expanded kW'!A4329,'Manual Inputs'!$C$11:$C$22)</f>
        <v>43492.375652567403</v>
      </c>
    </row>
    <row r="4330" spans="1:8" x14ac:dyDescent="0.2">
      <c r="A4330">
        <f t="shared" si="402"/>
        <v>8</v>
      </c>
      <c r="B4330" t="b">
        <f t="shared" si="403"/>
        <v>0</v>
      </c>
      <c r="C4330" t="str">
        <f t="shared" si="404"/>
        <v>OFF</v>
      </c>
      <c r="D4330" s="4">
        <f t="shared" si="406"/>
        <v>42610.333333322837</v>
      </c>
      <c r="E4330" t="str">
        <f t="shared" si="407"/>
        <v>LRKPLGS</v>
      </c>
      <c r="F4330" s="39">
        <v>72.183364868164062</v>
      </c>
      <c r="G4330">
        <f t="shared" si="405"/>
        <v>1.0168806585963571E-3</v>
      </c>
      <c r="H4330" s="38">
        <f>G4330*SUMIF('Manual Inputs'!$B$11:$B$22,'Expanded kW'!A4330,'Manual Inputs'!$C$11:$C$22)</f>
        <v>40828.15502610059</v>
      </c>
    </row>
    <row r="4331" spans="1:8" x14ac:dyDescent="0.2">
      <c r="A4331">
        <f t="shared" si="402"/>
        <v>8</v>
      </c>
      <c r="B4331" t="b">
        <f t="shared" si="403"/>
        <v>0</v>
      </c>
      <c r="C4331" t="str">
        <f t="shared" si="404"/>
        <v>OFF</v>
      </c>
      <c r="D4331" s="4">
        <f t="shared" si="406"/>
        <v>42610.374999989501</v>
      </c>
      <c r="E4331" t="str">
        <f t="shared" si="407"/>
        <v>LRKPLGS</v>
      </c>
      <c r="F4331" s="39">
        <v>81.014938354492187</v>
      </c>
      <c r="G4331">
        <f t="shared" si="405"/>
        <v>1.1412951449481885E-3</v>
      </c>
      <c r="H4331" s="38">
        <f>G4331*SUMIF('Manual Inputs'!$B$11:$B$22,'Expanded kW'!A4331,'Manual Inputs'!$C$11:$C$22)</f>
        <v>45823.445174776301</v>
      </c>
    </row>
    <row r="4332" spans="1:8" x14ac:dyDescent="0.2">
      <c r="A4332">
        <f t="shared" si="402"/>
        <v>8</v>
      </c>
      <c r="B4332" t="b">
        <f t="shared" si="403"/>
        <v>0</v>
      </c>
      <c r="C4332" t="str">
        <f t="shared" si="404"/>
        <v>OFF</v>
      </c>
      <c r="D4332" s="4">
        <f t="shared" si="406"/>
        <v>42610.416666656165</v>
      </c>
      <c r="E4332" t="str">
        <f t="shared" si="407"/>
        <v>LRKPLGS</v>
      </c>
      <c r="F4332" s="39">
        <v>91.560188293457031</v>
      </c>
      <c r="G4332">
        <f t="shared" si="405"/>
        <v>1.2898509891178633E-3</v>
      </c>
      <c r="H4332" s="38">
        <f>G4332*SUMIF('Manual Inputs'!$B$11:$B$22,'Expanded kW'!A4332,'Manual Inputs'!$C$11:$C$22)</f>
        <v>51788.020254967967</v>
      </c>
    </row>
    <row r="4333" spans="1:8" x14ac:dyDescent="0.2">
      <c r="A4333">
        <f t="shared" si="402"/>
        <v>8</v>
      </c>
      <c r="B4333" t="b">
        <f t="shared" si="403"/>
        <v>0</v>
      </c>
      <c r="C4333" t="str">
        <f t="shared" si="404"/>
        <v>OFF</v>
      </c>
      <c r="D4333" s="4">
        <f t="shared" si="406"/>
        <v>42610.458333322829</v>
      </c>
      <c r="E4333" t="str">
        <f t="shared" si="407"/>
        <v>LRKPLGS</v>
      </c>
      <c r="F4333" s="39">
        <v>92.325210571289063</v>
      </c>
      <c r="G4333">
        <f t="shared" si="405"/>
        <v>1.3006282140247869E-3</v>
      </c>
      <c r="H4333" s="38">
        <f>G4333*SUMIF('Manual Inputs'!$B$11:$B$22,'Expanded kW'!A4333,'Manual Inputs'!$C$11:$C$22)</f>
        <v>52220.730038098663</v>
      </c>
    </row>
    <row r="4334" spans="1:8" x14ac:dyDescent="0.2">
      <c r="A4334">
        <f t="shared" si="402"/>
        <v>8</v>
      </c>
      <c r="B4334" t="b">
        <f t="shared" si="403"/>
        <v>0</v>
      </c>
      <c r="C4334" t="str">
        <f t="shared" si="404"/>
        <v>OFF</v>
      </c>
      <c r="D4334" s="4">
        <f t="shared" si="406"/>
        <v>42610.499999989494</v>
      </c>
      <c r="E4334" t="str">
        <f t="shared" si="407"/>
        <v>LRKPLGS</v>
      </c>
      <c r="F4334" s="39">
        <v>99.367782592773438</v>
      </c>
      <c r="G4334">
        <f t="shared" si="405"/>
        <v>1.3998402040518382E-3</v>
      </c>
      <c r="H4334" s="38">
        <f>G4334*SUMIF('Manual Inputs'!$B$11:$B$22,'Expanded kW'!A4334,'Manual Inputs'!$C$11:$C$22)</f>
        <v>56204.130130360885</v>
      </c>
    </row>
    <row r="4335" spans="1:8" x14ac:dyDescent="0.2">
      <c r="A4335">
        <f t="shared" si="402"/>
        <v>8</v>
      </c>
      <c r="B4335" t="b">
        <f t="shared" si="403"/>
        <v>0</v>
      </c>
      <c r="C4335" t="str">
        <f t="shared" si="404"/>
        <v>OFF</v>
      </c>
      <c r="D4335" s="4">
        <f t="shared" si="406"/>
        <v>42610.541666656158</v>
      </c>
      <c r="E4335" t="str">
        <f t="shared" si="407"/>
        <v>LRKPLGS</v>
      </c>
      <c r="F4335" s="39">
        <v>103.66071319580078</v>
      </c>
      <c r="G4335">
        <f t="shared" si="405"/>
        <v>1.4603167155983405E-3</v>
      </c>
      <c r="H4335" s="38">
        <f>G4335*SUMIF('Manual Inputs'!$B$11:$B$22,'Expanded kW'!A4335,'Manual Inputs'!$C$11:$C$22)</f>
        <v>58632.285654792453</v>
      </c>
    </row>
    <row r="4336" spans="1:8" x14ac:dyDescent="0.2">
      <c r="A4336">
        <f t="shared" si="402"/>
        <v>8</v>
      </c>
      <c r="B4336" t="b">
        <f t="shared" si="403"/>
        <v>0</v>
      </c>
      <c r="C4336" t="str">
        <f t="shared" si="404"/>
        <v>OFF</v>
      </c>
      <c r="D4336" s="4">
        <f t="shared" si="406"/>
        <v>42610.583333322822</v>
      </c>
      <c r="E4336" t="str">
        <f t="shared" si="407"/>
        <v>LRKPLGS</v>
      </c>
      <c r="F4336" s="39">
        <v>101.83677673339844</v>
      </c>
      <c r="G4336">
        <f t="shared" si="405"/>
        <v>1.4346220737024814E-3</v>
      </c>
      <c r="H4336" s="38">
        <f>G4336*SUMIF('Manual Inputs'!$B$11:$B$22,'Expanded kW'!A4336,'Manual Inputs'!$C$11:$C$22)</f>
        <v>57600.635761763369</v>
      </c>
    </row>
    <row r="4337" spans="1:8" x14ac:dyDescent="0.2">
      <c r="A4337">
        <f t="shared" si="402"/>
        <v>8</v>
      </c>
      <c r="B4337" t="b">
        <f t="shared" si="403"/>
        <v>0</v>
      </c>
      <c r="C4337" t="str">
        <f t="shared" si="404"/>
        <v>OFF</v>
      </c>
      <c r="D4337" s="4">
        <f t="shared" si="406"/>
        <v>42610.624999989486</v>
      </c>
      <c r="E4337" t="str">
        <f t="shared" si="407"/>
        <v>LRKPLGS</v>
      </c>
      <c r="F4337" s="39">
        <v>106.78781127929687</v>
      </c>
      <c r="G4337">
        <f t="shared" si="405"/>
        <v>1.5043696018062452E-3</v>
      </c>
      <c r="H4337" s="38">
        <f>G4337*SUMIF('Manual Inputs'!$B$11:$B$22,'Expanded kW'!A4337,'Manual Inputs'!$C$11:$C$22)</f>
        <v>60401.02621666545</v>
      </c>
    </row>
    <row r="4338" spans="1:8" x14ac:dyDescent="0.2">
      <c r="A4338">
        <f t="shared" si="402"/>
        <v>8</v>
      </c>
      <c r="B4338" t="b">
        <f t="shared" si="403"/>
        <v>0</v>
      </c>
      <c r="C4338" t="str">
        <f t="shared" si="404"/>
        <v>OFF</v>
      </c>
      <c r="D4338" s="4">
        <f t="shared" si="406"/>
        <v>42610.66666665615</v>
      </c>
      <c r="E4338" t="str">
        <f t="shared" si="407"/>
        <v>LRKPLGS</v>
      </c>
      <c r="F4338" s="39">
        <v>111.18129730224609</v>
      </c>
      <c r="G4338">
        <f t="shared" si="405"/>
        <v>1.5662626843566394E-3</v>
      </c>
      <c r="H4338" s="38">
        <f>G4338*SUMIF('Manual Inputs'!$B$11:$B$22,'Expanded kW'!A4338,'Manual Inputs'!$C$11:$C$22)</f>
        <v>62886.057619365973</v>
      </c>
    </row>
    <row r="4339" spans="1:8" x14ac:dyDescent="0.2">
      <c r="A4339">
        <f t="shared" si="402"/>
        <v>8</v>
      </c>
      <c r="B4339" t="b">
        <f t="shared" si="403"/>
        <v>0</v>
      </c>
      <c r="C4339" t="str">
        <f t="shared" si="404"/>
        <v>OFF</v>
      </c>
      <c r="D4339" s="4">
        <f t="shared" si="406"/>
        <v>42610.708333322815</v>
      </c>
      <c r="E4339" t="str">
        <f t="shared" si="407"/>
        <v>LRKPLGS</v>
      </c>
      <c r="F4339" s="39">
        <v>111.13186645507812</v>
      </c>
      <c r="G4339">
        <f t="shared" si="405"/>
        <v>1.5655663290050296E-3</v>
      </c>
      <c r="H4339" s="38">
        <f>G4339*SUMIF('Manual Inputs'!$B$11:$B$22,'Expanded kW'!A4339,'Manual Inputs'!$C$11:$C$22)</f>
        <v>62858.098680420248</v>
      </c>
    </row>
    <row r="4340" spans="1:8" x14ac:dyDescent="0.2">
      <c r="A4340">
        <f t="shared" si="402"/>
        <v>8</v>
      </c>
      <c r="B4340" t="b">
        <f t="shared" si="403"/>
        <v>0</v>
      </c>
      <c r="C4340" t="str">
        <f t="shared" si="404"/>
        <v>OFF</v>
      </c>
      <c r="D4340" s="4">
        <f t="shared" si="406"/>
        <v>42610.749999989479</v>
      </c>
      <c r="E4340" t="str">
        <f t="shared" si="407"/>
        <v>LRKPLGS</v>
      </c>
      <c r="F4340" s="39">
        <v>102.83614349365234</v>
      </c>
      <c r="G4340">
        <f t="shared" si="405"/>
        <v>1.4487006184087632E-3</v>
      </c>
      <c r="H4340" s="38">
        <f>G4340*SUMIF('Manual Inputs'!$B$11:$B$22,'Expanded kW'!A4340,'Manual Inputs'!$C$11:$C$22)</f>
        <v>58165.894822353024</v>
      </c>
    </row>
    <row r="4341" spans="1:8" x14ac:dyDescent="0.2">
      <c r="A4341">
        <f t="shared" si="402"/>
        <v>8</v>
      </c>
      <c r="B4341" t="b">
        <f t="shared" si="403"/>
        <v>0</v>
      </c>
      <c r="C4341" t="str">
        <f t="shared" si="404"/>
        <v>OFF</v>
      </c>
      <c r="D4341" s="4">
        <f t="shared" si="406"/>
        <v>42610.791666656143</v>
      </c>
      <c r="E4341" t="str">
        <f t="shared" si="407"/>
        <v>LRKPLGS</v>
      </c>
      <c r="F4341" s="39">
        <v>97.577690124511719</v>
      </c>
      <c r="G4341">
        <f t="shared" si="405"/>
        <v>1.3746223382541025E-3</v>
      </c>
      <c r="H4341" s="38">
        <f>G4341*SUMIF('Manual Inputs'!$B$11:$B$22,'Expanded kW'!A4341,'Manual Inputs'!$C$11:$C$22)</f>
        <v>55191.622983614136</v>
      </c>
    </row>
    <row r="4342" spans="1:8" x14ac:dyDescent="0.2">
      <c r="A4342">
        <f t="shared" si="402"/>
        <v>8</v>
      </c>
      <c r="B4342" t="b">
        <f t="shared" si="403"/>
        <v>0</v>
      </c>
      <c r="C4342" t="str">
        <f t="shared" si="404"/>
        <v>OFF</v>
      </c>
      <c r="D4342" s="4">
        <f t="shared" si="406"/>
        <v>42610.833333322807</v>
      </c>
      <c r="E4342" t="str">
        <f t="shared" si="407"/>
        <v>LRKPLGS</v>
      </c>
      <c r="F4342" s="39">
        <v>84.134490966796875</v>
      </c>
      <c r="G4342">
        <f t="shared" si="405"/>
        <v>1.1852417345913856E-3</v>
      </c>
      <c r="H4342" s="38">
        <f>G4342*SUMIF('Manual Inputs'!$B$11:$B$22,'Expanded kW'!A4342,'Manual Inputs'!$C$11:$C$22)</f>
        <v>47587.917888120624</v>
      </c>
    </row>
    <row r="4343" spans="1:8" x14ac:dyDescent="0.2">
      <c r="A4343">
        <f t="shared" si="402"/>
        <v>8</v>
      </c>
      <c r="B4343" t="b">
        <f t="shared" si="403"/>
        <v>0</v>
      </c>
      <c r="C4343" t="str">
        <f t="shared" si="404"/>
        <v>OFF</v>
      </c>
      <c r="D4343" s="4">
        <f t="shared" si="406"/>
        <v>42610.874999989472</v>
      </c>
      <c r="E4343" t="str">
        <f t="shared" si="407"/>
        <v>LRKPLGS</v>
      </c>
      <c r="F4343" s="39">
        <v>83.49359130859375</v>
      </c>
      <c r="G4343">
        <f t="shared" si="405"/>
        <v>1.1762130827999641E-3</v>
      </c>
      <c r="H4343" s="38">
        <f>G4343*SUMIF('Manual Inputs'!$B$11:$B$22,'Expanded kW'!A4343,'Manual Inputs'!$C$11:$C$22)</f>
        <v>47225.413997520853</v>
      </c>
    </row>
    <row r="4344" spans="1:8" x14ac:dyDescent="0.2">
      <c r="A4344">
        <f t="shared" si="402"/>
        <v>8</v>
      </c>
      <c r="B4344" t="b">
        <f t="shared" si="403"/>
        <v>0</v>
      </c>
      <c r="C4344" t="str">
        <f t="shared" si="404"/>
        <v>OFF</v>
      </c>
      <c r="D4344" s="4">
        <f t="shared" si="406"/>
        <v>42610.916666656136</v>
      </c>
      <c r="E4344" t="str">
        <f t="shared" si="407"/>
        <v>LRKPLGS</v>
      </c>
      <c r="F4344" s="39">
        <v>80.443504333496094</v>
      </c>
      <c r="G4344">
        <f t="shared" si="405"/>
        <v>1.1332450879208366E-3</v>
      </c>
      <c r="H4344" s="38">
        <f>G4344*SUMIF('Manual Inputs'!$B$11:$B$22,'Expanded kW'!A4344,'Manual Inputs'!$C$11:$C$22)</f>
        <v>45500.232245605876</v>
      </c>
    </row>
    <row r="4345" spans="1:8" x14ac:dyDescent="0.2">
      <c r="A4345">
        <f t="shared" si="402"/>
        <v>8</v>
      </c>
      <c r="B4345" t="b">
        <f t="shared" si="403"/>
        <v>0</v>
      </c>
      <c r="C4345" t="str">
        <f t="shared" si="404"/>
        <v>OFF</v>
      </c>
      <c r="D4345" s="4">
        <f t="shared" si="406"/>
        <v>42610.9583333228</v>
      </c>
      <c r="E4345" t="str">
        <f t="shared" si="407"/>
        <v>LRKPLGS</v>
      </c>
      <c r="F4345" s="39">
        <v>78.972709655761719</v>
      </c>
      <c r="G4345">
        <f t="shared" si="405"/>
        <v>1.112525318715201E-3</v>
      </c>
      <c r="H4345" s="38">
        <f>G4345*SUMIF('Manual Inputs'!$B$11:$B$22,'Expanded kW'!A4345,'Manual Inputs'!$C$11:$C$22)</f>
        <v>44668.325431289617</v>
      </c>
    </row>
    <row r="4346" spans="1:8" x14ac:dyDescent="0.2">
      <c r="A4346">
        <f t="shared" si="402"/>
        <v>8</v>
      </c>
      <c r="B4346" t="b">
        <f t="shared" si="403"/>
        <v>0</v>
      </c>
      <c r="C4346" t="str">
        <f t="shared" si="404"/>
        <v>OFF</v>
      </c>
      <c r="D4346" s="4">
        <f t="shared" si="406"/>
        <v>42610.999999989464</v>
      </c>
      <c r="E4346" t="str">
        <f t="shared" si="407"/>
        <v>LRKPLGS</v>
      </c>
      <c r="F4346" s="39">
        <v>75.378692626953125</v>
      </c>
      <c r="G4346">
        <f t="shared" si="405"/>
        <v>1.0618947279975703E-3</v>
      </c>
      <c r="H4346" s="38">
        <f>G4346*SUMIF('Manual Inputs'!$B$11:$B$22,'Expanded kW'!A4346,'Manual Inputs'!$C$11:$C$22)</f>
        <v>42635.487468046369</v>
      </c>
    </row>
    <row r="4347" spans="1:8" x14ac:dyDescent="0.2">
      <c r="A4347">
        <f t="shared" si="402"/>
        <v>8</v>
      </c>
      <c r="B4347" t="b">
        <f t="shared" si="403"/>
        <v>0</v>
      </c>
      <c r="C4347" t="str">
        <f t="shared" si="404"/>
        <v>OFF</v>
      </c>
      <c r="D4347" s="4">
        <f t="shared" si="406"/>
        <v>42611.041666656129</v>
      </c>
      <c r="E4347" t="str">
        <f t="shared" si="407"/>
        <v>LRKPLGS</v>
      </c>
      <c r="F4347" s="39">
        <v>73.907173156738281</v>
      </c>
      <c r="G4347">
        <f t="shared" si="405"/>
        <v>1.0411647483029082E-3</v>
      </c>
      <c r="H4347" s="38">
        <f>G4347*SUMIF('Manual Inputs'!$B$11:$B$22,'Expanded kW'!A4347,'Manual Inputs'!$C$11:$C$22)</f>
        <v>41803.170698613598</v>
      </c>
    </row>
    <row r="4348" spans="1:8" x14ac:dyDescent="0.2">
      <c r="A4348">
        <f t="shared" si="402"/>
        <v>8</v>
      </c>
      <c r="B4348" t="b">
        <f t="shared" si="403"/>
        <v>0</v>
      </c>
      <c r="C4348" t="str">
        <f t="shared" si="404"/>
        <v>OFF</v>
      </c>
      <c r="D4348" s="4">
        <f t="shared" si="406"/>
        <v>42611.083333322793</v>
      </c>
      <c r="E4348" t="str">
        <f t="shared" si="407"/>
        <v>LRKPLGS</v>
      </c>
      <c r="F4348" s="39">
        <v>72.429763793945313</v>
      </c>
      <c r="G4348">
        <f t="shared" si="405"/>
        <v>1.0203517949500514E-3</v>
      </c>
      <c r="H4348" s="38">
        <f>G4348*SUMIF('Manual Inputs'!$B$11:$B$22,'Expanded kW'!A4348,'Manual Inputs'!$C$11:$C$22)</f>
        <v>40967.522504444591</v>
      </c>
    </row>
    <row r="4349" spans="1:8" x14ac:dyDescent="0.2">
      <c r="A4349">
        <f t="shared" si="402"/>
        <v>8</v>
      </c>
      <c r="B4349" t="b">
        <f t="shared" si="403"/>
        <v>0</v>
      </c>
      <c r="C4349" t="str">
        <f t="shared" si="404"/>
        <v>OFF</v>
      </c>
      <c r="D4349" s="4">
        <f t="shared" si="406"/>
        <v>42611.124999989457</v>
      </c>
      <c r="E4349" t="str">
        <f t="shared" si="407"/>
        <v>LRKPLGS</v>
      </c>
      <c r="F4349" s="39">
        <v>74.01776123046875</v>
      </c>
      <c r="G4349">
        <f t="shared" si="405"/>
        <v>1.0427226539706936E-3</v>
      </c>
      <c r="H4349" s="38">
        <f>G4349*SUMIF('Manual Inputs'!$B$11:$B$22,'Expanded kW'!A4349,'Manual Inputs'!$C$11:$C$22)</f>
        <v>41865.721218758401</v>
      </c>
    </row>
    <row r="4350" spans="1:8" x14ac:dyDescent="0.2">
      <c r="A4350">
        <f t="shared" si="402"/>
        <v>8</v>
      </c>
      <c r="B4350" t="b">
        <f t="shared" si="403"/>
        <v>0</v>
      </c>
      <c r="C4350" t="str">
        <f t="shared" si="404"/>
        <v>OFF</v>
      </c>
      <c r="D4350" s="4">
        <f t="shared" si="406"/>
        <v>42611.166666656121</v>
      </c>
      <c r="E4350" t="str">
        <f t="shared" si="407"/>
        <v>LRKPLGS</v>
      </c>
      <c r="F4350" s="39">
        <v>80.873054504394531</v>
      </c>
      <c r="G4350">
        <f t="shared" si="405"/>
        <v>1.1392963611121204E-3</v>
      </c>
      <c r="H4350" s="38">
        <f>G4350*SUMIF('Manual Inputs'!$B$11:$B$22,'Expanded kW'!A4350,'Manual Inputs'!$C$11:$C$22)</f>
        <v>45743.193224232469</v>
      </c>
    </row>
    <row r="4351" spans="1:8" x14ac:dyDescent="0.2">
      <c r="A4351">
        <f t="shared" si="402"/>
        <v>8</v>
      </c>
      <c r="B4351" t="b">
        <f t="shared" si="403"/>
        <v>0</v>
      </c>
      <c r="C4351" t="str">
        <f t="shared" si="404"/>
        <v>OFF</v>
      </c>
      <c r="D4351" s="4">
        <f t="shared" si="406"/>
        <v>42611.208333322786</v>
      </c>
      <c r="E4351" t="str">
        <f t="shared" si="407"/>
        <v>LRKPLGS</v>
      </c>
      <c r="F4351" s="39">
        <v>89.920700073242188</v>
      </c>
      <c r="G4351">
        <f t="shared" si="405"/>
        <v>1.2667547554610096E-3</v>
      </c>
      <c r="H4351" s="38">
        <f>G4351*SUMIF('Manual Inputs'!$B$11:$B$22,'Expanded kW'!A4351,'Manual Inputs'!$C$11:$C$22)</f>
        <v>50860.697466114165</v>
      </c>
    </row>
    <row r="4352" spans="1:8" x14ac:dyDescent="0.2">
      <c r="A4352">
        <f t="shared" si="402"/>
        <v>8</v>
      </c>
      <c r="B4352" t="b">
        <f t="shared" si="403"/>
        <v>0</v>
      </c>
      <c r="C4352" t="str">
        <f t="shared" si="404"/>
        <v>OFF</v>
      </c>
      <c r="D4352" s="4">
        <f t="shared" si="406"/>
        <v>42611.24999998945</v>
      </c>
      <c r="E4352" t="str">
        <f t="shared" si="407"/>
        <v>LRKPLGS</v>
      </c>
      <c r="F4352" s="39">
        <v>108.09133911132812</v>
      </c>
      <c r="G4352">
        <f t="shared" si="405"/>
        <v>1.5227330051022204E-3</v>
      </c>
      <c r="H4352" s="38">
        <f>G4352*SUMIF('Manual Inputs'!$B$11:$B$22,'Expanded kW'!A4352,'Manual Inputs'!$C$11:$C$22)</f>
        <v>61138.324020726141</v>
      </c>
    </row>
    <row r="4353" spans="1:8" x14ac:dyDescent="0.2">
      <c r="A4353">
        <f t="shared" si="402"/>
        <v>8</v>
      </c>
      <c r="B4353" t="b">
        <f t="shared" si="403"/>
        <v>0</v>
      </c>
      <c r="C4353" t="str">
        <f t="shared" si="404"/>
        <v>ON</v>
      </c>
      <c r="D4353" s="4">
        <f t="shared" si="406"/>
        <v>42611.291666656114</v>
      </c>
      <c r="E4353" t="str">
        <f t="shared" si="407"/>
        <v>LRKPLGS</v>
      </c>
      <c r="F4353" s="39">
        <v>110.25588226318359</v>
      </c>
      <c r="G4353">
        <f t="shared" si="405"/>
        <v>1.5532259319675596E-3</v>
      </c>
      <c r="H4353" s="38">
        <f>G4353*SUMIF('Manual Inputs'!$B$11:$B$22,'Expanded kW'!A4353,'Manual Inputs'!$C$11:$C$22)</f>
        <v>62362.626926610988</v>
      </c>
    </row>
    <row r="4354" spans="1:8" x14ac:dyDescent="0.2">
      <c r="A4354">
        <f t="shared" ref="A4354:A4417" si="408">MONTH(D4354)</f>
        <v>8</v>
      </c>
      <c r="B4354" t="b">
        <f t="shared" ref="B4354:B4417" si="409">IF(ISNA(VLOOKUP(DATE(YEAR(D4354),MONTH(D4354),DAY(D4354)),Holidays,1,FALSE)),FALSE,TRUE)</f>
        <v>0</v>
      </c>
      <c r="C4354" t="str">
        <f t="shared" ref="C4354:C4417" si="410">IF(OR(HOUR(D4354)&lt;PkStart,HOUR(D4354)&gt;OPkStart-1,WEEKDAY(D4354,2)&gt;5,B4354)=TRUE,"OFF","ON")</f>
        <v>ON</v>
      </c>
      <c r="D4354" s="4">
        <f t="shared" si="406"/>
        <v>42611.333333322778</v>
      </c>
      <c r="E4354" t="str">
        <f t="shared" si="407"/>
        <v>LRKPLGS</v>
      </c>
      <c r="F4354" s="39">
        <v>114.06027221679687</v>
      </c>
      <c r="G4354">
        <f t="shared" ref="G4354:G4417" si="411">IF(SUMIF($A$2:$A$8761,A4354,$F$2:$F$8761)=0,0,F4354/SUMIF($A$2:$A$8761,A4354,$F$2:$F$8761))</f>
        <v>1.6068201439948498E-3</v>
      </c>
      <c r="H4354" s="38">
        <f>G4354*SUMIF('Manual Inputs'!$B$11:$B$22,'Expanded kW'!A4354,'Manual Inputs'!$C$11:$C$22)</f>
        <v>64514.455441249374</v>
      </c>
    </row>
    <row r="4355" spans="1:8" x14ac:dyDescent="0.2">
      <c r="A4355">
        <f t="shared" si="408"/>
        <v>8</v>
      </c>
      <c r="B4355" t="b">
        <f t="shared" si="409"/>
        <v>0</v>
      </c>
      <c r="C4355" t="str">
        <f t="shared" si="410"/>
        <v>ON</v>
      </c>
      <c r="D4355" s="4">
        <f t="shared" si="406"/>
        <v>42611.374999989443</v>
      </c>
      <c r="E4355" t="str">
        <f t="shared" si="407"/>
        <v>LRKPLGS</v>
      </c>
      <c r="F4355" s="39">
        <v>120.18315124511719</v>
      </c>
      <c r="G4355">
        <f t="shared" si="411"/>
        <v>1.6930759907567154E-3</v>
      </c>
      <c r="H4355" s="38">
        <f>G4355*SUMIF('Manual Inputs'!$B$11:$B$22,'Expanded kW'!A4355,'Manual Inputs'!$C$11:$C$22)</f>
        <v>67977.661328518516</v>
      </c>
    </row>
    <row r="4356" spans="1:8" x14ac:dyDescent="0.2">
      <c r="A4356">
        <f t="shared" si="408"/>
        <v>8</v>
      </c>
      <c r="B4356" t="b">
        <f t="shared" si="409"/>
        <v>0</v>
      </c>
      <c r="C4356" t="str">
        <f t="shared" si="410"/>
        <v>ON</v>
      </c>
      <c r="D4356" s="4">
        <f t="shared" ref="D4356:D4419" si="412">+D4355+1/24</f>
        <v>42611.416666656107</v>
      </c>
      <c r="E4356" t="str">
        <f t="shared" ref="E4356:E4419" si="413">+E4355</f>
        <v>LRKPLGS</v>
      </c>
      <c r="F4356" s="39">
        <v>127.98194122314453</v>
      </c>
      <c r="G4356">
        <f t="shared" si="411"/>
        <v>1.8029411751187259E-3</v>
      </c>
      <c r="H4356" s="38">
        <f>G4356*SUMIF('Manual Inputs'!$B$11:$B$22,'Expanded kW'!A4356,'Manual Inputs'!$C$11:$C$22)</f>
        <v>72388.791328075138</v>
      </c>
    </row>
    <row r="4357" spans="1:8" x14ac:dyDescent="0.2">
      <c r="A4357">
        <f t="shared" si="408"/>
        <v>8</v>
      </c>
      <c r="B4357" t="b">
        <f t="shared" si="409"/>
        <v>0</v>
      </c>
      <c r="C4357" t="str">
        <f t="shared" si="410"/>
        <v>ON</v>
      </c>
      <c r="D4357" s="4">
        <f t="shared" si="412"/>
        <v>42611.458333322771</v>
      </c>
      <c r="E4357" t="str">
        <f t="shared" si="413"/>
        <v>LRKPLGS</v>
      </c>
      <c r="F4357" s="39">
        <v>130.29135131835937</v>
      </c>
      <c r="G4357">
        <f t="shared" si="411"/>
        <v>1.8354749100433897E-3</v>
      </c>
      <c r="H4357" s="38">
        <f>G4357*SUMIF('Manual Inputs'!$B$11:$B$22,'Expanded kW'!A4357,'Manual Inputs'!$C$11:$C$22)</f>
        <v>73695.033473457021</v>
      </c>
    </row>
    <row r="4358" spans="1:8" x14ac:dyDescent="0.2">
      <c r="A4358">
        <f t="shared" si="408"/>
        <v>8</v>
      </c>
      <c r="B4358" t="b">
        <f t="shared" si="409"/>
        <v>0</v>
      </c>
      <c r="C4358" t="str">
        <f t="shared" si="410"/>
        <v>ON</v>
      </c>
      <c r="D4358" s="4">
        <f t="shared" si="412"/>
        <v>42611.499999989435</v>
      </c>
      <c r="E4358" t="str">
        <f t="shared" si="413"/>
        <v>LRKPLGS</v>
      </c>
      <c r="F4358" s="39">
        <v>136.27157592773437</v>
      </c>
      <c r="G4358">
        <f t="shared" si="411"/>
        <v>1.9197211176071693E-3</v>
      </c>
      <c r="H4358" s="38">
        <f>G4358*SUMIF('Manual Inputs'!$B$11:$B$22,'Expanded kW'!A4358,'Manual Inputs'!$C$11:$C$22)</f>
        <v>77077.55156316371</v>
      </c>
    </row>
    <row r="4359" spans="1:8" x14ac:dyDescent="0.2">
      <c r="A4359">
        <f t="shared" si="408"/>
        <v>8</v>
      </c>
      <c r="B4359" t="b">
        <f t="shared" si="409"/>
        <v>0</v>
      </c>
      <c r="C4359" t="str">
        <f t="shared" si="410"/>
        <v>ON</v>
      </c>
      <c r="D4359" s="4">
        <f t="shared" si="412"/>
        <v>42611.5416666561</v>
      </c>
      <c r="E4359" t="str">
        <f t="shared" si="413"/>
        <v>LRKPLGS</v>
      </c>
      <c r="F4359" s="39">
        <v>138.09368896484375</v>
      </c>
      <c r="G4359">
        <f t="shared" si="411"/>
        <v>1.9453900720622142E-3</v>
      </c>
      <c r="H4359" s="38">
        <f>G4359*SUMIF('Manual Inputs'!$B$11:$B$22,'Expanded kW'!A4359,'Manual Inputs'!$C$11:$C$22)</f>
        <v>78108.170095426001</v>
      </c>
    </row>
    <row r="4360" spans="1:8" x14ac:dyDescent="0.2">
      <c r="A4360">
        <f t="shared" si="408"/>
        <v>8</v>
      </c>
      <c r="B4360" t="b">
        <f t="shared" si="409"/>
        <v>0</v>
      </c>
      <c r="C4360" t="str">
        <f t="shared" si="410"/>
        <v>ON</v>
      </c>
      <c r="D4360" s="4">
        <f t="shared" si="412"/>
        <v>42611.583333322764</v>
      </c>
      <c r="E4360" t="str">
        <f t="shared" si="413"/>
        <v>LRKPLGS</v>
      </c>
      <c r="F4360" s="39">
        <v>134.47012329101562</v>
      </c>
      <c r="G4360">
        <f t="shared" si="411"/>
        <v>1.8943432158287966E-3</v>
      </c>
      <c r="H4360" s="38">
        <f>G4360*SUMIF('Manual Inputs'!$B$11:$B$22,'Expanded kW'!A4360,'Manual Inputs'!$C$11:$C$22)</f>
        <v>76058.618909380355</v>
      </c>
    </row>
    <row r="4361" spans="1:8" x14ac:dyDescent="0.2">
      <c r="A4361">
        <f t="shared" si="408"/>
        <v>8</v>
      </c>
      <c r="B4361" t="b">
        <f t="shared" si="409"/>
        <v>0</v>
      </c>
      <c r="C4361" t="str">
        <f t="shared" si="410"/>
        <v>ON</v>
      </c>
      <c r="D4361" s="4">
        <f t="shared" si="412"/>
        <v>42611.624999989428</v>
      </c>
      <c r="E4361" t="str">
        <f t="shared" si="413"/>
        <v>LRKPLGS</v>
      </c>
      <c r="F4361" s="39">
        <v>124.38384246826172</v>
      </c>
      <c r="G4361">
        <f t="shared" si="411"/>
        <v>1.7522530832260511E-3</v>
      </c>
      <c r="H4361" s="38">
        <f>G4361*SUMIF('Manual Inputs'!$B$11:$B$22,'Expanded kW'!A4361,'Manual Inputs'!$C$11:$C$22)</f>
        <v>70353.644670228416</v>
      </c>
    </row>
    <row r="4362" spans="1:8" x14ac:dyDescent="0.2">
      <c r="A4362">
        <f t="shared" si="408"/>
        <v>8</v>
      </c>
      <c r="B4362" t="b">
        <f t="shared" si="409"/>
        <v>0</v>
      </c>
      <c r="C4362" t="str">
        <f t="shared" si="410"/>
        <v>ON</v>
      </c>
      <c r="D4362" s="4">
        <f t="shared" si="412"/>
        <v>42611.666666656092</v>
      </c>
      <c r="E4362" t="str">
        <f t="shared" si="413"/>
        <v>LRKPLGS</v>
      </c>
      <c r="F4362" s="39">
        <v>121.53318786621094</v>
      </c>
      <c r="G4362">
        <f t="shared" si="411"/>
        <v>1.7120945850116985E-3</v>
      </c>
      <c r="H4362" s="38">
        <f>G4362*SUMIF('Manual Inputs'!$B$11:$B$22,'Expanded kW'!A4362,'Manual Inputs'!$C$11:$C$22)</f>
        <v>68741.265305107852</v>
      </c>
    </row>
    <row r="4363" spans="1:8" x14ac:dyDescent="0.2">
      <c r="A4363">
        <f t="shared" si="408"/>
        <v>8</v>
      </c>
      <c r="B4363" t="b">
        <f t="shared" si="409"/>
        <v>0</v>
      </c>
      <c r="C4363" t="str">
        <f t="shared" si="410"/>
        <v>ON</v>
      </c>
      <c r="D4363" s="4">
        <f t="shared" si="412"/>
        <v>42611.708333322757</v>
      </c>
      <c r="E4363" t="str">
        <f t="shared" si="413"/>
        <v>LRKPLGS</v>
      </c>
      <c r="F4363" s="39">
        <v>111.59008026123047</v>
      </c>
      <c r="G4363">
        <f t="shared" si="411"/>
        <v>1.5720214001676051E-3</v>
      </c>
      <c r="H4363" s="38">
        <f>G4363*SUMIF('Manual Inputs'!$B$11:$B$22,'Expanded kW'!A4363,'Manual Inputs'!$C$11:$C$22)</f>
        <v>63117.272305075407</v>
      </c>
    </row>
    <row r="4364" spans="1:8" x14ac:dyDescent="0.2">
      <c r="A4364">
        <f t="shared" si="408"/>
        <v>8</v>
      </c>
      <c r="B4364" t="b">
        <f t="shared" si="409"/>
        <v>0</v>
      </c>
      <c r="C4364" t="str">
        <f t="shared" si="410"/>
        <v>ON</v>
      </c>
      <c r="D4364" s="4">
        <f t="shared" si="412"/>
        <v>42611.749999989421</v>
      </c>
      <c r="E4364" t="str">
        <f t="shared" si="413"/>
        <v>LRKPLGS</v>
      </c>
      <c r="F4364" s="39">
        <v>106.45017242431641</v>
      </c>
      <c r="G4364">
        <f t="shared" si="411"/>
        <v>1.4996131261023581E-3</v>
      </c>
      <c r="H4364" s="38">
        <f>G4364*SUMIF('Manual Inputs'!$B$11:$B$22,'Expanded kW'!A4364,'Manual Inputs'!$C$11:$C$22)</f>
        <v>60210.051862128857</v>
      </c>
    </row>
    <row r="4365" spans="1:8" x14ac:dyDescent="0.2">
      <c r="A4365">
        <f t="shared" si="408"/>
        <v>8</v>
      </c>
      <c r="B4365" t="b">
        <f t="shared" si="409"/>
        <v>0</v>
      </c>
      <c r="C4365" t="str">
        <f t="shared" si="410"/>
        <v>ON</v>
      </c>
      <c r="D4365" s="4">
        <f t="shared" si="412"/>
        <v>42611.791666656085</v>
      </c>
      <c r="E4365" t="str">
        <f t="shared" si="413"/>
        <v>LRKPLGS</v>
      </c>
      <c r="F4365" s="39">
        <v>98.659141540527344</v>
      </c>
      <c r="G4365">
        <f t="shared" si="411"/>
        <v>1.3898572477123474E-3</v>
      </c>
      <c r="H4365" s="38">
        <f>G4365*SUMIF('Manual Inputs'!$B$11:$B$22,'Expanded kW'!A4365,'Manual Inputs'!$C$11:$C$22)</f>
        <v>55803.310539977356</v>
      </c>
    </row>
    <row r="4366" spans="1:8" x14ac:dyDescent="0.2">
      <c r="A4366">
        <f t="shared" si="408"/>
        <v>8</v>
      </c>
      <c r="B4366" t="b">
        <f t="shared" si="409"/>
        <v>0</v>
      </c>
      <c r="C4366" t="str">
        <f t="shared" si="410"/>
        <v>ON</v>
      </c>
      <c r="D4366" s="4">
        <f t="shared" si="412"/>
        <v>42611.833333322749</v>
      </c>
      <c r="E4366" t="str">
        <f t="shared" si="413"/>
        <v>LRKPLGS</v>
      </c>
      <c r="F4366" s="39">
        <v>95.244911193847656</v>
      </c>
      <c r="G4366">
        <f t="shared" si="411"/>
        <v>1.3417593956674568E-3</v>
      </c>
      <c r="H4366" s="38">
        <f>G4366*SUMIF('Manual Inputs'!$B$11:$B$22,'Expanded kW'!A4366,'Manual Inputs'!$C$11:$C$22)</f>
        <v>53872.163022212699</v>
      </c>
    </row>
    <row r="4367" spans="1:8" x14ac:dyDescent="0.2">
      <c r="A4367">
        <f t="shared" si="408"/>
        <v>8</v>
      </c>
      <c r="B4367" t="b">
        <f t="shared" si="409"/>
        <v>0</v>
      </c>
      <c r="C4367" t="str">
        <f t="shared" si="410"/>
        <v>OFF</v>
      </c>
      <c r="D4367" s="4">
        <f t="shared" si="412"/>
        <v>42611.874999989413</v>
      </c>
      <c r="E4367" t="str">
        <f t="shared" si="413"/>
        <v>LRKPLGS</v>
      </c>
      <c r="F4367" s="39">
        <v>91.343742370605469</v>
      </c>
      <c r="G4367">
        <f t="shared" si="411"/>
        <v>1.2868018146580445E-3</v>
      </c>
      <c r="H4367" s="38">
        <f>G4367*SUMIF('Manual Inputs'!$B$11:$B$22,'Expanded kW'!A4367,'Manual Inputs'!$C$11:$C$22)</f>
        <v>51665.594711228208</v>
      </c>
    </row>
    <row r="4368" spans="1:8" x14ac:dyDescent="0.2">
      <c r="A4368">
        <f t="shared" si="408"/>
        <v>8</v>
      </c>
      <c r="B4368" t="b">
        <f t="shared" si="409"/>
        <v>0</v>
      </c>
      <c r="C4368" t="str">
        <f t="shared" si="410"/>
        <v>OFF</v>
      </c>
      <c r="D4368" s="4">
        <f t="shared" si="412"/>
        <v>42611.916666656078</v>
      </c>
      <c r="E4368" t="str">
        <f t="shared" si="413"/>
        <v>LRKPLGS</v>
      </c>
      <c r="F4368" s="39">
        <v>91.292869567871094</v>
      </c>
      <c r="G4368">
        <f t="shared" si="411"/>
        <v>1.2860851458072135E-3</v>
      </c>
      <c r="H4368" s="38">
        <f>G4368*SUMIF('Manual Inputs'!$B$11:$B$22,'Expanded kW'!A4368,'Manual Inputs'!$C$11:$C$22)</f>
        <v>51636.820177366484</v>
      </c>
    </row>
    <row r="4369" spans="1:8" x14ac:dyDescent="0.2">
      <c r="A4369">
        <f t="shared" si="408"/>
        <v>8</v>
      </c>
      <c r="B4369" t="b">
        <f t="shared" si="409"/>
        <v>0</v>
      </c>
      <c r="C4369" t="str">
        <f t="shared" si="410"/>
        <v>OFF</v>
      </c>
      <c r="D4369" s="4">
        <f t="shared" si="412"/>
        <v>42611.958333322742</v>
      </c>
      <c r="E4369" t="str">
        <f t="shared" si="413"/>
        <v>LRKPLGS</v>
      </c>
      <c r="F4369" s="39">
        <v>85.9697265625</v>
      </c>
      <c r="G4369">
        <f t="shared" si="411"/>
        <v>1.2110955526372267E-3</v>
      </c>
      <c r="H4369" s="38">
        <f>G4369*SUMIF('Manual Inputs'!$B$11:$B$22,'Expanded kW'!A4369,'Manual Inputs'!$C$11:$C$22)</f>
        <v>48625.958765650183</v>
      </c>
    </row>
    <row r="4370" spans="1:8" x14ac:dyDescent="0.2">
      <c r="A4370">
        <f t="shared" si="408"/>
        <v>8</v>
      </c>
      <c r="B4370" t="b">
        <f t="shared" si="409"/>
        <v>0</v>
      </c>
      <c r="C4370" t="str">
        <f t="shared" si="410"/>
        <v>OFF</v>
      </c>
      <c r="D4370" s="4">
        <f t="shared" si="412"/>
        <v>42611.999999989406</v>
      </c>
      <c r="E4370" t="str">
        <f t="shared" si="413"/>
        <v>LRKPLGS</v>
      </c>
      <c r="F4370" s="39">
        <v>80.561111450195313</v>
      </c>
      <c r="G4370">
        <f t="shared" si="411"/>
        <v>1.1349018741139316E-3</v>
      </c>
      <c r="H4370" s="38">
        <f>G4370*SUMIF('Manual Inputs'!$B$11:$B$22,'Expanded kW'!A4370,'Manual Inputs'!$C$11:$C$22)</f>
        <v>45566.752857405263</v>
      </c>
    </row>
    <row r="4371" spans="1:8" x14ac:dyDescent="0.2">
      <c r="A4371">
        <f t="shared" si="408"/>
        <v>8</v>
      </c>
      <c r="B4371" t="b">
        <f t="shared" si="409"/>
        <v>0</v>
      </c>
      <c r="C4371" t="str">
        <f t="shared" si="410"/>
        <v>OFF</v>
      </c>
      <c r="D4371" s="4">
        <f t="shared" si="412"/>
        <v>42612.04166665607</v>
      </c>
      <c r="E4371" t="str">
        <f t="shared" si="413"/>
        <v>LRKPLGS</v>
      </c>
      <c r="F4371" s="39">
        <v>74.060806274414063</v>
      </c>
      <c r="G4371">
        <f t="shared" si="411"/>
        <v>1.043329049540038E-3</v>
      </c>
      <c r="H4371" s="38">
        <f>G4371*SUMIF('Manual Inputs'!$B$11:$B$22,'Expanded kW'!A4371,'Manual Inputs'!$C$11:$C$22)</f>
        <v>41890.068237361847</v>
      </c>
    </row>
    <row r="4372" spans="1:8" x14ac:dyDescent="0.2">
      <c r="A4372">
        <f t="shared" si="408"/>
        <v>8</v>
      </c>
      <c r="B4372" t="b">
        <f t="shared" si="409"/>
        <v>0</v>
      </c>
      <c r="C4372" t="str">
        <f t="shared" si="410"/>
        <v>OFF</v>
      </c>
      <c r="D4372" s="4">
        <f t="shared" si="412"/>
        <v>42612.083333322735</v>
      </c>
      <c r="E4372" t="str">
        <f t="shared" si="413"/>
        <v>LRKPLGS</v>
      </c>
      <c r="F4372" s="39">
        <v>75.905479431152344</v>
      </c>
      <c r="G4372">
        <f t="shared" si="411"/>
        <v>1.0693158189008878E-3</v>
      </c>
      <c r="H4372" s="38">
        <f>G4372*SUMIF('Manual Inputs'!$B$11:$B$22,'Expanded kW'!A4372,'Manual Inputs'!$C$11:$C$22)</f>
        <v>42933.447162040015</v>
      </c>
    </row>
    <row r="4373" spans="1:8" x14ac:dyDescent="0.2">
      <c r="A4373">
        <f t="shared" si="408"/>
        <v>8</v>
      </c>
      <c r="B4373" t="b">
        <f t="shared" si="409"/>
        <v>0</v>
      </c>
      <c r="C4373" t="str">
        <f t="shared" si="410"/>
        <v>OFF</v>
      </c>
      <c r="D4373" s="4">
        <f t="shared" si="412"/>
        <v>42612.124999989399</v>
      </c>
      <c r="E4373" t="str">
        <f t="shared" si="413"/>
        <v>LRKPLGS</v>
      </c>
      <c r="F4373" s="39">
        <v>78.881263732910156</v>
      </c>
      <c r="G4373">
        <f t="shared" si="411"/>
        <v>1.1112370774365478E-3</v>
      </c>
      <c r="H4373" s="38">
        <f>G4373*SUMIF('Manual Inputs'!$B$11:$B$22,'Expanded kW'!A4373,'Manual Inputs'!$C$11:$C$22)</f>
        <v>44616.602041537597</v>
      </c>
    </row>
    <row r="4374" spans="1:8" x14ac:dyDescent="0.2">
      <c r="A4374">
        <f t="shared" si="408"/>
        <v>8</v>
      </c>
      <c r="B4374" t="b">
        <f t="shared" si="409"/>
        <v>0</v>
      </c>
      <c r="C4374" t="str">
        <f t="shared" si="410"/>
        <v>OFF</v>
      </c>
      <c r="D4374" s="4">
        <f t="shared" si="412"/>
        <v>42612.166666656063</v>
      </c>
      <c r="E4374" t="str">
        <f t="shared" si="413"/>
        <v>LRKPLGS</v>
      </c>
      <c r="F4374" s="39">
        <v>78.534591674804688</v>
      </c>
      <c r="G4374">
        <f t="shared" si="411"/>
        <v>1.1063533467957402E-3</v>
      </c>
      <c r="H4374" s="38">
        <f>G4374*SUMIF('Manual Inputs'!$B$11:$B$22,'Expanded kW'!A4374,'Manual Inputs'!$C$11:$C$22)</f>
        <v>44420.518351654217</v>
      </c>
    </row>
    <row r="4375" spans="1:8" x14ac:dyDescent="0.2">
      <c r="A4375">
        <f t="shared" si="408"/>
        <v>8</v>
      </c>
      <c r="B4375" t="b">
        <f t="shared" si="409"/>
        <v>0</v>
      </c>
      <c r="C4375" t="str">
        <f t="shared" si="410"/>
        <v>OFF</v>
      </c>
      <c r="D4375" s="4">
        <f t="shared" si="412"/>
        <v>42612.208333322727</v>
      </c>
      <c r="E4375" t="str">
        <f t="shared" si="413"/>
        <v>LRKPLGS</v>
      </c>
      <c r="F4375" s="39">
        <v>88.130584716796875</v>
      </c>
      <c r="G4375">
        <f t="shared" si="411"/>
        <v>1.2415365672267782E-3</v>
      </c>
      <c r="H4375" s="38">
        <f>G4375*SUMIF('Manual Inputs'!$B$11:$B$22,'Expanded kW'!A4375,'Manual Inputs'!$C$11:$C$22)</f>
        <v>49848.177373416365</v>
      </c>
    </row>
    <row r="4376" spans="1:8" x14ac:dyDescent="0.2">
      <c r="A4376">
        <f t="shared" si="408"/>
        <v>8</v>
      </c>
      <c r="B4376" t="b">
        <f t="shared" si="409"/>
        <v>0</v>
      </c>
      <c r="C4376" t="str">
        <f t="shared" si="410"/>
        <v>OFF</v>
      </c>
      <c r="D4376" s="4">
        <f t="shared" si="412"/>
        <v>42612.249999989392</v>
      </c>
      <c r="E4376" t="str">
        <f t="shared" si="413"/>
        <v>LRKPLGS</v>
      </c>
      <c r="F4376" s="39">
        <v>100.92569732666016</v>
      </c>
      <c r="G4376">
        <f t="shared" si="411"/>
        <v>1.4217872740384635E-3</v>
      </c>
      <c r="H4376" s="38">
        <f>G4376*SUMIF('Manual Inputs'!$B$11:$B$22,'Expanded kW'!A4376,'Manual Inputs'!$C$11:$C$22)</f>
        <v>57085.313549681181</v>
      </c>
    </row>
    <row r="4377" spans="1:8" x14ac:dyDescent="0.2">
      <c r="A4377">
        <f t="shared" si="408"/>
        <v>8</v>
      </c>
      <c r="B4377" t="b">
        <f t="shared" si="409"/>
        <v>0</v>
      </c>
      <c r="C4377" t="str">
        <f t="shared" si="410"/>
        <v>ON</v>
      </c>
      <c r="D4377" s="4">
        <f t="shared" si="412"/>
        <v>42612.291666656056</v>
      </c>
      <c r="E4377" t="str">
        <f t="shared" si="413"/>
        <v>LRKPLGS</v>
      </c>
      <c r="F4377" s="39">
        <v>101.54469299316406</v>
      </c>
      <c r="G4377">
        <f t="shared" si="411"/>
        <v>1.4305073541036196E-3</v>
      </c>
      <c r="H4377" s="38">
        <f>G4377*SUMIF('Manual Inputs'!$B$11:$B$22,'Expanded kW'!A4377,'Manual Inputs'!$C$11:$C$22)</f>
        <v>57435.428165128425</v>
      </c>
    </row>
    <row r="4378" spans="1:8" x14ac:dyDescent="0.2">
      <c r="A4378">
        <f t="shared" si="408"/>
        <v>8</v>
      </c>
      <c r="B4378" t="b">
        <f t="shared" si="409"/>
        <v>0</v>
      </c>
      <c r="C4378" t="str">
        <f t="shared" si="410"/>
        <v>ON</v>
      </c>
      <c r="D4378" s="4">
        <f t="shared" si="412"/>
        <v>42612.33333332272</v>
      </c>
      <c r="E4378" t="str">
        <f t="shared" si="413"/>
        <v>LRKPLGS</v>
      </c>
      <c r="F4378" s="39">
        <v>111.51350402832031</v>
      </c>
      <c r="G4378">
        <f t="shared" si="411"/>
        <v>1.5709426351322435E-3</v>
      </c>
      <c r="H4378" s="38">
        <f>G4378*SUMIF('Manual Inputs'!$B$11:$B$22,'Expanded kW'!A4378,'Manual Inputs'!$C$11:$C$22)</f>
        <v>63073.959468187277</v>
      </c>
    </row>
    <row r="4379" spans="1:8" x14ac:dyDescent="0.2">
      <c r="A4379">
        <f t="shared" si="408"/>
        <v>8</v>
      </c>
      <c r="B4379" t="b">
        <f t="shared" si="409"/>
        <v>0</v>
      </c>
      <c r="C4379" t="str">
        <f t="shared" si="410"/>
        <v>ON</v>
      </c>
      <c r="D4379" s="4">
        <f t="shared" si="412"/>
        <v>42612.374999989384</v>
      </c>
      <c r="E4379" t="str">
        <f t="shared" si="413"/>
        <v>LRKPLGS</v>
      </c>
      <c r="F4379" s="39">
        <v>121.85222625732422</v>
      </c>
      <c r="G4379">
        <f t="shared" si="411"/>
        <v>1.7165890273235153E-3</v>
      </c>
      <c r="H4379" s="38">
        <f>G4379*SUMIF('Manual Inputs'!$B$11:$B$22,'Expanded kW'!A4379,'Manual Inputs'!$C$11:$C$22)</f>
        <v>68921.718916759797</v>
      </c>
    </row>
    <row r="4380" spans="1:8" x14ac:dyDescent="0.2">
      <c r="A4380">
        <f t="shared" si="408"/>
        <v>8</v>
      </c>
      <c r="B4380" t="b">
        <f t="shared" si="409"/>
        <v>0</v>
      </c>
      <c r="C4380" t="str">
        <f t="shared" si="410"/>
        <v>ON</v>
      </c>
      <c r="D4380" s="4">
        <f t="shared" si="412"/>
        <v>42612.416666656049</v>
      </c>
      <c r="E4380" t="str">
        <f t="shared" si="413"/>
        <v>LRKPLGS</v>
      </c>
      <c r="F4380" s="39">
        <v>126.05040740966797</v>
      </c>
      <c r="G4380">
        <f t="shared" si="411"/>
        <v>1.7757307592571698E-3</v>
      </c>
      <c r="H4380" s="38">
        <f>G4380*SUMIF('Manual Inputs'!$B$11:$B$22,'Expanded kW'!A4380,'Manual Inputs'!$C$11:$C$22)</f>
        <v>71296.28251917148</v>
      </c>
    </row>
    <row r="4381" spans="1:8" x14ac:dyDescent="0.2">
      <c r="A4381">
        <f t="shared" si="408"/>
        <v>8</v>
      </c>
      <c r="B4381" t="b">
        <f t="shared" si="409"/>
        <v>0</v>
      </c>
      <c r="C4381" t="str">
        <f t="shared" si="410"/>
        <v>ON</v>
      </c>
      <c r="D4381" s="4">
        <f t="shared" si="412"/>
        <v>42612.458333322713</v>
      </c>
      <c r="E4381" t="str">
        <f t="shared" si="413"/>
        <v>LRKPLGS</v>
      </c>
      <c r="F4381" s="39">
        <v>123.50955200195312</v>
      </c>
      <c r="G4381">
        <f t="shared" si="411"/>
        <v>1.7399365464892537E-3</v>
      </c>
      <c r="H4381" s="38">
        <f>G4381*SUMIF('Manual Inputs'!$B$11:$B$22,'Expanded kW'!A4381,'Manual Inputs'!$C$11:$C$22)</f>
        <v>69859.130916796668</v>
      </c>
    </row>
    <row r="4382" spans="1:8" x14ac:dyDescent="0.2">
      <c r="A4382">
        <f t="shared" si="408"/>
        <v>8</v>
      </c>
      <c r="B4382" t="b">
        <f t="shared" si="409"/>
        <v>0</v>
      </c>
      <c r="C4382" t="str">
        <f t="shared" si="410"/>
        <v>ON</v>
      </c>
      <c r="D4382" s="4">
        <f t="shared" si="412"/>
        <v>42612.499999989377</v>
      </c>
      <c r="E4382" t="str">
        <f t="shared" si="413"/>
        <v>LRKPLGS</v>
      </c>
      <c r="F4382" s="39">
        <v>134.35751342773437</v>
      </c>
      <c r="G4382">
        <f t="shared" si="411"/>
        <v>1.8927568282705687E-3</v>
      </c>
      <c r="H4382" s="38">
        <f>G4382*SUMIF('Manual Inputs'!$B$11:$B$22,'Expanded kW'!A4382,'Manual Inputs'!$C$11:$C$22)</f>
        <v>75994.924830226359</v>
      </c>
    </row>
    <row r="4383" spans="1:8" x14ac:dyDescent="0.2">
      <c r="A4383">
        <f t="shared" si="408"/>
        <v>8</v>
      </c>
      <c r="B4383" t="b">
        <f t="shared" si="409"/>
        <v>0</v>
      </c>
      <c r="C4383" t="str">
        <f t="shared" si="410"/>
        <v>ON</v>
      </c>
      <c r="D4383" s="4">
        <f t="shared" si="412"/>
        <v>42612.541666656041</v>
      </c>
      <c r="E4383" t="str">
        <f t="shared" si="413"/>
        <v>LRKPLGS</v>
      </c>
      <c r="F4383" s="39">
        <v>140.55158996582031</v>
      </c>
      <c r="G4383">
        <f t="shared" si="411"/>
        <v>1.9800156674913355E-3</v>
      </c>
      <c r="H4383" s="38">
        <f>G4383*SUMIF('Manual Inputs'!$B$11:$B$22,'Expanded kW'!A4383,'Manual Inputs'!$C$11:$C$22)</f>
        <v>79498.401255887438</v>
      </c>
    </row>
    <row r="4384" spans="1:8" x14ac:dyDescent="0.2">
      <c r="A4384">
        <f t="shared" si="408"/>
        <v>8</v>
      </c>
      <c r="B4384" t="b">
        <f t="shared" si="409"/>
        <v>0</v>
      </c>
      <c r="C4384" t="str">
        <f t="shared" si="410"/>
        <v>ON</v>
      </c>
      <c r="D4384" s="4">
        <f t="shared" si="412"/>
        <v>42612.583333322706</v>
      </c>
      <c r="E4384" t="str">
        <f t="shared" si="413"/>
        <v>LRKPLGS</v>
      </c>
      <c r="F4384" s="39">
        <v>135.26066589355469</v>
      </c>
      <c r="G4384">
        <f t="shared" si="411"/>
        <v>1.905479957428286E-3</v>
      </c>
      <c r="H4384" s="38">
        <f>G4384*SUMIF('Manual Inputs'!$B$11:$B$22,'Expanded kW'!A4384,'Manual Inputs'!$C$11:$C$22)</f>
        <v>76505.76342792908</v>
      </c>
    </row>
    <row r="4385" spans="1:8" x14ac:dyDescent="0.2">
      <c r="A4385">
        <f t="shared" si="408"/>
        <v>8</v>
      </c>
      <c r="B4385" t="b">
        <f t="shared" si="409"/>
        <v>0</v>
      </c>
      <c r="C4385" t="str">
        <f t="shared" si="410"/>
        <v>ON</v>
      </c>
      <c r="D4385" s="4">
        <f t="shared" si="412"/>
        <v>42612.62499998937</v>
      </c>
      <c r="E4385" t="str">
        <f t="shared" si="413"/>
        <v>LRKPLGS</v>
      </c>
      <c r="F4385" s="39">
        <v>127.94629669189453</v>
      </c>
      <c r="G4385">
        <f t="shared" si="411"/>
        <v>1.802439034016284E-3</v>
      </c>
      <c r="H4385" s="38">
        <f>G4385*SUMIF('Manual Inputs'!$B$11:$B$22,'Expanded kW'!A4385,'Manual Inputs'!$C$11:$C$22)</f>
        <v>72368.630166977076</v>
      </c>
    </row>
    <row r="4386" spans="1:8" x14ac:dyDescent="0.2">
      <c r="A4386">
        <f t="shared" si="408"/>
        <v>8</v>
      </c>
      <c r="B4386" t="b">
        <f t="shared" si="409"/>
        <v>0</v>
      </c>
      <c r="C4386" t="str">
        <f t="shared" si="410"/>
        <v>ON</v>
      </c>
      <c r="D4386" s="4">
        <f t="shared" si="412"/>
        <v>42612.666666656034</v>
      </c>
      <c r="E4386" t="str">
        <f t="shared" si="413"/>
        <v>LRKPLGS</v>
      </c>
      <c r="F4386" s="39">
        <v>117.56272888183594</v>
      </c>
      <c r="G4386">
        <f t="shared" si="411"/>
        <v>1.6561608812513495E-3</v>
      </c>
      <c r="H4386" s="38">
        <f>G4386*SUMIF('Manual Inputs'!$B$11:$B$22,'Expanded kW'!A4386,'Manual Inputs'!$C$11:$C$22)</f>
        <v>66495.505284985367</v>
      </c>
    </row>
    <row r="4387" spans="1:8" x14ac:dyDescent="0.2">
      <c r="A4387">
        <f t="shared" si="408"/>
        <v>8</v>
      </c>
      <c r="B4387" t="b">
        <f t="shared" si="409"/>
        <v>0</v>
      </c>
      <c r="C4387" t="str">
        <f t="shared" si="410"/>
        <v>ON</v>
      </c>
      <c r="D4387" s="4">
        <f t="shared" si="412"/>
        <v>42612.708333322698</v>
      </c>
      <c r="E4387" t="str">
        <f t="shared" si="413"/>
        <v>LRKPLGS</v>
      </c>
      <c r="F4387" s="39">
        <v>108.46591186523437</v>
      </c>
      <c r="G4387">
        <f t="shared" si="411"/>
        <v>1.5280097858311335E-3</v>
      </c>
      <c r="H4387" s="38">
        <f>G4387*SUMIF('Manual Inputs'!$B$11:$B$22,'Expanded kW'!A4387,'Manual Inputs'!$C$11:$C$22)</f>
        <v>61350.188824936486</v>
      </c>
    </row>
    <row r="4388" spans="1:8" x14ac:dyDescent="0.2">
      <c r="A4388">
        <f t="shared" si="408"/>
        <v>8</v>
      </c>
      <c r="B4388" t="b">
        <f t="shared" si="409"/>
        <v>0</v>
      </c>
      <c r="C4388" t="str">
        <f t="shared" si="410"/>
        <v>ON</v>
      </c>
      <c r="D4388" s="4">
        <f t="shared" si="412"/>
        <v>42612.749999989363</v>
      </c>
      <c r="E4388" t="str">
        <f t="shared" si="413"/>
        <v>LRKPLGS</v>
      </c>
      <c r="F4388" s="39">
        <v>100.38170623779297</v>
      </c>
      <c r="G4388">
        <f t="shared" si="411"/>
        <v>1.4141238183693057E-3</v>
      </c>
      <c r="H4388" s="38">
        <f>G4388*SUMIF('Manual Inputs'!$B$11:$B$22,'Expanded kW'!A4388,'Manual Inputs'!$C$11:$C$22)</f>
        <v>56777.622815816787</v>
      </c>
    </row>
    <row r="4389" spans="1:8" x14ac:dyDescent="0.2">
      <c r="A4389">
        <f t="shared" si="408"/>
        <v>8</v>
      </c>
      <c r="B4389" t="b">
        <f t="shared" si="409"/>
        <v>0</v>
      </c>
      <c r="C4389" t="str">
        <f t="shared" si="410"/>
        <v>ON</v>
      </c>
      <c r="D4389" s="4">
        <f t="shared" si="412"/>
        <v>42612.791666656027</v>
      </c>
      <c r="E4389" t="str">
        <f t="shared" si="413"/>
        <v>LRKPLGS</v>
      </c>
      <c r="F4389" s="39">
        <v>97.708648681640625</v>
      </c>
      <c r="G4389">
        <f t="shared" si="411"/>
        <v>1.3764672124029495E-3</v>
      </c>
      <c r="H4389" s="38">
        <f>G4389*SUMIF('Manual Inputs'!$B$11:$B$22,'Expanded kW'!A4389,'Manual Inputs'!$C$11:$C$22)</f>
        <v>55265.69540019126</v>
      </c>
    </row>
    <row r="4390" spans="1:8" x14ac:dyDescent="0.2">
      <c r="A4390">
        <f t="shared" si="408"/>
        <v>8</v>
      </c>
      <c r="B4390" t="b">
        <f t="shared" si="409"/>
        <v>0</v>
      </c>
      <c r="C4390" t="str">
        <f t="shared" si="410"/>
        <v>ON</v>
      </c>
      <c r="D4390" s="4">
        <f t="shared" si="412"/>
        <v>42612.833333322691</v>
      </c>
      <c r="E4390" t="str">
        <f t="shared" si="413"/>
        <v>LRKPLGS</v>
      </c>
      <c r="F4390" s="39">
        <v>97.928985595703125</v>
      </c>
      <c r="G4390">
        <f t="shared" si="411"/>
        <v>1.3795712010670161E-3</v>
      </c>
      <c r="H4390" s="38">
        <f>G4390*SUMIF('Manual Inputs'!$B$11:$B$22,'Expanded kW'!A4390,'Manual Inputs'!$C$11:$C$22)</f>
        <v>55390.321755609111</v>
      </c>
    </row>
    <row r="4391" spans="1:8" x14ac:dyDescent="0.2">
      <c r="A4391">
        <f t="shared" si="408"/>
        <v>8</v>
      </c>
      <c r="B4391" t="b">
        <f t="shared" si="409"/>
        <v>0</v>
      </c>
      <c r="C4391" t="str">
        <f t="shared" si="410"/>
        <v>OFF</v>
      </c>
      <c r="D4391" s="4">
        <f t="shared" si="412"/>
        <v>42612.874999989355</v>
      </c>
      <c r="E4391" t="str">
        <f t="shared" si="413"/>
        <v>LRKPLGS</v>
      </c>
      <c r="F4391" s="39">
        <v>93.106887817382813</v>
      </c>
      <c r="G4391">
        <f t="shared" si="411"/>
        <v>1.3116400652216568E-3</v>
      </c>
      <c r="H4391" s="38">
        <f>G4391*SUMIF('Manual Inputs'!$B$11:$B$22,'Expanded kW'!A4391,'Manual Inputs'!$C$11:$C$22)</f>
        <v>52662.860158274962</v>
      </c>
    </row>
    <row r="4392" spans="1:8" x14ac:dyDescent="0.2">
      <c r="A4392">
        <f t="shared" si="408"/>
        <v>8</v>
      </c>
      <c r="B4392" t="b">
        <f t="shared" si="409"/>
        <v>0</v>
      </c>
      <c r="C4392" t="str">
        <f t="shared" si="410"/>
        <v>OFF</v>
      </c>
      <c r="D4392" s="4">
        <f t="shared" si="412"/>
        <v>42612.91666665602</v>
      </c>
      <c r="E4392" t="str">
        <f t="shared" si="413"/>
        <v>LRKPLGS</v>
      </c>
      <c r="F4392" s="39">
        <v>85.595291137695313</v>
      </c>
      <c r="G4392">
        <f t="shared" si="411"/>
        <v>1.205820706527287E-3</v>
      </c>
      <c r="H4392" s="38">
        <f>G4392*SUMIF('Manual Inputs'!$B$11:$B$22,'Expanded kW'!A4392,'Manual Inputs'!$C$11:$C$22)</f>
        <v>48414.171637146123</v>
      </c>
    </row>
    <row r="4393" spans="1:8" x14ac:dyDescent="0.2">
      <c r="A4393">
        <f t="shared" si="408"/>
        <v>8</v>
      </c>
      <c r="B4393" t="b">
        <f t="shared" si="409"/>
        <v>0</v>
      </c>
      <c r="C4393" t="str">
        <f t="shared" si="410"/>
        <v>OFF</v>
      </c>
      <c r="D4393" s="4">
        <f t="shared" si="412"/>
        <v>42612.958333322684</v>
      </c>
      <c r="E4393" t="str">
        <f t="shared" si="413"/>
        <v>LRKPLGS</v>
      </c>
      <c r="F4393" s="39">
        <v>80.843551635742187</v>
      </c>
      <c r="G4393">
        <f t="shared" si="411"/>
        <v>1.1388807404693244E-3</v>
      </c>
      <c r="H4393" s="38">
        <f>G4393*SUMIF('Manual Inputs'!$B$11:$B$22,'Expanded kW'!A4393,'Manual Inputs'!$C$11:$C$22)</f>
        <v>45726.505893332156</v>
      </c>
    </row>
    <row r="4394" spans="1:8" x14ac:dyDescent="0.2">
      <c r="A4394">
        <f t="shared" si="408"/>
        <v>8</v>
      </c>
      <c r="B4394" t="b">
        <f t="shared" si="409"/>
        <v>0</v>
      </c>
      <c r="C4394" t="str">
        <f t="shared" si="410"/>
        <v>OFF</v>
      </c>
      <c r="D4394" s="4">
        <f t="shared" si="412"/>
        <v>42612.999999989348</v>
      </c>
      <c r="E4394" t="str">
        <f t="shared" si="413"/>
        <v>LRKPLGS</v>
      </c>
      <c r="F4394" s="39">
        <v>75.09722900390625</v>
      </c>
      <c r="G4394">
        <f t="shared" si="411"/>
        <v>1.0579296189326553E-3</v>
      </c>
      <c r="H4394" s="38">
        <f>G4394*SUMIF('Manual Inputs'!$B$11:$B$22,'Expanded kW'!A4394,'Manual Inputs'!$C$11:$C$22)</f>
        <v>42476.286792697494</v>
      </c>
    </row>
    <row r="4395" spans="1:8" x14ac:dyDescent="0.2">
      <c r="A4395">
        <f t="shared" si="408"/>
        <v>8</v>
      </c>
      <c r="B4395" t="b">
        <f t="shared" si="409"/>
        <v>0</v>
      </c>
      <c r="C4395" t="str">
        <f t="shared" si="410"/>
        <v>OFF</v>
      </c>
      <c r="D4395" s="4">
        <f t="shared" si="412"/>
        <v>42613.041666656012</v>
      </c>
      <c r="E4395" t="str">
        <f t="shared" si="413"/>
        <v>LRKPLGS</v>
      </c>
      <c r="F4395" s="39">
        <v>70.524513244628906</v>
      </c>
      <c r="G4395">
        <f t="shared" si="411"/>
        <v>9.9351164366424699E-4</v>
      </c>
      <c r="H4395" s="38">
        <f>G4395*SUMIF('Manual Inputs'!$B$11:$B$22,'Expanded kW'!A4395,'Manual Inputs'!$C$11:$C$22)</f>
        <v>39889.879962660547</v>
      </c>
    </row>
    <row r="4396" spans="1:8" x14ac:dyDescent="0.2">
      <c r="A4396">
        <f t="shared" si="408"/>
        <v>8</v>
      </c>
      <c r="B4396" t="b">
        <f t="shared" si="409"/>
        <v>0</v>
      </c>
      <c r="C4396" t="str">
        <f t="shared" si="410"/>
        <v>OFF</v>
      </c>
      <c r="D4396" s="4">
        <f t="shared" si="412"/>
        <v>42613.083333322676</v>
      </c>
      <c r="E4396" t="str">
        <f t="shared" si="413"/>
        <v>LRKPLGS</v>
      </c>
      <c r="F4396" s="39">
        <v>68.2520751953125</v>
      </c>
      <c r="G4396">
        <f t="shared" si="411"/>
        <v>9.614987511587683E-4</v>
      </c>
      <c r="H4396" s="38">
        <f>G4396*SUMIF('Manual Inputs'!$B$11:$B$22,'Expanded kW'!A4396,'Manual Inputs'!$C$11:$C$22)</f>
        <v>38604.549843537498</v>
      </c>
    </row>
    <row r="4397" spans="1:8" x14ac:dyDescent="0.2">
      <c r="A4397">
        <f t="shared" si="408"/>
        <v>8</v>
      </c>
      <c r="B4397" t="b">
        <f t="shared" si="409"/>
        <v>0</v>
      </c>
      <c r="C4397" t="str">
        <f t="shared" si="410"/>
        <v>OFF</v>
      </c>
      <c r="D4397" s="4">
        <f t="shared" si="412"/>
        <v>42613.124999989341</v>
      </c>
      <c r="E4397" t="str">
        <f t="shared" si="413"/>
        <v>LRKPLGS</v>
      </c>
      <c r="F4397" s="39">
        <v>69.260101318359375</v>
      </c>
      <c r="G4397">
        <f t="shared" si="411"/>
        <v>9.7569928433920931E-4</v>
      </c>
      <c r="H4397" s="38">
        <f>G4397*SUMIF('Manual Inputs'!$B$11:$B$22,'Expanded kW'!A4397,'Manual Inputs'!$C$11:$C$22)</f>
        <v>39174.706788940144</v>
      </c>
    </row>
    <row r="4398" spans="1:8" x14ac:dyDescent="0.2">
      <c r="A4398">
        <f t="shared" si="408"/>
        <v>8</v>
      </c>
      <c r="B4398" t="b">
        <f t="shared" si="409"/>
        <v>0</v>
      </c>
      <c r="C4398" t="str">
        <f t="shared" si="410"/>
        <v>OFF</v>
      </c>
      <c r="D4398" s="4">
        <f t="shared" si="412"/>
        <v>42613.166666656005</v>
      </c>
      <c r="E4398" t="str">
        <f t="shared" si="413"/>
        <v>LRKPLGS</v>
      </c>
      <c r="F4398" s="39">
        <v>70.209182739257813</v>
      </c>
      <c r="G4398">
        <f t="shared" si="411"/>
        <v>9.8906943606471317E-4</v>
      </c>
      <c r="H4398" s="38">
        <f>G4398*SUMIF('Manual Inputs'!$B$11:$B$22,'Expanded kW'!A4398,'Manual Inputs'!$C$11:$C$22)</f>
        <v>39711.523595078303</v>
      </c>
    </row>
    <row r="4399" spans="1:8" x14ac:dyDescent="0.2">
      <c r="A4399">
        <f t="shared" si="408"/>
        <v>8</v>
      </c>
      <c r="B4399" t="b">
        <f t="shared" si="409"/>
        <v>0</v>
      </c>
      <c r="C4399" t="str">
        <f t="shared" si="410"/>
        <v>OFF</v>
      </c>
      <c r="D4399" s="4">
        <f t="shared" si="412"/>
        <v>42613.208333322669</v>
      </c>
      <c r="E4399" t="str">
        <f t="shared" si="413"/>
        <v>LRKPLGS</v>
      </c>
      <c r="F4399" s="39">
        <v>77.152091979980469</v>
      </c>
      <c r="G4399">
        <f t="shared" si="411"/>
        <v>1.0868774301112003E-3</v>
      </c>
      <c r="H4399" s="38">
        <f>G4399*SUMIF('Manual Inputs'!$B$11:$B$22,'Expanded kW'!A4399,'Manual Inputs'!$C$11:$C$22)</f>
        <v>43638.552701162436</v>
      </c>
    </row>
    <row r="4400" spans="1:8" x14ac:dyDescent="0.2">
      <c r="A4400">
        <f t="shared" si="408"/>
        <v>8</v>
      </c>
      <c r="B4400" t="b">
        <f t="shared" si="409"/>
        <v>0</v>
      </c>
      <c r="C4400" t="str">
        <f t="shared" si="410"/>
        <v>OFF</v>
      </c>
      <c r="D4400" s="4">
        <f t="shared" si="412"/>
        <v>42613.249999989333</v>
      </c>
      <c r="E4400" t="str">
        <f t="shared" si="413"/>
        <v>LRKPLGS</v>
      </c>
      <c r="F4400" s="39">
        <v>98.506980895996094</v>
      </c>
      <c r="G4400">
        <f t="shared" si="411"/>
        <v>1.3877136898897662E-3</v>
      </c>
      <c r="H4400" s="38">
        <f>G4400*SUMIF('Manual Inputs'!$B$11:$B$22,'Expanded kW'!A4400,'Manual Inputs'!$C$11:$C$22)</f>
        <v>55717.245857413174</v>
      </c>
    </row>
    <row r="4401" spans="1:8" x14ac:dyDescent="0.2">
      <c r="A4401">
        <f t="shared" si="408"/>
        <v>8</v>
      </c>
      <c r="B4401" t="b">
        <f t="shared" si="409"/>
        <v>0</v>
      </c>
      <c r="C4401" t="str">
        <f t="shared" si="410"/>
        <v>ON</v>
      </c>
      <c r="D4401" s="4">
        <f t="shared" si="412"/>
        <v>42613.291666655998</v>
      </c>
      <c r="E4401" t="str">
        <f t="shared" si="413"/>
        <v>LRKPLGS</v>
      </c>
      <c r="F4401" s="39">
        <v>104.36627960205078</v>
      </c>
      <c r="G4401">
        <f t="shared" si="411"/>
        <v>1.4702563579685923E-3</v>
      </c>
      <c r="H4401" s="38">
        <f>G4401*SUMIF('Manual Inputs'!$B$11:$B$22,'Expanded kW'!A4401,'Manual Inputs'!$C$11:$C$22)</f>
        <v>59031.366172418588</v>
      </c>
    </row>
    <row r="4402" spans="1:8" x14ac:dyDescent="0.2">
      <c r="A4402">
        <f t="shared" si="408"/>
        <v>8</v>
      </c>
      <c r="B4402" t="b">
        <f t="shared" si="409"/>
        <v>0</v>
      </c>
      <c r="C4402" t="str">
        <f t="shared" si="410"/>
        <v>ON</v>
      </c>
      <c r="D4402" s="4">
        <f t="shared" si="412"/>
        <v>42613.333333322662</v>
      </c>
      <c r="E4402" t="str">
        <f t="shared" si="413"/>
        <v>LRKPLGS</v>
      </c>
      <c r="F4402" s="39">
        <v>105.98711395263672</v>
      </c>
      <c r="G4402">
        <f t="shared" si="411"/>
        <v>1.4930898058815526E-3</v>
      </c>
      <c r="H4402" s="38">
        <f>G4402*SUMIF('Manual Inputs'!$B$11:$B$22,'Expanded kW'!A4402,'Manual Inputs'!$C$11:$C$22)</f>
        <v>59948.13801116863</v>
      </c>
    </row>
    <row r="4403" spans="1:8" x14ac:dyDescent="0.2">
      <c r="A4403">
        <f t="shared" si="408"/>
        <v>8</v>
      </c>
      <c r="B4403" t="b">
        <f t="shared" si="409"/>
        <v>0</v>
      </c>
      <c r="C4403" t="str">
        <f t="shared" si="410"/>
        <v>ON</v>
      </c>
      <c r="D4403" s="4">
        <f t="shared" si="412"/>
        <v>42613.374999989326</v>
      </c>
      <c r="E4403" t="str">
        <f t="shared" si="413"/>
        <v>LRKPLGS</v>
      </c>
      <c r="F4403" s="39">
        <v>117.08000946044922</v>
      </c>
      <c r="G4403">
        <f t="shared" si="411"/>
        <v>1.6493605880808454E-3</v>
      </c>
      <c r="H4403" s="38">
        <f>G4403*SUMIF('Manual Inputs'!$B$11:$B$22,'Expanded kW'!A4403,'Manual Inputs'!$C$11:$C$22)</f>
        <v>66222.470862075294</v>
      </c>
    </row>
    <row r="4404" spans="1:8" x14ac:dyDescent="0.2">
      <c r="A4404">
        <f t="shared" si="408"/>
        <v>8</v>
      </c>
      <c r="B4404" t="b">
        <f t="shared" si="409"/>
        <v>0</v>
      </c>
      <c r="C4404" t="str">
        <f t="shared" si="410"/>
        <v>ON</v>
      </c>
      <c r="D4404" s="4">
        <f t="shared" si="412"/>
        <v>42613.41666665599</v>
      </c>
      <c r="E4404" t="str">
        <f t="shared" si="413"/>
        <v>LRKPLGS</v>
      </c>
      <c r="F4404" s="39">
        <v>121.30461120605469</v>
      </c>
      <c r="G4404">
        <f t="shared" si="411"/>
        <v>1.7088745192092249E-3</v>
      </c>
      <c r="H4404" s="38">
        <f>G4404*SUMIF('Manual Inputs'!$B$11:$B$22,'Expanded kW'!A4404,'Manual Inputs'!$C$11:$C$22)</f>
        <v>68611.978407312869</v>
      </c>
    </row>
    <row r="4405" spans="1:8" x14ac:dyDescent="0.2">
      <c r="A4405">
        <f t="shared" si="408"/>
        <v>8</v>
      </c>
      <c r="B4405" t="b">
        <f t="shared" si="409"/>
        <v>0</v>
      </c>
      <c r="C4405" t="str">
        <f t="shared" si="410"/>
        <v>ON</v>
      </c>
      <c r="D4405" s="4">
        <f t="shared" si="412"/>
        <v>42613.458333322655</v>
      </c>
      <c r="E4405" t="str">
        <f t="shared" si="413"/>
        <v>LRKPLGS</v>
      </c>
      <c r="F4405" s="39">
        <v>120.62882232666016</v>
      </c>
      <c r="G4405">
        <f t="shared" si="411"/>
        <v>1.6993543667197157E-3</v>
      </c>
      <c r="H4405" s="38">
        <f>G4405*SUMIF('Manual Inputs'!$B$11:$B$22,'Expanded kW'!A4405,'Manual Inputs'!$C$11:$C$22)</f>
        <v>68229.740571999602</v>
      </c>
    </row>
    <row r="4406" spans="1:8" x14ac:dyDescent="0.2">
      <c r="A4406">
        <f t="shared" si="408"/>
        <v>8</v>
      </c>
      <c r="B4406" t="b">
        <f t="shared" si="409"/>
        <v>0</v>
      </c>
      <c r="C4406" t="str">
        <f t="shared" si="410"/>
        <v>ON</v>
      </c>
      <c r="D4406" s="4">
        <f t="shared" si="412"/>
        <v>42613.499999989319</v>
      </c>
      <c r="E4406" t="str">
        <f t="shared" si="413"/>
        <v>LRKPLGS</v>
      </c>
      <c r="F4406" s="39">
        <v>129.26898193359375</v>
      </c>
      <c r="G4406">
        <f t="shared" si="411"/>
        <v>1.8210723166590553E-3</v>
      </c>
      <c r="H4406" s="38">
        <f>G4406*SUMIF('Manual Inputs'!$B$11:$B$22,'Expanded kW'!A4406,'Manual Inputs'!$C$11:$C$22)</f>
        <v>73116.763732064574</v>
      </c>
    </row>
    <row r="4407" spans="1:8" x14ac:dyDescent="0.2">
      <c r="A4407">
        <f t="shared" si="408"/>
        <v>8</v>
      </c>
      <c r="B4407" t="b">
        <f t="shared" si="409"/>
        <v>0</v>
      </c>
      <c r="C4407" t="str">
        <f t="shared" si="410"/>
        <v>ON</v>
      </c>
      <c r="D4407" s="4">
        <f t="shared" si="412"/>
        <v>42613.541666655983</v>
      </c>
      <c r="E4407" t="str">
        <f t="shared" si="413"/>
        <v>LRKPLGS</v>
      </c>
      <c r="F4407" s="39">
        <v>134.67941284179687</v>
      </c>
      <c r="G4407">
        <f t="shared" si="411"/>
        <v>1.8972915751443325E-3</v>
      </c>
      <c r="H4407" s="38">
        <f>G4407*SUMIF('Manual Inputs'!$B$11:$B$22,'Expanded kW'!A4407,'Manual Inputs'!$C$11:$C$22)</f>
        <v>76176.996685759252</v>
      </c>
    </row>
    <row r="4408" spans="1:8" x14ac:dyDescent="0.2">
      <c r="A4408">
        <f t="shared" si="408"/>
        <v>8</v>
      </c>
      <c r="B4408" t="b">
        <f t="shared" si="409"/>
        <v>0</v>
      </c>
      <c r="C4408" t="str">
        <f t="shared" si="410"/>
        <v>ON</v>
      </c>
      <c r="D4408" s="4">
        <f t="shared" si="412"/>
        <v>42613.583333322647</v>
      </c>
      <c r="E4408" t="str">
        <f t="shared" si="413"/>
        <v>LRKPLGS</v>
      </c>
      <c r="F4408" s="39">
        <v>128.97160339355469</v>
      </c>
      <c r="G4408">
        <f t="shared" si="411"/>
        <v>1.816883006750884E-3</v>
      </c>
      <c r="H4408" s="38">
        <f>G4408*SUMIF('Manual Inputs'!$B$11:$B$22,'Expanded kW'!A4408,'Manual Inputs'!$C$11:$C$22)</f>
        <v>72948.561305420619</v>
      </c>
    </row>
    <row r="4409" spans="1:8" x14ac:dyDescent="0.2">
      <c r="A4409">
        <f t="shared" si="408"/>
        <v>8</v>
      </c>
      <c r="B4409" t="b">
        <f t="shared" si="409"/>
        <v>0</v>
      </c>
      <c r="C4409" t="str">
        <f t="shared" si="410"/>
        <v>ON</v>
      </c>
      <c r="D4409" s="4">
        <f t="shared" si="412"/>
        <v>42613.624999989312</v>
      </c>
      <c r="E4409" t="str">
        <f t="shared" si="413"/>
        <v>LRKPLGS</v>
      </c>
      <c r="F4409" s="39">
        <v>129.69160461425781</v>
      </c>
      <c r="G4409">
        <f t="shared" si="411"/>
        <v>1.8270259990710118E-3</v>
      </c>
      <c r="H4409" s="38">
        <f>G4409*SUMIF('Manual Inputs'!$B$11:$B$22,'Expanded kW'!A4409,'Manual Inputs'!$C$11:$C$22)</f>
        <v>73355.806402840768</v>
      </c>
    </row>
    <row r="4410" spans="1:8" x14ac:dyDescent="0.2">
      <c r="A4410">
        <f t="shared" si="408"/>
        <v>8</v>
      </c>
      <c r="B4410" t="b">
        <f t="shared" si="409"/>
        <v>0</v>
      </c>
      <c r="C4410" t="str">
        <f t="shared" si="410"/>
        <v>ON</v>
      </c>
      <c r="D4410" s="4">
        <f t="shared" si="412"/>
        <v>42613.666666655976</v>
      </c>
      <c r="E4410" t="str">
        <f t="shared" si="413"/>
        <v>LRKPLGS</v>
      </c>
      <c r="F4410" s="39">
        <v>124.16136932373047</v>
      </c>
      <c r="G4410">
        <f t="shared" si="411"/>
        <v>1.7491190004890642E-3</v>
      </c>
      <c r="H4410" s="38">
        <f>G4410*SUMIF('Manual Inputs'!$B$11:$B$22,'Expanded kW'!A4410,'Manual Inputs'!$C$11:$C$22)</f>
        <v>70227.810026046121</v>
      </c>
    </row>
    <row r="4411" spans="1:8" x14ac:dyDescent="0.2">
      <c r="A4411">
        <f t="shared" si="408"/>
        <v>8</v>
      </c>
      <c r="B4411" t="b">
        <f t="shared" si="409"/>
        <v>0</v>
      </c>
      <c r="C4411" t="str">
        <f t="shared" si="410"/>
        <v>ON</v>
      </c>
      <c r="D4411" s="4">
        <f t="shared" si="412"/>
        <v>42613.70833332264</v>
      </c>
      <c r="E4411" t="str">
        <f t="shared" si="413"/>
        <v>LRKPLGS</v>
      </c>
      <c r="F4411" s="39">
        <v>114.2989501953125</v>
      </c>
      <c r="G4411">
        <f t="shared" si="411"/>
        <v>1.6101825117707037E-3</v>
      </c>
      <c r="H4411" s="38">
        <f>G4411*SUMIF('Manual Inputs'!$B$11:$B$22,'Expanded kW'!A4411,'Manual Inputs'!$C$11:$C$22)</f>
        <v>64649.455818773342</v>
      </c>
    </row>
    <row r="4412" spans="1:8" x14ac:dyDescent="0.2">
      <c r="A4412">
        <f t="shared" si="408"/>
        <v>8</v>
      </c>
      <c r="B4412" t="b">
        <f t="shared" si="409"/>
        <v>0</v>
      </c>
      <c r="C4412" t="str">
        <f t="shared" si="410"/>
        <v>ON</v>
      </c>
      <c r="D4412" s="4">
        <f t="shared" si="412"/>
        <v>42613.749999989304</v>
      </c>
      <c r="E4412" t="str">
        <f t="shared" si="413"/>
        <v>LRKPLGS</v>
      </c>
      <c r="F4412" s="39">
        <v>114.34066772460937</v>
      </c>
      <c r="G4412">
        <f t="shared" si="411"/>
        <v>1.6107702060233046E-3</v>
      </c>
      <c r="H4412" s="38">
        <f>G4412*SUMIF('Manual Inputs'!$B$11:$B$22,'Expanded kW'!A4412,'Manual Inputs'!$C$11:$C$22)</f>
        <v>64673.051972216032</v>
      </c>
    </row>
    <row r="4413" spans="1:8" x14ac:dyDescent="0.2">
      <c r="A4413">
        <f t="shared" si="408"/>
        <v>8</v>
      </c>
      <c r="B4413" t="b">
        <f t="shared" si="409"/>
        <v>0</v>
      </c>
      <c r="C4413" t="str">
        <f t="shared" si="410"/>
        <v>ON</v>
      </c>
      <c r="D4413" s="4">
        <f t="shared" si="412"/>
        <v>42613.791666655969</v>
      </c>
      <c r="E4413" t="str">
        <f t="shared" si="413"/>
        <v>LRKPLGS</v>
      </c>
      <c r="F4413" s="39">
        <v>113.63231658935547</v>
      </c>
      <c r="G4413">
        <f t="shared" si="411"/>
        <v>1.6007913338794244E-3</v>
      </c>
      <c r="H4413" s="38">
        <f>G4413*SUMIF('Manual Inputs'!$B$11:$B$22,'Expanded kW'!A4413,'Manual Inputs'!$C$11:$C$22)</f>
        <v>64272.396363879103</v>
      </c>
    </row>
    <row r="4414" spans="1:8" x14ac:dyDescent="0.2">
      <c r="A4414">
        <f t="shared" si="408"/>
        <v>8</v>
      </c>
      <c r="B4414" t="b">
        <f t="shared" si="409"/>
        <v>0</v>
      </c>
      <c r="C4414" t="str">
        <f t="shared" si="410"/>
        <v>ON</v>
      </c>
      <c r="D4414" s="4">
        <f t="shared" si="412"/>
        <v>42613.833333322633</v>
      </c>
      <c r="E4414" t="str">
        <f t="shared" si="413"/>
        <v>LRKPLGS</v>
      </c>
      <c r="F4414" s="39">
        <v>109.52103424072266</v>
      </c>
      <c r="G4414">
        <f t="shared" si="411"/>
        <v>1.5428737858406356E-3</v>
      </c>
      <c r="H4414" s="38">
        <f>G4414*SUMIF('Manual Inputs'!$B$11:$B$22,'Expanded kW'!A4414,'Manual Inputs'!$C$11:$C$22)</f>
        <v>61946.984222277999</v>
      </c>
    </row>
    <row r="4415" spans="1:8" x14ac:dyDescent="0.2">
      <c r="A4415">
        <f t="shared" si="408"/>
        <v>8</v>
      </c>
      <c r="B4415" t="b">
        <f t="shared" si="409"/>
        <v>0</v>
      </c>
      <c r="C4415" t="str">
        <f t="shared" si="410"/>
        <v>OFF</v>
      </c>
      <c r="D4415" s="4">
        <f t="shared" si="412"/>
        <v>42613.874999989297</v>
      </c>
      <c r="E4415" t="str">
        <f t="shared" si="413"/>
        <v>LRKPLGS</v>
      </c>
      <c r="F4415" s="39">
        <v>100.03882598876953</v>
      </c>
      <c r="G4415">
        <f t="shared" si="411"/>
        <v>1.4092935047079315E-3</v>
      </c>
      <c r="H4415" s="38">
        <f>G4415*SUMIF('Manual Inputs'!$B$11:$B$22,'Expanded kW'!A4415,'Manual Inputs'!$C$11:$C$22)</f>
        <v>56583.683838490288</v>
      </c>
    </row>
    <row r="4416" spans="1:8" x14ac:dyDescent="0.2">
      <c r="A4416">
        <f t="shared" si="408"/>
        <v>8</v>
      </c>
      <c r="B4416" t="b">
        <f t="shared" si="409"/>
        <v>0</v>
      </c>
      <c r="C4416" t="str">
        <f t="shared" si="410"/>
        <v>OFF</v>
      </c>
      <c r="D4416" s="4">
        <f t="shared" si="412"/>
        <v>42613.916666655961</v>
      </c>
      <c r="E4416" t="str">
        <f t="shared" si="413"/>
        <v>LRKPLGS</v>
      </c>
      <c r="F4416" s="39">
        <v>88.681739807128906</v>
      </c>
      <c r="G4416">
        <f t="shared" si="411"/>
        <v>1.2493009455190509E-3</v>
      </c>
      <c r="H4416" s="38">
        <f>G4416*SUMIF('Manual Inputs'!$B$11:$B$22,'Expanded kW'!A4416,'Manual Inputs'!$C$11:$C$22)</f>
        <v>50159.920189958648</v>
      </c>
    </row>
    <row r="4417" spans="1:8" x14ac:dyDescent="0.2">
      <c r="A4417">
        <f t="shared" si="408"/>
        <v>8</v>
      </c>
      <c r="B4417" t="b">
        <f t="shared" si="409"/>
        <v>0</v>
      </c>
      <c r="C4417" t="str">
        <f t="shared" si="410"/>
        <v>OFF</v>
      </c>
      <c r="D4417" s="4">
        <f t="shared" si="412"/>
        <v>42613.958333322626</v>
      </c>
      <c r="E4417" t="str">
        <f t="shared" si="413"/>
        <v>LRKPLGS</v>
      </c>
      <c r="F4417" s="39">
        <v>82.360908508300781</v>
      </c>
      <c r="G4417">
        <f t="shared" si="411"/>
        <v>1.1602564529857912E-3</v>
      </c>
      <c r="H4417" s="38">
        <f>G4417*SUMIF('Manual Inputs'!$B$11:$B$22,'Expanded kW'!A4417,'Manual Inputs'!$C$11:$C$22)</f>
        <v>46584.74908739618</v>
      </c>
    </row>
    <row r="4418" spans="1:8" x14ac:dyDescent="0.2">
      <c r="A4418">
        <f t="shared" ref="A4418:A4481" si="414">MONTH(D4418)</f>
        <v>9</v>
      </c>
      <c r="B4418" t="b">
        <f t="shared" ref="B4418:B4481" si="415">IF(ISNA(VLOOKUP(DATE(YEAR(D4418),MONTH(D4418),DAY(D4418)),Holidays,1,FALSE)),FALSE,TRUE)</f>
        <v>0</v>
      </c>
      <c r="C4418" t="str">
        <f t="shared" ref="C4418:C4481" si="416">IF(OR(HOUR(D4418)&lt;PkStart,HOUR(D4418)&gt;OPkStart-1,WEEKDAY(D4418,2)&gt;5,B4418)=TRUE,"OFF","ON")</f>
        <v>OFF</v>
      </c>
      <c r="D4418" s="4">
        <f t="shared" si="412"/>
        <v>42613.99999998929</v>
      </c>
      <c r="E4418" t="str">
        <f t="shared" si="413"/>
        <v>LRKPLGS</v>
      </c>
      <c r="F4418" s="39">
        <v>75.258369445800781</v>
      </c>
      <c r="G4418">
        <f t="shared" ref="G4418:G4481" si="417">IF(SUMIF($A$2:$A$8761,A4418,$F$2:$F$8761)=0,0,F4418/SUMIF($A$2:$A$8761,A4418,$F$2:$F$8761))</f>
        <v>1.1497134626499892E-3</v>
      </c>
      <c r="H4418" s="38">
        <f>G4418*SUMIF('Manual Inputs'!$B$11:$B$22,'Expanded kW'!A4418,'Manual Inputs'!$C$11:$C$22)</f>
        <v>34390.50962487136</v>
      </c>
    </row>
    <row r="4419" spans="1:8" x14ac:dyDescent="0.2">
      <c r="A4419">
        <f t="shared" si="414"/>
        <v>9</v>
      </c>
      <c r="B4419" t="b">
        <f t="shared" si="415"/>
        <v>0</v>
      </c>
      <c r="C4419" t="str">
        <f t="shared" si="416"/>
        <v>OFF</v>
      </c>
      <c r="D4419" s="4">
        <f t="shared" si="412"/>
        <v>42614.041666655954</v>
      </c>
      <c r="E4419" t="str">
        <f t="shared" si="413"/>
        <v>LRKPLGS</v>
      </c>
      <c r="F4419" s="39">
        <v>71.121292114257813</v>
      </c>
      <c r="G4419">
        <f t="shared" si="417"/>
        <v>1.0865118076164647E-3</v>
      </c>
      <c r="H4419" s="38">
        <f>G4419*SUMIF('Manual Inputs'!$B$11:$B$22,'Expanded kW'!A4419,'Manual Inputs'!$C$11:$C$22)</f>
        <v>32500.00629830475</v>
      </c>
    </row>
    <row r="4420" spans="1:8" x14ac:dyDescent="0.2">
      <c r="A4420">
        <f t="shared" si="414"/>
        <v>9</v>
      </c>
      <c r="B4420" t="b">
        <f t="shared" si="415"/>
        <v>0</v>
      </c>
      <c r="C4420" t="str">
        <f t="shared" si="416"/>
        <v>OFF</v>
      </c>
      <c r="D4420" s="4">
        <f t="shared" ref="D4420:D4483" si="418">+D4419+1/24</f>
        <v>42614.083333322618</v>
      </c>
      <c r="E4420" t="str">
        <f t="shared" ref="E4420:E4483" si="419">+E4419</f>
        <v>LRKPLGS</v>
      </c>
      <c r="F4420" s="39">
        <v>69.41400146484375</v>
      </c>
      <c r="G4420">
        <f t="shared" si="417"/>
        <v>1.0604297245373007E-3</v>
      </c>
      <c r="H4420" s="38">
        <f>G4420*SUMIF('Manual Inputs'!$B$11:$B$22,'Expanded kW'!A4420,'Manual Inputs'!$C$11:$C$22)</f>
        <v>31719.832665212525</v>
      </c>
    </row>
    <row r="4421" spans="1:8" x14ac:dyDescent="0.2">
      <c r="A4421">
        <f t="shared" si="414"/>
        <v>9</v>
      </c>
      <c r="B4421" t="b">
        <f t="shared" si="415"/>
        <v>0</v>
      </c>
      <c r="C4421" t="str">
        <f t="shared" si="416"/>
        <v>OFF</v>
      </c>
      <c r="D4421" s="4">
        <f t="shared" si="418"/>
        <v>42614.124999989283</v>
      </c>
      <c r="E4421" t="str">
        <f t="shared" si="419"/>
        <v>LRKPLGS</v>
      </c>
      <c r="F4421" s="39">
        <v>69.716812133789063</v>
      </c>
      <c r="G4421">
        <f t="shared" si="417"/>
        <v>1.0650557283330806E-3</v>
      </c>
      <c r="H4421" s="38">
        <f>G4421*SUMIF('Manual Inputs'!$B$11:$B$22,'Expanded kW'!A4421,'Manual Inputs'!$C$11:$C$22)</f>
        <v>31858.20681949682</v>
      </c>
    </row>
    <row r="4422" spans="1:8" x14ac:dyDescent="0.2">
      <c r="A4422">
        <f t="shared" si="414"/>
        <v>9</v>
      </c>
      <c r="B4422" t="b">
        <f t="shared" si="415"/>
        <v>0</v>
      </c>
      <c r="C4422" t="str">
        <f t="shared" si="416"/>
        <v>OFF</v>
      </c>
      <c r="D4422" s="4">
        <f t="shared" si="418"/>
        <v>42614.166666655947</v>
      </c>
      <c r="E4422" t="str">
        <f t="shared" si="419"/>
        <v>LRKPLGS</v>
      </c>
      <c r="F4422" s="39">
        <v>71.643218994140625</v>
      </c>
      <c r="G4422">
        <f t="shared" si="417"/>
        <v>1.0944852245897401E-3</v>
      </c>
      <c r="H4422" s="38">
        <f>G4422*SUMIF('Manual Inputs'!$B$11:$B$22,'Expanded kW'!A4422,'Manual Inputs'!$C$11:$C$22)</f>
        <v>32738.509092323107</v>
      </c>
    </row>
    <row r="4423" spans="1:8" x14ac:dyDescent="0.2">
      <c r="A4423">
        <f t="shared" si="414"/>
        <v>9</v>
      </c>
      <c r="B4423" t="b">
        <f t="shared" si="415"/>
        <v>0</v>
      </c>
      <c r="C4423" t="str">
        <f t="shared" si="416"/>
        <v>OFF</v>
      </c>
      <c r="D4423" s="4">
        <f t="shared" si="418"/>
        <v>42614.208333322611</v>
      </c>
      <c r="E4423" t="str">
        <f t="shared" si="419"/>
        <v>LRKPLGS</v>
      </c>
      <c r="F4423" s="39">
        <v>78.3389892578125</v>
      </c>
      <c r="G4423">
        <f t="shared" si="417"/>
        <v>1.196775737547227E-3</v>
      </c>
      <c r="H4423" s="38">
        <f>G4423*SUMIF('Manual Inputs'!$B$11:$B$22,'Expanded kW'!A4423,'Manual Inputs'!$C$11:$C$22)</f>
        <v>35798.247874792614</v>
      </c>
    </row>
    <row r="4424" spans="1:8" x14ac:dyDescent="0.2">
      <c r="A4424">
        <f t="shared" si="414"/>
        <v>9</v>
      </c>
      <c r="B4424" t="b">
        <f t="shared" si="415"/>
        <v>0</v>
      </c>
      <c r="C4424" t="str">
        <f t="shared" si="416"/>
        <v>OFF</v>
      </c>
      <c r="D4424" s="4">
        <f t="shared" si="418"/>
        <v>42614.249999989275</v>
      </c>
      <c r="E4424" t="str">
        <f t="shared" si="419"/>
        <v>LRKPLGS</v>
      </c>
      <c r="F4424" s="39">
        <v>100.109130859375</v>
      </c>
      <c r="G4424">
        <f t="shared" si="417"/>
        <v>1.5293556893509739E-3</v>
      </c>
      <c r="H4424" s="38">
        <f>G4424*SUMIF('Manual Inputs'!$B$11:$B$22,'Expanded kW'!A4424,'Manual Inputs'!$C$11:$C$22)</f>
        <v>45746.460542654531</v>
      </c>
    </row>
    <row r="4425" spans="1:8" x14ac:dyDescent="0.2">
      <c r="A4425">
        <f t="shared" si="414"/>
        <v>9</v>
      </c>
      <c r="B4425" t="b">
        <f t="shared" si="415"/>
        <v>0</v>
      </c>
      <c r="C4425" t="str">
        <f t="shared" si="416"/>
        <v>ON</v>
      </c>
      <c r="D4425" s="4">
        <f t="shared" si="418"/>
        <v>42614.291666655939</v>
      </c>
      <c r="E4425" t="str">
        <f t="shared" si="419"/>
        <v>LRKPLGS</v>
      </c>
      <c r="F4425" s="39">
        <v>105.94889831542969</v>
      </c>
      <c r="G4425">
        <f t="shared" si="417"/>
        <v>1.6185691457733409E-3</v>
      </c>
      <c r="H4425" s="38">
        <f>G4425*SUMIF('Manual Inputs'!$B$11:$B$22,'Expanded kW'!A4425,'Manual Inputs'!$C$11:$C$22)</f>
        <v>48415.035219243742</v>
      </c>
    </row>
    <row r="4426" spans="1:8" x14ac:dyDescent="0.2">
      <c r="A4426">
        <f t="shared" si="414"/>
        <v>9</v>
      </c>
      <c r="B4426" t="b">
        <f t="shared" si="415"/>
        <v>0</v>
      </c>
      <c r="C4426" t="str">
        <f t="shared" si="416"/>
        <v>ON</v>
      </c>
      <c r="D4426" s="4">
        <f t="shared" si="418"/>
        <v>42614.333333322604</v>
      </c>
      <c r="E4426" t="str">
        <f t="shared" si="419"/>
        <v>LRKPLGS</v>
      </c>
      <c r="F4426" s="39">
        <v>106.43825531005859</v>
      </c>
      <c r="G4426">
        <f t="shared" si="417"/>
        <v>1.6260449963519531E-3</v>
      </c>
      <c r="H4426" s="38">
        <f>G4426*SUMIF('Manual Inputs'!$B$11:$B$22,'Expanded kW'!A4426,'Manual Inputs'!$C$11:$C$22)</f>
        <v>48638.654685858732</v>
      </c>
    </row>
    <row r="4427" spans="1:8" x14ac:dyDescent="0.2">
      <c r="A4427">
        <f t="shared" si="414"/>
        <v>9</v>
      </c>
      <c r="B4427" t="b">
        <f t="shared" si="415"/>
        <v>0</v>
      </c>
      <c r="C4427" t="str">
        <f t="shared" si="416"/>
        <v>ON</v>
      </c>
      <c r="D4427" s="4">
        <f t="shared" si="418"/>
        <v>42614.374999989268</v>
      </c>
      <c r="E4427" t="str">
        <f t="shared" si="419"/>
        <v>LRKPLGS</v>
      </c>
      <c r="F4427" s="39">
        <v>119.13900756835937</v>
      </c>
      <c r="G4427">
        <f t="shared" si="417"/>
        <v>1.8200729292540449E-3</v>
      </c>
      <c r="H4427" s="38">
        <f>G4427*SUMIF('Manual Inputs'!$B$11:$B$22,'Expanded kW'!A4427,'Manual Inputs'!$C$11:$C$22)</f>
        <v>54442.465557641728</v>
      </c>
    </row>
    <row r="4428" spans="1:8" x14ac:dyDescent="0.2">
      <c r="A4428">
        <f t="shared" si="414"/>
        <v>9</v>
      </c>
      <c r="B4428" t="b">
        <f t="shared" si="415"/>
        <v>0</v>
      </c>
      <c r="C4428" t="str">
        <f t="shared" si="416"/>
        <v>ON</v>
      </c>
      <c r="D4428" s="4">
        <f t="shared" si="418"/>
        <v>42614.416666655932</v>
      </c>
      <c r="E4428" t="str">
        <f t="shared" si="419"/>
        <v>LRKPLGS</v>
      </c>
      <c r="F4428" s="39">
        <v>124.60700225830078</v>
      </c>
      <c r="G4428">
        <f t="shared" si="417"/>
        <v>1.9036068558461133E-3</v>
      </c>
      <c r="H4428" s="38">
        <f>G4428*SUMIF('Manual Inputs'!$B$11:$B$22,'Expanded kW'!A4428,'Manual Inputs'!$C$11:$C$22)</f>
        <v>56941.152752141767</v>
      </c>
    </row>
    <row r="4429" spans="1:8" x14ac:dyDescent="0.2">
      <c r="A4429">
        <f t="shared" si="414"/>
        <v>9</v>
      </c>
      <c r="B4429" t="b">
        <f t="shared" si="415"/>
        <v>0</v>
      </c>
      <c r="C4429" t="str">
        <f t="shared" si="416"/>
        <v>ON</v>
      </c>
      <c r="D4429" s="4">
        <f t="shared" si="418"/>
        <v>42614.458333322596</v>
      </c>
      <c r="E4429" t="str">
        <f t="shared" si="419"/>
        <v>LRKPLGS</v>
      </c>
      <c r="F4429" s="39">
        <v>117.91831970214844</v>
      </c>
      <c r="G4429">
        <f t="shared" si="417"/>
        <v>1.801424620982007E-3</v>
      </c>
      <c r="H4429" s="38">
        <f>G4429*SUMIF('Manual Inputs'!$B$11:$B$22,'Expanded kW'!A4429,'Manual Inputs'!$C$11:$C$22)</f>
        <v>53884.652810421314</v>
      </c>
    </row>
    <row r="4430" spans="1:8" x14ac:dyDescent="0.2">
      <c r="A4430">
        <f t="shared" si="414"/>
        <v>9</v>
      </c>
      <c r="B4430" t="b">
        <f t="shared" si="415"/>
        <v>0</v>
      </c>
      <c r="C4430" t="str">
        <f t="shared" si="416"/>
        <v>ON</v>
      </c>
      <c r="D4430" s="4">
        <f t="shared" si="418"/>
        <v>42614.499999989261</v>
      </c>
      <c r="E4430" t="str">
        <f t="shared" si="419"/>
        <v>LRKPLGS</v>
      </c>
      <c r="F4430" s="39">
        <v>126.06336975097656</v>
      </c>
      <c r="G4430">
        <f t="shared" si="417"/>
        <v>1.9258556146914802E-3</v>
      </c>
      <c r="H4430" s="38">
        <f>G4430*SUMIF('Manual Inputs'!$B$11:$B$22,'Expanded kW'!A4430,'Manual Inputs'!$C$11:$C$22)</f>
        <v>57606.663055421537</v>
      </c>
    </row>
    <row r="4431" spans="1:8" x14ac:dyDescent="0.2">
      <c r="A4431">
        <f t="shared" si="414"/>
        <v>9</v>
      </c>
      <c r="B4431" t="b">
        <f t="shared" si="415"/>
        <v>0</v>
      </c>
      <c r="C4431" t="str">
        <f t="shared" si="416"/>
        <v>ON</v>
      </c>
      <c r="D4431" s="4">
        <f t="shared" si="418"/>
        <v>42614.541666655925</v>
      </c>
      <c r="E4431" t="str">
        <f t="shared" si="419"/>
        <v>LRKPLGS</v>
      </c>
      <c r="F4431" s="39">
        <v>124.10714721679687</v>
      </c>
      <c r="G4431">
        <f t="shared" si="417"/>
        <v>1.8959706278116435E-3</v>
      </c>
      <c r="H4431" s="38">
        <f>G4431*SUMIF('Manual Inputs'!$B$11:$B$22,'Expanded kW'!A4431,'Manual Inputs'!$C$11:$C$22)</f>
        <v>56712.736035935064</v>
      </c>
    </row>
    <row r="4432" spans="1:8" x14ac:dyDescent="0.2">
      <c r="A4432">
        <f t="shared" si="414"/>
        <v>9</v>
      </c>
      <c r="B4432" t="b">
        <f t="shared" si="415"/>
        <v>0</v>
      </c>
      <c r="C4432" t="str">
        <f t="shared" si="416"/>
        <v>ON</v>
      </c>
      <c r="D4432" s="4">
        <f t="shared" si="418"/>
        <v>42614.583333322589</v>
      </c>
      <c r="E4432" t="str">
        <f t="shared" si="419"/>
        <v>LRKPLGS</v>
      </c>
      <c r="F4432" s="39">
        <v>123.37631988525391</v>
      </c>
      <c r="G4432">
        <f t="shared" si="417"/>
        <v>1.8848058626415364E-3</v>
      </c>
      <c r="H4432" s="38">
        <f>G4432*SUMIF('Manual Inputs'!$B$11:$B$22,'Expanded kW'!A4432,'Manual Inputs'!$C$11:$C$22)</f>
        <v>56378.772855964118</v>
      </c>
    </row>
    <row r="4433" spans="1:8" x14ac:dyDescent="0.2">
      <c r="A4433">
        <f t="shared" si="414"/>
        <v>9</v>
      </c>
      <c r="B4433" t="b">
        <f t="shared" si="415"/>
        <v>0</v>
      </c>
      <c r="C4433" t="str">
        <f t="shared" si="416"/>
        <v>ON</v>
      </c>
      <c r="D4433" s="4">
        <f t="shared" si="418"/>
        <v>42614.624999989253</v>
      </c>
      <c r="E4433" t="str">
        <f t="shared" si="419"/>
        <v>LRKPLGS</v>
      </c>
      <c r="F4433" s="39">
        <v>114.29235076904297</v>
      </c>
      <c r="G4433">
        <f t="shared" si="417"/>
        <v>1.7460311102237881E-3</v>
      </c>
      <c r="H4433" s="38">
        <f>G4433*SUMIF('Manual Inputs'!$B$11:$B$22,'Expanded kW'!A4433,'Manual Inputs'!$C$11:$C$22)</f>
        <v>52227.708600604841</v>
      </c>
    </row>
    <row r="4434" spans="1:8" x14ac:dyDescent="0.2">
      <c r="A4434">
        <f t="shared" si="414"/>
        <v>9</v>
      </c>
      <c r="B4434" t="b">
        <f t="shared" si="415"/>
        <v>0</v>
      </c>
      <c r="C4434" t="str">
        <f t="shared" si="416"/>
        <v>ON</v>
      </c>
      <c r="D4434" s="4">
        <f t="shared" si="418"/>
        <v>42614.666666655918</v>
      </c>
      <c r="E4434" t="str">
        <f t="shared" si="419"/>
        <v>LRKPLGS</v>
      </c>
      <c r="F4434" s="39">
        <v>111.58563232421875</v>
      </c>
      <c r="G4434">
        <f t="shared" si="417"/>
        <v>1.7046808835508784E-3</v>
      </c>
      <c r="H4434" s="38">
        <f>G4434*SUMIF('Manual Inputs'!$B$11:$B$22,'Expanded kW'!A4434,'Manual Inputs'!$C$11:$C$22)</f>
        <v>50990.830530909458</v>
      </c>
    </row>
    <row r="4435" spans="1:8" x14ac:dyDescent="0.2">
      <c r="A4435">
        <f t="shared" si="414"/>
        <v>9</v>
      </c>
      <c r="B4435" t="b">
        <f t="shared" si="415"/>
        <v>0</v>
      </c>
      <c r="C4435" t="str">
        <f t="shared" si="416"/>
        <v>ON</v>
      </c>
      <c r="D4435" s="4">
        <f t="shared" si="418"/>
        <v>42614.708333322582</v>
      </c>
      <c r="E4435" t="str">
        <f t="shared" si="419"/>
        <v>LRKPLGS</v>
      </c>
      <c r="F4435" s="39">
        <v>103.95362091064453</v>
      </c>
      <c r="G4435">
        <f t="shared" si="417"/>
        <v>1.588087522122766E-3</v>
      </c>
      <c r="H4435" s="38">
        <f>G4435*SUMIF('Manual Inputs'!$B$11:$B$22,'Expanded kW'!A4435,'Manual Inputs'!$C$11:$C$22)</f>
        <v>47503.261455091575</v>
      </c>
    </row>
    <row r="4436" spans="1:8" x14ac:dyDescent="0.2">
      <c r="A4436">
        <f t="shared" si="414"/>
        <v>9</v>
      </c>
      <c r="B4436" t="b">
        <f t="shared" si="415"/>
        <v>0</v>
      </c>
      <c r="C4436" t="str">
        <f t="shared" si="416"/>
        <v>ON</v>
      </c>
      <c r="D4436" s="4">
        <f t="shared" si="418"/>
        <v>42614.749999989246</v>
      </c>
      <c r="E4436" t="str">
        <f t="shared" si="419"/>
        <v>LRKPLGS</v>
      </c>
      <c r="F4436" s="39">
        <v>98.058883666992188</v>
      </c>
      <c r="G4436">
        <f t="shared" si="417"/>
        <v>1.4980342985714346E-3</v>
      </c>
      <c r="H4436" s="38">
        <f>G4436*SUMIF('Manual Inputs'!$B$11:$B$22,'Expanded kW'!A4436,'Manual Inputs'!$C$11:$C$22)</f>
        <v>44809.567459237602</v>
      </c>
    </row>
    <row r="4437" spans="1:8" x14ac:dyDescent="0.2">
      <c r="A4437">
        <f t="shared" si="414"/>
        <v>9</v>
      </c>
      <c r="B4437" t="b">
        <f t="shared" si="415"/>
        <v>0</v>
      </c>
      <c r="C4437" t="str">
        <f t="shared" si="416"/>
        <v>ON</v>
      </c>
      <c r="D4437" s="4">
        <f t="shared" si="418"/>
        <v>42614.79166665591</v>
      </c>
      <c r="E4437" t="str">
        <f t="shared" si="419"/>
        <v>LRKPLGS</v>
      </c>
      <c r="F4437" s="39">
        <v>98.873138427734375</v>
      </c>
      <c r="G4437">
        <f t="shared" si="417"/>
        <v>1.5104735749913994E-3</v>
      </c>
      <c r="H4437" s="38">
        <f>G4437*SUMIF('Manual Inputs'!$B$11:$B$22,'Expanded kW'!A4437,'Manual Inputs'!$C$11:$C$22)</f>
        <v>45181.654130695038</v>
      </c>
    </row>
    <row r="4438" spans="1:8" x14ac:dyDescent="0.2">
      <c r="A4438">
        <f t="shared" si="414"/>
        <v>9</v>
      </c>
      <c r="B4438" t="b">
        <f t="shared" si="415"/>
        <v>0</v>
      </c>
      <c r="C4438" t="str">
        <f t="shared" si="416"/>
        <v>ON</v>
      </c>
      <c r="D4438" s="4">
        <f t="shared" si="418"/>
        <v>42614.833333322575</v>
      </c>
      <c r="E4438" t="str">
        <f t="shared" si="419"/>
        <v>LRKPLGS</v>
      </c>
      <c r="F4438" s="39">
        <v>95.510780334472656</v>
      </c>
      <c r="G4438">
        <f t="shared" si="417"/>
        <v>1.4591072167439334E-3</v>
      </c>
      <c r="H4438" s="38">
        <f>G4438*SUMIF('Manual Inputs'!$B$11:$B$22,'Expanded kW'!A4438,'Manual Inputs'!$C$11:$C$22)</f>
        <v>43645.171089405419</v>
      </c>
    </row>
    <row r="4439" spans="1:8" x14ac:dyDescent="0.2">
      <c r="A4439">
        <f t="shared" si="414"/>
        <v>9</v>
      </c>
      <c r="B4439" t="b">
        <f t="shared" si="415"/>
        <v>0</v>
      </c>
      <c r="C4439" t="str">
        <f t="shared" si="416"/>
        <v>OFF</v>
      </c>
      <c r="D4439" s="4">
        <f t="shared" si="418"/>
        <v>42614.874999989239</v>
      </c>
      <c r="E4439" t="str">
        <f t="shared" si="419"/>
        <v>LRKPLGS</v>
      </c>
      <c r="F4439" s="39">
        <v>91.082733154296875</v>
      </c>
      <c r="G4439">
        <f t="shared" si="417"/>
        <v>1.3914604487660035E-3</v>
      </c>
      <c r="H4439" s="38">
        <f>G4439*SUMIF('Manual Inputs'!$B$11:$B$22,'Expanded kW'!A4439,'Manual Inputs'!$C$11:$C$22)</f>
        <v>41621.704459838198</v>
      </c>
    </row>
    <row r="4440" spans="1:8" x14ac:dyDescent="0.2">
      <c r="A4440">
        <f t="shared" si="414"/>
        <v>9</v>
      </c>
      <c r="B4440" t="b">
        <f t="shared" si="415"/>
        <v>0</v>
      </c>
      <c r="C4440" t="str">
        <f t="shared" si="416"/>
        <v>OFF</v>
      </c>
      <c r="D4440" s="4">
        <f t="shared" si="418"/>
        <v>42614.916666655903</v>
      </c>
      <c r="E4440" t="str">
        <f t="shared" si="419"/>
        <v>LRKPLGS</v>
      </c>
      <c r="F4440" s="39">
        <v>79.489410400390625</v>
      </c>
      <c r="G4440">
        <f t="shared" si="417"/>
        <v>1.2143505891561474E-3</v>
      </c>
      <c r="H4440" s="38">
        <f>G4440*SUMIF('Manual Inputs'!$B$11:$B$22,'Expanded kW'!A4440,'Manual Inputs'!$C$11:$C$22)</f>
        <v>36323.951124382431</v>
      </c>
    </row>
    <row r="4441" spans="1:8" x14ac:dyDescent="0.2">
      <c r="A4441">
        <f t="shared" si="414"/>
        <v>9</v>
      </c>
      <c r="B4441" t="b">
        <f t="shared" si="415"/>
        <v>0</v>
      </c>
      <c r="C4441" t="str">
        <f t="shared" si="416"/>
        <v>OFF</v>
      </c>
      <c r="D4441" s="4">
        <f t="shared" si="418"/>
        <v>42614.958333322567</v>
      </c>
      <c r="E4441" t="str">
        <f t="shared" si="419"/>
        <v>LRKPLGS</v>
      </c>
      <c r="F4441" s="39">
        <v>70.201179504394531</v>
      </c>
      <c r="G4441">
        <f t="shared" si="417"/>
        <v>1.0724553529988068E-3</v>
      </c>
      <c r="H4441" s="38">
        <f>G4441*SUMIF('Manual Inputs'!$B$11:$B$22,'Expanded kW'!A4441,'Manual Inputs'!$C$11:$C$22)</f>
        <v>32079.546198006439</v>
      </c>
    </row>
    <row r="4442" spans="1:8" x14ac:dyDescent="0.2">
      <c r="A4442">
        <f t="shared" si="414"/>
        <v>9</v>
      </c>
      <c r="B4442" t="b">
        <f t="shared" si="415"/>
        <v>0</v>
      </c>
      <c r="C4442" t="str">
        <f t="shared" si="416"/>
        <v>OFF</v>
      </c>
      <c r="D4442" s="4">
        <f t="shared" si="418"/>
        <v>42614.999999989232</v>
      </c>
      <c r="E4442" t="str">
        <f t="shared" si="419"/>
        <v>LRKPLGS</v>
      </c>
      <c r="F4442" s="39">
        <v>66.584556579589844</v>
      </c>
      <c r="G4442">
        <f t="shared" si="417"/>
        <v>1.0172046201355194E-3</v>
      </c>
      <c r="H4442" s="38">
        <f>G4442*SUMIF('Manual Inputs'!$B$11:$B$22,'Expanded kW'!A4442,'Manual Inputs'!$C$11:$C$22)</f>
        <v>30426.872795420968</v>
      </c>
    </row>
    <row r="4443" spans="1:8" x14ac:dyDescent="0.2">
      <c r="A4443">
        <f t="shared" si="414"/>
        <v>9</v>
      </c>
      <c r="B4443" t="b">
        <f t="shared" si="415"/>
        <v>0</v>
      </c>
      <c r="C4443" t="str">
        <f t="shared" si="416"/>
        <v>OFF</v>
      </c>
      <c r="D4443" s="4">
        <f t="shared" si="418"/>
        <v>42615.041666655896</v>
      </c>
      <c r="E4443" t="str">
        <f t="shared" si="419"/>
        <v>LRKPLGS</v>
      </c>
      <c r="F4443" s="39">
        <v>63.221443176269531</v>
      </c>
      <c r="G4443">
        <f t="shared" si="417"/>
        <v>9.6582672310307539E-4</v>
      </c>
      <c r="H4443" s="38">
        <f>G4443*SUMIF('Manual Inputs'!$B$11:$B$22,'Expanded kW'!A4443,'Manual Inputs'!$C$11:$C$22)</f>
        <v>28890.044603179627</v>
      </c>
    </row>
    <row r="4444" spans="1:8" x14ac:dyDescent="0.2">
      <c r="A4444">
        <f t="shared" si="414"/>
        <v>9</v>
      </c>
      <c r="B4444" t="b">
        <f t="shared" si="415"/>
        <v>0</v>
      </c>
      <c r="C4444" t="str">
        <f t="shared" si="416"/>
        <v>OFF</v>
      </c>
      <c r="D4444" s="4">
        <f t="shared" si="418"/>
        <v>42615.08333332256</v>
      </c>
      <c r="E4444" t="str">
        <f t="shared" si="419"/>
        <v>LRKPLGS</v>
      </c>
      <c r="F4444" s="39">
        <v>61.029930114746094</v>
      </c>
      <c r="G4444">
        <f t="shared" si="417"/>
        <v>9.3234722987247385E-4</v>
      </c>
      <c r="H4444" s="38">
        <f>G4444*SUMIF('Manual Inputs'!$B$11:$B$22,'Expanded kW'!A4444,'Manual Inputs'!$C$11:$C$22)</f>
        <v>27888.597832669526</v>
      </c>
    </row>
    <row r="4445" spans="1:8" x14ac:dyDescent="0.2">
      <c r="A4445">
        <f t="shared" si="414"/>
        <v>9</v>
      </c>
      <c r="B4445" t="b">
        <f t="shared" si="415"/>
        <v>0</v>
      </c>
      <c r="C4445" t="str">
        <f t="shared" si="416"/>
        <v>OFF</v>
      </c>
      <c r="D4445" s="4">
        <f t="shared" si="418"/>
        <v>42615.124999989224</v>
      </c>
      <c r="E4445" t="str">
        <f t="shared" si="419"/>
        <v>LRKPLGS</v>
      </c>
      <c r="F4445" s="39">
        <v>60.727619171142578</v>
      </c>
      <c r="G4445">
        <f t="shared" si="417"/>
        <v>9.27728860323321E-4</v>
      </c>
      <c r="H4445" s="38">
        <f>G4445*SUMIF('Manual Inputs'!$B$11:$B$22,'Expanded kW'!A4445,'Manual Inputs'!$C$11:$C$22)</f>
        <v>27750.452035833096</v>
      </c>
    </row>
    <row r="4446" spans="1:8" x14ac:dyDescent="0.2">
      <c r="A4446">
        <f t="shared" si="414"/>
        <v>9</v>
      </c>
      <c r="B4446" t="b">
        <f t="shared" si="415"/>
        <v>0</v>
      </c>
      <c r="C4446" t="str">
        <f t="shared" si="416"/>
        <v>OFF</v>
      </c>
      <c r="D4446" s="4">
        <f t="shared" si="418"/>
        <v>42615.166666655889</v>
      </c>
      <c r="E4446" t="str">
        <f t="shared" si="419"/>
        <v>LRKPLGS</v>
      </c>
      <c r="F4446" s="39">
        <v>64.229782104492187</v>
      </c>
      <c r="G4446">
        <f t="shared" si="417"/>
        <v>9.812310010488864E-4</v>
      </c>
      <c r="H4446" s="38">
        <f>G4446*SUMIF('Manual Inputs'!$B$11:$B$22,'Expanded kW'!A4446,'Manual Inputs'!$C$11:$C$22)</f>
        <v>29350.821123738548</v>
      </c>
    </row>
    <row r="4447" spans="1:8" x14ac:dyDescent="0.2">
      <c r="A4447">
        <f t="shared" si="414"/>
        <v>9</v>
      </c>
      <c r="B4447" t="b">
        <f t="shared" si="415"/>
        <v>0</v>
      </c>
      <c r="C4447" t="str">
        <f t="shared" si="416"/>
        <v>OFF</v>
      </c>
      <c r="D4447" s="4">
        <f t="shared" si="418"/>
        <v>42615.208333322553</v>
      </c>
      <c r="E4447" t="str">
        <f t="shared" si="419"/>
        <v>LRKPLGS</v>
      </c>
      <c r="F4447" s="39">
        <v>73.963691711425781</v>
      </c>
      <c r="G4447">
        <f t="shared" si="417"/>
        <v>1.1299348196636286E-3</v>
      </c>
      <c r="H4447" s="38">
        <f>G4447*SUMIF('Manual Inputs'!$B$11:$B$22,'Expanded kW'!A4447,'Manual Inputs'!$C$11:$C$22)</f>
        <v>33798.886029874455</v>
      </c>
    </row>
    <row r="4448" spans="1:8" x14ac:dyDescent="0.2">
      <c r="A4448">
        <f t="shared" si="414"/>
        <v>9</v>
      </c>
      <c r="B4448" t="b">
        <f t="shared" si="415"/>
        <v>0</v>
      </c>
      <c r="C4448" t="str">
        <f t="shared" si="416"/>
        <v>OFF</v>
      </c>
      <c r="D4448" s="4">
        <f t="shared" si="418"/>
        <v>42615.249999989217</v>
      </c>
      <c r="E4448" t="str">
        <f t="shared" si="419"/>
        <v>LRKPLGS</v>
      </c>
      <c r="F4448" s="39">
        <v>82.913963317871094</v>
      </c>
      <c r="G4448">
        <f t="shared" si="417"/>
        <v>1.2666670905868633E-3</v>
      </c>
      <c r="H4448" s="38">
        <f>G4448*SUMIF('Manual Inputs'!$B$11:$B$22,'Expanded kW'!A4448,'Manual Inputs'!$C$11:$C$22)</f>
        <v>37888.855080404355</v>
      </c>
    </row>
    <row r="4449" spans="1:8" x14ac:dyDescent="0.2">
      <c r="A4449">
        <f t="shared" si="414"/>
        <v>9</v>
      </c>
      <c r="B4449" t="b">
        <f t="shared" si="415"/>
        <v>0</v>
      </c>
      <c r="C4449" t="str">
        <f t="shared" si="416"/>
        <v>ON</v>
      </c>
      <c r="D4449" s="4">
        <f t="shared" si="418"/>
        <v>42615.291666655881</v>
      </c>
      <c r="E4449" t="str">
        <f t="shared" si="419"/>
        <v>LRKPLGS</v>
      </c>
      <c r="F4449" s="39">
        <v>79.708198547363281</v>
      </c>
      <c r="G4449">
        <f t="shared" si="417"/>
        <v>1.2176929905381472E-3</v>
      </c>
      <c r="H4449" s="38">
        <f>G4449*SUMIF('Manual Inputs'!$B$11:$B$22,'Expanded kW'!A4449,'Manual Inputs'!$C$11:$C$22)</f>
        <v>36423.92985006675</v>
      </c>
    </row>
    <row r="4450" spans="1:8" x14ac:dyDescent="0.2">
      <c r="A4450">
        <f t="shared" si="414"/>
        <v>9</v>
      </c>
      <c r="B4450" t="b">
        <f t="shared" si="415"/>
        <v>0</v>
      </c>
      <c r="C4450" t="str">
        <f t="shared" si="416"/>
        <v>ON</v>
      </c>
      <c r="D4450" s="4">
        <f t="shared" si="418"/>
        <v>42615.333333322546</v>
      </c>
      <c r="E4450" t="str">
        <f t="shared" si="419"/>
        <v>LRKPLGS</v>
      </c>
      <c r="F4450" s="39">
        <v>88.480873107910156</v>
      </c>
      <c r="G4450">
        <f t="shared" si="417"/>
        <v>1.3517121317975331E-3</v>
      </c>
      <c r="H4450" s="38">
        <f>G4450*SUMIF('Manual Inputs'!$B$11:$B$22,'Expanded kW'!A4450,'Manual Inputs'!$C$11:$C$22)</f>
        <v>40432.743104087967</v>
      </c>
    </row>
    <row r="4451" spans="1:8" x14ac:dyDescent="0.2">
      <c r="A4451">
        <f t="shared" si="414"/>
        <v>9</v>
      </c>
      <c r="B4451" t="b">
        <f t="shared" si="415"/>
        <v>0</v>
      </c>
      <c r="C4451" t="str">
        <f t="shared" si="416"/>
        <v>ON</v>
      </c>
      <c r="D4451" s="4">
        <f t="shared" si="418"/>
        <v>42615.37499998921</v>
      </c>
      <c r="E4451" t="str">
        <f t="shared" si="419"/>
        <v>LRKPLGS</v>
      </c>
      <c r="F4451" s="39">
        <v>93.640586853027344</v>
      </c>
      <c r="G4451">
        <f t="shared" si="417"/>
        <v>1.430536485817768E-3</v>
      </c>
      <c r="H4451" s="38">
        <f>G4451*SUMIF('Manual Inputs'!$B$11:$B$22,'Expanded kW'!A4451,'Manual Inputs'!$C$11:$C$22)</f>
        <v>42790.556414683619</v>
      </c>
    </row>
    <row r="4452" spans="1:8" x14ac:dyDescent="0.2">
      <c r="A4452">
        <f t="shared" si="414"/>
        <v>9</v>
      </c>
      <c r="B4452" t="b">
        <f t="shared" si="415"/>
        <v>0</v>
      </c>
      <c r="C4452" t="str">
        <f t="shared" si="416"/>
        <v>ON</v>
      </c>
      <c r="D4452" s="4">
        <f t="shared" si="418"/>
        <v>42615.416666655874</v>
      </c>
      <c r="E4452" t="str">
        <f t="shared" si="419"/>
        <v>LRKPLGS</v>
      </c>
      <c r="F4452" s="39">
        <v>97.707794189453125</v>
      </c>
      <c r="G4452">
        <f t="shared" si="417"/>
        <v>1.4926707449641231E-3</v>
      </c>
      <c r="H4452" s="38">
        <f>G4452*SUMIF('Manual Inputs'!$B$11:$B$22,'Expanded kW'!A4452,'Manual Inputs'!$C$11:$C$22)</f>
        <v>44649.131535028624</v>
      </c>
    </row>
    <row r="4453" spans="1:8" x14ac:dyDescent="0.2">
      <c r="A4453">
        <f t="shared" si="414"/>
        <v>9</v>
      </c>
      <c r="B4453" t="b">
        <f t="shared" si="415"/>
        <v>0</v>
      </c>
      <c r="C4453" t="str">
        <f t="shared" si="416"/>
        <v>ON</v>
      </c>
      <c r="D4453" s="4">
        <f t="shared" si="418"/>
        <v>42615.458333322538</v>
      </c>
      <c r="E4453" t="str">
        <f t="shared" si="419"/>
        <v>LRKPLGS</v>
      </c>
      <c r="F4453" s="39">
        <v>94.920623779296875</v>
      </c>
      <c r="G4453">
        <f t="shared" si="417"/>
        <v>1.4500914628609665E-3</v>
      </c>
      <c r="H4453" s="38">
        <f>G4453*SUMIF('Manual Inputs'!$B$11:$B$22,'Expanded kW'!A4453,'Manual Inputs'!$C$11:$C$22)</f>
        <v>43375.489659414168</v>
      </c>
    </row>
    <row r="4454" spans="1:8" x14ac:dyDescent="0.2">
      <c r="A4454">
        <f t="shared" si="414"/>
        <v>9</v>
      </c>
      <c r="B4454" t="b">
        <f t="shared" si="415"/>
        <v>0</v>
      </c>
      <c r="C4454" t="str">
        <f t="shared" si="416"/>
        <v>ON</v>
      </c>
      <c r="D4454" s="4">
        <f t="shared" si="418"/>
        <v>42615.499999989202</v>
      </c>
      <c r="E4454" t="str">
        <f t="shared" si="419"/>
        <v>LRKPLGS</v>
      </c>
      <c r="F4454" s="39">
        <v>105.04547882080078</v>
      </c>
      <c r="G4454">
        <f t="shared" si="417"/>
        <v>1.6047677099590382E-3</v>
      </c>
      <c r="H4454" s="38">
        <f>G4454*SUMIF('Manual Inputs'!$B$11:$B$22,'Expanded kW'!A4454,'Manual Inputs'!$C$11:$C$22)</f>
        <v>48002.203303615977</v>
      </c>
    </row>
    <row r="4455" spans="1:8" x14ac:dyDescent="0.2">
      <c r="A4455">
        <f t="shared" si="414"/>
        <v>9</v>
      </c>
      <c r="B4455" t="b">
        <f t="shared" si="415"/>
        <v>0</v>
      </c>
      <c r="C4455" t="str">
        <f t="shared" si="416"/>
        <v>ON</v>
      </c>
      <c r="D4455" s="4">
        <f t="shared" si="418"/>
        <v>42615.541666655867</v>
      </c>
      <c r="E4455" t="str">
        <f t="shared" si="419"/>
        <v>LRKPLGS</v>
      </c>
      <c r="F4455" s="39">
        <v>106.92379760742187</v>
      </c>
      <c r="G4455">
        <f t="shared" si="417"/>
        <v>1.6334625702387564E-3</v>
      </c>
      <c r="H4455" s="38">
        <f>G4455*SUMIF('Manual Inputs'!$B$11:$B$22,'Expanded kW'!A4455,'Manual Inputs'!$C$11:$C$22)</f>
        <v>48860.530965848819</v>
      </c>
    </row>
    <row r="4456" spans="1:8" x14ac:dyDescent="0.2">
      <c r="A4456">
        <f t="shared" si="414"/>
        <v>9</v>
      </c>
      <c r="B4456" t="b">
        <f t="shared" si="415"/>
        <v>0</v>
      </c>
      <c r="C4456" t="str">
        <f t="shared" si="416"/>
        <v>ON</v>
      </c>
      <c r="D4456" s="4">
        <f t="shared" si="418"/>
        <v>42615.583333322531</v>
      </c>
      <c r="E4456" t="str">
        <f t="shared" si="419"/>
        <v>LRKPLGS</v>
      </c>
      <c r="F4456" s="39">
        <v>102.33473205566406</v>
      </c>
      <c r="G4456">
        <f t="shared" si="417"/>
        <v>1.5633559430995785E-3</v>
      </c>
      <c r="H4456" s="38">
        <f>G4456*SUMIF('Manual Inputs'!$B$11:$B$22,'Expanded kW'!A4456,'Manual Inputs'!$C$11:$C$22)</f>
        <v>46763.484428844706</v>
      </c>
    </row>
    <row r="4457" spans="1:8" x14ac:dyDescent="0.2">
      <c r="A4457">
        <f t="shared" si="414"/>
        <v>9</v>
      </c>
      <c r="B4457" t="b">
        <f t="shared" si="415"/>
        <v>0</v>
      </c>
      <c r="C4457" t="str">
        <f t="shared" si="416"/>
        <v>ON</v>
      </c>
      <c r="D4457" s="4">
        <f t="shared" si="418"/>
        <v>42615.624999989195</v>
      </c>
      <c r="E4457" t="str">
        <f t="shared" si="419"/>
        <v>LRKPLGS</v>
      </c>
      <c r="F4457" s="39">
        <v>102.36518859863281</v>
      </c>
      <c r="G4457">
        <f t="shared" si="417"/>
        <v>1.5638212242069795E-3</v>
      </c>
      <c r="H4457" s="38">
        <f>G4457*SUMIF('Manual Inputs'!$B$11:$B$22,'Expanded kW'!A4457,'Manual Inputs'!$C$11:$C$22)</f>
        <v>46777.402030857877</v>
      </c>
    </row>
    <row r="4458" spans="1:8" x14ac:dyDescent="0.2">
      <c r="A4458">
        <f t="shared" si="414"/>
        <v>9</v>
      </c>
      <c r="B4458" t="b">
        <f t="shared" si="415"/>
        <v>0</v>
      </c>
      <c r="C4458" t="str">
        <f t="shared" si="416"/>
        <v>ON</v>
      </c>
      <c r="D4458" s="4">
        <f t="shared" si="418"/>
        <v>42615.666666655859</v>
      </c>
      <c r="E4458" t="str">
        <f t="shared" si="419"/>
        <v>LRKPLGS</v>
      </c>
      <c r="F4458" s="39">
        <v>92.580101013183594</v>
      </c>
      <c r="G4458">
        <f t="shared" si="417"/>
        <v>1.4143355654949311E-3</v>
      </c>
      <c r="H4458" s="38">
        <f>G4458*SUMIF('Manual Inputs'!$B$11:$B$22,'Expanded kW'!A4458,'Manual Inputs'!$C$11:$C$22)</f>
        <v>42305.950532962357</v>
      </c>
    </row>
    <row r="4459" spans="1:8" x14ac:dyDescent="0.2">
      <c r="A4459">
        <f t="shared" si="414"/>
        <v>9</v>
      </c>
      <c r="B4459" t="b">
        <f t="shared" si="415"/>
        <v>0</v>
      </c>
      <c r="C4459" t="str">
        <f t="shared" si="416"/>
        <v>ON</v>
      </c>
      <c r="D4459" s="4">
        <f t="shared" si="418"/>
        <v>42615.708333322524</v>
      </c>
      <c r="E4459" t="str">
        <f t="shared" si="419"/>
        <v>LRKPLGS</v>
      </c>
      <c r="F4459" s="39">
        <v>89.025138854980469</v>
      </c>
      <c r="G4459">
        <f t="shared" si="417"/>
        <v>1.3600268170780405E-3</v>
      </c>
      <c r="H4459" s="38">
        <f>G4459*SUMIF('Manual Inputs'!$B$11:$B$22,'Expanded kW'!A4459,'Manual Inputs'!$C$11:$C$22)</f>
        <v>40681.453998981713</v>
      </c>
    </row>
    <row r="4460" spans="1:8" x14ac:dyDescent="0.2">
      <c r="A4460">
        <f t="shared" si="414"/>
        <v>9</v>
      </c>
      <c r="B4460" t="b">
        <f t="shared" si="415"/>
        <v>0</v>
      </c>
      <c r="C4460" t="str">
        <f t="shared" si="416"/>
        <v>ON</v>
      </c>
      <c r="D4460" s="4">
        <f t="shared" si="418"/>
        <v>42615.749999989188</v>
      </c>
      <c r="E4460" t="str">
        <f t="shared" si="419"/>
        <v>LRKPLGS</v>
      </c>
      <c r="F4460" s="39">
        <v>86.423187255859375</v>
      </c>
      <c r="G4460">
        <f t="shared" si="417"/>
        <v>1.3202771014689668E-3</v>
      </c>
      <c r="H4460" s="38">
        <f>G4460*SUMIF('Manual Inputs'!$B$11:$B$22,'Expanded kW'!A4460,'Manual Inputs'!$C$11:$C$22)</f>
        <v>39492.450806752495</v>
      </c>
    </row>
    <row r="4461" spans="1:8" x14ac:dyDescent="0.2">
      <c r="A4461">
        <f t="shared" si="414"/>
        <v>9</v>
      </c>
      <c r="B4461" t="b">
        <f t="shared" si="415"/>
        <v>0</v>
      </c>
      <c r="C4461" t="str">
        <f t="shared" si="416"/>
        <v>ON</v>
      </c>
      <c r="D4461" s="4">
        <f t="shared" si="418"/>
        <v>42615.791666655852</v>
      </c>
      <c r="E4461" t="str">
        <f t="shared" si="419"/>
        <v>LRKPLGS</v>
      </c>
      <c r="F4461" s="39">
        <v>82.070327758789063</v>
      </c>
      <c r="G4461">
        <f t="shared" si="417"/>
        <v>1.2537789670865876E-3</v>
      </c>
      <c r="H4461" s="38">
        <f>G4461*SUMIF('Manual Inputs'!$B$11:$B$22,'Expanded kW'!A4461,'Manual Inputs'!$C$11:$C$22)</f>
        <v>37503.342385561977</v>
      </c>
    </row>
    <row r="4462" spans="1:8" x14ac:dyDescent="0.2">
      <c r="A4462">
        <f t="shared" si="414"/>
        <v>9</v>
      </c>
      <c r="B4462" t="b">
        <f t="shared" si="415"/>
        <v>0</v>
      </c>
      <c r="C4462" t="str">
        <f t="shared" si="416"/>
        <v>ON</v>
      </c>
      <c r="D4462" s="4">
        <f t="shared" si="418"/>
        <v>42615.833333322516</v>
      </c>
      <c r="E4462" t="str">
        <f t="shared" si="419"/>
        <v>LRKPLGS</v>
      </c>
      <c r="F4462" s="39">
        <v>83.256439208984375</v>
      </c>
      <c r="G4462">
        <f t="shared" si="417"/>
        <v>1.2718990554240707E-3</v>
      </c>
      <c r="H4462" s="38">
        <f>G4462*SUMIF('Manual Inputs'!$B$11:$B$22,'Expanded kW'!A4462,'Manual Inputs'!$C$11:$C$22)</f>
        <v>38045.354889214323</v>
      </c>
    </row>
    <row r="4463" spans="1:8" x14ac:dyDescent="0.2">
      <c r="A4463">
        <f t="shared" si="414"/>
        <v>9</v>
      </c>
      <c r="B4463" t="b">
        <f t="shared" si="415"/>
        <v>0</v>
      </c>
      <c r="C4463" t="str">
        <f t="shared" si="416"/>
        <v>OFF</v>
      </c>
      <c r="D4463" s="4">
        <f t="shared" si="418"/>
        <v>42615.874999989181</v>
      </c>
      <c r="E4463" t="str">
        <f t="shared" si="419"/>
        <v>LRKPLGS</v>
      </c>
      <c r="F4463" s="39">
        <v>77.345787048339844</v>
      </c>
      <c r="G4463">
        <f t="shared" si="417"/>
        <v>1.1816027015145131E-3</v>
      </c>
      <c r="H4463" s="38">
        <f>G4463*SUMIF('Manual Inputs'!$B$11:$B$22,'Expanded kW'!A4463,'Manual Inputs'!$C$11:$C$22)</f>
        <v>35344.388318761281</v>
      </c>
    </row>
    <row r="4464" spans="1:8" x14ac:dyDescent="0.2">
      <c r="A4464">
        <f t="shared" si="414"/>
        <v>9</v>
      </c>
      <c r="B4464" t="b">
        <f t="shared" si="415"/>
        <v>0</v>
      </c>
      <c r="C4464" t="str">
        <f t="shared" si="416"/>
        <v>OFF</v>
      </c>
      <c r="D4464" s="4">
        <f t="shared" si="418"/>
        <v>42615.916666655845</v>
      </c>
      <c r="E4464" t="str">
        <f t="shared" si="419"/>
        <v>LRKPLGS</v>
      </c>
      <c r="F4464" s="39">
        <v>69.758956909179688</v>
      </c>
      <c r="G4464">
        <f t="shared" si="417"/>
        <v>1.0656995692241839E-3</v>
      </c>
      <c r="H4464" s="38">
        <f>G4464*SUMIF('Manual Inputs'!$B$11:$B$22,'Expanded kW'!A4464,'Manual Inputs'!$C$11:$C$22)</f>
        <v>31877.46554532868</v>
      </c>
    </row>
    <row r="4465" spans="1:8" x14ac:dyDescent="0.2">
      <c r="A4465">
        <f t="shared" si="414"/>
        <v>9</v>
      </c>
      <c r="B4465" t="b">
        <f t="shared" si="415"/>
        <v>0</v>
      </c>
      <c r="C4465" t="str">
        <f t="shared" si="416"/>
        <v>OFF</v>
      </c>
      <c r="D4465" s="4">
        <f t="shared" si="418"/>
        <v>42615.958333322509</v>
      </c>
      <c r="E4465" t="str">
        <f t="shared" si="419"/>
        <v>LRKPLGS</v>
      </c>
      <c r="F4465" s="39">
        <v>66.290237426757813</v>
      </c>
      <c r="G4465">
        <f t="shared" si="417"/>
        <v>1.012708340255706E-3</v>
      </c>
      <c r="H4465" s="38">
        <f>G4465*SUMIF('Manual Inputs'!$B$11:$B$22,'Expanded kW'!A4465,'Manual Inputs'!$C$11:$C$22)</f>
        <v>30292.3789745637</v>
      </c>
    </row>
    <row r="4466" spans="1:8" x14ac:dyDescent="0.2">
      <c r="A4466">
        <f t="shared" si="414"/>
        <v>9</v>
      </c>
      <c r="B4466" t="b">
        <f t="shared" si="415"/>
        <v>0</v>
      </c>
      <c r="C4466" t="str">
        <f t="shared" si="416"/>
        <v>OFF</v>
      </c>
      <c r="D4466" s="4">
        <f t="shared" si="418"/>
        <v>42615.999999989173</v>
      </c>
      <c r="E4466" t="str">
        <f t="shared" si="419"/>
        <v>LRKPLGS</v>
      </c>
      <c r="F4466" s="39">
        <v>64.444465637207031</v>
      </c>
      <c r="G4466">
        <f t="shared" si="417"/>
        <v>9.8451069671050013E-4</v>
      </c>
      <c r="H4466" s="38">
        <f>G4466*SUMIF('Manual Inputs'!$B$11:$B$22,'Expanded kW'!A4466,'Manual Inputs'!$C$11:$C$22)</f>
        <v>29448.924180614478</v>
      </c>
    </row>
    <row r="4467" spans="1:8" x14ac:dyDescent="0.2">
      <c r="A4467">
        <f t="shared" si="414"/>
        <v>9</v>
      </c>
      <c r="B4467" t="b">
        <f t="shared" si="415"/>
        <v>0</v>
      </c>
      <c r="C4467" t="str">
        <f t="shared" si="416"/>
        <v>OFF</v>
      </c>
      <c r="D4467" s="4">
        <f t="shared" si="418"/>
        <v>42616.041666655838</v>
      </c>
      <c r="E4467" t="str">
        <f t="shared" si="419"/>
        <v>LRKPLGS</v>
      </c>
      <c r="F4467" s="39">
        <v>62.259952545166016</v>
      </c>
      <c r="G4467">
        <f t="shared" si="417"/>
        <v>9.5113814120936779E-4</v>
      </c>
      <c r="H4467" s="38">
        <f>G4467*SUMIF('Manual Inputs'!$B$11:$B$22,'Expanded kW'!A4467,'Manual Inputs'!$C$11:$C$22)</f>
        <v>28450.676157561065</v>
      </c>
    </row>
    <row r="4468" spans="1:8" x14ac:dyDescent="0.2">
      <c r="A4468">
        <f t="shared" si="414"/>
        <v>9</v>
      </c>
      <c r="B4468" t="b">
        <f t="shared" si="415"/>
        <v>0</v>
      </c>
      <c r="C4468" t="str">
        <f t="shared" si="416"/>
        <v>OFF</v>
      </c>
      <c r="D4468" s="4">
        <f t="shared" si="418"/>
        <v>42616.083333322502</v>
      </c>
      <c r="E4468" t="str">
        <f t="shared" si="419"/>
        <v>LRKPLGS</v>
      </c>
      <c r="F4468" s="39">
        <v>63.792736053466797</v>
      </c>
      <c r="G4468">
        <f t="shared" si="417"/>
        <v>9.7455429874504789E-4</v>
      </c>
      <c r="H4468" s="38">
        <f>G4468*SUMIF('Manual Inputs'!$B$11:$B$22,'Expanded kW'!A4468,'Manual Inputs'!$C$11:$C$22)</f>
        <v>29151.105975310766</v>
      </c>
    </row>
    <row r="4469" spans="1:8" x14ac:dyDescent="0.2">
      <c r="A4469">
        <f t="shared" si="414"/>
        <v>9</v>
      </c>
      <c r="B4469" t="b">
        <f t="shared" si="415"/>
        <v>0</v>
      </c>
      <c r="C4469" t="str">
        <f t="shared" si="416"/>
        <v>OFF</v>
      </c>
      <c r="D4469" s="4">
        <f t="shared" si="418"/>
        <v>42616.124999989166</v>
      </c>
      <c r="E4469" t="str">
        <f t="shared" si="419"/>
        <v>LRKPLGS</v>
      </c>
      <c r="F4469" s="39">
        <v>63.250011444091797</v>
      </c>
      <c r="G4469">
        <f t="shared" si="417"/>
        <v>9.6626315724803119E-4</v>
      </c>
      <c r="H4469" s="38">
        <f>G4469*SUMIF('Manual Inputs'!$B$11:$B$22,'Expanded kW'!A4469,'Manual Inputs'!$C$11:$C$22)</f>
        <v>28903.099327813477</v>
      </c>
    </row>
    <row r="4470" spans="1:8" x14ac:dyDescent="0.2">
      <c r="A4470">
        <f t="shared" si="414"/>
        <v>9</v>
      </c>
      <c r="B4470" t="b">
        <f t="shared" si="415"/>
        <v>0</v>
      </c>
      <c r="C4470" t="str">
        <f t="shared" si="416"/>
        <v>OFF</v>
      </c>
      <c r="D4470" s="4">
        <f t="shared" si="418"/>
        <v>42616.16666665583</v>
      </c>
      <c r="E4470" t="str">
        <f t="shared" si="419"/>
        <v>LRKPLGS</v>
      </c>
      <c r="F4470" s="39">
        <v>65.606178283691406</v>
      </c>
      <c r="G4470">
        <f t="shared" si="417"/>
        <v>1.0022580473271743E-3</v>
      </c>
      <c r="H4470" s="38">
        <f>G4470*SUMIF('Manual Inputs'!$B$11:$B$22,'Expanded kW'!A4470,'Manual Inputs'!$C$11:$C$22)</f>
        <v>29979.787262613987</v>
      </c>
    </row>
    <row r="4471" spans="1:8" x14ac:dyDescent="0.2">
      <c r="A4471">
        <f t="shared" si="414"/>
        <v>9</v>
      </c>
      <c r="B4471" t="b">
        <f t="shared" si="415"/>
        <v>0</v>
      </c>
      <c r="C4471" t="str">
        <f t="shared" si="416"/>
        <v>OFF</v>
      </c>
      <c r="D4471" s="4">
        <f t="shared" si="418"/>
        <v>42616.208333322495</v>
      </c>
      <c r="E4471" t="str">
        <f t="shared" si="419"/>
        <v>LRKPLGS</v>
      </c>
      <c r="F4471" s="39">
        <v>67.683624267578125</v>
      </c>
      <c r="G4471">
        <f t="shared" si="417"/>
        <v>1.0339949509193102E-3</v>
      </c>
      <c r="H4471" s="38">
        <f>G4471*SUMIF('Manual Inputs'!$B$11:$B$22,'Expanded kW'!A4471,'Manual Inputs'!$C$11:$C$22)</f>
        <v>30929.10926666643</v>
      </c>
    </row>
    <row r="4472" spans="1:8" x14ac:dyDescent="0.2">
      <c r="A4472">
        <f t="shared" si="414"/>
        <v>9</v>
      </c>
      <c r="B4472" t="b">
        <f t="shared" si="415"/>
        <v>0</v>
      </c>
      <c r="C4472" t="str">
        <f t="shared" si="416"/>
        <v>OFF</v>
      </c>
      <c r="D4472" s="4">
        <f t="shared" si="418"/>
        <v>42616.249999989159</v>
      </c>
      <c r="E4472" t="str">
        <f t="shared" si="419"/>
        <v>LRKPLGS</v>
      </c>
      <c r="F4472" s="39">
        <v>67.354637145996094</v>
      </c>
      <c r="G4472">
        <f t="shared" si="417"/>
        <v>1.0289690524643387E-3</v>
      </c>
      <c r="H4472" s="38">
        <f>G4472*SUMIF('Manual Inputs'!$B$11:$B$22,'Expanded kW'!A4472,'Manual Inputs'!$C$11:$C$22)</f>
        <v>30778.773365762099</v>
      </c>
    </row>
    <row r="4473" spans="1:8" x14ac:dyDescent="0.2">
      <c r="A4473">
        <f t="shared" si="414"/>
        <v>9</v>
      </c>
      <c r="B4473" t="b">
        <f t="shared" si="415"/>
        <v>0</v>
      </c>
      <c r="C4473" t="str">
        <f t="shared" si="416"/>
        <v>OFF</v>
      </c>
      <c r="D4473" s="4">
        <f t="shared" si="418"/>
        <v>42616.291666655823</v>
      </c>
      <c r="E4473" t="str">
        <f t="shared" si="419"/>
        <v>LRKPLGS</v>
      </c>
      <c r="F4473" s="39">
        <v>69.338233947753906</v>
      </c>
      <c r="G4473">
        <f t="shared" si="417"/>
        <v>1.0592722328845951E-3</v>
      </c>
      <c r="H4473" s="38">
        <f>G4473*SUMIF('Manual Inputs'!$B$11:$B$22,'Expanded kW'!A4473,'Manual Inputs'!$C$11:$C$22)</f>
        <v>31685.209492468832</v>
      </c>
    </row>
    <row r="4474" spans="1:8" x14ac:dyDescent="0.2">
      <c r="A4474">
        <f t="shared" si="414"/>
        <v>9</v>
      </c>
      <c r="B4474" t="b">
        <f t="shared" si="415"/>
        <v>0</v>
      </c>
      <c r="C4474" t="str">
        <f t="shared" si="416"/>
        <v>OFF</v>
      </c>
      <c r="D4474" s="4">
        <f t="shared" si="418"/>
        <v>42616.333333322487</v>
      </c>
      <c r="E4474" t="str">
        <f t="shared" si="419"/>
        <v>LRKPLGS</v>
      </c>
      <c r="F4474" s="39">
        <v>69.836189270019531</v>
      </c>
      <c r="G4474">
        <f t="shared" si="417"/>
        <v>1.0668794391265441E-3</v>
      </c>
      <c r="H4474" s="38">
        <f>G4474*SUMIF('Manual Inputs'!$B$11:$B$22,'Expanded kW'!A4474,'Manual Inputs'!$C$11:$C$22)</f>
        <v>31912.758101736334</v>
      </c>
    </row>
    <row r="4475" spans="1:8" x14ac:dyDescent="0.2">
      <c r="A4475">
        <f t="shared" si="414"/>
        <v>9</v>
      </c>
      <c r="B4475" t="b">
        <f t="shared" si="415"/>
        <v>0</v>
      </c>
      <c r="C4475" t="str">
        <f t="shared" si="416"/>
        <v>OFF</v>
      </c>
      <c r="D4475" s="4">
        <f t="shared" si="418"/>
        <v>42616.374999989152</v>
      </c>
      <c r="E4475" t="str">
        <f t="shared" si="419"/>
        <v>LRKPLGS</v>
      </c>
      <c r="F4475" s="39">
        <v>76.425209045410156</v>
      </c>
      <c r="G4475">
        <f t="shared" si="417"/>
        <v>1.1675391371404546E-3</v>
      </c>
      <c r="H4475" s="38">
        <f>G4475*SUMIF('Manual Inputs'!$B$11:$B$22,'Expanded kW'!A4475,'Manual Inputs'!$C$11:$C$22)</f>
        <v>34923.715549694738</v>
      </c>
    </row>
    <row r="4476" spans="1:8" x14ac:dyDescent="0.2">
      <c r="A4476">
        <f t="shared" si="414"/>
        <v>9</v>
      </c>
      <c r="B4476" t="b">
        <f t="shared" si="415"/>
        <v>0</v>
      </c>
      <c r="C4476" t="str">
        <f t="shared" si="416"/>
        <v>OFF</v>
      </c>
      <c r="D4476" s="4">
        <f t="shared" si="418"/>
        <v>42616.416666655816</v>
      </c>
      <c r="E4476" t="str">
        <f t="shared" si="419"/>
        <v>LRKPLGS</v>
      </c>
      <c r="F4476" s="39">
        <v>77.301979064941406</v>
      </c>
      <c r="G4476">
        <f t="shared" si="417"/>
        <v>1.1809334519857812E-3</v>
      </c>
      <c r="H4476" s="38">
        <f>G4476*SUMIF('Manual Inputs'!$B$11:$B$22,'Expanded kW'!A4476,'Manual Inputs'!$C$11:$C$22)</f>
        <v>35324.369563560969</v>
      </c>
    </row>
    <row r="4477" spans="1:8" x14ac:dyDescent="0.2">
      <c r="A4477">
        <f t="shared" si="414"/>
        <v>9</v>
      </c>
      <c r="B4477" t="b">
        <f t="shared" si="415"/>
        <v>0</v>
      </c>
      <c r="C4477" t="str">
        <f t="shared" si="416"/>
        <v>OFF</v>
      </c>
      <c r="D4477" s="4">
        <f t="shared" si="418"/>
        <v>42616.45833332248</v>
      </c>
      <c r="E4477" t="str">
        <f t="shared" si="419"/>
        <v>LRKPLGS</v>
      </c>
      <c r="F4477" s="39">
        <v>83.142326354980469</v>
      </c>
      <c r="G4477">
        <f t="shared" si="417"/>
        <v>1.2701557664653034E-3</v>
      </c>
      <c r="H4477" s="38">
        <f>G4477*SUMIF('Manual Inputs'!$B$11:$B$22,'Expanded kW'!A4477,'Manual Inputs'!$C$11:$C$22)</f>
        <v>37993.209204517174</v>
      </c>
    </row>
    <row r="4478" spans="1:8" x14ac:dyDescent="0.2">
      <c r="A4478">
        <f t="shared" si="414"/>
        <v>9</v>
      </c>
      <c r="B4478" t="b">
        <f t="shared" si="415"/>
        <v>0</v>
      </c>
      <c r="C4478" t="str">
        <f t="shared" si="416"/>
        <v>OFF</v>
      </c>
      <c r="D4478" s="4">
        <f t="shared" si="418"/>
        <v>42616.499999989144</v>
      </c>
      <c r="E4478" t="str">
        <f t="shared" si="419"/>
        <v>LRKPLGS</v>
      </c>
      <c r="F4478" s="39">
        <v>91.371009826660156</v>
      </c>
      <c r="G4478">
        <f t="shared" si="417"/>
        <v>1.3958644183659919E-3</v>
      </c>
      <c r="H4478" s="38">
        <f>G4478*SUMIF('Manual Inputs'!$B$11:$B$22,'Expanded kW'!A4478,'Manual Inputs'!$C$11:$C$22)</f>
        <v>41753.43707308163</v>
      </c>
    </row>
    <row r="4479" spans="1:8" x14ac:dyDescent="0.2">
      <c r="A4479">
        <f t="shared" si="414"/>
        <v>9</v>
      </c>
      <c r="B4479" t="b">
        <f t="shared" si="415"/>
        <v>0</v>
      </c>
      <c r="C4479" t="str">
        <f t="shared" si="416"/>
        <v>OFF</v>
      </c>
      <c r="D4479" s="4">
        <f t="shared" si="418"/>
        <v>42616.541666655809</v>
      </c>
      <c r="E4479" t="str">
        <f t="shared" si="419"/>
        <v>LRKPLGS</v>
      </c>
      <c r="F4479" s="39">
        <v>88.949905395507813</v>
      </c>
      <c r="G4479">
        <f t="shared" si="417"/>
        <v>1.3588774841621881E-3</v>
      </c>
      <c r="H4479" s="38">
        <f>G4479*SUMIF('Manual Inputs'!$B$11:$B$22,'Expanded kW'!A4479,'Manual Inputs'!$C$11:$C$22)</f>
        <v>40647.074872365505</v>
      </c>
    </row>
    <row r="4480" spans="1:8" x14ac:dyDescent="0.2">
      <c r="A4480">
        <f t="shared" si="414"/>
        <v>9</v>
      </c>
      <c r="B4480" t="b">
        <f t="shared" si="415"/>
        <v>0</v>
      </c>
      <c r="C4480" t="str">
        <f t="shared" si="416"/>
        <v>OFF</v>
      </c>
      <c r="D4480" s="4">
        <f t="shared" si="418"/>
        <v>42616.583333322473</v>
      </c>
      <c r="E4480" t="str">
        <f t="shared" si="419"/>
        <v>LRKPLGS</v>
      </c>
      <c r="F4480" s="39">
        <v>93.074699401855469</v>
      </c>
      <c r="G4480">
        <f t="shared" si="417"/>
        <v>1.4218914882480884E-3</v>
      </c>
      <c r="H4480" s="38">
        <f>G4480*SUMIF('Manual Inputs'!$B$11:$B$22,'Expanded kW'!A4480,'Manual Inputs'!$C$11:$C$22)</f>
        <v>42531.965137999956</v>
      </c>
    </row>
    <row r="4481" spans="1:8" x14ac:dyDescent="0.2">
      <c r="A4481">
        <f t="shared" si="414"/>
        <v>9</v>
      </c>
      <c r="B4481" t="b">
        <f t="shared" si="415"/>
        <v>0</v>
      </c>
      <c r="C4481" t="str">
        <f t="shared" si="416"/>
        <v>OFF</v>
      </c>
      <c r="D4481" s="4">
        <f t="shared" si="418"/>
        <v>42616.624999989137</v>
      </c>
      <c r="E4481" t="str">
        <f t="shared" si="419"/>
        <v>LRKPLGS</v>
      </c>
      <c r="F4481" s="39">
        <v>93.12493896484375</v>
      </c>
      <c r="G4481">
        <f t="shared" si="417"/>
        <v>1.4226589922792098E-3</v>
      </c>
      <c r="H4481" s="38">
        <f>G4481*SUMIF('Manual Inputs'!$B$11:$B$22,'Expanded kW'!A4481,'Manual Inputs'!$C$11:$C$22)</f>
        <v>42554.922905849839</v>
      </c>
    </row>
    <row r="4482" spans="1:8" x14ac:dyDescent="0.2">
      <c r="A4482">
        <f t="shared" ref="A4482:A4545" si="420">MONTH(D4482)</f>
        <v>9</v>
      </c>
      <c r="B4482" t="b">
        <f t="shared" ref="B4482:B4545" si="421">IF(ISNA(VLOOKUP(DATE(YEAR(D4482),MONTH(D4482),DAY(D4482)),Holidays,1,FALSE)),FALSE,TRUE)</f>
        <v>0</v>
      </c>
      <c r="C4482" t="str">
        <f t="shared" ref="C4482:C4545" si="422">IF(OR(HOUR(D4482)&lt;PkStart,HOUR(D4482)&gt;OPkStart-1,WEEKDAY(D4482,2)&gt;5,B4482)=TRUE,"OFF","ON")</f>
        <v>OFF</v>
      </c>
      <c r="D4482" s="4">
        <f t="shared" si="418"/>
        <v>42616.666666655801</v>
      </c>
      <c r="E4482" t="str">
        <f t="shared" si="419"/>
        <v>LRKPLGS</v>
      </c>
      <c r="F4482" s="39">
        <v>90.886070251464844</v>
      </c>
      <c r="G4482">
        <f t="shared" ref="G4482:G4545" si="423">IF(SUMIF($A$2:$A$8761,A4482,$F$2:$F$8761)=0,0,F4482/SUMIF($A$2:$A$8761,A4482,$F$2:$F$8761))</f>
        <v>1.3884560521964942E-3</v>
      </c>
      <c r="H4482" s="38">
        <f>G4482*SUMIF('Manual Inputs'!$B$11:$B$22,'Expanded kW'!A4482,'Manual Inputs'!$C$11:$C$22)</f>
        <v>41531.836216578275</v>
      </c>
    </row>
    <row r="4483" spans="1:8" x14ac:dyDescent="0.2">
      <c r="A4483">
        <f t="shared" si="420"/>
        <v>9</v>
      </c>
      <c r="B4483" t="b">
        <f t="shared" si="421"/>
        <v>0</v>
      </c>
      <c r="C4483" t="str">
        <f t="shared" si="422"/>
        <v>OFF</v>
      </c>
      <c r="D4483" s="4">
        <f t="shared" si="418"/>
        <v>42616.708333322465</v>
      </c>
      <c r="E4483" t="str">
        <f t="shared" si="419"/>
        <v>LRKPLGS</v>
      </c>
      <c r="F4483" s="39">
        <v>92.714141845703125</v>
      </c>
      <c r="G4483">
        <f t="shared" si="423"/>
        <v>1.4163832918917074E-3</v>
      </c>
      <c r="H4483" s="38">
        <f>G4483*SUMIF('Manual Inputs'!$B$11:$B$22,'Expanded kW'!A4483,'Manual Inputs'!$C$11:$C$22)</f>
        <v>42367.202624587975</v>
      </c>
    </row>
    <row r="4484" spans="1:8" x14ac:dyDescent="0.2">
      <c r="A4484">
        <f t="shared" si="420"/>
        <v>9</v>
      </c>
      <c r="B4484" t="b">
        <f t="shared" si="421"/>
        <v>0</v>
      </c>
      <c r="C4484" t="str">
        <f t="shared" si="422"/>
        <v>OFF</v>
      </c>
      <c r="D4484" s="4">
        <f t="shared" ref="D4484:D4547" si="424">+D4483+1/24</f>
        <v>42616.74999998913</v>
      </c>
      <c r="E4484" t="str">
        <f t="shared" ref="E4484:E4547" si="425">+E4483</f>
        <v>LRKPLGS</v>
      </c>
      <c r="F4484" s="39">
        <v>94.219985961914062</v>
      </c>
      <c r="G4484">
        <f t="shared" si="423"/>
        <v>1.4393878994298341E-3</v>
      </c>
      <c r="H4484" s="38">
        <f>G4484*SUMIF('Manual Inputs'!$B$11:$B$22,'Expanded kW'!A4484,'Manual Inputs'!$C$11:$C$22)</f>
        <v>43055.32205839266</v>
      </c>
    </row>
    <row r="4485" spans="1:8" x14ac:dyDescent="0.2">
      <c r="A4485">
        <f t="shared" si="420"/>
        <v>9</v>
      </c>
      <c r="B4485" t="b">
        <f t="shared" si="421"/>
        <v>0</v>
      </c>
      <c r="C4485" t="str">
        <f t="shared" si="422"/>
        <v>OFF</v>
      </c>
      <c r="D4485" s="4">
        <f t="shared" si="424"/>
        <v>42616.791666655794</v>
      </c>
      <c r="E4485" t="str">
        <f t="shared" si="425"/>
        <v>LRKPLGS</v>
      </c>
      <c r="F4485" s="39">
        <v>79.802574157714844</v>
      </c>
      <c r="G4485">
        <f t="shared" si="423"/>
        <v>1.2191347558934962E-3</v>
      </c>
      <c r="H4485" s="38">
        <f>G4485*SUMIF('Manual Inputs'!$B$11:$B$22,'Expanded kW'!A4485,'Manual Inputs'!$C$11:$C$22)</f>
        <v>36467.056287166699</v>
      </c>
    </row>
    <row r="4486" spans="1:8" x14ac:dyDescent="0.2">
      <c r="A4486">
        <f t="shared" si="420"/>
        <v>9</v>
      </c>
      <c r="B4486" t="b">
        <f t="shared" si="421"/>
        <v>0</v>
      </c>
      <c r="C4486" t="str">
        <f t="shared" si="422"/>
        <v>OFF</v>
      </c>
      <c r="D4486" s="4">
        <f t="shared" si="424"/>
        <v>42616.833333322458</v>
      </c>
      <c r="E4486" t="str">
        <f t="shared" si="425"/>
        <v>LRKPLGS</v>
      </c>
      <c r="F4486" s="39">
        <v>80.826179504394531</v>
      </c>
      <c r="G4486">
        <f t="shared" si="423"/>
        <v>1.2347722571599258E-3</v>
      </c>
      <c r="H4486" s="38">
        <f>G4486*SUMIF('Manual Inputs'!$B$11:$B$22,'Expanded kW'!A4486,'Manual Inputs'!$C$11:$C$22)</f>
        <v>36934.809040598448</v>
      </c>
    </row>
    <row r="4487" spans="1:8" x14ac:dyDescent="0.2">
      <c r="A4487">
        <f t="shared" si="420"/>
        <v>9</v>
      </c>
      <c r="B4487" t="b">
        <f t="shared" si="421"/>
        <v>0</v>
      </c>
      <c r="C4487" t="str">
        <f t="shared" si="422"/>
        <v>OFF</v>
      </c>
      <c r="D4487" s="4">
        <f t="shared" si="424"/>
        <v>42616.874999989122</v>
      </c>
      <c r="E4487" t="str">
        <f t="shared" si="425"/>
        <v>LRKPLGS</v>
      </c>
      <c r="F4487" s="39">
        <v>73.617820739746094</v>
      </c>
      <c r="G4487">
        <f t="shared" si="423"/>
        <v>1.1246509885707114E-3</v>
      </c>
      <c r="H4487" s="38">
        <f>G4487*SUMIF('Manual Inputs'!$B$11:$B$22,'Expanded kW'!A4487,'Manual Inputs'!$C$11:$C$22)</f>
        <v>33640.834784968334</v>
      </c>
    </row>
    <row r="4488" spans="1:8" x14ac:dyDescent="0.2">
      <c r="A4488">
        <f t="shared" si="420"/>
        <v>9</v>
      </c>
      <c r="B4488" t="b">
        <f t="shared" si="421"/>
        <v>0</v>
      </c>
      <c r="C4488" t="str">
        <f t="shared" si="422"/>
        <v>OFF</v>
      </c>
      <c r="D4488" s="4">
        <f t="shared" si="424"/>
        <v>42616.916666655787</v>
      </c>
      <c r="E4488" t="str">
        <f t="shared" si="425"/>
        <v>LRKPLGS</v>
      </c>
      <c r="F4488" s="39">
        <v>67.591934204101563</v>
      </c>
      <c r="G4488">
        <f t="shared" si="423"/>
        <v>1.0325942123549947E-3</v>
      </c>
      <c r="H4488" s="38">
        <f>G4488*SUMIF('Manual Inputs'!$B$11:$B$22,'Expanded kW'!A4488,'Manual Inputs'!$C$11:$C$22)</f>
        <v>30887.210032950414</v>
      </c>
    </row>
    <row r="4489" spans="1:8" x14ac:dyDescent="0.2">
      <c r="A4489">
        <f t="shared" si="420"/>
        <v>9</v>
      </c>
      <c r="B4489" t="b">
        <f t="shared" si="421"/>
        <v>0</v>
      </c>
      <c r="C4489" t="str">
        <f t="shared" si="422"/>
        <v>OFF</v>
      </c>
      <c r="D4489" s="4">
        <f t="shared" si="424"/>
        <v>42616.958333322451</v>
      </c>
      <c r="E4489" t="str">
        <f t="shared" si="425"/>
        <v>LRKPLGS</v>
      </c>
      <c r="F4489" s="39">
        <v>63.482997894287109</v>
      </c>
      <c r="G4489">
        <f t="shared" si="423"/>
        <v>9.6982246447694341E-4</v>
      </c>
      <c r="H4489" s="38">
        <f>G4489*SUMIF('Manual Inputs'!$B$11:$B$22,'Expanded kW'!A4489,'Manual Inputs'!$C$11:$C$22)</f>
        <v>29009.566194115665</v>
      </c>
    </row>
    <row r="4490" spans="1:8" x14ac:dyDescent="0.2">
      <c r="A4490">
        <f t="shared" si="420"/>
        <v>9</v>
      </c>
      <c r="B4490" t="b">
        <f t="shared" si="421"/>
        <v>0</v>
      </c>
      <c r="C4490" t="str">
        <f t="shared" si="422"/>
        <v>OFF</v>
      </c>
      <c r="D4490" s="4">
        <f t="shared" si="424"/>
        <v>42616.999999989115</v>
      </c>
      <c r="E4490" t="str">
        <f t="shared" si="425"/>
        <v>LRKPLGS</v>
      </c>
      <c r="F4490" s="39">
        <v>59.154327392578125</v>
      </c>
      <c r="G4490">
        <f t="shared" si="423"/>
        <v>9.0369386259732355E-4</v>
      </c>
      <c r="H4490" s="38">
        <f>G4490*SUMIF('Manual Inputs'!$B$11:$B$22,'Expanded kW'!A4490,'Manual Inputs'!$C$11:$C$22)</f>
        <v>27031.511319313617</v>
      </c>
    </row>
    <row r="4491" spans="1:8" x14ac:dyDescent="0.2">
      <c r="A4491">
        <f t="shared" si="420"/>
        <v>9</v>
      </c>
      <c r="B4491" t="b">
        <f t="shared" si="421"/>
        <v>0</v>
      </c>
      <c r="C4491" t="str">
        <f t="shared" si="422"/>
        <v>OFF</v>
      </c>
      <c r="D4491" s="4">
        <f t="shared" si="424"/>
        <v>42617.041666655779</v>
      </c>
      <c r="E4491" t="str">
        <f t="shared" si="425"/>
        <v>LRKPLGS</v>
      </c>
      <c r="F4491" s="39">
        <v>55.404541015625</v>
      </c>
      <c r="G4491">
        <f t="shared" si="423"/>
        <v>8.464088069763758E-4</v>
      </c>
      <c r="H4491" s="38">
        <f>G4491*SUMIF('Manual Inputs'!$B$11:$B$22,'Expanded kW'!A4491,'Manual Inputs'!$C$11:$C$22)</f>
        <v>25317.986758026254</v>
      </c>
    </row>
    <row r="4492" spans="1:8" x14ac:dyDescent="0.2">
      <c r="A4492">
        <f t="shared" si="420"/>
        <v>9</v>
      </c>
      <c r="B4492" t="b">
        <f t="shared" si="421"/>
        <v>0</v>
      </c>
      <c r="C4492" t="str">
        <f t="shared" si="422"/>
        <v>OFF</v>
      </c>
      <c r="D4492" s="4">
        <f t="shared" si="424"/>
        <v>42617.083333322444</v>
      </c>
      <c r="E4492" t="str">
        <f t="shared" si="425"/>
        <v>LRKPLGS</v>
      </c>
      <c r="F4492" s="39">
        <v>53.874279022216797</v>
      </c>
      <c r="G4492">
        <f t="shared" si="423"/>
        <v>8.2303117033398119E-4</v>
      </c>
      <c r="H4492" s="38">
        <f>G4492*SUMIF('Manual Inputs'!$B$11:$B$22,'Expanded kW'!A4492,'Manual Inputs'!$C$11:$C$22)</f>
        <v>24618.709186635606</v>
      </c>
    </row>
    <row r="4493" spans="1:8" x14ac:dyDescent="0.2">
      <c r="A4493">
        <f t="shared" si="420"/>
        <v>9</v>
      </c>
      <c r="B4493" t="b">
        <f t="shared" si="421"/>
        <v>0</v>
      </c>
      <c r="C4493" t="str">
        <f t="shared" si="422"/>
        <v>OFF</v>
      </c>
      <c r="D4493" s="4">
        <f t="shared" si="424"/>
        <v>42617.124999989108</v>
      </c>
      <c r="E4493" t="str">
        <f t="shared" si="425"/>
        <v>LRKPLGS</v>
      </c>
      <c r="F4493" s="39">
        <v>53.44195556640625</v>
      </c>
      <c r="G4493">
        <f t="shared" si="423"/>
        <v>8.1642661457460202E-4</v>
      </c>
      <c r="H4493" s="38">
        <f>G4493*SUMIF('Manual Inputs'!$B$11:$B$22,'Expanded kW'!A4493,'Manual Inputs'!$C$11:$C$22)</f>
        <v>24421.152103249453</v>
      </c>
    </row>
    <row r="4494" spans="1:8" x14ac:dyDescent="0.2">
      <c r="A4494">
        <f t="shared" si="420"/>
        <v>9</v>
      </c>
      <c r="B4494" t="b">
        <f t="shared" si="421"/>
        <v>0</v>
      </c>
      <c r="C4494" t="str">
        <f t="shared" si="422"/>
        <v>OFF</v>
      </c>
      <c r="D4494" s="4">
        <f t="shared" si="424"/>
        <v>42617.166666655772</v>
      </c>
      <c r="E4494" t="str">
        <f t="shared" si="425"/>
        <v>LRKPLGS</v>
      </c>
      <c r="F4494" s="39">
        <v>58.173439025878906</v>
      </c>
      <c r="G4494">
        <f t="shared" si="423"/>
        <v>8.8870894372576842E-4</v>
      </c>
      <c r="H4494" s="38">
        <f>G4494*SUMIF('Manual Inputs'!$B$11:$B$22,'Expanded kW'!A4494,'Manual Inputs'!$C$11:$C$22)</f>
        <v>26583.278769707453</v>
      </c>
    </row>
    <row r="4495" spans="1:8" x14ac:dyDescent="0.2">
      <c r="A4495">
        <f t="shared" si="420"/>
        <v>9</v>
      </c>
      <c r="B4495" t="b">
        <f t="shared" si="421"/>
        <v>0</v>
      </c>
      <c r="C4495" t="str">
        <f t="shared" si="422"/>
        <v>OFF</v>
      </c>
      <c r="D4495" s="4">
        <f t="shared" si="424"/>
        <v>42617.208333322436</v>
      </c>
      <c r="E4495" t="str">
        <f t="shared" si="425"/>
        <v>LRKPLGS</v>
      </c>
      <c r="F4495" s="39">
        <v>64.531661987304688</v>
      </c>
      <c r="G4495">
        <f t="shared" si="423"/>
        <v>9.8584278533186487E-4</v>
      </c>
      <c r="H4495" s="38">
        <f>G4495*SUMIF('Manual Inputs'!$B$11:$B$22,'Expanded kW'!A4495,'Manual Inputs'!$C$11:$C$22)</f>
        <v>29488.769940486363</v>
      </c>
    </row>
    <row r="4496" spans="1:8" x14ac:dyDescent="0.2">
      <c r="A4496">
        <f t="shared" si="420"/>
        <v>9</v>
      </c>
      <c r="B4496" t="b">
        <f t="shared" si="421"/>
        <v>0</v>
      </c>
      <c r="C4496" t="str">
        <f t="shared" si="422"/>
        <v>OFF</v>
      </c>
      <c r="D4496" s="4">
        <f t="shared" si="424"/>
        <v>42617.249999989101</v>
      </c>
      <c r="E4496" t="str">
        <f t="shared" si="425"/>
        <v>LRKPLGS</v>
      </c>
      <c r="F4496" s="39">
        <v>60.929946899414063</v>
      </c>
      <c r="G4496">
        <f t="shared" si="423"/>
        <v>9.3081979778016619E-4</v>
      </c>
      <c r="H4496" s="38">
        <f>G4496*SUMIF('Manual Inputs'!$B$11:$B$22,'Expanded kW'!A4496,'Manual Inputs'!$C$11:$C$22)</f>
        <v>27842.908911230988</v>
      </c>
    </row>
    <row r="4497" spans="1:8" x14ac:dyDescent="0.2">
      <c r="A4497">
        <f t="shared" si="420"/>
        <v>9</v>
      </c>
      <c r="B4497" t="b">
        <f t="shared" si="421"/>
        <v>0</v>
      </c>
      <c r="C4497" t="str">
        <f t="shared" si="422"/>
        <v>OFF</v>
      </c>
      <c r="D4497" s="4">
        <f t="shared" si="424"/>
        <v>42617.291666655765</v>
      </c>
      <c r="E4497" t="str">
        <f t="shared" si="425"/>
        <v>LRKPLGS</v>
      </c>
      <c r="F4497" s="39">
        <v>61.034557342529297</v>
      </c>
      <c r="G4497">
        <f t="shared" si="423"/>
        <v>9.3241791949963794E-4</v>
      </c>
      <c r="H4497" s="38">
        <f>G4497*SUMIF('Manual Inputs'!$B$11:$B$22,'Expanded kW'!A4497,'Manual Inputs'!$C$11:$C$22)</f>
        <v>27890.712318045527</v>
      </c>
    </row>
    <row r="4498" spans="1:8" x14ac:dyDescent="0.2">
      <c r="A4498">
        <f t="shared" si="420"/>
        <v>9</v>
      </c>
      <c r="B4498" t="b">
        <f t="shared" si="421"/>
        <v>0</v>
      </c>
      <c r="C4498" t="str">
        <f t="shared" si="422"/>
        <v>OFF</v>
      </c>
      <c r="D4498" s="4">
        <f t="shared" si="424"/>
        <v>42617.333333322429</v>
      </c>
      <c r="E4498" t="str">
        <f t="shared" si="425"/>
        <v>LRKPLGS</v>
      </c>
      <c r="F4498" s="39">
        <v>62.435546875</v>
      </c>
      <c r="G4498">
        <f t="shared" si="423"/>
        <v>9.5382067561001701E-4</v>
      </c>
      <c r="H4498" s="38">
        <f>G4498*SUMIF('Manual Inputs'!$B$11:$B$22,'Expanded kW'!A4498,'Manual Inputs'!$C$11:$C$22)</f>
        <v>28530.916781091677</v>
      </c>
    </row>
    <row r="4499" spans="1:8" x14ac:dyDescent="0.2">
      <c r="A4499">
        <f t="shared" si="420"/>
        <v>9</v>
      </c>
      <c r="B4499" t="b">
        <f t="shared" si="421"/>
        <v>0</v>
      </c>
      <c r="C4499" t="str">
        <f t="shared" si="422"/>
        <v>OFF</v>
      </c>
      <c r="D4499" s="4">
        <f t="shared" si="424"/>
        <v>42617.374999989093</v>
      </c>
      <c r="E4499" t="str">
        <f t="shared" si="425"/>
        <v>LRKPLGS</v>
      </c>
      <c r="F4499" s="39">
        <v>64.661651611328125</v>
      </c>
      <c r="G4499">
        <f t="shared" si="423"/>
        <v>9.8782862188194031E-4</v>
      </c>
      <c r="H4499" s="38">
        <f>G4499*SUMIF('Manual Inputs'!$B$11:$B$22,'Expanded kW'!A4499,'Manual Inputs'!$C$11:$C$22)</f>
        <v>29548.170767916337</v>
      </c>
    </row>
    <row r="4500" spans="1:8" x14ac:dyDescent="0.2">
      <c r="A4500">
        <f t="shared" si="420"/>
        <v>9</v>
      </c>
      <c r="B4500" t="b">
        <f t="shared" si="421"/>
        <v>0</v>
      </c>
      <c r="C4500" t="str">
        <f t="shared" si="422"/>
        <v>OFF</v>
      </c>
      <c r="D4500" s="4">
        <f t="shared" si="424"/>
        <v>42617.416666655758</v>
      </c>
      <c r="E4500" t="str">
        <f t="shared" si="425"/>
        <v>LRKPLGS</v>
      </c>
      <c r="F4500" s="39">
        <v>81.371902465820312</v>
      </c>
      <c r="G4500">
        <f t="shared" si="423"/>
        <v>1.2431092041367043E-3</v>
      </c>
      <c r="H4500" s="38">
        <f>G4500*SUMIF('Manual Inputs'!$B$11:$B$22,'Expanded kW'!A4500,'Manual Inputs'!$C$11:$C$22)</f>
        <v>37184.18583278291</v>
      </c>
    </row>
    <row r="4501" spans="1:8" x14ac:dyDescent="0.2">
      <c r="A4501">
        <f t="shared" si="420"/>
        <v>9</v>
      </c>
      <c r="B4501" t="b">
        <f t="shared" si="421"/>
        <v>0</v>
      </c>
      <c r="C4501" t="str">
        <f t="shared" si="422"/>
        <v>OFF</v>
      </c>
      <c r="D4501" s="4">
        <f t="shared" si="424"/>
        <v>42617.458333322422</v>
      </c>
      <c r="E4501" t="str">
        <f t="shared" si="425"/>
        <v>LRKPLGS</v>
      </c>
      <c r="F4501" s="39">
        <v>86.558731079101563</v>
      </c>
      <c r="G4501">
        <f t="shared" si="423"/>
        <v>1.3223477888823158E-3</v>
      </c>
      <c r="H4501" s="38">
        <f>G4501*SUMIF('Manual Inputs'!$B$11:$B$22,'Expanded kW'!A4501,'Manual Inputs'!$C$11:$C$22)</f>
        <v>39554.38971390832</v>
      </c>
    </row>
    <row r="4502" spans="1:8" x14ac:dyDescent="0.2">
      <c r="A4502">
        <f t="shared" si="420"/>
        <v>9</v>
      </c>
      <c r="B4502" t="b">
        <f t="shared" si="421"/>
        <v>0</v>
      </c>
      <c r="C4502" t="str">
        <f t="shared" si="422"/>
        <v>OFF</v>
      </c>
      <c r="D4502" s="4">
        <f t="shared" si="424"/>
        <v>42617.499999989086</v>
      </c>
      <c r="E4502" t="str">
        <f t="shared" si="425"/>
        <v>LRKPLGS</v>
      </c>
      <c r="F4502" s="39">
        <v>90.98822021484375</v>
      </c>
      <c r="G4502">
        <f t="shared" si="423"/>
        <v>1.3900165854497494E-3</v>
      </c>
      <c r="H4502" s="38">
        <f>G4502*SUMIF('Manual Inputs'!$B$11:$B$22,'Expanded kW'!A4502,'Manual Inputs'!$C$11:$C$22)</f>
        <v>41578.515268019757</v>
      </c>
    </row>
    <row r="4503" spans="1:8" x14ac:dyDescent="0.2">
      <c r="A4503">
        <f t="shared" si="420"/>
        <v>9</v>
      </c>
      <c r="B4503" t="b">
        <f t="shared" si="421"/>
        <v>0</v>
      </c>
      <c r="C4503" t="str">
        <f t="shared" si="422"/>
        <v>OFF</v>
      </c>
      <c r="D4503" s="4">
        <f t="shared" si="424"/>
        <v>42617.54166665575</v>
      </c>
      <c r="E4503" t="str">
        <f t="shared" si="425"/>
        <v>LRKPLGS</v>
      </c>
      <c r="F4503" s="39">
        <v>95.559707641601562</v>
      </c>
      <c r="G4503">
        <f t="shared" si="423"/>
        <v>1.4598546735930726E-3</v>
      </c>
      <c r="H4503" s="38">
        <f>G4503*SUMIF('Manual Inputs'!$B$11:$B$22,'Expanded kW'!A4503,'Manual Inputs'!$C$11:$C$22)</f>
        <v>43667.529201056343</v>
      </c>
    </row>
    <row r="4504" spans="1:8" x14ac:dyDescent="0.2">
      <c r="A4504">
        <f t="shared" si="420"/>
        <v>9</v>
      </c>
      <c r="B4504" t="b">
        <f t="shared" si="421"/>
        <v>0</v>
      </c>
      <c r="C4504" t="str">
        <f t="shared" si="422"/>
        <v>OFF</v>
      </c>
      <c r="D4504" s="4">
        <f t="shared" si="424"/>
        <v>42617.583333322415</v>
      </c>
      <c r="E4504" t="str">
        <f t="shared" si="425"/>
        <v>LRKPLGS</v>
      </c>
      <c r="F4504" s="39">
        <v>95.542778015136719</v>
      </c>
      <c r="G4504">
        <f t="shared" si="423"/>
        <v>1.4595960416348254E-3</v>
      </c>
      <c r="H4504" s="38">
        <f>G4504*SUMIF('Manual Inputs'!$B$11:$B$22,'Expanded kW'!A4504,'Manual Inputs'!$C$11:$C$22)</f>
        <v>43659.792938815059</v>
      </c>
    </row>
    <row r="4505" spans="1:8" x14ac:dyDescent="0.2">
      <c r="A4505">
        <f t="shared" si="420"/>
        <v>9</v>
      </c>
      <c r="B4505" t="b">
        <f t="shared" si="421"/>
        <v>0</v>
      </c>
      <c r="C4505" t="str">
        <f t="shared" si="422"/>
        <v>OFF</v>
      </c>
      <c r="D4505" s="4">
        <f t="shared" si="424"/>
        <v>42617.624999989079</v>
      </c>
      <c r="E4505" t="str">
        <f t="shared" si="425"/>
        <v>LRKPLGS</v>
      </c>
      <c r="F4505" s="39">
        <v>95.327629089355469</v>
      </c>
      <c r="G4505">
        <f t="shared" si="423"/>
        <v>1.4563092362168109E-3</v>
      </c>
      <c r="H4505" s="38">
        <f>G4505*SUMIF('Manual Inputs'!$B$11:$B$22,'Expanded kW'!A4505,'Manual Inputs'!$C$11:$C$22)</f>
        <v>43561.477213170881</v>
      </c>
    </row>
    <row r="4506" spans="1:8" x14ac:dyDescent="0.2">
      <c r="A4506">
        <f t="shared" si="420"/>
        <v>9</v>
      </c>
      <c r="B4506" t="b">
        <f t="shared" si="421"/>
        <v>0</v>
      </c>
      <c r="C4506" t="str">
        <f t="shared" si="422"/>
        <v>OFF</v>
      </c>
      <c r="D4506" s="4">
        <f t="shared" si="424"/>
        <v>42617.666666655743</v>
      </c>
      <c r="E4506" t="str">
        <f t="shared" si="425"/>
        <v>LRKPLGS</v>
      </c>
      <c r="F4506" s="39">
        <v>98.885566711425781</v>
      </c>
      <c r="G4506">
        <f t="shared" si="423"/>
        <v>1.5106634404533123E-3</v>
      </c>
      <c r="H4506" s="38">
        <f>G4506*SUMIF('Manual Inputs'!$B$11:$B$22,'Expanded kW'!A4506,'Manual Inputs'!$C$11:$C$22)</f>
        <v>45187.333432718944</v>
      </c>
    </row>
    <row r="4507" spans="1:8" x14ac:dyDescent="0.2">
      <c r="A4507">
        <f t="shared" si="420"/>
        <v>9</v>
      </c>
      <c r="B4507" t="b">
        <f t="shared" si="421"/>
        <v>0</v>
      </c>
      <c r="C4507" t="str">
        <f t="shared" si="422"/>
        <v>OFF</v>
      </c>
      <c r="D4507" s="4">
        <f t="shared" si="424"/>
        <v>42617.708333322407</v>
      </c>
      <c r="E4507" t="str">
        <f t="shared" si="425"/>
        <v>LRKPLGS</v>
      </c>
      <c r="F4507" s="39">
        <v>96.020614624023437</v>
      </c>
      <c r="G4507">
        <f t="shared" si="423"/>
        <v>1.466895896604175E-3</v>
      </c>
      <c r="H4507" s="38">
        <f>G4507*SUMIF('Manual Inputs'!$B$11:$B$22,'Expanded kW'!A4507,'Manual Inputs'!$C$11:$C$22)</f>
        <v>43878.147981822854</v>
      </c>
    </row>
    <row r="4508" spans="1:8" x14ac:dyDescent="0.2">
      <c r="A4508">
        <f t="shared" si="420"/>
        <v>9</v>
      </c>
      <c r="B4508" t="b">
        <f t="shared" si="421"/>
        <v>0</v>
      </c>
      <c r="C4508" t="str">
        <f t="shared" si="422"/>
        <v>OFF</v>
      </c>
      <c r="D4508" s="4">
        <f t="shared" si="424"/>
        <v>42617.749999989072</v>
      </c>
      <c r="E4508" t="str">
        <f t="shared" si="425"/>
        <v>LRKPLGS</v>
      </c>
      <c r="F4508" s="39">
        <v>89.723281860351563</v>
      </c>
      <c r="G4508">
        <f t="shared" si="423"/>
        <v>1.3706922675527299E-3</v>
      </c>
      <c r="H4508" s="38">
        <f>G4508*SUMIF('Manual Inputs'!$B$11:$B$22,'Expanded kW'!A4508,'Manual Inputs'!$C$11:$C$22)</f>
        <v>41000.481555950544</v>
      </c>
    </row>
    <row r="4509" spans="1:8" x14ac:dyDescent="0.2">
      <c r="A4509">
        <f t="shared" si="420"/>
        <v>9</v>
      </c>
      <c r="B4509" t="b">
        <f t="shared" si="421"/>
        <v>0</v>
      </c>
      <c r="C4509" t="str">
        <f t="shared" si="422"/>
        <v>OFF</v>
      </c>
      <c r="D4509" s="4">
        <f t="shared" si="424"/>
        <v>42617.791666655736</v>
      </c>
      <c r="E4509" t="str">
        <f t="shared" si="425"/>
        <v>LRKPLGS</v>
      </c>
      <c r="F4509" s="39">
        <v>77.335563659667969</v>
      </c>
      <c r="G4509">
        <f t="shared" si="423"/>
        <v>1.1814465199804656E-3</v>
      </c>
      <c r="H4509" s="38">
        <f>G4509*SUMIF('Manual Inputs'!$B$11:$B$22,'Expanded kW'!A4509,'Manual Inputs'!$C$11:$C$22)</f>
        <v>35339.716578606567</v>
      </c>
    </row>
    <row r="4510" spans="1:8" x14ac:dyDescent="0.2">
      <c r="A4510">
        <f t="shared" si="420"/>
        <v>9</v>
      </c>
      <c r="B4510" t="b">
        <f t="shared" si="421"/>
        <v>0</v>
      </c>
      <c r="C4510" t="str">
        <f t="shared" si="422"/>
        <v>OFF</v>
      </c>
      <c r="D4510" s="4">
        <f t="shared" si="424"/>
        <v>42617.8333333224</v>
      </c>
      <c r="E4510" t="str">
        <f t="shared" si="425"/>
        <v>LRKPLGS</v>
      </c>
      <c r="F4510" s="39">
        <v>74.753120422363281</v>
      </c>
      <c r="G4510">
        <f t="shared" si="423"/>
        <v>1.1419948313733019E-3</v>
      </c>
      <c r="H4510" s="38">
        <f>G4510*SUMIF('Manual Inputs'!$B$11:$B$22,'Expanded kW'!A4510,'Manual Inputs'!$C$11:$C$22)</f>
        <v>34159.628042777062</v>
      </c>
    </row>
    <row r="4511" spans="1:8" x14ac:dyDescent="0.2">
      <c r="A4511">
        <f t="shared" si="420"/>
        <v>9</v>
      </c>
      <c r="B4511" t="b">
        <f t="shared" si="421"/>
        <v>0</v>
      </c>
      <c r="C4511" t="str">
        <f t="shared" si="422"/>
        <v>OFF</v>
      </c>
      <c r="D4511" s="4">
        <f t="shared" si="424"/>
        <v>42617.874999989064</v>
      </c>
      <c r="E4511" t="str">
        <f t="shared" si="425"/>
        <v>LRKPLGS</v>
      </c>
      <c r="F4511" s="39">
        <v>73.769172668457031</v>
      </c>
      <c r="G4511">
        <f t="shared" si="423"/>
        <v>1.1269631745949161E-3</v>
      </c>
      <c r="H4511" s="38">
        <f>G4511*SUMIF('Manual Inputs'!$B$11:$B$22,'Expanded kW'!A4511,'Manual Inputs'!$C$11:$C$22)</f>
        <v>33709.997457497731</v>
      </c>
    </row>
    <row r="4512" spans="1:8" x14ac:dyDescent="0.2">
      <c r="A4512">
        <f t="shared" si="420"/>
        <v>9</v>
      </c>
      <c r="B4512" t="b">
        <f t="shared" si="421"/>
        <v>0</v>
      </c>
      <c r="C4512" t="str">
        <f t="shared" si="422"/>
        <v>OFF</v>
      </c>
      <c r="D4512" s="4">
        <f t="shared" si="424"/>
        <v>42617.916666655728</v>
      </c>
      <c r="E4512" t="str">
        <f t="shared" si="425"/>
        <v>LRKPLGS</v>
      </c>
      <c r="F4512" s="39">
        <v>69.798057556152344</v>
      </c>
      <c r="G4512">
        <f t="shared" si="423"/>
        <v>1.0662969053152236E-3</v>
      </c>
      <c r="H4512" s="38">
        <f>G4512*SUMIF('Manual Inputs'!$B$11:$B$22,'Expanded kW'!A4512,'Manual Inputs'!$C$11:$C$22)</f>
        <v>31895.333208233864</v>
      </c>
    </row>
    <row r="4513" spans="1:8" x14ac:dyDescent="0.2">
      <c r="A4513">
        <f t="shared" si="420"/>
        <v>9</v>
      </c>
      <c r="B4513" t="b">
        <f t="shared" si="421"/>
        <v>0</v>
      </c>
      <c r="C4513" t="str">
        <f t="shared" si="422"/>
        <v>OFF</v>
      </c>
      <c r="D4513" s="4">
        <f t="shared" si="424"/>
        <v>42617.958333322393</v>
      </c>
      <c r="E4513" t="str">
        <f t="shared" si="425"/>
        <v>LRKPLGS</v>
      </c>
      <c r="F4513" s="39">
        <v>67.358009338378906</v>
      </c>
      <c r="G4513">
        <f t="shared" si="423"/>
        <v>1.0290205690598976E-3</v>
      </c>
      <c r="H4513" s="38">
        <f>G4513*SUMIF('Manual Inputs'!$B$11:$B$22,'Expanded kW'!A4513,'Manual Inputs'!$C$11:$C$22)</f>
        <v>30780.314342738508</v>
      </c>
    </row>
    <row r="4514" spans="1:8" x14ac:dyDescent="0.2">
      <c r="A4514">
        <f t="shared" si="420"/>
        <v>9</v>
      </c>
      <c r="B4514" t="b">
        <f t="shared" si="421"/>
        <v>0</v>
      </c>
      <c r="C4514" t="str">
        <f t="shared" si="422"/>
        <v>OFF</v>
      </c>
      <c r="D4514" s="4">
        <f t="shared" si="424"/>
        <v>42617.999999989057</v>
      </c>
      <c r="E4514" t="str">
        <f t="shared" si="425"/>
        <v>LRKPLGS</v>
      </c>
      <c r="F4514" s="39">
        <v>64.926605224609375</v>
      </c>
      <c r="G4514">
        <f t="shared" si="423"/>
        <v>9.9187628778820997E-4</v>
      </c>
      <c r="H4514" s="38">
        <f>G4514*SUMIF('Manual Inputs'!$B$11:$B$22,'Expanded kW'!A4514,'Manual Inputs'!$C$11:$C$22)</f>
        <v>29669.245538135157</v>
      </c>
    </row>
    <row r="4515" spans="1:8" x14ac:dyDescent="0.2">
      <c r="A4515">
        <f t="shared" si="420"/>
        <v>9</v>
      </c>
      <c r="B4515" t="b">
        <f t="shared" si="421"/>
        <v>0</v>
      </c>
      <c r="C4515" t="str">
        <f t="shared" si="422"/>
        <v>OFF</v>
      </c>
      <c r="D4515" s="4">
        <f t="shared" si="424"/>
        <v>42618.041666655721</v>
      </c>
      <c r="E4515" t="str">
        <f t="shared" si="425"/>
        <v>LRKPLGS</v>
      </c>
      <c r="F4515" s="39">
        <v>62.279605865478516</v>
      </c>
      <c r="G4515">
        <f t="shared" si="423"/>
        <v>9.514383827255665E-4</v>
      </c>
      <c r="H4515" s="38">
        <f>G4515*SUMIF('Manual Inputs'!$B$11:$B$22,'Expanded kW'!A4515,'Manual Inputs'!$C$11:$C$22)</f>
        <v>28459.657055052528</v>
      </c>
    </row>
    <row r="4516" spans="1:8" x14ac:dyDescent="0.2">
      <c r="A4516">
        <f t="shared" si="420"/>
        <v>9</v>
      </c>
      <c r="B4516" t="b">
        <f t="shared" si="421"/>
        <v>0</v>
      </c>
      <c r="C4516" t="str">
        <f t="shared" si="422"/>
        <v>OFF</v>
      </c>
      <c r="D4516" s="4">
        <f t="shared" si="424"/>
        <v>42618.083333322385</v>
      </c>
      <c r="E4516" t="str">
        <f t="shared" si="425"/>
        <v>LRKPLGS</v>
      </c>
      <c r="F4516" s="39">
        <v>61.042991638183594</v>
      </c>
      <c r="G4516">
        <f t="shared" si="423"/>
        <v>9.3254676926522707E-4</v>
      </c>
      <c r="H4516" s="38">
        <f>G4516*SUMIF('Manual Inputs'!$B$11:$B$22,'Expanded kW'!A4516,'Manual Inputs'!$C$11:$C$22)</f>
        <v>27894.566503673173</v>
      </c>
    </row>
    <row r="4517" spans="1:8" x14ac:dyDescent="0.2">
      <c r="A4517">
        <f t="shared" si="420"/>
        <v>9</v>
      </c>
      <c r="B4517" t="b">
        <f t="shared" si="421"/>
        <v>0</v>
      </c>
      <c r="C4517" t="str">
        <f t="shared" si="422"/>
        <v>OFF</v>
      </c>
      <c r="D4517" s="4">
        <f t="shared" si="424"/>
        <v>42618.12499998905</v>
      </c>
      <c r="E4517" t="str">
        <f t="shared" si="425"/>
        <v>LRKPLGS</v>
      </c>
      <c r="F4517" s="39">
        <v>59.362621307373047</v>
      </c>
      <c r="G4517">
        <f t="shared" si="423"/>
        <v>9.0687594480015762E-4</v>
      </c>
      <c r="H4517" s="38">
        <f>G4517*SUMIF('Manual Inputs'!$B$11:$B$22,'Expanded kW'!A4517,'Manual Inputs'!$C$11:$C$22)</f>
        <v>27126.694538592845</v>
      </c>
    </row>
    <row r="4518" spans="1:8" x14ac:dyDescent="0.2">
      <c r="A4518">
        <f t="shared" si="420"/>
        <v>9</v>
      </c>
      <c r="B4518" t="b">
        <f t="shared" si="421"/>
        <v>0</v>
      </c>
      <c r="C4518" t="str">
        <f t="shared" si="422"/>
        <v>OFF</v>
      </c>
      <c r="D4518" s="4">
        <f t="shared" si="424"/>
        <v>42618.166666655714</v>
      </c>
      <c r="E4518" t="str">
        <f t="shared" si="425"/>
        <v>LRKPLGS</v>
      </c>
      <c r="F4518" s="39">
        <v>65.030059814453125</v>
      </c>
      <c r="G4518">
        <f t="shared" si="423"/>
        <v>9.9345675167006385E-4</v>
      </c>
      <c r="H4518" s="38">
        <f>G4518*SUMIF('Manual Inputs'!$B$11:$B$22,'Expanded kW'!A4518,'Manual Inputs'!$C$11:$C$22)</f>
        <v>29716.520759402356</v>
      </c>
    </row>
    <row r="4519" spans="1:8" x14ac:dyDescent="0.2">
      <c r="A4519">
        <f t="shared" si="420"/>
        <v>9</v>
      </c>
      <c r="B4519" t="b">
        <f t="shared" si="421"/>
        <v>0</v>
      </c>
      <c r="C4519" t="str">
        <f t="shared" si="422"/>
        <v>OFF</v>
      </c>
      <c r="D4519" s="4">
        <f t="shared" si="424"/>
        <v>42618.208333322378</v>
      </c>
      <c r="E4519" t="str">
        <f t="shared" si="425"/>
        <v>LRKPLGS</v>
      </c>
      <c r="F4519" s="39">
        <v>69.262130737304687</v>
      </c>
      <c r="G4519">
        <f t="shared" si="423"/>
        <v>1.0581096128830102E-3</v>
      </c>
      <c r="H4519" s="38">
        <f>G4519*SUMIF('Manual Inputs'!$B$11:$B$22,'Expanded kW'!A4519,'Manual Inputs'!$C$11:$C$22)</f>
        <v>31650.432919302144</v>
      </c>
    </row>
    <row r="4520" spans="1:8" x14ac:dyDescent="0.2">
      <c r="A4520">
        <f t="shared" si="420"/>
        <v>9</v>
      </c>
      <c r="B4520" t="b">
        <f t="shared" si="421"/>
        <v>0</v>
      </c>
      <c r="C4520" t="str">
        <f t="shared" si="422"/>
        <v>OFF</v>
      </c>
      <c r="D4520" s="4">
        <f t="shared" si="424"/>
        <v>42618.249999989042</v>
      </c>
      <c r="E4520" t="str">
        <f t="shared" si="425"/>
        <v>LRKPLGS</v>
      </c>
      <c r="F4520" s="39">
        <v>71.806800842285156</v>
      </c>
      <c r="G4520">
        <f t="shared" si="423"/>
        <v>1.0969842456878835E-3</v>
      </c>
      <c r="H4520" s="38">
        <f>G4520*SUMIF('Manual Inputs'!$B$11:$B$22,'Expanded kW'!A4520,'Manual Inputs'!$C$11:$C$22)</f>
        <v>32813.260421171923</v>
      </c>
    </row>
    <row r="4521" spans="1:8" x14ac:dyDescent="0.2">
      <c r="A4521">
        <f t="shared" si="420"/>
        <v>9</v>
      </c>
      <c r="B4521" t="b">
        <f t="shared" si="421"/>
        <v>0</v>
      </c>
      <c r="C4521" t="str">
        <f t="shared" si="422"/>
        <v>ON</v>
      </c>
      <c r="D4521" s="4">
        <f t="shared" si="424"/>
        <v>42618.291666655707</v>
      </c>
      <c r="E4521" t="str">
        <f t="shared" si="425"/>
        <v>LRKPLGS</v>
      </c>
      <c r="F4521" s="39">
        <v>70.448341369628906</v>
      </c>
      <c r="G4521">
        <f t="shared" si="423"/>
        <v>1.0762312164144803E-3</v>
      </c>
      <c r="H4521" s="38">
        <f>G4521*SUMIF('Manual Inputs'!$B$11:$B$22,'Expanded kW'!A4521,'Manual Inputs'!$C$11:$C$22)</f>
        <v>32192.490745806739</v>
      </c>
    </row>
    <row r="4522" spans="1:8" x14ac:dyDescent="0.2">
      <c r="A4522">
        <f t="shared" si="420"/>
        <v>9</v>
      </c>
      <c r="B4522" t="b">
        <f t="shared" si="421"/>
        <v>0</v>
      </c>
      <c r="C4522" t="str">
        <f t="shared" si="422"/>
        <v>ON</v>
      </c>
      <c r="D4522" s="4">
        <f t="shared" si="424"/>
        <v>42618.333333322371</v>
      </c>
      <c r="E4522" t="str">
        <f t="shared" si="425"/>
        <v>LRKPLGS</v>
      </c>
      <c r="F4522" s="39">
        <v>73.252708435058594</v>
      </c>
      <c r="G4522">
        <f t="shared" si="423"/>
        <v>1.1190732098443109E-3</v>
      </c>
      <c r="H4522" s="38">
        <f>G4522*SUMIF('Manual Inputs'!$B$11:$B$22,'Expanded kW'!A4522,'Manual Inputs'!$C$11:$C$22)</f>
        <v>33473.990906726227</v>
      </c>
    </row>
    <row r="4523" spans="1:8" x14ac:dyDescent="0.2">
      <c r="A4523">
        <f t="shared" si="420"/>
        <v>9</v>
      </c>
      <c r="B4523" t="b">
        <f t="shared" si="421"/>
        <v>0</v>
      </c>
      <c r="C4523" t="str">
        <f t="shared" si="422"/>
        <v>ON</v>
      </c>
      <c r="D4523" s="4">
        <f t="shared" si="424"/>
        <v>42618.374999989035</v>
      </c>
      <c r="E4523" t="str">
        <f t="shared" si="425"/>
        <v>LRKPLGS</v>
      </c>
      <c r="F4523" s="39">
        <v>81.525154113769531</v>
      </c>
      <c r="G4523">
        <f t="shared" si="423"/>
        <v>1.2454504119534296E-3</v>
      </c>
      <c r="H4523" s="38">
        <f>G4523*SUMIF('Manual Inputs'!$B$11:$B$22,'Expanded kW'!A4523,'Manual Inputs'!$C$11:$C$22)</f>
        <v>37254.216612251505</v>
      </c>
    </row>
    <row r="4524" spans="1:8" x14ac:dyDescent="0.2">
      <c r="A4524">
        <f t="shared" si="420"/>
        <v>9</v>
      </c>
      <c r="B4524" t="b">
        <f t="shared" si="421"/>
        <v>0</v>
      </c>
      <c r="C4524" t="str">
        <f t="shared" si="422"/>
        <v>ON</v>
      </c>
      <c r="D4524" s="4">
        <f t="shared" si="424"/>
        <v>42618.416666655699</v>
      </c>
      <c r="E4524" t="str">
        <f t="shared" si="425"/>
        <v>LRKPLGS</v>
      </c>
      <c r="F4524" s="39">
        <v>85.759658813476562</v>
      </c>
      <c r="G4524">
        <f t="shared" si="423"/>
        <v>1.31014045369575E-3</v>
      </c>
      <c r="H4524" s="38">
        <f>G4524*SUMIF('Manual Inputs'!$B$11:$B$22,'Expanded kW'!A4524,'Manual Inputs'!$C$11:$C$22)</f>
        <v>39189.240925217979</v>
      </c>
    </row>
    <row r="4525" spans="1:8" x14ac:dyDescent="0.2">
      <c r="A4525">
        <f t="shared" si="420"/>
        <v>9</v>
      </c>
      <c r="B4525" t="b">
        <f t="shared" si="421"/>
        <v>0</v>
      </c>
      <c r="C4525" t="str">
        <f t="shared" si="422"/>
        <v>ON</v>
      </c>
      <c r="D4525" s="4">
        <f t="shared" si="424"/>
        <v>42618.458333322364</v>
      </c>
      <c r="E4525" t="str">
        <f t="shared" si="425"/>
        <v>LRKPLGS</v>
      </c>
      <c r="F4525" s="39">
        <v>88.199020385742188</v>
      </c>
      <c r="G4525">
        <f t="shared" si="423"/>
        <v>1.3474063001465506E-3</v>
      </c>
      <c r="H4525" s="38">
        <f>G4525*SUMIF('Manual Inputs'!$B$11:$B$22,'Expanded kW'!A4525,'Manual Inputs'!$C$11:$C$22)</f>
        <v>40303.946017120856</v>
      </c>
    </row>
    <row r="4526" spans="1:8" x14ac:dyDescent="0.2">
      <c r="A4526">
        <f t="shared" si="420"/>
        <v>9</v>
      </c>
      <c r="B4526" t="b">
        <f t="shared" si="421"/>
        <v>0</v>
      </c>
      <c r="C4526" t="str">
        <f t="shared" si="422"/>
        <v>ON</v>
      </c>
      <c r="D4526" s="4">
        <f t="shared" si="424"/>
        <v>42618.499999989028</v>
      </c>
      <c r="E4526" t="str">
        <f t="shared" si="425"/>
        <v>LRKPLGS</v>
      </c>
      <c r="F4526" s="39">
        <v>93.53997802734375</v>
      </c>
      <c r="G4526">
        <f t="shared" si="423"/>
        <v>1.4289994963480035E-3</v>
      </c>
      <c r="H4526" s="38">
        <f>G4526*SUMIF('Manual Inputs'!$B$11:$B$22,'Expanded kW'!A4526,'Manual Inputs'!$C$11:$C$22)</f>
        <v>42744.58161063859</v>
      </c>
    </row>
    <row r="4527" spans="1:8" x14ac:dyDescent="0.2">
      <c r="A4527">
        <f t="shared" si="420"/>
        <v>9</v>
      </c>
      <c r="B4527" t="b">
        <f t="shared" si="421"/>
        <v>0</v>
      </c>
      <c r="C4527" t="str">
        <f t="shared" si="422"/>
        <v>ON</v>
      </c>
      <c r="D4527" s="4">
        <f t="shared" si="424"/>
        <v>42618.541666655692</v>
      </c>
      <c r="E4527" t="str">
        <f t="shared" si="425"/>
        <v>LRKPLGS</v>
      </c>
      <c r="F4527" s="39">
        <v>94.578788757324219</v>
      </c>
      <c r="G4527">
        <f t="shared" si="423"/>
        <v>1.444869288507983E-3</v>
      </c>
      <c r="H4527" s="38">
        <f>G4527*SUMIF('Manual Inputs'!$B$11:$B$22,'Expanded kW'!A4527,'Manual Inputs'!$C$11:$C$22)</f>
        <v>43219.282705957186</v>
      </c>
    </row>
    <row r="4528" spans="1:8" x14ac:dyDescent="0.2">
      <c r="A4528">
        <f t="shared" si="420"/>
        <v>9</v>
      </c>
      <c r="B4528" t="b">
        <f t="shared" si="421"/>
        <v>0</v>
      </c>
      <c r="C4528" t="str">
        <f t="shared" si="422"/>
        <v>ON</v>
      </c>
      <c r="D4528" s="4">
        <f t="shared" si="424"/>
        <v>42618.583333322356</v>
      </c>
      <c r="E4528" t="str">
        <f t="shared" si="425"/>
        <v>LRKPLGS</v>
      </c>
      <c r="F4528" s="39">
        <v>98.045753479003906</v>
      </c>
      <c r="G4528">
        <f t="shared" si="423"/>
        <v>1.4978337101982288E-3</v>
      </c>
      <c r="H4528" s="38">
        <f>G4528*SUMIF('Manual Inputs'!$B$11:$B$22,'Expanded kW'!A4528,'Manual Inputs'!$C$11:$C$22)</f>
        <v>44803.567410874712</v>
      </c>
    </row>
    <row r="4529" spans="1:8" x14ac:dyDescent="0.2">
      <c r="A4529">
        <f t="shared" si="420"/>
        <v>9</v>
      </c>
      <c r="B4529" t="b">
        <f t="shared" si="421"/>
        <v>0</v>
      </c>
      <c r="C4529" t="str">
        <f t="shared" si="422"/>
        <v>ON</v>
      </c>
      <c r="D4529" s="4">
        <f t="shared" si="424"/>
        <v>42618.624999989021</v>
      </c>
      <c r="E4529" t="str">
        <f t="shared" si="425"/>
        <v>LRKPLGS</v>
      </c>
      <c r="F4529" s="39">
        <v>96.989448547363281</v>
      </c>
      <c r="G4529">
        <f t="shared" si="423"/>
        <v>1.4816966611296144E-3</v>
      </c>
      <c r="H4529" s="38">
        <f>G4529*SUMIF('Manual Inputs'!$B$11:$B$22,'Expanded kW'!A4529,'Manual Inputs'!$C$11:$C$22)</f>
        <v>44320.872061694339</v>
      </c>
    </row>
    <row r="4530" spans="1:8" x14ac:dyDescent="0.2">
      <c r="A4530">
        <f t="shared" si="420"/>
        <v>9</v>
      </c>
      <c r="B4530" t="b">
        <f t="shared" si="421"/>
        <v>0</v>
      </c>
      <c r="C4530" t="str">
        <f t="shared" si="422"/>
        <v>ON</v>
      </c>
      <c r="D4530" s="4">
        <f t="shared" si="424"/>
        <v>42618.666666655685</v>
      </c>
      <c r="E4530" t="str">
        <f t="shared" si="425"/>
        <v>LRKPLGS</v>
      </c>
      <c r="F4530" s="39">
        <v>95.597137451171875</v>
      </c>
      <c r="G4530">
        <f t="shared" si="423"/>
        <v>1.4604264844931003E-3</v>
      </c>
      <c r="H4530" s="38">
        <f>G4530*SUMIF('Manual Inputs'!$B$11:$B$22,'Expanded kW'!A4530,'Manual Inputs'!$C$11:$C$22)</f>
        <v>43684.633348219832</v>
      </c>
    </row>
    <row r="4531" spans="1:8" x14ac:dyDescent="0.2">
      <c r="A4531">
        <f t="shared" si="420"/>
        <v>9</v>
      </c>
      <c r="B4531" t="b">
        <f t="shared" si="421"/>
        <v>0</v>
      </c>
      <c r="C4531" t="str">
        <f t="shared" si="422"/>
        <v>ON</v>
      </c>
      <c r="D4531" s="4">
        <f t="shared" si="424"/>
        <v>42618.708333322349</v>
      </c>
      <c r="E4531" t="str">
        <f t="shared" si="425"/>
        <v>LRKPLGS</v>
      </c>
      <c r="F4531" s="39">
        <v>97.146873474121094</v>
      </c>
      <c r="G4531">
        <f t="shared" si="423"/>
        <v>1.4841016236471786E-3</v>
      </c>
      <c r="H4531" s="38">
        <f>G4531*SUMIF('Manual Inputs'!$B$11:$B$22,'Expanded kW'!A4531,'Manual Inputs'!$C$11:$C$22)</f>
        <v>44392.809887330579</v>
      </c>
    </row>
    <row r="4532" spans="1:8" x14ac:dyDescent="0.2">
      <c r="A4532">
        <f t="shared" si="420"/>
        <v>9</v>
      </c>
      <c r="B4532" t="b">
        <f t="shared" si="421"/>
        <v>0</v>
      </c>
      <c r="C4532" t="str">
        <f t="shared" si="422"/>
        <v>ON</v>
      </c>
      <c r="D4532" s="4">
        <f t="shared" si="424"/>
        <v>42618.749999989013</v>
      </c>
      <c r="E4532" t="str">
        <f t="shared" si="425"/>
        <v>LRKPLGS</v>
      </c>
      <c r="F4532" s="39">
        <v>89.32879638671875</v>
      </c>
      <c r="G4532">
        <f t="shared" si="423"/>
        <v>1.3646657582994019E-3</v>
      </c>
      <c r="H4532" s="38">
        <f>G4532*SUMIF('Manual Inputs'!$B$11:$B$22,'Expanded kW'!A4532,'Manual Inputs'!$C$11:$C$22)</f>
        <v>40820.215140696739</v>
      </c>
    </row>
    <row r="4533" spans="1:8" x14ac:dyDescent="0.2">
      <c r="A4533">
        <f t="shared" si="420"/>
        <v>9</v>
      </c>
      <c r="B4533" t="b">
        <f t="shared" si="421"/>
        <v>0</v>
      </c>
      <c r="C4533" t="str">
        <f t="shared" si="422"/>
        <v>ON</v>
      </c>
      <c r="D4533" s="4">
        <f t="shared" si="424"/>
        <v>42618.791666655678</v>
      </c>
      <c r="E4533" t="str">
        <f t="shared" si="425"/>
        <v>LRKPLGS</v>
      </c>
      <c r="F4533" s="39">
        <v>84.820167541503906</v>
      </c>
      <c r="G4533">
        <f t="shared" si="423"/>
        <v>1.2957879534837035E-3</v>
      </c>
      <c r="H4533" s="38">
        <f>G4533*SUMIF('Manual Inputs'!$B$11:$B$22,'Expanded kW'!A4533,'Manual Inputs'!$C$11:$C$22)</f>
        <v>38759.925436865189</v>
      </c>
    </row>
    <row r="4534" spans="1:8" x14ac:dyDescent="0.2">
      <c r="A4534">
        <f t="shared" si="420"/>
        <v>9</v>
      </c>
      <c r="B4534" t="b">
        <f t="shared" si="421"/>
        <v>0</v>
      </c>
      <c r="C4534" t="str">
        <f t="shared" si="422"/>
        <v>ON</v>
      </c>
      <c r="D4534" s="4">
        <f t="shared" si="424"/>
        <v>42618.833333322342</v>
      </c>
      <c r="E4534" t="str">
        <f t="shared" si="425"/>
        <v>LRKPLGS</v>
      </c>
      <c r="F4534" s="39">
        <v>77.423454284667969</v>
      </c>
      <c r="G4534">
        <f t="shared" si="423"/>
        <v>1.1827892149597395E-3</v>
      </c>
      <c r="H4534" s="38">
        <f>G4534*SUMIF('Manual Inputs'!$B$11:$B$22,'Expanded kW'!A4534,'Manual Inputs'!$C$11:$C$22)</f>
        <v>35379.879598444182</v>
      </c>
    </row>
    <row r="4535" spans="1:8" x14ac:dyDescent="0.2">
      <c r="A4535">
        <f t="shared" si="420"/>
        <v>9</v>
      </c>
      <c r="B4535" t="b">
        <f t="shared" si="421"/>
        <v>0</v>
      </c>
      <c r="C4535" t="str">
        <f t="shared" si="422"/>
        <v>OFF</v>
      </c>
      <c r="D4535" s="4">
        <f t="shared" si="424"/>
        <v>42618.874999989006</v>
      </c>
      <c r="E4535" t="str">
        <f t="shared" si="425"/>
        <v>LRKPLGS</v>
      </c>
      <c r="F4535" s="39">
        <v>72.980766296386719</v>
      </c>
      <c r="G4535">
        <f t="shared" si="423"/>
        <v>1.1149187810386475E-3</v>
      </c>
      <c r="H4535" s="38">
        <f>G4535*SUMIF('Manual Inputs'!$B$11:$B$22,'Expanded kW'!A4535,'Manual Inputs'!$C$11:$C$22)</f>
        <v>33349.722618610598</v>
      </c>
    </row>
    <row r="4536" spans="1:8" x14ac:dyDescent="0.2">
      <c r="A4536">
        <f t="shared" si="420"/>
        <v>9</v>
      </c>
      <c r="B4536" t="b">
        <f t="shared" si="421"/>
        <v>0</v>
      </c>
      <c r="C4536" t="str">
        <f t="shared" si="422"/>
        <v>OFF</v>
      </c>
      <c r="D4536" s="4">
        <f t="shared" si="424"/>
        <v>42618.91666665567</v>
      </c>
      <c r="E4536" t="str">
        <f t="shared" si="425"/>
        <v>LRKPLGS</v>
      </c>
      <c r="F4536" s="39">
        <v>69.436698913574219</v>
      </c>
      <c r="G4536">
        <f t="shared" si="423"/>
        <v>1.060776470853563E-3</v>
      </c>
      <c r="H4536" s="38">
        <f>G4536*SUMIF('Manual Inputs'!$B$11:$B$22,'Expanded kW'!A4536,'Manual Inputs'!$C$11:$C$22)</f>
        <v>31730.204625630664</v>
      </c>
    </row>
    <row r="4537" spans="1:8" x14ac:dyDescent="0.2">
      <c r="A4537">
        <f t="shared" si="420"/>
        <v>9</v>
      </c>
      <c r="B4537" t="b">
        <f t="shared" si="421"/>
        <v>0</v>
      </c>
      <c r="C4537" t="str">
        <f t="shared" si="422"/>
        <v>OFF</v>
      </c>
      <c r="D4537" s="4">
        <f t="shared" si="424"/>
        <v>42618.958333322335</v>
      </c>
      <c r="E4537" t="str">
        <f t="shared" si="425"/>
        <v>LRKPLGS</v>
      </c>
      <c r="F4537" s="39">
        <v>64.243301391601563</v>
      </c>
      <c r="G4537">
        <f t="shared" si="423"/>
        <v>9.8143753364465661E-4</v>
      </c>
      <c r="H4537" s="38">
        <f>G4537*SUMIF('Manual Inputs'!$B$11:$B$22,'Expanded kW'!A4537,'Manual Inputs'!$C$11:$C$22)</f>
        <v>29356.998977137177</v>
      </c>
    </row>
    <row r="4538" spans="1:8" x14ac:dyDescent="0.2">
      <c r="A4538">
        <f t="shared" si="420"/>
        <v>9</v>
      </c>
      <c r="B4538" t="b">
        <f t="shared" si="421"/>
        <v>0</v>
      </c>
      <c r="C4538" t="str">
        <f t="shared" si="422"/>
        <v>OFF</v>
      </c>
      <c r="D4538" s="4">
        <f t="shared" si="424"/>
        <v>42618.999999988999</v>
      </c>
      <c r="E4538" t="str">
        <f t="shared" si="425"/>
        <v>LRKPLGS</v>
      </c>
      <c r="F4538" s="39">
        <v>59.728481292724609</v>
      </c>
      <c r="G4538">
        <f t="shared" si="423"/>
        <v>9.1246514575815273E-4</v>
      </c>
      <c r="H4538" s="38">
        <f>G4538*SUMIF('Manual Inputs'!$B$11:$B$22,'Expanded kW'!A4538,'Manual Inputs'!$C$11:$C$22)</f>
        <v>27293.88008141343</v>
      </c>
    </row>
    <row r="4539" spans="1:8" x14ac:dyDescent="0.2">
      <c r="A4539">
        <f t="shared" si="420"/>
        <v>9</v>
      </c>
      <c r="B4539" t="b">
        <f t="shared" si="421"/>
        <v>0</v>
      </c>
      <c r="C4539" t="str">
        <f t="shared" si="422"/>
        <v>OFF</v>
      </c>
      <c r="D4539" s="4">
        <f t="shared" si="424"/>
        <v>42619.041666655663</v>
      </c>
      <c r="E4539" t="str">
        <f t="shared" si="425"/>
        <v>LRKPLGS</v>
      </c>
      <c r="F4539" s="39">
        <v>58.695140838623047</v>
      </c>
      <c r="G4539">
        <f t="shared" si="423"/>
        <v>8.9667892237422706E-4</v>
      </c>
      <c r="H4539" s="38">
        <f>G4539*SUMIF('Manual Inputs'!$B$11:$B$22,'Expanded kW'!A4539,'Manual Inputs'!$C$11:$C$22)</f>
        <v>26821.678715714937</v>
      </c>
    </row>
    <row r="4540" spans="1:8" x14ac:dyDescent="0.2">
      <c r="A4540">
        <f t="shared" si="420"/>
        <v>9</v>
      </c>
      <c r="B4540" t="b">
        <f t="shared" si="421"/>
        <v>0</v>
      </c>
      <c r="C4540" t="str">
        <f t="shared" si="422"/>
        <v>OFF</v>
      </c>
      <c r="D4540" s="4">
        <f t="shared" si="424"/>
        <v>42619.083333322327</v>
      </c>
      <c r="E4540" t="str">
        <f t="shared" si="425"/>
        <v>LRKPLGS</v>
      </c>
      <c r="F4540" s="39">
        <v>56.600147247314453</v>
      </c>
      <c r="G4540">
        <f t="shared" si="423"/>
        <v>8.6467394599977097E-4</v>
      </c>
      <c r="H4540" s="38">
        <f>G4540*SUMIF('Manual Inputs'!$B$11:$B$22,'Expanded kW'!A4540,'Manual Inputs'!$C$11:$C$22)</f>
        <v>25864.338053187974</v>
      </c>
    </row>
    <row r="4541" spans="1:8" x14ac:dyDescent="0.2">
      <c r="A4541">
        <f t="shared" si="420"/>
        <v>9</v>
      </c>
      <c r="B4541" t="b">
        <f t="shared" si="421"/>
        <v>0</v>
      </c>
      <c r="C4541" t="str">
        <f t="shared" si="422"/>
        <v>OFF</v>
      </c>
      <c r="D4541" s="4">
        <f t="shared" si="424"/>
        <v>42619.124999988991</v>
      </c>
      <c r="E4541" t="str">
        <f t="shared" si="425"/>
        <v>LRKPLGS</v>
      </c>
      <c r="F4541" s="39">
        <v>60.040279388427734</v>
      </c>
      <c r="G4541">
        <f t="shared" si="423"/>
        <v>9.1722844943983395E-4</v>
      </c>
      <c r="H4541" s="38">
        <f>G4541*SUMIF('Manual Inputs'!$B$11:$B$22,'Expanded kW'!A4541,'Manual Inputs'!$C$11:$C$22)</f>
        <v>27436.361183385976</v>
      </c>
    </row>
    <row r="4542" spans="1:8" x14ac:dyDescent="0.2">
      <c r="A4542">
        <f t="shared" si="420"/>
        <v>9</v>
      </c>
      <c r="B4542" t="b">
        <f t="shared" si="421"/>
        <v>0</v>
      </c>
      <c r="C4542" t="str">
        <f t="shared" si="422"/>
        <v>OFF</v>
      </c>
      <c r="D4542" s="4">
        <f t="shared" si="424"/>
        <v>42619.166666655656</v>
      </c>
      <c r="E4542" t="str">
        <f t="shared" si="425"/>
        <v>LRKPLGS</v>
      </c>
      <c r="F4542" s="39">
        <v>64.68768310546875</v>
      </c>
      <c r="G4542">
        <f t="shared" si="423"/>
        <v>9.8822630202684346E-4</v>
      </c>
      <c r="H4542" s="38">
        <f>G4542*SUMIF('Manual Inputs'!$B$11:$B$22,'Expanded kW'!A4542,'Manual Inputs'!$C$11:$C$22)</f>
        <v>29560.066273444638</v>
      </c>
    </row>
    <row r="4543" spans="1:8" x14ac:dyDescent="0.2">
      <c r="A4543">
        <f t="shared" si="420"/>
        <v>9</v>
      </c>
      <c r="B4543" t="b">
        <f t="shared" si="421"/>
        <v>0</v>
      </c>
      <c r="C4543" t="str">
        <f t="shared" si="422"/>
        <v>OFF</v>
      </c>
      <c r="D4543" s="4">
        <f t="shared" si="424"/>
        <v>42619.20833332232</v>
      </c>
      <c r="E4543" t="str">
        <f t="shared" si="425"/>
        <v>LRKPLGS</v>
      </c>
      <c r="F4543" s="39">
        <v>75.872039794921875</v>
      </c>
      <c r="G4543">
        <f t="shared" si="423"/>
        <v>1.1590884340612654E-3</v>
      </c>
      <c r="H4543" s="38">
        <f>G4543*SUMIF('Manual Inputs'!$B$11:$B$22,'Expanded kW'!A4543,'Manual Inputs'!$C$11:$C$22)</f>
        <v>34670.936057218481</v>
      </c>
    </row>
    <row r="4544" spans="1:8" x14ac:dyDescent="0.2">
      <c r="A4544">
        <f t="shared" si="420"/>
        <v>9</v>
      </c>
      <c r="B4544" t="b">
        <f t="shared" si="421"/>
        <v>0</v>
      </c>
      <c r="C4544" t="str">
        <f t="shared" si="422"/>
        <v>OFF</v>
      </c>
      <c r="D4544" s="4">
        <f t="shared" si="424"/>
        <v>42619.249999988984</v>
      </c>
      <c r="E4544" t="str">
        <f t="shared" si="425"/>
        <v>LRKPLGS</v>
      </c>
      <c r="F4544" s="39">
        <v>89.566497802734375</v>
      </c>
      <c r="G4544">
        <f t="shared" si="423"/>
        <v>1.3682970955193898E-3</v>
      </c>
      <c r="H4544" s="38">
        <f>G4544*SUMIF('Manual Inputs'!$B$11:$B$22,'Expanded kW'!A4544,'Manual Inputs'!$C$11:$C$22)</f>
        <v>40928.836585667297</v>
      </c>
    </row>
    <row r="4545" spans="1:8" x14ac:dyDescent="0.2">
      <c r="A4545">
        <f t="shared" si="420"/>
        <v>9</v>
      </c>
      <c r="B4545" t="b">
        <f t="shared" si="421"/>
        <v>0</v>
      </c>
      <c r="C4545" t="str">
        <f t="shared" si="422"/>
        <v>ON</v>
      </c>
      <c r="D4545" s="4">
        <f t="shared" si="424"/>
        <v>42619.291666655648</v>
      </c>
      <c r="E4545" t="str">
        <f t="shared" si="425"/>
        <v>LRKPLGS</v>
      </c>
      <c r="F4545" s="39">
        <v>92.952133178710938</v>
      </c>
      <c r="G4545">
        <f t="shared" si="423"/>
        <v>1.4200190581402728E-3</v>
      </c>
      <c r="H4545" s="38">
        <f>G4545*SUMIF('Manual Inputs'!$B$11:$B$22,'Expanded kW'!A4545,'Manual Inputs'!$C$11:$C$22)</f>
        <v>42475.956551742027</v>
      </c>
    </row>
    <row r="4546" spans="1:8" x14ac:dyDescent="0.2">
      <c r="A4546">
        <f t="shared" ref="A4546:A4609" si="426">MONTH(D4546)</f>
        <v>9</v>
      </c>
      <c r="B4546" t="b">
        <f t="shared" ref="B4546:B4609" si="427">IF(ISNA(VLOOKUP(DATE(YEAR(D4546),MONTH(D4546),DAY(D4546)),Holidays,1,FALSE)),FALSE,TRUE)</f>
        <v>0</v>
      </c>
      <c r="C4546" t="str">
        <f t="shared" ref="C4546:C4609" si="428">IF(OR(HOUR(D4546)&lt;PkStart,HOUR(D4546)&gt;OPkStart-1,WEEKDAY(D4546,2)&gt;5,B4546)=TRUE,"OFF","ON")</f>
        <v>ON</v>
      </c>
      <c r="D4546" s="4">
        <f t="shared" si="424"/>
        <v>42619.333333322313</v>
      </c>
      <c r="E4546" t="str">
        <f t="shared" si="425"/>
        <v>LRKPLGS</v>
      </c>
      <c r="F4546" s="39">
        <v>105.38674163818359</v>
      </c>
      <c r="G4546">
        <f t="shared" ref="G4546:G4609" si="429">IF(SUMIF($A$2:$A$8761,A4546,$F$2:$F$8761)=0,0,F4546/SUMIF($A$2:$A$8761,A4546,$F$2:$F$8761))</f>
        <v>1.6099811428082504E-3</v>
      </c>
      <c r="H4546" s="38">
        <f>G4546*SUMIF('Manual Inputs'!$B$11:$B$22,'Expanded kW'!A4546,'Manual Inputs'!$C$11:$C$22)</f>
        <v>48158.148779079231</v>
      </c>
    </row>
    <row r="4547" spans="1:8" x14ac:dyDescent="0.2">
      <c r="A4547">
        <f t="shared" si="426"/>
        <v>9</v>
      </c>
      <c r="B4547" t="b">
        <f t="shared" si="427"/>
        <v>0</v>
      </c>
      <c r="C4547" t="str">
        <f t="shared" si="428"/>
        <v>ON</v>
      </c>
      <c r="D4547" s="4">
        <f t="shared" si="424"/>
        <v>42619.374999988977</v>
      </c>
      <c r="E4547" t="str">
        <f t="shared" si="425"/>
        <v>LRKPLGS</v>
      </c>
      <c r="F4547" s="39">
        <v>115.87332916259766</v>
      </c>
      <c r="G4547">
        <f t="shared" si="429"/>
        <v>1.7701835354837802E-3</v>
      </c>
      <c r="H4547" s="38">
        <f>G4547*SUMIF('Manual Inputs'!$B$11:$B$22,'Expanded kW'!A4547,'Manual Inputs'!$C$11:$C$22)</f>
        <v>52950.161838173488</v>
      </c>
    </row>
    <row r="4548" spans="1:8" x14ac:dyDescent="0.2">
      <c r="A4548">
        <f t="shared" si="426"/>
        <v>9</v>
      </c>
      <c r="B4548" t="b">
        <f t="shared" si="427"/>
        <v>0</v>
      </c>
      <c r="C4548" t="str">
        <f t="shared" si="428"/>
        <v>ON</v>
      </c>
      <c r="D4548" s="4">
        <f t="shared" ref="D4548:D4611" si="430">+D4547+1/24</f>
        <v>42619.416666655641</v>
      </c>
      <c r="E4548" t="str">
        <f t="shared" ref="E4548:E4611" si="431">+E4547</f>
        <v>LRKPLGS</v>
      </c>
      <c r="F4548" s="39">
        <v>121.83350372314453</v>
      </c>
      <c r="G4548">
        <f t="shared" si="429"/>
        <v>1.8612364374063993E-3</v>
      </c>
      <c r="H4548" s="38">
        <f>G4548*SUMIF('Manual Inputs'!$B$11:$B$22,'Expanded kW'!A4548,'Manual Inputs'!$C$11:$C$22)</f>
        <v>55673.758457390948</v>
      </c>
    </row>
    <row r="4549" spans="1:8" x14ac:dyDescent="0.2">
      <c r="A4549">
        <f t="shared" si="426"/>
        <v>9</v>
      </c>
      <c r="B4549" t="b">
        <f t="shared" si="427"/>
        <v>0</v>
      </c>
      <c r="C4549" t="str">
        <f t="shared" si="428"/>
        <v>ON</v>
      </c>
      <c r="D4549" s="4">
        <f t="shared" si="430"/>
        <v>42619.458333322305</v>
      </c>
      <c r="E4549" t="str">
        <f t="shared" si="431"/>
        <v>LRKPLGS</v>
      </c>
      <c r="F4549" s="39">
        <v>121.19461822509766</v>
      </c>
      <c r="G4549">
        <f t="shared" si="429"/>
        <v>1.8514762570622672E-3</v>
      </c>
      <c r="H4549" s="38">
        <f>G4549*SUMIF('Manual Inputs'!$B$11:$B$22,'Expanded kW'!A4549,'Manual Inputs'!$C$11:$C$22)</f>
        <v>55381.809561453258</v>
      </c>
    </row>
    <row r="4550" spans="1:8" x14ac:dyDescent="0.2">
      <c r="A4550">
        <f t="shared" si="426"/>
        <v>9</v>
      </c>
      <c r="B4550" t="b">
        <f t="shared" si="427"/>
        <v>0</v>
      </c>
      <c r="C4550" t="str">
        <f t="shared" si="428"/>
        <v>ON</v>
      </c>
      <c r="D4550" s="4">
        <f t="shared" si="430"/>
        <v>42619.49999998897</v>
      </c>
      <c r="E4550" t="str">
        <f t="shared" si="431"/>
        <v>LRKPLGS</v>
      </c>
      <c r="F4550" s="39">
        <v>125.41015625</v>
      </c>
      <c r="G4550">
        <f t="shared" si="429"/>
        <v>1.9158765470929143E-3</v>
      </c>
      <c r="H4550" s="38">
        <f>G4550*SUMIF('Manual Inputs'!$B$11:$B$22,'Expanded kW'!A4550,'Manual Inputs'!$C$11:$C$22)</f>
        <v>57308.166750520744</v>
      </c>
    </row>
    <row r="4551" spans="1:8" x14ac:dyDescent="0.2">
      <c r="A4551">
        <f t="shared" si="426"/>
        <v>9</v>
      </c>
      <c r="B4551" t="b">
        <f t="shared" si="427"/>
        <v>0</v>
      </c>
      <c r="C4551" t="str">
        <f t="shared" si="428"/>
        <v>ON</v>
      </c>
      <c r="D4551" s="4">
        <f t="shared" si="430"/>
        <v>42619.541666655634</v>
      </c>
      <c r="E4551" t="str">
        <f t="shared" si="431"/>
        <v>LRKPLGS</v>
      </c>
      <c r="F4551" s="39">
        <v>131.35577392578125</v>
      </c>
      <c r="G4551">
        <f t="shared" si="429"/>
        <v>2.0067070651595912E-3</v>
      </c>
      <c r="H4551" s="38">
        <f>G4551*SUMIF('Manual Inputs'!$B$11:$B$22,'Expanded kW'!A4551,'Manual Inputs'!$C$11:$C$22)</f>
        <v>60025.111369577593</v>
      </c>
    </row>
    <row r="4552" spans="1:8" x14ac:dyDescent="0.2">
      <c r="A4552">
        <f t="shared" si="426"/>
        <v>9</v>
      </c>
      <c r="B4552" t="b">
        <f t="shared" si="427"/>
        <v>0</v>
      </c>
      <c r="C4552" t="str">
        <f t="shared" si="428"/>
        <v>ON</v>
      </c>
      <c r="D4552" s="4">
        <f t="shared" si="430"/>
        <v>42619.583333322298</v>
      </c>
      <c r="E4552" t="str">
        <f t="shared" si="431"/>
        <v>LRKPLGS</v>
      </c>
      <c r="F4552" s="39">
        <v>131.12081909179687</v>
      </c>
      <c r="G4552">
        <f t="shared" si="429"/>
        <v>2.0031176871577057E-3</v>
      </c>
      <c r="H4552" s="38">
        <f>G4552*SUMIF('Manual Inputs'!$B$11:$B$22,'Expanded kW'!A4552,'Manual Inputs'!$C$11:$C$22)</f>
        <v>59917.745018976959</v>
      </c>
    </row>
    <row r="4553" spans="1:8" x14ac:dyDescent="0.2">
      <c r="A4553">
        <f t="shared" si="426"/>
        <v>9</v>
      </c>
      <c r="B4553" t="b">
        <f t="shared" si="427"/>
        <v>0</v>
      </c>
      <c r="C4553" t="str">
        <f t="shared" si="428"/>
        <v>ON</v>
      </c>
      <c r="D4553" s="4">
        <f t="shared" si="430"/>
        <v>42619.624999988962</v>
      </c>
      <c r="E4553" t="str">
        <f t="shared" si="431"/>
        <v>LRKPLGS</v>
      </c>
      <c r="F4553" s="39">
        <v>127.24922943115234</v>
      </c>
      <c r="G4553">
        <f t="shared" si="429"/>
        <v>1.9439718567673039E-3</v>
      </c>
      <c r="H4553" s="38">
        <f>G4553*SUMIF('Manual Inputs'!$B$11:$B$22,'Expanded kW'!A4553,'Manual Inputs'!$C$11:$C$22)</f>
        <v>58148.560508756644</v>
      </c>
    </row>
    <row r="4554" spans="1:8" x14ac:dyDescent="0.2">
      <c r="A4554">
        <f t="shared" si="426"/>
        <v>9</v>
      </c>
      <c r="B4554" t="b">
        <f t="shared" si="427"/>
        <v>0</v>
      </c>
      <c r="C4554" t="str">
        <f t="shared" si="428"/>
        <v>ON</v>
      </c>
      <c r="D4554" s="4">
        <f t="shared" si="430"/>
        <v>42619.666666655627</v>
      </c>
      <c r="E4554" t="str">
        <f t="shared" si="431"/>
        <v>LRKPLGS</v>
      </c>
      <c r="F4554" s="39">
        <v>119.91899108886719</v>
      </c>
      <c r="G4554">
        <f t="shared" si="429"/>
        <v>1.8319886478747995E-3</v>
      </c>
      <c r="H4554" s="38">
        <f>G4554*SUMIF('Manual Inputs'!$B$11:$B$22,'Expanded kW'!A4554,'Manual Inputs'!$C$11:$C$22)</f>
        <v>54798.891440461084</v>
      </c>
    </row>
    <row r="4555" spans="1:8" x14ac:dyDescent="0.2">
      <c r="A4555">
        <f t="shared" si="426"/>
        <v>9</v>
      </c>
      <c r="B4555" t="b">
        <f t="shared" si="427"/>
        <v>0</v>
      </c>
      <c r="C4555" t="str">
        <f t="shared" si="428"/>
        <v>ON</v>
      </c>
      <c r="D4555" s="4">
        <f t="shared" si="430"/>
        <v>42619.708333322291</v>
      </c>
      <c r="E4555" t="str">
        <f t="shared" si="431"/>
        <v>LRKPLGS</v>
      </c>
      <c r="F4555" s="39">
        <v>114.73361206054687</v>
      </c>
      <c r="G4555">
        <f t="shared" si="429"/>
        <v>1.7527722082720752E-3</v>
      </c>
      <c r="H4555" s="38">
        <f>G4555*SUMIF('Manual Inputs'!$B$11:$B$22,'Expanded kW'!A4555,'Manual Inputs'!$C$11:$C$22)</f>
        <v>52429.349970253134</v>
      </c>
    </row>
    <row r="4556" spans="1:8" x14ac:dyDescent="0.2">
      <c r="A4556">
        <f t="shared" si="426"/>
        <v>9</v>
      </c>
      <c r="B4556" t="b">
        <f t="shared" si="427"/>
        <v>0</v>
      </c>
      <c r="C4556" t="str">
        <f t="shared" si="428"/>
        <v>ON</v>
      </c>
      <c r="D4556" s="4">
        <f t="shared" si="430"/>
        <v>42619.749999988955</v>
      </c>
      <c r="E4556" t="str">
        <f t="shared" si="431"/>
        <v>LRKPLGS</v>
      </c>
      <c r="F4556" s="39">
        <v>114.82266235351562</v>
      </c>
      <c r="G4556">
        <f t="shared" si="429"/>
        <v>1.7541326193656591E-3</v>
      </c>
      <c r="H4556" s="38">
        <f>G4556*SUMIF('Manual Inputs'!$B$11:$B$22,'Expanded kW'!A4556,'Manual Inputs'!$C$11:$C$22)</f>
        <v>52470.042918824722</v>
      </c>
    </row>
    <row r="4557" spans="1:8" x14ac:dyDescent="0.2">
      <c r="A4557">
        <f t="shared" si="426"/>
        <v>9</v>
      </c>
      <c r="B4557" t="b">
        <f t="shared" si="427"/>
        <v>0</v>
      </c>
      <c r="C4557" t="str">
        <f t="shared" si="428"/>
        <v>ON</v>
      </c>
      <c r="D4557" s="4">
        <f t="shared" si="430"/>
        <v>42619.791666655619</v>
      </c>
      <c r="E4557" t="str">
        <f t="shared" si="431"/>
        <v>LRKPLGS</v>
      </c>
      <c r="F4557" s="39">
        <v>111.91071319580078</v>
      </c>
      <c r="G4557">
        <f t="shared" si="429"/>
        <v>1.7096471066734378E-3</v>
      </c>
      <c r="H4557" s="38">
        <f>G4557*SUMIF('Manual Inputs'!$B$11:$B$22,'Expanded kW'!A4557,'Manual Inputs'!$C$11:$C$22)</f>
        <v>51139.381408709902</v>
      </c>
    </row>
    <row r="4558" spans="1:8" x14ac:dyDescent="0.2">
      <c r="A4558">
        <f t="shared" si="426"/>
        <v>9</v>
      </c>
      <c r="B4558" t="b">
        <f t="shared" si="427"/>
        <v>0</v>
      </c>
      <c r="C4558" t="str">
        <f t="shared" si="428"/>
        <v>ON</v>
      </c>
      <c r="D4558" s="4">
        <f t="shared" si="430"/>
        <v>42619.833333322284</v>
      </c>
      <c r="E4558" t="str">
        <f t="shared" si="431"/>
        <v>LRKPLGS</v>
      </c>
      <c r="F4558" s="39">
        <v>108.65673065185547</v>
      </c>
      <c r="G4558">
        <f t="shared" si="429"/>
        <v>1.6599363892402588E-3</v>
      </c>
      <c r="H4558" s="38">
        <f>G4558*SUMIF('Manual Inputs'!$B$11:$B$22,'Expanded kW'!A4558,'Manual Inputs'!$C$11:$C$22)</f>
        <v>49652.422299433594</v>
      </c>
    </row>
    <row r="4559" spans="1:8" x14ac:dyDescent="0.2">
      <c r="A4559">
        <f t="shared" si="426"/>
        <v>9</v>
      </c>
      <c r="B4559" t="b">
        <f t="shared" si="427"/>
        <v>0</v>
      </c>
      <c r="C4559" t="str">
        <f t="shared" si="428"/>
        <v>OFF</v>
      </c>
      <c r="D4559" s="4">
        <f t="shared" si="430"/>
        <v>42619.874999988948</v>
      </c>
      <c r="E4559" t="str">
        <f t="shared" si="431"/>
        <v>LRKPLGS</v>
      </c>
      <c r="F4559" s="39">
        <v>96.283088684082031</v>
      </c>
      <c r="G4559">
        <f t="shared" si="429"/>
        <v>1.4709056826607688E-3</v>
      </c>
      <c r="H4559" s="38">
        <f>G4559*SUMIF('Manual Inputs'!$B$11:$B$22,'Expanded kW'!A4559,'Manual Inputs'!$C$11:$C$22)</f>
        <v>43998.089680735487</v>
      </c>
    </row>
    <row r="4560" spans="1:8" x14ac:dyDescent="0.2">
      <c r="A4560">
        <f t="shared" si="426"/>
        <v>9</v>
      </c>
      <c r="B4560" t="b">
        <f t="shared" si="427"/>
        <v>0</v>
      </c>
      <c r="C4560" t="str">
        <f t="shared" si="428"/>
        <v>OFF</v>
      </c>
      <c r="D4560" s="4">
        <f t="shared" si="430"/>
        <v>42619.916666655612</v>
      </c>
      <c r="E4560" t="str">
        <f t="shared" si="431"/>
        <v>LRKPLGS</v>
      </c>
      <c r="F4560" s="39">
        <v>90.24298095703125</v>
      </c>
      <c r="G4560">
        <f t="shared" si="429"/>
        <v>1.378631650937989E-3</v>
      </c>
      <c r="H4560" s="38">
        <f>G4560*SUMIF('Manual Inputs'!$B$11:$B$22,'Expanded kW'!A4560,'Manual Inputs'!$C$11:$C$22)</f>
        <v>41237.966328979957</v>
      </c>
    </row>
    <row r="4561" spans="1:8" x14ac:dyDescent="0.2">
      <c r="A4561">
        <f t="shared" si="426"/>
        <v>9</v>
      </c>
      <c r="B4561" t="b">
        <f t="shared" si="427"/>
        <v>0</v>
      </c>
      <c r="C4561" t="str">
        <f t="shared" si="428"/>
        <v>OFF</v>
      </c>
      <c r="D4561" s="4">
        <f t="shared" si="430"/>
        <v>42619.958333322276</v>
      </c>
      <c r="E4561" t="str">
        <f t="shared" si="431"/>
        <v>LRKPLGS</v>
      </c>
      <c r="F4561" s="39">
        <v>85.782341003417969</v>
      </c>
      <c r="G4561">
        <f t="shared" si="429"/>
        <v>1.3104869669052449E-3</v>
      </c>
      <c r="H4561" s="38">
        <f>G4561*SUMIF('Manual Inputs'!$B$11:$B$22,'Expanded kW'!A4561,'Manual Inputs'!$C$11:$C$22)</f>
        <v>39199.605912889609</v>
      </c>
    </row>
    <row r="4562" spans="1:8" x14ac:dyDescent="0.2">
      <c r="A4562">
        <f t="shared" si="426"/>
        <v>9</v>
      </c>
      <c r="B4562" t="b">
        <f t="shared" si="427"/>
        <v>0</v>
      </c>
      <c r="C4562" t="str">
        <f t="shared" si="428"/>
        <v>OFF</v>
      </c>
      <c r="D4562" s="4">
        <f t="shared" si="430"/>
        <v>42619.999999988941</v>
      </c>
      <c r="E4562" t="str">
        <f t="shared" si="431"/>
        <v>LRKPLGS</v>
      </c>
      <c r="F4562" s="39">
        <v>73.149887084960937</v>
      </c>
      <c r="G4562">
        <f t="shared" si="429"/>
        <v>1.1175024198932975E-3</v>
      </c>
      <c r="H4562" s="38">
        <f>G4562*SUMIF('Manual Inputs'!$B$11:$B$22,'Expanded kW'!A4562,'Manual Inputs'!$C$11:$C$22)</f>
        <v>33427.00505443877</v>
      </c>
    </row>
    <row r="4563" spans="1:8" x14ac:dyDescent="0.2">
      <c r="A4563">
        <f t="shared" si="426"/>
        <v>9</v>
      </c>
      <c r="B4563" t="b">
        <f t="shared" si="427"/>
        <v>0</v>
      </c>
      <c r="C4563" t="str">
        <f t="shared" si="428"/>
        <v>OFF</v>
      </c>
      <c r="D4563" s="4">
        <f t="shared" si="430"/>
        <v>42620.041666655605</v>
      </c>
      <c r="E4563" t="str">
        <f t="shared" si="431"/>
        <v>LRKPLGS</v>
      </c>
      <c r="F4563" s="39">
        <v>70.6702880859375</v>
      </c>
      <c r="G4563">
        <f t="shared" si="429"/>
        <v>1.0796218708972979E-3</v>
      </c>
      <c r="H4563" s="38">
        <f>G4563*SUMIF('Manual Inputs'!$B$11:$B$22,'Expanded kW'!A4563,'Manual Inputs'!$C$11:$C$22)</f>
        <v>32293.912830016474</v>
      </c>
    </row>
    <row r="4564" spans="1:8" x14ac:dyDescent="0.2">
      <c r="A4564">
        <f t="shared" si="426"/>
        <v>9</v>
      </c>
      <c r="B4564" t="b">
        <f t="shared" si="427"/>
        <v>0</v>
      </c>
      <c r="C4564" t="str">
        <f t="shared" si="428"/>
        <v>OFF</v>
      </c>
      <c r="D4564" s="4">
        <f t="shared" si="430"/>
        <v>42620.083333322269</v>
      </c>
      <c r="E4564" t="str">
        <f t="shared" si="431"/>
        <v>LRKPLGS</v>
      </c>
      <c r="F4564" s="39">
        <v>67.892234802246094</v>
      </c>
      <c r="G4564">
        <f t="shared" si="429"/>
        <v>1.0371818700875644E-3</v>
      </c>
      <c r="H4564" s="38">
        <f>G4564*SUMIF('Manual Inputs'!$B$11:$B$22,'Expanded kW'!A4564,'Manual Inputs'!$C$11:$C$22)</f>
        <v>31024.437170435525</v>
      </c>
    </row>
    <row r="4565" spans="1:8" x14ac:dyDescent="0.2">
      <c r="A4565">
        <f t="shared" si="426"/>
        <v>9</v>
      </c>
      <c r="B4565" t="b">
        <f t="shared" si="427"/>
        <v>0</v>
      </c>
      <c r="C4565" t="str">
        <f t="shared" si="428"/>
        <v>OFF</v>
      </c>
      <c r="D4565" s="4">
        <f t="shared" si="430"/>
        <v>42620.124999988933</v>
      </c>
      <c r="E4565" t="str">
        <f t="shared" si="431"/>
        <v>LRKPLGS</v>
      </c>
      <c r="F4565" s="39">
        <v>69.775505065917969</v>
      </c>
      <c r="G4565">
        <f t="shared" si="429"/>
        <v>1.0659523735132503E-3</v>
      </c>
      <c r="H4565" s="38">
        <f>G4565*SUMIF('Manual Inputs'!$B$11:$B$22,'Expanded kW'!A4565,'Manual Inputs'!$C$11:$C$22)</f>
        <v>31885.027488907479</v>
      </c>
    </row>
    <row r="4566" spans="1:8" x14ac:dyDescent="0.2">
      <c r="A4566">
        <f t="shared" si="426"/>
        <v>9</v>
      </c>
      <c r="B4566" t="b">
        <f t="shared" si="427"/>
        <v>0</v>
      </c>
      <c r="C4566" t="str">
        <f t="shared" si="428"/>
        <v>OFF</v>
      </c>
      <c r="D4566" s="4">
        <f t="shared" si="430"/>
        <v>42620.166666655598</v>
      </c>
      <c r="E4566" t="str">
        <f t="shared" si="431"/>
        <v>LRKPLGS</v>
      </c>
      <c r="F4566" s="39">
        <v>78.326370239257813</v>
      </c>
      <c r="G4566">
        <f t="shared" si="429"/>
        <v>1.1965829582507236E-3</v>
      </c>
      <c r="H4566" s="38">
        <f>G4566*SUMIF('Manual Inputs'!$B$11:$B$22,'Expanded kW'!A4566,'Manual Inputs'!$C$11:$C$22)</f>
        <v>35792.481413437461</v>
      </c>
    </row>
    <row r="4567" spans="1:8" x14ac:dyDescent="0.2">
      <c r="A4567">
        <f t="shared" si="426"/>
        <v>9</v>
      </c>
      <c r="B4567" t="b">
        <f t="shared" si="427"/>
        <v>0</v>
      </c>
      <c r="C4567" t="str">
        <f t="shared" si="428"/>
        <v>OFF</v>
      </c>
      <c r="D4567" s="4">
        <f t="shared" si="430"/>
        <v>42620.208333322262</v>
      </c>
      <c r="E4567" t="str">
        <f t="shared" si="431"/>
        <v>LRKPLGS</v>
      </c>
      <c r="F4567" s="39">
        <v>83.171340942382813</v>
      </c>
      <c r="G4567">
        <f t="shared" si="429"/>
        <v>1.2705990189832007E-3</v>
      </c>
      <c r="H4567" s="38">
        <f>G4567*SUMIF('Manual Inputs'!$B$11:$B$22,'Expanded kW'!A4567,'Manual Inputs'!$C$11:$C$22)</f>
        <v>38006.467881986129</v>
      </c>
    </row>
    <row r="4568" spans="1:8" x14ac:dyDescent="0.2">
      <c r="A4568">
        <f t="shared" si="426"/>
        <v>9</v>
      </c>
      <c r="B4568" t="b">
        <f t="shared" si="427"/>
        <v>0</v>
      </c>
      <c r="C4568" t="str">
        <f t="shared" si="428"/>
        <v>OFF</v>
      </c>
      <c r="D4568" s="4">
        <f t="shared" si="430"/>
        <v>42620.249999988926</v>
      </c>
      <c r="E4568" t="str">
        <f t="shared" si="431"/>
        <v>LRKPLGS</v>
      </c>
      <c r="F4568" s="39">
        <v>103.43053436279297</v>
      </c>
      <c r="G4568">
        <f t="shared" si="429"/>
        <v>1.5800963890351808E-3</v>
      </c>
      <c r="H4568" s="38">
        <f>G4568*SUMIF('Manual Inputs'!$B$11:$B$22,'Expanded kW'!A4568,'Manual Inputs'!$C$11:$C$22)</f>
        <v>47264.228732339252</v>
      </c>
    </row>
    <row r="4569" spans="1:8" x14ac:dyDescent="0.2">
      <c r="A4569">
        <f t="shared" si="426"/>
        <v>9</v>
      </c>
      <c r="B4569" t="b">
        <f t="shared" si="427"/>
        <v>0</v>
      </c>
      <c r="C4569" t="str">
        <f t="shared" si="428"/>
        <v>ON</v>
      </c>
      <c r="D4569" s="4">
        <f t="shared" si="430"/>
        <v>42620.29166665559</v>
      </c>
      <c r="E4569" t="str">
        <f t="shared" si="431"/>
        <v>LRKPLGS</v>
      </c>
      <c r="F4569" s="39">
        <v>99.987663269042969</v>
      </c>
      <c r="G4569">
        <f t="shared" si="429"/>
        <v>1.5275000429303992E-3</v>
      </c>
      <c r="H4569" s="38">
        <f>G4569*SUMIF('Manual Inputs'!$B$11:$B$22,'Expanded kW'!A4569,'Manual Inputs'!$C$11:$C$22)</f>
        <v>45690.953994144576</v>
      </c>
    </row>
    <row r="4570" spans="1:8" x14ac:dyDescent="0.2">
      <c r="A4570">
        <f t="shared" si="426"/>
        <v>9</v>
      </c>
      <c r="B4570" t="b">
        <f t="shared" si="427"/>
        <v>0</v>
      </c>
      <c r="C4570" t="str">
        <f t="shared" si="428"/>
        <v>ON</v>
      </c>
      <c r="D4570" s="4">
        <f t="shared" si="430"/>
        <v>42620.333333322254</v>
      </c>
      <c r="E4570" t="str">
        <f t="shared" si="431"/>
        <v>LRKPLGS</v>
      </c>
      <c r="F4570" s="39">
        <v>111.91242980957031</v>
      </c>
      <c r="G4570">
        <f t="shared" si="429"/>
        <v>1.7096733311847518E-3</v>
      </c>
      <c r="H4570" s="38">
        <f>G4570*SUMIF('Manual Inputs'!$B$11:$B$22,'Expanded kW'!A4570,'Manual Inputs'!$C$11:$C$22)</f>
        <v>51140.165842691102</v>
      </c>
    </row>
    <row r="4571" spans="1:8" x14ac:dyDescent="0.2">
      <c r="A4571">
        <f t="shared" si="426"/>
        <v>9</v>
      </c>
      <c r="B4571" t="b">
        <f t="shared" si="427"/>
        <v>0</v>
      </c>
      <c r="C4571" t="str">
        <f t="shared" si="428"/>
        <v>ON</v>
      </c>
      <c r="D4571" s="4">
        <f t="shared" si="430"/>
        <v>42620.374999988919</v>
      </c>
      <c r="E4571" t="str">
        <f t="shared" si="431"/>
        <v>LRKPLGS</v>
      </c>
      <c r="F4571" s="39">
        <v>116.45658111572266</v>
      </c>
      <c r="G4571">
        <f t="shared" si="429"/>
        <v>1.7790938085545734E-3</v>
      </c>
      <c r="H4571" s="38">
        <f>G4571*SUMIF('Manual Inputs'!$B$11:$B$22,'Expanded kW'!A4571,'Manual Inputs'!$C$11:$C$22)</f>
        <v>53216.688100373685</v>
      </c>
    </row>
    <row r="4572" spans="1:8" x14ac:dyDescent="0.2">
      <c r="A4572">
        <f t="shared" si="426"/>
        <v>9</v>
      </c>
      <c r="B4572" t="b">
        <f t="shared" si="427"/>
        <v>0</v>
      </c>
      <c r="C4572" t="str">
        <f t="shared" si="428"/>
        <v>ON</v>
      </c>
      <c r="D4572" s="4">
        <f t="shared" si="430"/>
        <v>42620.416666655583</v>
      </c>
      <c r="E4572" t="str">
        <f t="shared" si="431"/>
        <v>LRKPLGS</v>
      </c>
      <c r="F4572" s="39">
        <v>115.23857116699219</v>
      </c>
      <c r="G4572">
        <f t="shared" si="429"/>
        <v>1.7604864105201852E-3</v>
      </c>
      <c r="H4572" s="38">
        <f>G4572*SUMIF('Manual Inputs'!$B$11:$B$22,'Expanded kW'!A4572,'Manual Inputs'!$C$11:$C$22)</f>
        <v>52660.099070163946</v>
      </c>
    </row>
    <row r="4573" spans="1:8" x14ac:dyDescent="0.2">
      <c r="A4573">
        <f t="shared" si="426"/>
        <v>9</v>
      </c>
      <c r="B4573" t="b">
        <f t="shared" si="427"/>
        <v>0</v>
      </c>
      <c r="C4573" t="str">
        <f t="shared" si="428"/>
        <v>ON</v>
      </c>
      <c r="D4573" s="4">
        <f t="shared" si="430"/>
        <v>42620.458333322247</v>
      </c>
      <c r="E4573" t="str">
        <f t="shared" si="431"/>
        <v>LRKPLGS</v>
      </c>
      <c r="F4573" s="39">
        <v>123.25664520263672</v>
      </c>
      <c r="G4573">
        <f t="shared" si="429"/>
        <v>1.8829776062661118E-3</v>
      </c>
      <c r="H4573" s="38">
        <f>G4573*SUMIF('Manual Inputs'!$B$11:$B$22,'Expanded kW'!A4573,'Manual Inputs'!$C$11:$C$22)</f>
        <v>56324.085605167864</v>
      </c>
    </row>
    <row r="4574" spans="1:8" x14ac:dyDescent="0.2">
      <c r="A4574">
        <f t="shared" si="426"/>
        <v>9</v>
      </c>
      <c r="B4574" t="b">
        <f t="shared" si="427"/>
        <v>0</v>
      </c>
      <c r="C4574" t="str">
        <f t="shared" si="428"/>
        <v>ON</v>
      </c>
      <c r="D4574" s="4">
        <f t="shared" si="430"/>
        <v>42620.499999988911</v>
      </c>
      <c r="E4574" t="str">
        <f t="shared" si="431"/>
        <v>LRKPLGS</v>
      </c>
      <c r="F4574" s="39">
        <v>131.191650390625</v>
      </c>
      <c r="G4574">
        <f t="shared" si="429"/>
        <v>2.0041997687712107E-3</v>
      </c>
      <c r="H4574" s="38">
        <f>G4574*SUMIF('Manual Inputs'!$B$11:$B$22,'Expanded kW'!A4574,'Manual Inputs'!$C$11:$C$22)</f>
        <v>59950.112508228034</v>
      </c>
    </row>
    <row r="4575" spans="1:8" x14ac:dyDescent="0.2">
      <c r="A4575">
        <f t="shared" si="426"/>
        <v>9</v>
      </c>
      <c r="B4575" t="b">
        <f t="shared" si="427"/>
        <v>0</v>
      </c>
      <c r="C4575" t="str">
        <f t="shared" si="428"/>
        <v>ON</v>
      </c>
      <c r="D4575" s="4">
        <f t="shared" si="430"/>
        <v>42620.541666655576</v>
      </c>
      <c r="E4575" t="str">
        <f t="shared" si="431"/>
        <v>LRKPLGS</v>
      </c>
      <c r="F4575" s="39">
        <v>130.71218872070312</v>
      </c>
      <c r="G4575">
        <f t="shared" si="429"/>
        <v>1.9968750879311506E-3</v>
      </c>
      <c r="H4575" s="38">
        <f>G4575*SUMIF('Manual Inputs'!$B$11:$B$22,'Expanded kW'!A4575,'Manual Inputs'!$C$11:$C$22)</f>
        <v>59731.014867718033</v>
      </c>
    </row>
    <row r="4576" spans="1:8" x14ac:dyDescent="0.2">
      <c r="A4576">
        <f t="shared" si="426"/>
        <v>9</v>
      </c>
      <c r="B4576" t="b">
        <f t="shared" si="427"/>
        <v>0</v>
      </c>
      <c r="C4576" t="str">
        <f t="shared" si="428"/>
        <v>ON</v>
      </c>
      <c r="D4576" s="4">
        <f t="shared" si="430"/>
        <v>42620.58333332224</v>
      </c>
      <c r="E4576" t="str">
        <f t="shared" si="431"/>
        <v>LRKPLGS</v>
      </c>
      <c r="F4576" s="39">
        <v>134.84147644042969</v>
      </c>
      <c r="G4576">
        <f t="shared" si="429"/>
        <v>2.0599577419600015E-3</v>
      </c>
      <c r="H4576" s="38">
        <f>G4576*SUMIF('Manual Inputs'!$B$11:$B$22,'Expanded kW'!A4576,'Manual Inputs'!$C$11:$C$22)</f>
        <v>61617.958607196604</v>
      </c>
    </row>
    <row r="4577" spans="1:8" x14ac:dyDescent="0.2">
      <c r="A4577">
        <f t="shared" si="426"/>
        <v>9</v>
      </c>
      <c r="B4577" t="b">
        <f t="shared" si="427"/>
        <v>0</v>
      </c>
      <c r="C4577" t="str">
        <f t="shared" si="428"/>
        <v>ON</v>
      </c>
      <c r="D4577" s="4">
        <f t="shared" si="430"/>
        <v>42620.624999988904</v>
      </c>
      <c r="E4577" t="str">
        <f t="shared" si="431"/>
        <v>LRKPLGS</v>
      </c>
      <c r="F4577" s="39">
        <v>129.714111328125</v>
      </c>
      <c r="G4577">
        <f t="shared" si="429"/>
        <v>1.9816275742863053E-3</v>
      </c>
      <c r="H4577" s="38">
        <f>G4577*SUMIF('Manual Inputs'!$B$11:$B$22,'Expanded kW'!A4577,'Manual Inputs'!$C$11:$C$22)</f>
        <v>59274.927519180092</v>
      </c>
    </row>
    <row r="4578" spans="1:8" x14ac:dyDescent="0.2">
      <c r="A4578">
        <f t="shared" si="426"/>
        <v>9</v>
      </c>
      <c r="B4578" t="b">
        <f t="shared" si="427"/>
        <v>0</v>
      </c>
      <c r="C4578" t="str">
        <f t="shared" si="428"/>
        <v>ON</v>
      </c>
      <c r="D4578" s="4">
        <f t="shared" si="430"/>
        <v>42620.666666655568</v>
      </c>
      <c r="E4578" t="str">
        <f t="shared" si="431"/>
        <v>LRKPLGS</v>
      </c>
      <c r="F4578" s="39">
        <v>126.69749450683594</v>
      </c>
      <c r="G4578">
        <f t="shared" si="429"/>
        <v>1.9355430657242349E-3</v>
      </c>
      <c r="H4578" s="38">
        <f>G4578*SUMIF('Manual Inputs'!$B$11:$B$22,'Expanded kW'!A4578,'Manual Inputs'!$C$11:$C$22)</f>
        <v>57896.436454451352</v>
      </c>
    </row>
    <row r="4579" spans="1:8" x14ac:dyDescent="0.2">
      <c r="A4579">
        <f t="shared" si="426"/>
        <v>9</v>
      </c>
      <c r="B4579" t="b">
        <f t="shared" si="427"/>
        <v>0</v>
      </c>
      <c r="C4579" t="str">
        <f t="shared" si="428"/>
        <v>ON</v>
      </c>
      <c r="D4579" s="4">
        <f t="shared" si="430"/>
        <v>42620.708333322233</v>
      </c>
      <c r="E4579" t="str">
        <f t="shared" si="431"/>
        <v>LRKPLGS</v>
      </c>
      <c r="F4579" s="39">
        <v>117.64813995361328</v>
      </c>
      <c r="G4579">
        <f t="shared" si="429"/>
        <v>1.7972971160079593E-3</v>
      </c>
      <c r="H4579" s="38">
        <f>G4579*SUMIF('Manual Inputs'!$B$11:$B$22,'Expanded kW'!A4579,'Manual Inputs'!$C$11:$C$22)</f>
        <v>53761.189874526382</v>
      </c>
    </row>
    <row r="4580" spans="1:8" x14ac:dyDescent="0.2">
      <c r="A4580">
        <f t="shared" si="426"/>
        <v>9</v>
      </c>
      <c r="B4580" t="b">
        <f t="shared" si="427"/>
        <v>0</v>
      </c>
      <c r="C4580" t="str">
        <f t="shared" si="428"/>
        <v>ON</v>
      </c>
      <c r="D4580" s="4">
        <f t="shared" si="430"/>
        <v>42620.749999988897</v>
      </c>
      <c r="E4580" t="str">
        <f t="shared" si="431"/>
        <v>LRKPLGS</v>
      </c>
      <c r="F4580" s="39">
        <v>119.86569976806641</v>
      </c>
      <c r="G4580">
        <f t="shared" si="429"/>
        <v>1.8311745224902311E-3</v>
      </c>
      <c r="H4580" s="38">
        <f>G4580*SUMIF('Manual Inputs'!$B$11:$B$22,'Expanded kW'!A4580,'Manual Inputs'!$C$11:$C$22)</f>
        <v>54774.539123311282</v>
      </c>
    </row>
    <row r="4581" spans="1:8" x14ac:dyDescent="0.2">
      <c r="A4581">
        <f t="shared" si="426"/>
        <v>9</v>
      </c>
      <c r="B4581" t="b">
        <f t="shared" si="427"/>
        <v>0</v>
      </c>
      <c r="C4581" t="str">
        <f t="shared" si="428"/>
        <v>ON</v>
      </c>
      <c r="D4581" s="4">
        <f t="shared" si="430"/>
        <v>42620.791666655561</v>
      </c>
      <c r="E4581" t="str">
        <f t="shared" si="431"/>
        <v>LRKPLGS</v>
      </c>
      <c r="F4581" s="39">
        <v>109.68673706054687</v>
      </c>
      <c r="G4581">
        <f t="shared" si="429"/>
        <v>1.6756716787955438E-3</v>
      </c>
      <c r="H4581" s="38">
        <f>G4581*SUMIF('Manual Inputs'!$B$11:$B$22,'Expanded kW'!A4581,'Manual Inputs'!$C$11:$C$22)</f>
        <v>50123.100120021933</v>
      </c>
    </row>
    <row r="4582" spans="1:8" x14ac:dyDescent="0.2">
      <c r="A4582">
        <f t="shared" si="426"/>
        <v>9</v>
      </c>
      <c r="B4582" t="b">
        <f t="shared" si="427"/>
        <v>0</v>
      </c>
      <c r="C4582" t="str">
        <f t="shared" si="428"/>
        <v>ON</v>
      </c>
      <c r="D4582" s="4">
        <f t="shared" si="430"/>
        <v>42620.833333322225</v>
      </c>
      <c r="E4582" t="str">
        <f t="shared" si="431"/>
        <v>LRKPLGS</v>
      </c>
      <c r="F4582" s="39">
        <v>102.33843231201172</v>
      </c>
      <c r="G4582">
        <f t="shared" si="429"/>
        <v>1.5634124714906329E-3</v>
      </c>
      <c r="H4582" s="38">
        <f>G4582*SUMIF('Manual Inputs'!$B$11:$B$22,'Expanded kW'!A4582,'Manual Inputs'!$C$11:$C$22)</f>
        <v>46765.175319870854</v>
      </c>
    </row>
    <row r="4583" spans="1:8" x14ac:dyDescent="0.2">
      <c r="A4583">
        <f t="shared" si="426"/>
        <v>9</v>
      </c>
      <c r="B4583" t="b">
        <f t="shared" si="427"/>
        <v>0</v>
      </c>
      <c r="C4583" t="str">
        <f t="shared" si="428"/>
        <v>OFF</v>
      </c>
      <c r="D4583" s="4">
        <f t="shared" si="430"/>
        <v>42620.87499998889</v>
      </c>
      <c r="E4583" t="str">
        <f t="shared" si="431"/>
        <v>LRKPLGS</v>
      </c>
      <c r="F4583" s="39">
        <v>90.711990356445312</v>
      </c>
      <c r="G4583">
        <f t="shared" si="429"/>
        <v>1.3857966536424931E-3</v>
      </c>
      <c r="H4583" s="38">
        <f>G4583*SUMIF('Manual Inputs'!$B$11:$B$22,'Expanded kW'!A4583,'Manual Inputs'!$C$11:$C$22)</f>
        <v>41452.287638137743</v>
      </c>
    </row>
    <row r="4584" spans="1:8" x14ac:dyDescent="0.2">
      <c r="A4584">
        <f t="shared" si="426"/>
        <v>9</v>
      </c>
      <c r="B4584" t="b">
        <f t="shared" si="427"/>
        <v>0</v>
      </c>
      <c r="C4584" t="str">
        <f t="shared" si="428"/>
        <v>OFF</v>
      </c>
      <c r="D4584" s="4">
        <f t="shared" si="430"/>
        <v>42620.916666655554</v>
      </c>
      <c r="E4584" t="str">
        <f t="shared" si="431"/>
        <v>LRKPLGS</v>
      </c>
      <c r="F4584" s="39">
        <v>84.706336975097656</v>
      </c>
      <c r="G4584">
        <f t="shared" si="429"/>
        <v>1.29404897700013E-3</v>
      </c>
      <c r="H4584" s="38">
        <f>G4584*SUMIF('Manual Inputs'!$B$11:$B$22,'Expanded kW'!A4584,'Manual Inputs'!$C$11:$C$22)</f>
        <v>38707.908747978276</v>
      </c>
    </row>
    <row r="4585" spans="1:8" x14ac:dyDescent="0.2">
      <c r="A4585">
        <f t="shared" si="426"/>
        <v>9</v>
      </c>
      <c r="B4585" t="b">
        <f t="shared" si="427"/>
        <v>0</v>
      </c>
      <c r="C4585" t="str">
        <f t="shared" si="428"/>
        <v>OFF</v>
      </c>
      <c r="D4585" s="4">
        <f t="shared" si="430"/>
        <v>42620.958333322218</v>
      </c>
      <c r="E4585" t="str">
        <f t="shared" si="431"/>
        <v>LRKPLGS</v>
      </c>
      <c r="F4585" s="39">
        <v>81.240875244140625</v>
      </c>
      <c r="G4585">
        <f t="shared" si="429"/>
        <v>1.2411075163264568E-3</v>
      </c>
      <c r="H4585" s="38">
        <f>G4585*SUMIF('Manual Inputs'!$B$11:$B$22,'Expanded kW'!A4585,'Manual Inputs'!$C$11:$C$22)</f>
        <v>37124.310858590958</v>
      </c>
    </row>
    <row r="4586" spans="1:8" x14ac:dyDescent="0.2">
      <c r="A4586">
        <f t="shared" si="426"/>
        <v>9</v>
      </c>
      <c r="B4586" t="b">
        <f t="shared" si="427"/>
        <v>0</v>
      </c>
      <c r="C4586" t="str">
        <f t="shared" si="428"/>
        <v>OFF</v>
      </c>
      <c r="D4586" s="4">
        <f t="shared" si="430"/>
        <v>42620.999999988882</v>
      </c>
      <c r="E4586" t="str">
        <f t="shared" si="431"/>
        <v>LRKPLGS</v>
      </c>
      <c r="F4586" s="39">
        <v>74.863845825195313</v>
      </c>
      <c r="G4586">
        <f t="shared" si="429"/>
        <v>1.1436863706297431E-3</v>
      </c>
      <c r="H4586" s="38">
        <f>G4586*SUMIF('Manual Inputs'!$B$11:$B$22,'Expanded kW'!A4586,'Manual Inputs'!$C$11:$C$22)</f>
        <v>34210.225777751308</v>
      </c>
    </row>
    <row r="4587" spans="1:8" x14ac:dyDescent="0.2">
      <c r="A4587">
        <f t="shared" si="426"/>
        <v>9</v>
      </c>
      <c r="B4587" t="b">
        <f t="shared" si="427"/>
        <v>0</v>
      </c>
      <c r="C4587" t="str">
        <f t="shared" si="428"/>
        <v>OFF</v>
      </c>
      <c r="D4587" s="4">
        <f t="shared" si="430"/>
        <v>42621.041666655547</v>
      </c>
      <c r="E4587" t="str">
        <f t="shared" si="431"/>
        <v>LRKPLGS</v>
      </c>
      <c r="F4587" s="39">
        <v>72.095321655273437</v>
      </c>
      <c r="G4587">
        <f t="shared" si="429"/>
        <v>1.1013919449961477E-3</v>
      </c>
      <c r="H4587" s="38">
        <f>G4587*SUMIF('Manual Inputs'!$B$11:$B$22,'Expanded kW'!A4587,'Manual Inputs'!$C$11:$C$22)</f>
        <v>32945.10459835935</v>
      </c>
    </row>
    <row r="4588" spans="1:8" x14ac:dyDescent="0.2">
      <c r="A4588">
        <f t="shared" si="426"/>
        <v>9</v>
      </c>
      <c r="B4588" t="b">
        <f t="shared" si="427"/>
        <v>0</v>
      </c>
      <c r="C4588" t="str">
        <f t="shared" si="428"/>
        <v>OFF</v>
      </c>
      <c r="D4588" s="4">
        <f t="shared" si="430"/>
        <v>42621.083333322211</v>
      </c>
      <c r="E4588" t="str">
        <f t="shared" si="431"/>
        <v>LRKPLGS</v>
      </c>
      <c r="F4588" s="39">
        <v>66.542198181152344</v>
      </c>
      <c r="G4588">
        <f t="shared" si="429"/>
        <v>1.0165575157496749E-3</v>
      </c>
      <c r="H4588" s="38">
        <f>G4588*SUMIF('Manual Inputs'!$B$11:$B$22,'Expanded kW'!A4588,'Manual Inputs'!$C$11:$C$22)</f>
        <v>30407.516451138119</v>
      </c>
    </row>
    <row r="4589" spans="1:8" x14ac:dyDescent="0.2">
      <c r="A4589">
        <f t="shared" si="426"/>
        <v>9</v>
      </c>
      <c r="B4589" t="b">
        <f t="shared" si="427"/>
        <v>0</v>
      </c>
      <c r="C4589" t="str">
        <f t="shared" si="428"/>
        <v>OFF</v>
      </c>
      <c r="D4589" s="4">
        <f t="shared" si="430"/>
        <v>42621.124999988875</v>
      </c>
      <c r="E4589" t="str">
        <f t="shared" si="431"/>
        <v>LRKPLGS</v>
      </c>
      <c r="F4589" s="39">
        <v>66.387374877929687</v>
      </c>
      <c r="G4589">
        <f t="shared" si="429"/>
        <v>1.0141922979359243E-3</v>
      </c>
      <c r="H4589" s="38">
        <f>G4589*SUMIF('Manual Inputs'!$B$11:$B$22,'Expanded kW'!A4589,'Manual Inputs'!$C$11:$C$22)</f>
        <v>30336.767478780064</v>
      </c>
    </row>
    <row r="4590" spans="1:8" x14ac:dyDescent="0.2">
      <c r="A4590">
        <f t="shared" si="426"/>
        <v>9</v>
      </c>
      <c r="B4590" t="b">
        <f t="shared" si="427"/>
        <v>0</v>
      </c>
      <c r="C4590" t="str">
        <f t="shared" si="428"/>
        <v>OFF</v>
      </c>
      <c r="D4590" s="4">
        <f t="shared" si="430"/>
        <v>42621.166666655539</v>
      </c>
      <c r="E4590" t="str">
        <f t="shared" si="431"/>
        <v>LRKPLGS</v>
      </c>
      <c r="F4590" s="39">
        <v>67.957489013671875</v>
      </c>
      <c r="G4590">
        <f t="shared" si="429"/>
        <v>1.0381787511776451E-3</v>
      </c>
      <c r="H4590" s="38">
        <f>G4590*SUMIF('Manual Inputs'!$B$11:$B$22,'Expanded kW'!A4590,'Manual Inputs'!$C$11:$C$22)</f>
        <v>31054.256120841008</v>
      </c>
    </row>
    <row r="4591" spans="1:8" x14ac:dyDescent="0.2">
      <c r="A4591">
        <f t="shared" si="426"/>
        <v>9</v>
      </c>
      <c r="B4591" t="b">
        <f t="shared" si="427"/>
        <v>0</v>
      </c>
      <c r="C4591" t="str">
        <f t="shared" si="428"/>
        <v>OFF</v>
      </c>
      <c r="D4591" s="4">
        <f t="shared" si="430"/>
        <v>42621.208333322204</v>
      </c>
      <c r="E4591" t="str">
        <f t="shared" si="431"/>
        <v>LRKPLGS</v>
      </c>
      <c r="F4591" s="39">
        <v>73.670722961425781</v>
      </c>
      <c r="G4591">
        <f t="shared" si="429"/>
        <v>1.1254591697327154E-3</v>
      </c>
      <c r="H4591" s="38">
        <f>G4591*SUMIF('Manual Inputs'!$B$11:$B$22,'Expanded kW'!A4591,'Manual Inputs'!$C$11:$C$22)</f>
        <v>33665.009297082397</v>
      </c>
    </row>
    <row r="4592" spans="1:8" x14ac:dyDescent="0.2">
      <c r="A4592">
        <f t="shared" si="426"/>
        <v>9</v>
      </c>
      <c r="B4592" t="b">
        <f t="shared" si="427"/>
        <v>0</v>
      </c>
      <c r="C4592" t="str">
        <f t="shared" si="428"/>
        <v>OFF</v>
      </c>
      <c r="D4592" s="4">
        <f t="shared" si="430"/>
        <v>42621.249999988868</v>
      </c>
      <c r="E4592" t="str">
        <f t="shared" si="431"/>
        <v>LRKPLGS</v>
      </c>
      <c r="F4592" s="39">
        <v>97.430526733398437</v>
      </c>
      <c r="G4592">
        <f t="shared" si="429"/>
        <v>1.4884349618966947E-3</v>
      </c>
      <c r="H4592" s="38">
        <f>G4592*SUMIF('Manual Inputs'!$B$11:$B$22,'Expanded kW'!A4592,'Manual Inputs'!$C$11:$C$22)</f>
        <v>44522.429758384635</v>
      </c>
    </row>
    <row r="4593" spans="1:8" x14ac:dyDescent="0.2">
      <c r="A4593">
        <f t="shared" si="426"/>
        <v>9</v>
      </c>
      <c r="B4593" t="b">
        <f t="shared" si="427"/>
        <v>0</v>
      </c>
      <c r="C4593" t="str">
        <f t="shared" si="428"/>
        <v>ON</v>
      </c>
      <c r="D4593" s="4">
        <f t="shared" si="430"/>
        <v>42621.291666655532</v>
      </c>
      <c r="E4593" t="str">
        <f t="shared" si="431"/>
        <v>LRKPLGS</v>
      </c>
      <c r="F4593" s="39">
        <v>104.55785369873047</v>
      </c>
      <c r="G4593">
        <f t="shared" si="429"/>
        <v>1.5973183169985074E-3</v>
      </c>
      <c r="H4593" s="38">
        <f>G4593*SUMIF('Manual Inputs'!$B$11:$B$22,'Expanded kW'!A4593,'Manual Inputs'!$C$11:$C$22)</f>
        <v>47779.375243728704</v>
      </c>
    </row>
    <row r="4594" spans="1:8" x14ac:dyDescent="0.2">
      <c r="A4594">
        <f t="shared" si="426"/>
        <v>9</v>
      </c>
      <c r="B4594" t="b">
        <f t="shared" si="427"/>
        <v>0</v>
      </c>
      <c r="C4594" t="str">
        <f t="shared" si="428"/>
        <v>ON</v>
      </c>
      <c r="D4594" s="4">
        <f t="shared" si="430"/>
        <v>42621.333333322196</v>
      </c>
      <c r="E4594" t="str">
        <f t="shared" si="431"/>
        <v>LRKPLGS</v>
      </c>
      <c r="F4594" s="39">
        <v>109.82347106933594</v>
      </c>
      <c r="G4594">
        <f t="shared" si="429"/>
        <v>1.6777605485367372E-3</v>
      </c>
      <c r="H4594" s="38">
        <f>G4594*SUMIF('Manual Inputs'!$B$11:$B$22,'Expanded kW'!A4594,'Manual Inputs'!$C$11:$C$22)</f>
        <v>50185.582901404727</v>
      </c>
    </row>
    <row r="4595" spans="1:8" x14ac:dyDescent="0.2">
      <c r="A4595">
        <f t="shared" si="426"/>
        <v>9</v>
      </c>
      <c r="B4595" t="b">
        <f t="shared" si="427"/>
        <v>0</v>
      </c>
      <c r="C4595" t="str">
        <f t="shared" si="428"/>
        <v>ON</v>
      </c>
      <c r="D4595" s="4">
        <f t="shared" si="430"/>
        <v>42621.374999988861</v>
      </c>
      <c r="E4595" t="str">
        <f t="shared" si="431"/>
        <v>LRKPLGS</v>
      </c>
      <c r="F4595" s="39">
        <v>118.20000457763672</v>
      </c>
      <c r="G4595">
        <f t="shared" si="429"/>
        <v>1.8057278884585498E-3</v>
      </c>
      <c r="H4595" s="38">
        <f>G4595*SUMIF('Manual Inputs'!$B$11:$B$22,'Expanded kW'!A4595,'Manual Inputs'!$C$11:$C$22)</f>
        <v>54013.373197176923</v>
      </c>
    </row>
    <row r="4596" spans="1:8" x14ac:dyDescent="0.2">
      <c r="A4596">
        <f t="shared" si="426"/>
        <v>9</v>
      </c>
      <c r="B4596" t="b">
        <f t="shared" si="427"/>
        <v>0</v>
      </c>
      <c r="C4596" t="str">
        <f t="shared" si="428"/>
        <v>ON</v>
      </c>
      <c r="D4596" s="4">
        <f t="shared" si="430"/>
        <v>42621.416666655525</v>
      </c>
      <c r="E4596" t="str">
        <f t="shared" si="431"/>
        <v>LRKPLGS</v>
      </c>
      <c r="F4596" s="39">
        <v>126.67032623291016</v>
      </c>
      <c r="G4596">
        <f t="shared" si="429"/>
        <v>1.935128019125173E-3</v>
      </c>
      <c r="H4596" s="38">
        <f>G4596*SUMIF('Manual Inputs'!$B$11:$B$22,'Expanded kW'!A4596,'Manual Inputs'!$C$11:$C$22)</f>
        <v>57884.021479308838</v>
      </c>
    </row>
    <row r="4597" spans="1:8" x14ac:dyDescent="0.2">
      <c r="A4597">
        <f t="shared" si="426"/>
        <v>9</v>
      </c>
      <c r="B4597" t="b">
        <f t="shared" si="427"/>
        <v>0</v>
      </c>
      <c r="C4597" t="str">
        <f t="shared" si="428"/>
        <v>ON</v>
      </c>
      <c r="D4597" s="4">
        <f t="shared" si="430"/>
        <v>42621.458333322189</v>
      </c>
      <c r="E4597" t="str">
        <f t="shared" si="431"/>
        <v>LRKPLGS</v>
      </c>
      <c r="F4597" s="39">
        <v>129.65638732910156</v>
      </c>
      <c r="G4597">
        <f t="shared" si="429"/>
        <v>1.980745731385855E-3</v>
      </c>
      <c r="H4597" s="38">
        <f>G4597*SUMIF('Manual Inputs'!$B$11:$B$22,'Expanded kW'!A4597,'Manual Inputs'!$C$11:$C$22)</f>
        <v>59248.549619172154</v>
      </c>
    </row>
    <row r="4598" spans="1:8" x14ac:dyDescent="0.2">
      <c r="A4598">
        <f t="shared" si="426"/>
        <v>9</v>
      </c>
      <c r="B4598" t="b">
        <f t="shared" si="427"/>
        <v>0</v>
      </c>
      <c r="C4598" t="str">
        <f t="shared" si="428"/>
        <v>ON</v>
      </c>
      <c r="D4598" s="4">
        <f t="shared" si="430"/>
        <v>42621.499999988853</v>
      </c>
      <c r="E4598" t="str">
        <f t="shared" si="431"/>
        <v>LRKPLGS</v>
      </c>
      <c r="F4598" s="39">
        <v>132.86660766601562</v>
      </c>
      <c r="G4598">
        <f t="shared" si="429"/>
        <v>2.0297878986106038E-3</v>
      </c>
      <c r="H4598" s="38">
        <f>G4598*SUMIF('Manual Inputs'!$B$11:$B$22,'Expanded kW'!A4598,'Manual Inputs'!$C$11:$C$22)</f>
        <v>60715.51089148764</v>
      </c>
    </row>
    <row r="4599" spans="1:8" x14ac:dyDescent="0.2">
      <c r="A4599">
        <f t="shared" si="426"/>
        <v>9</v>
      </c>
      <c r="B4599" t="b">
        <f t="shared" si="427"/>
        <v>0</v>
      </c>
      <c r="C4599" t="str">
        <f t="shared" si="428"/>
        <v>ON</v>
      </c>
      <c r="D4599" s="4">
        <f t="shared" si="430"/>
        <v>42621.541666655517</v>
      </c>
      <c r="E4599" t="str">
        <f t="shared" si="431"/>
        <v>LRKPLGS</v>
      </c>
      <c r="F4599" s="39">
        <v>137.428955078125</v>
      </c>
      <c r="G4599">
        <f t="shared" si="429"/>
        <v>2.099486355800353E-3</v>
      </c>
      <c r="H4599" s="38">
        <f>G4599*SUMIF('Manual Inputs'!$B$11:$B$22,'Expanded kW'!A4599,'Manual Inputs'!$C$11:$C$22)</f>
        <v>62800.34814937097</v>
      </c>
    </row>
    <row r="4600" spans="1:8" x14ac:dyDescent="0.2">
      <c r="A4600">
        <f t="shared" si="426"/>
        <v>9</v>
      </c>
      <c r="B4600" t="b">
        <f t="shared" si="427"/>
        <v>0</v>
      </c>
      <c r="C4600" t="str">
        <f t="shared" si="428"/>
        <v>ON</v>
      </c>
      <c r="D4600" s="4">
        <f t="shared" si="430"/>
        <v>42621.583333322182</v>
      </c>
      <c r="E4600" t="str">
        <f t="shared" si="431"/>
        <v>LRKPLGS</v>
      </c>
      <c r="F4600" s="39">
        <v>137.60035705566406</v>
      </c>
      <c r="G4600">
        <f t="shared" si="429"/>
        <v>2.1021048441167045E-3</v>
      </c>
      <c r="H4600" s="38">
        <f>G4600*SUMIF('Manual Inputs'!$B$11:$B$22,'Expanded kW'!A4600,'Manual Inputs'!$C$11:$C$22)</f>
        <v>62878.673010800827</v>
      </c>
    </row>
    <row r="4601" spans="1:8" x14ac:dyDescent="0.2">
      <c r="A4601">
        <f t="shared" si="426"/>
        <v>9</v>
      </c>
      <c r="B4601" t="b">
        <f t="shared" si="427"/>
        <v>0</v>
      </c>
      <c r="C4601" t="str">
        <f t="shared" si="428"/>
        <v>ON</v>
      </c>
      <c r="D4601" s="4">
        <f t="shared" si="430"/>
        <v>42621.624999988846</v>
      </c>
      <c r="E4601" t="str">
        <f t="shared" si="431"/>
        <v>LRKPLGS</v>
      </c>
      <c r="F4601" s="39">
        <v>129.00093078613281</v>
      </c>
      <c r="G4601">
        <f t="shared" si="429"/>
        <v>1.9707323970925058E-3</v>
      </c>
      <c r="H4601" s="38">
        <f>G4601*SUMIF('Manual Inputs'!$B$11:$B$22,'Expanded kW'!A4601,'Manual Inputs'!$C$11:$C$22)</f>
        <v>58949.028320535923</v>
      </c>
    </row>
    <row r="4602" spans="1:8" x14ac:dyDescent="0.2">
      <c r="A4602">
        <f t="shared" si="426"/>
        <v>9</v>
      </c>
      <c r="B4602" t="b">
        <f t="shared" si="427"/>
        <v>0</v>
      </c>
      <c r="C4602" t="str">
        <f t="shared" si="428"/>
        <v>ON</v>
      </c>
      <c r="D4602" s="4">
        <f t="shared" si="430"/>
        <v>42621.66666665551</v>
      </c>
      <c r="E4602" t="str">
        <f t="shared" si="431"/>
        <v>LRKPLGS</v>
      </c>
      <c r="F4602" s="39">
        <v>131.20585632324219</v>
      </c>
      <c r="G4602">
        <f t="shared" si="429"/>
        <v>2.0044167911715065E-3</v>
      </c>
      <c r="H4602" s="38">
        <f>G4602*SUMIF('Manual Inputs'!$B$11:$B$22,'Expanded kW'!A4602,'Manual Inputs'!$C$11:$C$22)</f>
        <v>59956.604135219146</v>
      </c>
    </row>
    <row r="4603" spans="1:8" x14ac:dyDescent="0.2">
      <c r="A4603">
        <f t="shared" si="426"/>
        <v>9</v>
      </c>
      <c r="B4603" t="b">
        <f t="shared" si="427"/>
        <v>0</v>
      </c>
      <c r="C4603" t="str">
        <f t="shared" si="428"/>
        <v>ON</v>
      </c>
      <c r="D4603" s="4">
        <f t="shared" si="430"/>
        <v>42621.708333322174</v>
      </c>
      <c r="E4603" t="str">
        <f t="shared" si="431"/>
        <v>LRKPLGS</v>
      </c>
      <c r="F4603" s="39">
        <v>122.35057067871094</v>
      </c>
      <c r="G4603">
        <f t="shared" si="429"/>
        <v>1.8691356098743102E-3</v>
      </c>
      <c r="H4603" s="38">
        <f>G4603*SUMIF('Manual Inputs'!$B$11:$B$22,'Expanded kW'!A4603,'Manual Inputs'!$C$11:$C$22)</f>
        <v>55910.040431649177</v>
      </c>
    </row>
    <row r="4604" spans="1:8" x14ac:dyDescent="0.2">
      <c r="A4604">
        <f t="shared" si="426"/>
        <v>9</v>
      </c>
      <c r="B4604" t="b">
        <f t="shared" si="427"/>
        <v>0</v>
      </c>
      <c r="C4604" t="str">
        <f t="shared" si="428"/>
        <v>ON</v>
      </c>
      <c r="D4604" s="4">
        <f t="shared" si="430"/>
        <v>42621.749999988839</v>
      </c>
      <c r="E4604" t="str">
        <f t="shared" si="431"/>
        <v>LRKPLGS</v>
      </c>
      <c r="F4604" s="39">
        <v>109.46857452392578</v>
      </c>
      <c r="G4604">
        <f t="shared" si="429"/>
        <v>1.6723388347910004E-3</v>
      </c>
      <c r="H4604" s="38">
        <f>G4604*SUMIF('Manual Inputs'!$B$11:$B$22,'Expanded kW'!A4604,'Manual Inputs'!$C$11:$C$22)</f>
        <v>50023.407276944097</v>
      </c>
    </row>
    <row r="4605" spans="1:8" x14ac:dyDescent="0.2">
      <c r="A4605">
        <f t="shared" si="426"/>
        <v>9</v>
      </c>
      <c r="B4605" t="b">
        <f t="shared" si="427"/>
        <v>0</v>
      </c>
      <c r="C4605" t="str">
        <f t="shared" si="428"/>
        <v>ON</v>
      </c>
      <c r="D4605" s="4">
        <f t="shared" si="430"/>
        <v>42621.791666655503</v>
      </c>
      <c r="E4605" t="str">
        <f t="shared" si="431"/>
        <v>LRKPLGS</v>
      </c>
      <c r="F4605" s="39">
        <v>109.04552459716797</v>
      </c>
      <c r="G4605">
        <f t="shared" si="429"/>
        <v>1.6658759496694083E-3</v>
      </c>
      <c r="H4605" s="38">
        <f>G4605*SUMIF('Manual Inputs'!$B$11:$B$22,'Expanded kW'!A4605,'Manual Inputs'!$C$11:$C$22)</f>
        <v>49830.08788024306</v>
      </c>
    </row>
    <row r="4606" spans="1:8" x14ac:dyDescent="0.2">
      <c r="A4606">
        <f t="shared" si="426"/>
        <v>9</v>
      </c>
      <c r="B4606" t="b">
        <f t="shared" si="427"/>
        <v>0</v>
      </c>
      <c r="C4606" t="str">
        <f t="shared" si="428"/>
        <v>ON</v>
      </c>
      <c r="D4606" s="4">
        <f t="shared" si="430"/>
        <v>42621.833333322167</v>
      </c>
      <c r="E4606" t="str">
        <f t="shared" si="431"/>
        <v>LRKPLGS</v>
      </c>
      <c r="F4606" s="39">
        <v>109.39274597167969</v>
      </c>
      <c r="G4606">
        <f t="shared" si="429"/>
        <v>1.6711804107112259E-3</v>
      </c>
      <c r="H4606" s="38">
        <f>G4606*SUMIF('Manual Inputs'!$B$11:$B$22,'Expanded kW'!A4606,'Manual Inputs'!$C$11:$C$22)</f>
        <v>49988.756213214401</v>
      </c>
    </row>
    <row r="4607" spans="1:8" x14ac:dyDescent="0.2">
      <c r="A4607">
        <f t="shared" si="426"/>
        <v>9</v>
      </c>
      <c r="B4607" t="b">
        <f t="shared" si="427"/>
        <v>0</v>
      </c>
      <c r="C4607" t="str">
        <f t="shared" si="428"/>
        <v>OFF</v>
      </c>
      <c r="D4607" s="4">
        <f t="shared" si="430"/>
        <v>42621.874999988831</v>
      </c>
      <c r="E4607" t="str">
        <f t="shared" si="431"/>
        <v>LRKPLGS</v>
      </c>
      <c r="F4607" s="39">
        <v>96.596626281738281</v>
      </c>
      <c r="G4607">
        <f t="shared" si="429"/>
        <v>1.475695560513915E-3</v>
      </c>
      <c r="H4607" s="38">
        <f>G4607*SUMIF('Manual Inputs'!$B$11:$B$22,'Expanded kW'!A4607,'Manual Inputs'!$C$11:$C$22)</f>
        <v>44141.365675808993</v>
      </c>
    </row>
    <row r="4608" spans="1:8" x14ac:dyDescent="0.2">
      <c r="A4608">
        <f t="shared" si="426"/>
        <v>9</v>
      </c>
      <c r="B4608" t="b">
        <f t="shared" si="427"/>
        <v>0</v>
      </c>
      <c r="C4608" t="str">
        <f t="shared" si="428"/>
        <v>OFF</v>
      </c>
      <c r="D4608" s="4">
        <f t="shared" si="430"/>
        <v>42621.916666655496</v>
      </c>
      <c r="E4608" t="str">
        <f t="shared" si="431"/>
        <v>LRKPLGS</v>
      </c>
      <c r="F4608" s="39">
        <v>84.600532531738281</v>
      </c>
      <c r="G4608">
        <f t="shared" si="429"/>
        <v>1.2924326146761221E-3</v>
      </c>
      <c r="H4608" s="38">
        <f>G4608*SUMIF('Manual Inputs'!$B$11:$B$22,'Expanded kW'!A4608,'Manual Inputs'!$C$11:$C$22)</f>
        <v>38659.559723750142</v>
      </c>
    </row>
    <row r="4609" spans="1:8" x14ac:dyDescent="0.2">
      <c r="A4609">
        <f t="shared" si="426"/>
        <v>9</v>
      </c>
      <c r="B4609" t="b">
        <f t="shared" si="427"/>
        <v>0</v>
      </c>
      <c r="C4609" t="str">
        <f t="shared" si="428"/>
        <v>OFF</v>
      </c>
      <c r="D4609" s="4">
        <f t="shared" si="430"/>
        <v>42621.95833332216</v>
      </c>
      <c r="E4609" t="str">
        <f t="shared" si="431"/>
        <v>LRKPLGS</v>
      </c>
      <c r="F4609" s="39">
        <v>79.667472839355469</v>
      </c>
      <c r="G4609">
        <f t="shared" si="429"/>
        <v>1.2170708285763969E-3</v>
      </c>
      <c r="H4609" s="38">
        <f>G4609*SUMIF('Manual Inputs'!$B$11:$B$22,'Expanded kW'!A4609,'Manual Inputs'!$C$11:$C$22)</f>
        <v>36405.319589659361</v>
      </c>
    </row>
    <row r="4610" spans="1:8" x14ac:dyDescent="0.2">
      <c r="A4610">
        <f t="shared" ref="A4610:A4673" si="432">MONTH(D4610)</f>
        <v>9</v>
      </c>
      <c r="B4610" t="b">
        <f t="shared" ref="B4610:B4673" si="433">IF(ISNA(VLOOKUP(DATE(YEAR(D4610),MONTH(D4610),DAY(D4610)),Holidays,1,FALSE)),FALSE,TRUE)</f>
        <v>0</v>
      </c>
      <c r="C4610" t="str">
        <f t="shared" ref="C4610:C4673" si="434">IF(OR(HOUR(D4610)&lt;PkStart,HOUR(D4610)&gt;OPkStart-1,WEEKDAY(D4610,2)&gt;5,B4610)=TRUE,"OFF","ON")</f>
        <v>OFF</v>
      </c>
      <c r="D4610" s="4">
        <f t="shared" si="430"/>
        <v>42621.999999988824</v>
      </c>
      <c r="E4610" t="str">
        <f t="shared" si="431"/>
        <v>LRKPLGS</v>
      </c>
      <c r="F4610" s="39">
        <v>74.54339599609375</v>
      </c>
      <c r="G4610">
        <f t="shared" ref="G4610:G4673" si="435">IF(SUMIF($A$2:$A$8761,A4610,$F$2:$F$8761)=0,0,F4610/SUMIF($A$2:$A$8761,A4610,$F$2:$F$8761))</f>
        <v>1.1387908954110396E-3</v>
      </c>
      <c r="H4610" s="38">
        <f>G4610*SUMIF('Manual Inputs'!$B$11:$B$22,'Expanded kW'!A4610,'Manual Inputs'!$C$11:$C$22)</f>
        <v>34063.791128513498</v>
      </c>
    </row>
    <row r="4611" spans="1:8" x14ac:dyDescent="0.2">
      <c r="A4611">
        <f t="shared" si="432"/>
        <v>9</v>
      </c>
      <c r="B4611" t="b">
        <f t="shared" si="433"/>
        <v>0</v>
      </c>
      <c r="C4611" t="str">
        <f t="shared" si="434"/>
        <v>OFF</v>
      </c>
      <c r="D4611" s="4">
        <f t="shared" si="430"/>
        <v>42622.041666655488</v>
      </c>
      <c r="E4611" t="str">
        <f t="shared" si="431"/>
        <v>LRKPLGS</v>
      </c>
      <c r="F4611" s="39">
        <v>71.160469055175781</v>
      </c>
      <c r="G4611">
        <f t="shared" si="435"/>
        <v>1.0871103092413407E-3</v>
      </c>
      <c r="H4611" s="38">
        <f>G4611*SUMIF('Manual Inputs'!$B$11:$B$22,'Expanded kW'!A4611,'Manual Inputs'!$C$11:$C$22)</f>
        <v>32517.908824942439</v>
      </c>
    </row>
    <row r="4612" spans="1:8" x14ac:dyDescent="0.2">
      <c r="A4612">
        <f t="shared" si="432"/>
        <v>9</v>
      </c>
      <c r="B4612" t="b">
        <f t="shared" si="433"/>
        <v>0</v>
      </c>
      <c r="C4612" t="str">
        <f t="shared" si="434"/>
        <v>OFF</v>
      </c>
      <c r="D4612" s="4">
        <f t="shared" ref="D4612:D4675" si="436">+D4611+1/24</f>
        <v>42622.083333322153</v>
      </c>
      <c r="E4612" t="str">
        <f t="shared" ref="E4612:E4675" si="437">+E4611</f>
        <v>LRKPLGS</v>
      </c>
      <c r="F4612" s="39">
        <v>69.668853759765625</v>
      </c>
      <c r="G4612">
        <f t="shared" si="435"/>
        <v>1.0643230737636608E-3</v>
      </c>
      <c r="H4612" s="38">
        <f>G4612*SUMIF('Manual Inputs'!$B$11:$B$22,'Expanded kW'!A4612,'Manual Inputs'!$C$11:$C$22)</f>
        <v>31836.291477248622</v>
      </c>
    </row>
    <row r="4613" spans="1:8" x14ac:dyDescent="0.2">
      <c r="A4613">
        <f t="shared" si="432"/>
        <v>9</v>
      </c>
      <c r="B4613" t="b">
        <f t="shared" si="433"/>
        <v>0</v>
      </c>
      <c r="C4613" t="str">
        <f t="shared" si="434"/>
        <v>OFF</v>
      </c>
      <c r="D4613" s="4">
        <f t="shared" si="436"/>
        <v>42622.124999988817</v>
      </c>
      <c r="E4613" t="str">
        <f t="shared" si="437"/>
        <v>LRKPLGS</v>
      </c>
      <c r="F4613" s="39">
        <v>69.685272216796875</v>
      </c>
      <c r="G4613">
        <f t="shared" si="435"/>
        <v>1.0645738966452056E-3</v>
      </c>
      <c r="H4613" s="38">
        <f>G4613*SUMIF('Manual Inputs'!$B$11:$B$22,'Expanded kW'!A4613,'Manual Inputs'!$C$11:$C$22)</f>
        <v>31843.794152482173</v>
      </c>
    </row>
    <row r="4614" spans="1:8" x14ac:dyDescent="0.2">
      <c r="A4614">
        <f t="shared" si="432"/>
        <v>9</v>
      </c>
      <c r="B4614" t="b">
        <f t="shared" si="433"/>
        <v>0</v>
      </c>
      <c r="C4614" t="str">
        <f t="shared" si="434"/>
        <v>OFF</v>
      </c>
      <c r="D4614" s="4">
        <f t="shared" si="436"/>
        <v>42622.166666655481</v>
      </c>
      <c r="E4614" t="str">
        <f t="shared" si="437"/>
        <v>LRKPLGS</v>
      </c>
      <c r="F4614" s="39">
        <v>73.408111572265625</v>
      </c>
      <c r="G4614">
        <f t="shared" si="435"/>
        <v>1.1214472857152163E-3</v>
      </c>
      <c r="H4614" s="38">
        <f>G4614*SUMIF('Manual Inputs'!$B$11:$B$22,'Expanded kW'!A4614,'Manual Inputs'!$C$11:$C$22)</f>
        <v>33545.004843451265</v>
      </c>
    </row>
    <row r="4615" spans="1:8" x14ac:dyDescent="0.2">
      <c r="A4615">
        <f t="shared" si="432"/>
        <v>9</v>
      </c>
      <c r="B4615" t="b">
        <f t="shared" si="433"/>
        <v>0</v>
      </c>
      <c r="C4615" t="str">
        <f t="shared" si="434"/>
        <v>OFF</v>
      </c>
      <c r="D4615" s="4">
        <f t="shared" si="436"/>
        <v>42622.208333322145</v>
      </c>
      <c r="E4615" t="str">
        <f t="shared" si="437"/>
        <v>LRKPLGS</v>
      </c>
      <c r="F4615" s="39">
        <v>85.221511840820313</v>
      </c>
      <c r="G4615">
        <f t="shared" si="435"/>
        <v>1.3019192442289037E-3</v>
      </c>
      <c r="H4615" s="38">
        <f>G4615*SUMIF('Manual Inputs'!$B$11:$B$22,'Expanded kW'!A4615,'Manual Inputs'!$C$11:$C$22)</f>
        <v>38943.326101670558</v>
      </c>
    </row>
    <row r="4616" spans="1:8" x14ac:dyDescent="0.2">
      <c r="A4616">
        <f t="shared" si="432"/>
        <v>9</v>
      </c>
      <c r="B4616" t="b">
        <f t="shared" si="433"/>
        <v>0</v>
      </c>
      <c r="C4616" t="str">
        <f t="shared" si="434"/>
        <v>OFF</v>
      </c>
      <c r="D4616" s="4">
        <f t="shared" si="436"/>
        <v>42622.24999998881</v>
      </c>
      <c r="E4616" t="str">
        <f t="shared" si="437"/>
        <v>LRKPLGS</v>
      </c>
      <c r="F4616" s="39">
        <v>99.657791137695313</v>
      </c>
      <c r="G4616">
        <f t="shared" si="435"/>
        <v>1.5224606242829279E-3</v>
      </c>
      <c r="H4616" s="38">
        <f>G4616*SUMIF('Manual Inputs'!$B$11:$B$22,'Expanded kW'!A4616,'Manual Inputs'!$C$11:$C$22)</f>
        <v>45540.213673943261</v>
      </c>
    </row>
    <row r="4617" spans="1:8" x14ac:dyDescent="0.2">
      <c r="A4617">
        <f t="shared" si="432"/>
        <v>9</v>
      </c>
      <c r="B4617" t="b">
        <f t="shared" si="433"/>
        <v>0</v>
      </c>
      <c r="C4617" t="str">
        <f t="shared" si="434"/>
        <v>ON</v>
      </c>
      <c r="D4617" s="4">
        <f t="shared" si="436"/>
        <v>42622.291666655474</v>
      </c>
      <c r="E4617" t="str">
        <f t="shared" si="437"/>
        <v>LRKPLGS</v>
      </c>
      <c r="F4617" s="39">
        <v>98.225654602050781</v>
      </c>
      <c r="G4617">
        <f t="shared" si="435"/>
        <v>1.5005820389839303E-3</v>
      </c>
      <c r="H4617" s="38">
        <f>G4617*SUMIF('Manual Inputs'!$B$11:$B$22,'Expanded kW'!A4617,'Manual Inputs'!$C$11:$C$22)</f>
        <v>44885.776092104839</v>
      </c>
    </row>
    <row r="4618" spans="1:8" x14ac:dyDescent="0.2">
      <c r="A4618">
        <f t="shared" si="432"/>
        <v>9</v>
      </c>
      <c r="B4618" t="b">
        <f t="shared" si="433"/>
        <v>0</v>
      </c>
      <c r="C4618" t="str">
        <f t="shared" si="434"/>
        <v>ON</v>
      </c>
      <c r="D4618" s="4">
        <f t="shared" si="436"/>
        <v>42622.333333322138</v>
      </c>
      <c r="E4618" t="str">
        <f t="shared" si="437"/>
        <v>LRKPLGS</v>
      </c>
      <c r="F4618" s="39">
        <v>106.635009765625</v>
      </c>
      <c r="G4618">
        <f t="shared" si="435"/>
        <v>1.6290507915620656E-3</v>
      </c>
      <c r="H4618" s="38">
        <f>G4618*SUMIF('Manual Inputs'!$B$11:$B$22,'Expanded kW'!A4618,'Manual Inputs'!$C$11:$C$22)</f>
        <v>48728.56476559765</v>
      </c>
    </row>
    <row r="4619" spans="1:8" x14ac:dyDescent="0.2">
      <c r="A4619">
        <f t="shared" si="432"/>
        <v>9</v>
      </c>
      <c r="B4619" t="b">
        <f t="shared" si="433"/>
        <v>0</v>
      </c>
      <c r="C4619" t="str">
        <f t="shared" si="434"/>
        <v>ON</v>
      </c>
      <c r="D4619" s="4">
        <f t="shared" si="436"/>
        <v>42622.374999988802</v>
      </c>
      <c r="E4619" t="str">
        <f t="shared" si="437"/>
        <v>LRKPLGS</v>
      </c>
      <c r="F4619" s="39">
        <v>113.04526519775391</v>
      </c>
      <c r="G4619">
        <f t="shared" si="435"/>
        <v>1.7269795272444337E-3</v>
      </c>
      <c r="H4619" s="38">
        <f>G4619*SUMIF('Manual Inputs'!$B$11:$B$22,'Expanded kW'!A4619,'Manual Inputs'!$C$11:$C$22)</f>
        <v>51657.833001940147</v>
      </c>
    </row>
    <row r="4620" spans="1:8" x14ac:dyDescent="0.2">
      <c r="A4620">
        <f t="shared" si="432"/>
        <v>9</v>
      </c>
      <c r="B4620" t="b">
        <f t="shared" si="433"/>
        <v>0</v>
      </c>
      <c r="C4620" t="str">
        <f t="shared" si="434"/>
        <v>ON</v>
      </c>
      <c r="D4620" s="4">
        <f t="shared" si="436"/>
        <v>42622.416666655467</v>
      </c>
      <c r="E4620" t="str">
        <f t="shared" si="437"/>
        <v>LRKPLGS</v>
      </c>
      <c r="F4620" s="39">
        <v>115.59184265136719</v>
      </c>
      <c r="G4620">
        <f t="shared" si="435"/>
        <v>1.7658832983952113E-3</v>
      </c>
      <c r="H4620" s="38">
        <f>G4620*SUMIF('Manual Inputs'!$B$11:$B$22,'Expanded kW'!A4620,'Manual Inputs'!$C$11:$C$22)</f>
        <v>52821.53209712237</v>
      </c>
    </row>
    <row r="4621" spans="1:8" x14ac:dyDescent="0.2">
      <c r="A4621">
        <f t="shared" si="432"/>
        <v>9</v>
      </c>
      <c r="B4621" t="b">
        <f t="shared" si="433"/>
        <v>0</v>
      </c>
      <c r="C4621" t="str">
        <f t="shared" si="434"/>
        <v>ON</v>
      </c>
      <c r="D4621" s="4">
        <f t="shared" si="436"/>
        <v>42622.458333322131</v>
      </c>
      <c r="E4621" t="str">
        <f t="shared" si="437"/>
        <v>LRKPLGS</v>
      </c>
      <c r="F4621" s="39">
        <v>113.35777282714844</v>
      </c>
      <c r="G4621">
        <f t="shared" si="435"/>
        <v>1.7317536703907914E-3</v>
      </c>
      <c r="H4621" s="38">
        <f>G4621*SUMIF('Manual Inputs'!$B$11:$B$22,'Expanded kW'!A4621,'Manual Inputs'!$C$11:$C$22)</f>
        <v>51800.638336624928</v>
      </c>
    </row>
    <row r="4622" spans="1:8" x14ac:dyDescent="0.2">
      <c r="A4622">
        <f t="shared" si="432"/>
        <v>9</v>
      </c>
      <c r="B4622" t="b">
        <f t="shared" si="433"/>
        <v>0</v>
      </c>
      <c r="C4622" t="str">
        <f t="shared" si="434"/>
        <v>ON</v>
      </c>
      <c r="D4622" s="4">
        <f t="shared" si="436"/>
        <v>42622.499999988795</v>
      </c>
      <c r="E4622" t="str">
        <f t="shared" si="437"/>
        <v>LRKPLGS</v>
      </c>
      <c r="F4622" s="39">
        <v>122.45752716064453</v>
      </c>
      <c r="G4622">
        <f t="shared" si="435"/>
        <v>1.8707695717592443E-3</v>
      </c>
      <c r="H4622" s="38">
        <f>G4622*SUMIF('Manual Inputs'!$B$11:$B$22,'Expanded kW'!A4622,'Manual Inputs'!$C$11:$C$22)</f>
        <v>55958.915898238025</v>
      </c>
    </row>
    <row r="4623" spans="1:8" x14ac:dyDescent="0.2">
      <c r="A4623">
        <f t="shared" si="432"/>
        <v>9</v>
      </c>
      <c r="B4623" t="b">
        <f t="shared" si="433"/>
        <v>0</v>
      </c>
      <c r="C4623" t="str">
        <f t="shared" si="434"/>
        <v>ON</v>
      </c>
      <c r="D4623" s="4">
        <f t="shared" si="436"/>
        <v>42622.541666655459</v>
      </c>
      <c r="E4623" t="str">
        <f t="shared" si="437"/>
        <v>LRKPLGS</v>
      </c>
      <c r="F4623" s="39">
        <v>123.2877197265625</v>
      </c>
      <c r="G4623">
        <f t="shared" si="435"/>
        <v>1.8834523281975862E-3</v>
      </c>
      <c r="H4623" s="38">
        <f>G4623*SUMIF('Manual Inputs'!$B$11:$B$22,'Expanded kW'!A4623,'Manual Inputs'!$C$11:$C$22)</f>
        <v>56338.285603414275</v>
      </c>
    </row>
    <row r="4624" spans="1:8" x14ac:dyDescent="0.2">
      <c r="A4624">
        <f t="shared" si="432"/>
        <v>9</v>
      </c>
      <c r="B4624" t="b">
        <f t="shared" si="433"/>
        <v>0</v>
      </c>
      <c r="C4624" t="str">
        <f t="shared" si="434"/>
        <v>ON</v>
      </c>
      <c r="D4624" s="4">
        <f t="shared" si="436"/>
        <v>42622.583333322124</v>
      </c>
      <c r="E4624" t="str">
        <f t="shared" si="437"/>
        <v>LRKPLGS</v>
      </c>
      <c r="F4624" s="39">
        <v>119.5306396484375</v>
      </c>
      <c r="G4624">
        <f t="shared" si="435"/>
        <v>1.8260558475419E-3</v>
      </c>
      <c r="H4624" s="38">
        <f>G4624*SUMIF('Manual Inputs'!$B$11:$B$22,'Expanded kW'!A4624,'Manual Inputs'!$C$11:$C$22)</f>
        <v>54621.428069300113</v>
      </c>
    </row>
    <row r="4625" spans="1:8" x14ac:dyDescent="0.2">
      <c r="A4625">
        <f t="shared" si="432"/>
        <v>9</v>
      </c>
      <c r="B4625" t="b">
        <f t="shared" si="433"/>
        <v>0</v>
      </c>
      <c r="C4625" t="str">
        <f t="shared" si="434"/>
        <v>ON</v>
      </c>
      <c r="D4625" s="4">
        <f t="shared" si="436"/>
        <v>42622.624999988788</v>
      </c>
      <c r="E4625" t="str">
        <f t="shared" si="437"/>
        <v>LRKPLGS</v>
      </c>
      <c r="F4625" s="39">
        <v>119.92441558837891</v>
      </c>
      <c r="G4625">
        <f t="shared" si="435"/>
        <v>1.8320715173305517E-3</v>
      </c>
      <c r="H4625" s="38">
        <f>G4625*SUMIF('Manual Inputs'!$B$11:$B$22,'Expanded kW'!A4625,'Manual Inputs'!$C$11:$C$22)</f>
        <v>54801.37025184169</v>
      </c>
    </row>
    <row r="4626" spans="1:8" x14ac:dyDescent="0.2">
      <c r="A4626">
        <f t="shared" si="432"/>
        <v>9</v>
      </c>
      <c r="B4626" t="b">
        <f t="shared" si="433"/>
        <v>0</v>
      </c>
      <c r="C4626" t="str">
        <f t="shared" si="434"/>
        <v>ON</v>
      </c>
      <c r="D4626" s="4">
        <f t="shared" si="436"/>
        <v>42622.666666655452</v>
      </c>
      <c r="E4626" t="str">
        <f t="shared" si="437"/>
        <v>LRKPLGS</v>
      </c>
      <c r="F4626" s="39">
        <v>112.53981018066406</v>
      </c>
      <c r="G4626">
        <f t="shared" si="435"/>
        <v>1.7192577490263885E-3</v>
      </c>
      <c r="H4626" s="38">
        <f>G4626*SUMIF('Manual Inputs'!$B$11:$B$22,'Expanded kW'!A4626,'Manual Inputs'!$C$11:$C$22)</f>
        <v>51426.857287768093</v>
      </c>
    </row>
    <row r="4627" spans="1:8" x14ac:dyDescent="0.2">
      <c r="A4627">
        <f t="shared" si="432"/>
        <v>9</v>
      </c>
      <c r="B4627" t="b">
        <f t="shared" si="433"/>
        <v>0</v>
      </c>
      <c r="C4627" t="str">
        <f t="shared" si="434"/>
        <v>ON</v>
      </c>
      <c r="D4627" s="4">
        <f t="shared" si="436"/>
        <v>42622.708333322116</v>
      </c>
      <c r="E4627" t="str">
        <f t="shared" si="437"/>
        <v>LRKPLGS</v>
      </c>
      <c r="F4627" s="39">
        <v>104.10778045654297</v>
      </c>
      <c r="G4627">
        <f t="shared" si="435"/>
        <v>1.590442599792142E-3</v>
      </c>
      <c r="H4627" s="38">
        <f>G4627*SUMIF('Manual Inputs'!$B$11:$B$22,'Expanded kW'!A4627,'Manual Inputs'!$C$11:$C$22)</f>
        <v>47573.707112976903</v>
      </c>
    </row>
    <row r="4628" spans="1:8" x14ac:dyDescent="0.2">
      <c r="A4628">
        <f t="shared" si="432"/>
        <v>9</v>
      </c>
      <c r="B4628" t="b">
        <f t="shared" si="433"/>
        <v>0</v>
      </c>
      <c r="C4628" t="str">
        <f t="shared" si="434"/>
        <v>ON</v>
      </c>
      <c r="D4628" s="4">
        <f t="shared" si="436"/>
        <v>42622.74999998878</v>
      </c>
      <c r="E4628" t="str">
        <f t="shared" si="437"/>
        <v>LRKPLGS</v>
      </c>
      <c r="F4628" s="39">
        <v>101.19901275634766</v>
      </c>
      <c r="G4628">
        <f t="shared" si="435"/>
        <v>1.5460056898608892E-3</v>
      </c>
      <c r="H4628" s="38">
        <f>G4628*SUMIF('Manual Inputs'!$B$11:$B$22,'Expanded kW'!A4628,'Manual Inputs'!$C$11:$C$22)</f>
        <v>46244.499420507243</v>
      </c>
    </row>
    <row r="4629" spans="1:8" x14ac:dyDescent="0.2">
      <c r="A4629">
        <f t="shared" si="432"/>
        <v>9</v>
      </c>
      <c r="B4629" t="b">
        <f t="shared" si="433"/>
        <v>0</v>
      </c>
      <c r="C4629" t="str">
        <f t="shared" si="434"/>
        <v>ON</v>
      </c>
      <c r="D4629" s="4">
        <f t="shared" si="436"/>
        <v>42622.791666655445</v>
      </c>
      <c r="E4629" t="str">
        <f t="shared" si="437"/>
        <v>LRKPLGS</v>
      </c>
      <c r="F4629" s="39">
        <v>102.25138092041016</v>
      </c>
      <c r="G4629">
        <f t="shared" si="435"/>
        <v>1.5620825973835569E-3</v>
      </c>
      <c r="H4629" s="38">
        <f>G4629*SUMIF('Manual Inputs'!$B$11:$B$22,'Expanded kW'!A4629,'Manual Inputs'!$C$11:$C$22)</f>
        <v>46725.395801090715</v>
      </c>
    </row>
    <row r="4630" spans="1:8" x14ac:dyDescent="0.2">
      <c r="A4630">
        <f t="shared" si="432"/>
        <v>9</v>
      </c>
      <c r="B4630" t="b">
        <f t="shared" si="433"/>
        <v>0</v>
      </c>
      <c r="C4630" t="str">
        <f t="shared" si="434"/>
        <v>ON</v>
      </c>
      <c r="D4630" s="4">
        <f t="shared" si="436"/>
        <v>42622.833333322109</v>
      </c>
      <c r="E4630" t="str">
        <f t="shared" si="437"/>
        <v>LRKPLGS</v>
      </c>
      <c r="F4630" s="39">
        <v>100.83545684814453</v>
      </c>
      <c r="G4630">
        <f t="shared" si="435"/>
        <v>1.5404516880247465E-3</v>
      </c>
      <c r="H4630" s="38">
        <f>G4630*SUMIF('Manual Inputs'!$B$11:$B$22,'Expanded kW'!A4630,'Manual Inputs'!$C$11:$C$22)</f>
        <v>46078.366762408099</v>
      </c>
    </row>
    <row r="4631" spans="1:8" x14ac:dyDescent="0.2">
      <c r="A4631">
        <f t="shared" si="432"/>
        <v>9</v>
      </c>
      <c r="B4631" t="b">
        <f t="shared" si="433"/>
        <v>0</v>
      </c>
      <c r="C4631" t="str">
        <f t="shared" si="434"/>
        <v>OFF</v>
      </c>
      <c r="D4631" s="4">
        <f t="shared" si="436"/>
        <v>42622.874999988773</v>
      </c>
      <c r="E4631" t="str">
        <f t="shared" si="437"/>
        <v>LRKPLGS</v>
      </c>
      <c r="F4631" s="39">
        <v>90.716484069824219</v>
      </c>
      <c r="G4631">
        <f t="shared" si="435"/>
        <v>1.3858653035854439E-3</v>
      </c>
      <c r="H4631" s="38">
        <f>G4631*SUMIF('Manual Inputs'!$B$11:$B$22,'Expanded kW'!A4631,'Manual Inputs'!$C$11:$C$22)</f>
        <v>41454.34111198187</v>
      </c>
    </row>
    <row r="4632" spans="1:8" x14ac:dyDescent="0.2">
      <c r="A4632">
        <f t="shared" si="432"/>
        <v>9</v>
      </c>
      <c r="B4632" t="b">
        <f t="shared" si="433"/>
        <v>0</v>
      </c>
      <c r="C4632" t="str">
        <f t="shared" si="434"/>
        <v>OFF</v>
      </c>
      <c r="D4632" s="4">
        <f t="shared" si="436"/>
        <v>42622.916666655437</v>
      </c>
      <c r="E4632" t="str">
        <f t="shared" si="437"/>
        <v>LRKPLGS</v>
      </c>
      <c r="F4632" s="39">
        <v>80.750732421875</v>
      </c>
      <c r="G4632">
        <f t="shared" si="435"/>
        <v>1.233619660749332E-3</v>
      </c>
      <c r="H4632" s="38">
        <f>G4632*SUMIF('Manual Inputs'!$B$11:$B$22,'Expanded kW'!A4632,'Manual Inputs'!$C$11:$C$22)</f>
        <v>36900.33229553124</v>
      </c>
    </row>
    <row r="4633" spans="1:8" x14ac:dyDescent="0.2">
      <c r="A4633">
        <f t="shared" si="432"/>
        <v>9</v>
      </c>
      <c r="B4633" t="b">
        <f t="shared" si="433"/>
        <v>0</v>
      </c>
      <c r="C4633" t="str">
        <f t="shared" si="434"/>
        <v>OFF</v>
      </c>
      <c r="D4633" s="4">
        <f t="shared" si="436"/>
        <v>42622.958333322102</v>
      </c>
      <c r="E4633" t="str">
        <f t="shared" si="437"/>
        <v>LRKPLGS</v>
      </c>
      <c r="F4633" s="39">
        <v>75.950843811035156</v>
      </c>
      <c r="G4633">
        <f t="shared" si="435"/>
        <v>1.1602923139606509E-3</v>
      </c>
      <c r="H4633" s="38">
        <f>G4633*SUMIF('Manual Inputs'!$B$11:$B$22,'Expanded kW'!A4633,'Manual Inputs'!$C$11:$C$22)</f>
        <v>34706.946806515596</v>
      </c>
    </row>
    <row r="4634" spans="1:8" x14ac:dyDescent="0.2">
      <c r="A4634">
        <f t="shared" si="432"/>
        <v>9</v>
      </c>
      <c r="B4634" t="b">
        <f t="shared" si="433"/>
        <v>0</v>
      </c>
      <c r="C4634" t="str">
        <f t="shared" si="434"/>
        <v>OFF</v>
      </c>
      <c r="D4634" s="4">
        <f t="shared" si="436"/>
        <v>42622.999999988766</v>
      </c>
      <c r="E4634" t="str">
        <f t="shared" si="437"/>
        <v>LRKPLGS</v>
      </c>
      <c r="F4634" s="39">
        <v>72.574249267578125</v>
      </c>
      <c r="G4634">
        <f t="shared" si="435"/>
        <v>1.1087084670993546E-3</v>
      </c>
      <c r="H4634" s="38">
        <f>G4634*SUMIF('Manual Inputs'!$B$11:$B$22,'Expanded kW'!A4634,'Manual Inputs'!$C$11:$C$22)</f>
        <v>33163.958192741862</v>
      </c>
    </row>
    <row r="4635" spans="1:8" x14ac:dyDescent="0.2">
      <c r="A4635">
        <f t="shared" si="432"/>
        <v>9</v>
      </c>
      <c r="B4635" t="b">
        <f t="shared" si="433"/>
        <v>0</v>
      </c>
      <c r="C4635" t="str">
        <f t="shared" si="434"/>
        <v>OFF</v>
      </c>
      <c r="D4635" s="4">
        <f t="shared" si="436"/>
        <v>42623.04166665543</v>
      </c>
      <c r="E4635" t="str">
        <f t="shared" si="437"/>
        <v>LRKPLGS</v>
      </c>
      <c r="F4635" s="39">
        <v>70.499252319335937</v>
      </c>
      <c r="G4635">
        <f t="shared" si="435"/>
        <v>1.0770089771433601E-3</v>
      </c>
      <c r="H4635" s="38">
        <f>G4635*SUMIF('Manual Inputs'!$B$11:$B$22,'Expanded kW'!A4635,'Manual Inputs'!$C$11:$C$22)</f>
        <v>32215.75531450261</v>
      </c>
    </row>
    <row r="4636" spans="1:8" x14ac:dyDescent="0.2">
      <c r="A4636">
        <f t="shared" si="432"/>
        <v>9</v>
      </c>
      <c r="B4636" t="b">
        <f t="shared" si="433"/>
        <v>0</v>
      </c>
      <c r="C4636" t="str">
        <f t="shared" si="434"/>
        <v>OFF</v>
      </c>
      <c r="D4636" s="4">
        <f t="shared" si="436"/>
        <v>42623.083333322094</v>
      </c>
      <c r="E4636" t="str">
        <f t="shared" si="437"/>
        <v>LRKPLGS</v>
      </c>
      <c r="F4636" s="39">
        <v>68.694564819335938</v>
      </c>
      <c r="G4636">
        <f t="shared" si="435"/>
        <v>1.0494389735689349E-3</v>
      </c>
      <c r="H4636" s="38">
        <f>G4636*SUMIF('Manual Inputs'!$B$11:$B$22,'Expanded kW'!A4636,'Manual Inputs'!$C$11:$C$22)</f>
        <v>31391.074640503532</v>
      </c>
    </row>
    <row r="4637" spans="1:8" x14ac:dyDescent="0.2">
      <c r="A4637">
        <f t="shared" si="432"/>
        <v>9</v>
      </c>
      <c r="B4637" t="b">
        <f t="shared" si="433"/>
        <v>0</v>
      </c>
      <c r="C4637" t="str">
        <f t="shared" si="434"/>
        <v>OFF</v>
      </c>
      <c r="D4637" s="4">
        <f t="shared" si="436"/>
        <v>42623.124999988759</v>
      </c>
      <c r="E4637" t="str">
        <f t="shared" si="437"/>
        <v>LRKPLGS</v>
      </c>
      <c r="F4637" s="39">
        <v>68.638832092285156</v>
      </c>
      <c r="G4637">
        <f t="shared" si="435"/>
        <v>1.0485875511016087E-3</v>
      </c>
      <c r="H4637" s="38">
        <f>G4637*SUMIF('Manual Inputs'!$B$11:$B$22,'Expanded kW'!A4637,'Manual Inputs'!$C$11:$C$22)</f>
        <v>31365.606683913789</v>
      </c>
    </row>
    <row r="4638" spans="1:8" x14ac:dyDescent="0.2">
      <c r="A4638">
        <f t="shared" si="432"/>
        <v>9</v>
      </c>
      <c r="B4638" t="b">
        <f t="shared" si="433"/>
        <v>0</v>
      </c>
      <c r="C4638" t="str">
        <f t="shared" si="434"/>
        <v>OFF</v>
      </c>
      <c r="D4638" s="4">
        <f t="shared" si="436"/>
        <v>42623.166666655423</v>
      </c>
      <c r="E4638" t="str">
        <f t="shared" si="437"/>
        <v>LRKPLGS</v>
      </c>
      <c r="F4638" s="39">
        <v>67.678176879882812</v>
      </c>
      <c r="G4638">
        <f t="shared" si="435"/>
        <v>1.0339117318034071E-3</v>
      </c>
      <c r="H4638" s="38">
        <f>G4638*SUMIF('Manual Inputs'!$B$11:$B$22,'Expanded kW'!A4638,'Manual Inputs'!$C$11:$C$22)</f>
        <v>30926.619996166075</v>
      </c>
    </row>
    <row r="4639" spans="1:8" x14ac:dyDescent="0.2">
      <c r="A4639">
        <f t="shared" si="432"/>
        <v>9</v>
      </c>
      <c r="B4639" t="b">
        <f t="shared" si="433"/>
        <v>0</v>
      </c>
      <c r="C4639" t="str">
        <f t="shared" si="434"/>
        <v>OFF</v>
      </c>
      <c r="D4639" s="4">
        <f t="shared" si="436"/>
        <v>42623.208333322087</v>
      </c>
      <c r="E4639" t="str">
        <f t="shared" si="437"/>
        <v>LRKPLGS</v>
      </c>
      <c r="F4639" s="39">
        <v>67.028854370117187</v>
      </c>
      <c r="G4639">
        <f t="shared" si="435"/>
        <v>1.0239921064304864E-3</v>
      </c>
      <c r="H4639" s="38">
        <f>G4639*SUMIF('Manual Inputs'!$B$11:$B$22,'Expanded kW'!A4639,'Manual Inputs'!$C$11:$C$22)</f>
        <v>30629.901741622678</v>
      </c>
    </row>
    <row r="4640" spans="1:8" x14ac:dyDescent="0.2">
      <c r="A4640">
        <f t="shared" si="432"/>
        <v>9</v>
      </c>
      <c r="B4640" t="b">
        <f t="shared" si="433"/>
        <v>0</v>
      </c>
      <c r="C4640" t="str">
        <f t="shared" si="434"/>
        <v>OFF</v>
      </c>
      <c r="D4640" s="4">
        <f t="shared" si="436"/>
        <v>42623.249999988751</v>
      </c>
      <c r="E4640" t="str">
        <f t="shared" si="437"/>
        <v>LRKPLGS</v>
      </c>
      <c r="F4640" s="39">
        <v>70.062469482421875</v>
      </c>
      <c r="G4640">
        <f t="shared" si="435"/>
        <v>1.0703362959312564E-3</v>
      </c>
      <c r="H4640" s="38">
        <f>G4640*SUMIF('Manual Inputs'!$B$11:$B$22,'Expanded kW'!A4640,'Manual Inputs'!$C$11:$C$22)</f>
        <v>32016.160445951948</v>
      </c>
    </row>
    <row r="4641" spans="1:8" x14ac:dyDescent="0.2">
      <c r="A4641">
        <f t="shared" si="432"/>
        <v>9</v>
      </c>
      <c r="B4641" t="b">
        <f t="shared" si="433"/>
        <v>0</v>
      </c>
      <c r="C4641" t="str">
        <f t="shared" si="434"/>
        <v>OFF</v>
      </c>
      <c r="D4641" s="4">
        <f t="shared" si="436"/>
        <v>42623.291666655416</v>
      </c>
      <c r="E4641" t="str">
        <f t="shared" si="437"/>
        <v>LRKPLGS</v>
      </c>
      <c r="F4641" s="39">
        <v>81.887367248535156</v>
      </c>
      <c r="G4641">
        <f t="shared" si="435"/>
        <v>1.2509839003940555E-3</v>
      </c>
      <c r="H4641" s="38">
        <f>G4641*SUMIF('Manual Inputs'!$B$11:$B$22,'Expanded kW'!A4641,'Manual Inputs'!$C$11:$C$22)</f>
        <v>37419.735668658686</v>
      </c>
    </row>
    <row r="4642" spans="1:8" x14ac:dyDescent="0.2">
      <c r="A4642">
        <f t="shared" si="432"/>
        <v>9</v>
      </c>
      <c r="B4642" t="b">
        <f t="shared" si="433"/>
        <v>0</v>
      </c>
      <c r="C4642" t="str">
        <f t="shared" si="434"/>
        <v>OFF</v>
      </c>
      <c r="D4642" s="4">
        <f t="shared" si="436"/>
        <v>42623.33333332208</v>
      </c>
      <c r="E4642" t="str">
        <f t="shared" si="437"/>
        <v>LRKPLGS</v>
      </c>
      <c r="F4642" s="39">
        <v>84.394989013671875</v>
      </c>
      <c r="G4642">
        <f t="shared" si="435"/>
        <v>1.2892925499680822E-3</v>
      </c>
      <c r="H4642" s="38">
        <f>G4642*SUMIF('Manual Inputs'!$B$11:$B$22,'Expanded kW'!A4642,'Manual Inputs'!$C$11:$C$22)</f>
        <v>38565.633342027468</v>
      </c>
    </row>
    <row r="4643" spans="1:8" x14ac:dyDescent="0.2">
      <c r="A4643">
        <f t="shared" si="432"/>
        <v>9</v>
      </c>
      <c r="B4643" t="b">
        <f t="shared" si="433"/>
        <v>0</v>
      </c>
      <c r="C4643" t="str">
        <f t="shared" si="434"/>
        <v>OFF</v>
      </c>
      <c r="D4643" s="4">
        <f t="shared" si="436"/>
        <v>42623.374999988744</v>
      </c>
      <c r="E4643" t="str">
        <f t="shared" si="437"/>
        <v>LRKPLGS</v>
      </c>
      <c r="F4643" s="39">
        <v>90.501777648925781</v>
      </c>
      <c r="G4643">
        <f t="shared" si="435"/>
        <v>1.3825852582636793E-3</v>
      </c>
      <c r="H4643" s="38">
        <f>G4643*SUMIF('Manual Inputs'!$B$11:$B$22,'Expanded kW'!A4643,'Manual Inputs'!$C$11:$C$22)</f>
        <v>41356.227595986195</v>
      </c>
    </row>
    <row r="4644" spans="1:8" x14ac:dyDescent="0.2">
      <c r="A4644">
        <f t="shared" si="432"/>
        <v>9</v>
      </c>
      <c r="B4644" t="b">
        <f t="shared" si="433"/>
        <v>0</v>
      </c>
      <c r="C4644" t="str">
        <f t="shared" si="434"/>
        <v>OFF</v>
      </c>
      <c r="D4644" s="4">
        <f t="shared" si="436"/>
        <v>42623.416666655408</v>
      </c>
      <c r="E4644" t="str">
        <f t="shared" si="437"/>
        <v>LRKPLGS</v>
      </c>
      <c r="F4644" s="39">
        <v>94.336296081542969</v>
      </c>
      <c r="G4644">
        <f t="shared" si="435"/>
        <v>1.4411647557630834E-3</v>
      </c>
      <c r="H4644" s="38">
        <f>G4644*SUMIF('Manual Inputs'!$B$11:$B$22,'Expanded kW'!A4644,'Manual Inputs'!$C$11:$C$22)</f>
        <v>43108.471818585756</v>
      </c>
    </row>
    <row r="4645" spans="1:8" x14ac:dyDescent="0.2">
      <c r="A4645">
        <f t="shared" si="432"/>
        <v>9</v>
      </c>
      <c r="B4645" t="b">
        <f t="shared" si="433"/>
        <v>0</v>
      </c>
      <c r="C4645" t="str">
        <f t="shared" si="434"/>
        <v>OFF</v>
      </c>
      <c r="D4645" s="4">
        <f t="shared" si="436"/>
        <v>42623.458333322073</v>
      </c>
      <c r="E4645" t="str">
        <f t="shared" si="437"/>
        <v>LRKPLGS</v>
      </c>
      <c r="F4645" s="39">
        <v>95.373420715332031</v>
      </c>
      <c r="G4645">
        <f t="shared" si="435"/>
        <v>1.4570087896252834E-3</v>
      </c>
      <c r="H4645" s="38">
        <f>G4645*SUMIF('Manual Inputs'!$B$11:$B$22,'Expanded kW'!A4645,'Manual Inputs'!$C$11:$C$22)</f>
        <v>43582.402425416149</v>
      </c>
    </row>
    <row r="4646" spans="1:8" x14ac:dyDescent="0.2">
      <c r="A4646">
        <f t="shared" si="432"/>
        <v>9</v>
      </c>
      <c r="B4646" t="b">
        <f t="shared" si="433"/>
        <v>0</v>
      </c>
      <c r="C4646" t="str">
        <f t="shared" si="434"/>
        <v>OFF</v>
      </c>
      <c r="D4646" s="4">
        <f t="shared" si="436"/>
        <v>42623.499999988737</v>
      </c>
      <c r="E4646" t="str">
        <f t="shared" si="437"/>
        <v>LRKPLGS</v>
      </c>
      <c r="F4646" s="39">
        <v>100.85747528076172</v>
      </c>
      <c r="G4646">
        <f t="shared" si="435"/>
        <v>1.5407880610898666E-3</v>
      </c>
      <c r="H4646" s="38">
        <f>G4646*SUMIF('Manual Inputs'!$B$11:$B$22,'Expanded kW'!A4646,'Manual Inputs'!$C$11:$C$22)</f>
        <v>46088.428435606998</v>
      </c>
    </row>
    <row r="4647" spans="1:8" x14ac:dyDescent="0.2">
      <c r="A4647">
        <f t="shared" si="432"/>
        <v>9</v>
      </c>
      <c r="B4647" t="b">
        <f t="shared" si="433"/>
        <v>0</v>
      </c>
      <c r="C4647" t="str">
        <f t="shared" si="434"/>
        <v>OFF</v>
      </c>
      <c r="D4647" s="4">
        <f t="shared" si="436"/>
        <v>42623.541666655401</v>
      </c>
      <c r="E4647" t="str">
        <f t="shared" si="437"/>
        <v>LRKPLGS</v>
      </c>
      <c r="F4647" s="39">
        <v>101.42353820800781</v>
      </c>
      <c r="G4647">
        <f t="shared" si="435"/>
        <v>1.5494357393873695E-3</v>
      </c>
      <c r="H4647" s="38">
        <f>G4647*SUMIF('Manual Inputs'!$B$11:$B$22,'Expanded kW'!A4647,'Manual Inputs'!$C$11:$C$22)</f>
        <v>46347.099898875407</v>
      </c>
    </row>
    <row r="4648" spans="1:8" x14ac:dyDescent="0.2">
      <c r="A4648">
        <f t="shared" si="432"/>
        <v>9</v>
      </c>
      <c r="B4648" t="b">
        <f t="shared" si="433"/>
        <v>0</v>
      </c>
      <c r="C4648" t="str">
        <f t="shared" si="434"/>
        <v>OFF</v>
      </c>
      <c r="D4648" s="4">
        <f t="shared" si="436"/>
        <v>42623.583333322065</v>
      </c>
      <c r="E4648" t="str">
        <f t="shared" si="437"/>
        <v>LRKPLGS</v>
      </c>
      <c r="F4648" s="39">
        <v>102.80078125</v>
      </c>
      <c r="G4648">
        <f t="shared" si="435"/>
        <v>1.570475723091239E-3</v>
      </c>
      <c r="H4648" s="38">
        <f>G4648*SUMIF('Manual Inputs'!$B$11:$B$22,'Expanded kW'!A4648,'Manual Inputs'!$C$11:$C$22)</f>
        <v>46976.453025181574</v>
      </c>
    </row>
    <row r="4649" spans="1:8" x14ac:dyDescent="0.2">
      <c r="A4649">
        <f t="shared" si="432"/>
        <v>9</v>
      </c>
      <c r="B4649" t="b">
        <f t="shared" si="433"/>
        <v>0</v>
      </c>
      <c r="C4649" t="str">
        <f t="shared" si="434"/>
        <v>OFF</v>
      </c>
      <c r="D4649" s="4">
        <f t="shared" si="436"/>
        <v>42623.62499998873</v>
      </c>
      <c r="E4649" t="str">
        <f t="shared" si="437"/>
        <v>LRKPLGS</v>
      </c>
      <c r="F4649" s="39">
        <v>102.79946899414062</v>
      </c>
      <c r="G4649">
        <f t="shared" si="435"/>
        <v>1.5704556759092568E-3</v>
      </c>
      <c r="H4649" s="38">
        <f>G4649*SUMIF('Manual Inputs'!$B$11:$B$22,'Expanded kW'!A4649,'Manual Inputs'!$C$11:$C$22)</f>
        <v>46975.853368982614</v>
      </c>
    </row>
    <row r="4650" spans="1:8" x14ac:dyDescent="0.2">
      <c r="A4650">
        <f t="shared" si="432"/>
        <v>9</v>
      </c>
      <c r="B4650" t="b">
        <f t="shared" si="433"/>
        <v>0</v>
      </c>
      <c r="C4650" t="str">
        <f t="shared" si="434"/>
        <v>OFF</v>
      </c>
      <c r="D4650" s="4">
        <f t="shared" si="436"/>
        <v>42623.666666655394</v>
      </c>
      <c r="E4650" t="str">
        <f t="shared" si="437"/>
        <v>LRKPLGS</v>
      </c>
      <c r="F4650" s="39">
        <v>101.16400909423828</v>
      </c>
      <c r="G4650">
        <f t="shared" si="435"/>
        <v>1.5454709429368518E-3</v>
      </c>
      <c r="H4650" s="38">
        <f>G4650*SUMIF('Manual Inputs'!$B$11:$B$22,'Expanded kW'!A4650,'Manual Inputs'!$C$11:$C$22)</f>
        <v>46228.50394003719</v>
      </c>
    </row>
    <row r="4651" spans="1:8" x14ac:dyDescent="0.2">
      <c r="A4651">
        <f t="shared" si="432"/>
        <v>9</v>
      </c>
      <c r="B4651" t="b">
        <f t="shared" si="433"/>
        <v>0</v>
      </c>
      <c r="C4651" t="str">
        <f t="shared" si="434"/>
        <v>OFF</v>
      </c>
      <c r="D4651" s="4">
        <f t="shared" si="436"/>
        <v>42623.708333322058</v>
      </c>
      <c r="E4651" t="str">
        <f t="shared" si="437"/>
        <v>LRKPLGS</v>
      </c>
      <c r="F4651" s="39">
        <v>103.65637969970703</v>
      </c>
      <c r="G4651">
        <f t="shared" si="435"/>
        <v>1.5835466022970271E-3</v>
      </c>
      <c r="H4651" s="38">
        <f>G4651*SUMIF('Manual Inputs'!$B$11:$B$22,'Expanded kW'!A4651,'Manual Inputs'!$C$11:$C$22)</f>
        <v>47367.432353279633</v>
      </c>
    </row>
    <row r="4652" spans="1:8" x14ac:dyDescent="0.2">
      <c r="A4652">
        <f t="shared" si="432"/>
        <v>9</v>
      </c>
      <c r="B4652" t="b">
        <f t="shared" si="433"/>
        <v>0</v>
      </c>
      <c r="C4652" t="str">
        <f t="shared" si="434"/>
        <v>OFF</v>
      </c>
      <c r="D4652" s="4">
        <f t="shared" si="436"/>
        <v>42623.749999988722</v>
      </c>
      <c r="E4652" t="str">
        <f t="shared" si="437"/>
        <v>LRKPLGS</v>
      </c>
      <c r="F4652" s="39">
        <v>98.997467041015625</v>
      </c>
      <c r="G4652">
        <f t="shared" si="435"/>
        <v>1.5123729289308306E-3</v>
      </c>
      <c r="H4652" s="38">
        <f>G4652*SUMIF('Manual Inputs'!$B$11:$B$22,'Expanded kW'!A4652,'Manual Inputs'!$C$11:$C$22)</f>
        <v>45238.468069173665</v>
      </c>
    </row>
    <row r="4653" spans="1:8" x14ac:dyDescent="0.2">
      <c r="A4653">
        <f t="shared" si="432"/>
        <v>9</v>
      </c>
      <c r="B4653" t="b">
        <f t="shared" si="433"/>
        <v>0</v>
      </c>
      <c r="C4653" t="str">
        <f t="shared" si="434"/>
        <v>OFF</v>
      </c>
      <c r="D4653" s="4">
        <f t="shared" si="436"/>
        <v>42623.791666655387</v>
      </c>
      <c r="E4653" t="str">
        <f t="shared" si="437"/>
        <v>LRKPLGS</v>
      </c>
      <c r="F4653" s="39">
        <v>96.271400451660156</v>
      </c>
      <c r="G4653">
        <f t="shared" si="435"/>
        <v>1.4707271228770668E-3</v>
      </c>
      <c r="H4653" s="38">
        <f>G4653*SUMIF('Manual Inputs'!$B$11:$B$22,'Expanded kW'!A4653,'Manual Inputs'!$C$11:$C$22)</f>
        <v>43992.748556916806</v>
      </c>
    </row>
    <row r="4654" spans="1:8" x14ac:dyDescent="0.2">
      <c r="A4654">
        <f t="shared" si="432"/>
        <v>9</v>
      </c>
      <c r="B4654" t="b">
        <f t="shared" si="433"/>
        <v>0</v>
      </c>
      <c r="C4654" t="str">
        <f t="shared" si="434"/>
        <v>OFF</v>
      </c>
      <c r="D4654" s="4">
        <f t="shared" si="436"/>
        <v>42623.833333322051</v>
      </c>
      <c r="E4654" t="str">
        <f t="shared" si="437"/>
        <v>LRKPLGS</v>
      </c>
      <c r="F4654" s="39">
        <v>95.612525939941406</v>
      </c>
      <c r="G4654">
        <f t="shared" si="435"/>
        <v>1.4606615726678567E-3</v>
      </c>
      <c r="H4654" s="38">
        <f>G4654*SUMIF('Manual Inputs'!$B$11:$B$22,'Expanded kW'!A4654,'Manual Inputs'!$C$11:$C$22)</f>
        <v>43691.665363064662</v>
      </c>
    </row>
    <row r="4655" spans="1:8" x14ac:dyDescent="0.2">
      <c r="A4655">
        <f t="shared" si="432"/>
        <v>9</v>
      </c>
      <c r="B4655" t="b">
        <f t="shared" si="433"/>
        <v>0</v>
      </c>
      <c r="C4655" t="str">
        <f t="shared" si="434"/>
        <v>OFF</v>
      </c>
      <c r="D4655" s="4">
        <f t="shared" si="436"/>
        <v>42623.874999988715</v>
      </c>
      <c r="E4655" t="str">
        <f t="shared" si="437"/>
        <v>LRKPLGS</v>
      </c>
      <c r="F4655" s="39">
        <v>84.605819702148438</v>
      </c>
      <c r="G4655">
        <f t="shared" si="435"/>
        <v>1.292513386170969E-3</v>
      </c>
      <c r="H4655" s="38">
        <f>G4655*SUMIF('Manual Inputs'!$B$11:$B$22,'Expanded kW'!A4655,'Manual Inputs'!$C$11:$C$22)</f>
        <v>38661.975780412249</v>
      </c>
    </row>
    <row r="4656" spans="1:8" x14ac:dyDescent="0.2">
      <c r="A4656">
        <f t="shared" si="432"/>
        <v>9</v>
      </c>
      <c r="B4656" t="b">
        <f t="shared" si="433"/>
        <v>0</v>
      </c>
      <c r="C4656" t="str">
        <f t="shared" si="434"/>
        <v>OFF</v>
      </c>
      <c r="D4656" s="4">
        <f t="shared" si="436"/>
        <v>42623.916666655379</v>
      </c>
      <c r="E4656" t="str">
        <f t="shared" si="437"/>
        <v>LRKPLGS</v>
      </c>
      <c r="F4656" s="39">
        <v>73.124710083007812</v>
      </c>
      <c r="G4656">
        <f t="shared" si="435"/>
        <v>1.1171177937273596E-3</v>
      </c>
      <c r="H4656" s="38">
        <f>G4656*SUMIF('Manual Inputs'!$B$11:$B$22,'Expanded kW'!A4656,'Manual Inputs'!$C$11:$C$22)</f>
        <v>33415.500022714448</v>
      </c>
    </row>
    <row r="4657" spans="1:8" x14ac:dyDescent="0.2">
      <c r="A4657">
        <f t="shared" si="432"/>
        <v>9</v>
      </c>
      <c r="B4657" t="b">
        <f t="shared" si="433"/>
        <v>0</v>
      </c>
      <c r="C4657" t="str">
        <f t="shared" si="434"/>
        <v>OFF</v>
      </c>
      <c r="D4657" s="4">
        <f t="shared" si="436"/>
        <v>42623.958333322043</v>
      </c>
      <c r="E4657" t="str">
        <f t="shared" si="437"/>
        <v>LRKPLGS</v>
      </c>
      <c r="F4657" s="39">
        <v>69.139747619628906</v>
      </c>
      <c r="G4657">
        <f t="shared" si="435"/>
        <v>1.0562399800564013E-3</v>
      </c>
      <c r="H4657" s="38">
        <f>G4657*SUMIF('Manual Inputs'!$B$11:$B$22,'Expanded kW'!A4657,'Manual Inputs'!$C$11:$C$22)</f>
        <v>31594.508006002208</v>
      </c>
    </row>
    <row r="4658" spans="1:8" x14ac:dyDescent="0.2">
      <c r="A4658">
        <f t="shared" si="432"/>
        <v>9</v>
      </c>
      <c r="B4658" t="b">
        <f t="shared" si="433"/>
        <v>0</v>
      </c>
      <c r="C4658" t="str">
        <f t="shared" si="434"/>
        <v>OFF</v>
      </c>
      <c r="D4658" s="4">
        <f t="shared" si="436"/>
        <v>42623.999999988708</v>
      </c>
      <c r="E4658" t="str">
        <f t="shared" si="437"/>
        <v>LRKPLGS</v>
      </c>
      <c r="F4658" s="39">
        <v>74.57135009765625</v>
      </c>
      <c r="G4658">
        <f t="shared" si="435"/>
        <v>1.1392179470086142E-3</v>
      </c>
      <c r="H4658" s="38">
        <f>G4658*SUMIF('Manual Inputs'!$B$11:$B$22,'Expanded kW'!A4658,'Manual Inputs'!$C$11:$C$22)</f>
        <v>34076.56520010074</v>
      </c>
    </row>
    <row r="4659" spans="1:8" x14ac:dyDescent="0.2">
      <c r="A4659">
        <f t="shared" si="432"/>
        <v>9</v>
      </c>
      <c r="B4659" t="b">
        <f t="shared" si="433"/>
        <v>0</v>
      </c>
      <c r="C4659" t="str">
        <f t="shared" si="434"/>
        <v>OFF</v>
      </c>
      <c r="D4659" s="4">
        <f t="shared" si="436"/>
        <v>42624.041666655372</v>
      </c>
      <c r="E4659" t="str">
        <f t="shared" si="437"/>
        <v>LRKPLGS</v>
      </c>
      <c r="F4659" s="39">
        <v>73.40020751953125</v>
      </c>
      <c r="G4659">
        <f t="shared" si="435"/>
        <v>1.1213265364097885E-3</v>
      </c>
      <c r="H4659" s="38">
        <f>G4659*SUMIF('Manual Inputs'!$B$11:$B$22,'Expanded kW'!A4659,'Manual Inputs'!$C$11:$C$22)</f>
        <v>33541.392960764475</v>
      </c>
    </row>
    <row r="4660" spans="1:8" x14ac:dyDescent="0.2">
      <c r="A4660">
        <f t="shared" si="432"/>
        <v>9</v>
      </c>
      <c r="B4660" t="b">
        <f t="shared" si="433"/>
        <v>0</v>
      </c>
      <c r="C4660" t="str">
        <f t="shared" si="434"/>
        <v>OFF</v>
      </c>
      <c r="D4660" s="4">
        <f t="shared" si="436"/>
        <v>42624.083333322036</v>
      </c>
      <c r="E4660" t="str">
        <f t="shared" si="437"/>
        <v>LRKPLGS</v>
      </c>
      <c r="F4660" s="39">
        <v>72.306411743164063</v>
      </c>
      <c r="G4660">
        <f t="shared" si="435"/>
        <v>1.1046167440140777E-3</v>
      </c>
      <c r="H4660" s="38">
        <f>G4660*SUMIF('Manual Inputs'!$B$11:$B$22,'Expanded kW'!A4660,'Manual Inputs'!$C$11:$C$22)</f>
        <v>33041.565573434629</v>
      </c>
    </row>
    <row r="4661" spans="1:8" x14ac:dyDescent="0.2">
      <c r="A4661">
        <f t="shared" si="432"/>
        <v>9</v>
      </c>
      <c r="B4661" t="b">
        <f t="shared" si="433"/>
        <v>0</v>
      </c>
      <c r="C4661" t="str">
        <f t="shared" si="434"/>
        <v>OFF</v>
      </c>
      <c r="D4661" s="4">
        <f t="shared" si="436"/>
        <v>42624.1249999887</v>
      </c>
      <c r="E4661" t="str">
        <f t="shared" si="437"/>
        <v>LRKPLGS</v>
      </c>
      <c r="F4661" s="39">
        <v>71.910263061523438</v>
      </c>
      <c r="G4661">
        <f t="shared" si="435"/>
        <v>1.0985648261231209E-3</v>
      </c>
      <c r="H4661" s="38">
        <f>G4661*SUMIF('Manual Inputs'!$B$11:$B$22,'Expanded kW'!A4661,'Manual Inputs'!$C$11:$C$22)</f>
        <v>32860.539128812365</v>
      </c>
    </row>
    <row r="4662" spans="1:8" x14ac:dyDescent="0.2">
      <c r="A4662">
        <f t="shared" si="432"/>
        <v>9</v>
      </c>
      <c r="B4662" t="b">
        <f t="shared" si="433"/>
        <v>0</v>
      </c>
      <c r="C4662" t="str">
        <f t="shared" si="434"/>
        <v>OFF</v>
      </c>
      <c r="D4662" s="4">
        <f t="shared" si="436"/>
        <v>42624.166666655365</v>
      </c>
      <c r="E4662" t="str">
        <f t="shared" si="437"/>
        <v>LRKPLGS</v>
      </c>
      <c r="F4662" s="39">
        <v>72.143287658691406</v>
      </c>
      <c r="G4662">
        <f t="shared" si="435"/>
        <v>1.1021247161189511E-3</v>
      </c>
      <c r="H4662" s="38">
        <f>G4662*SUMIF('Manual Inputs'!$B$11:$B$22,'Expanded kW'!A4662,'Manual Inputs'!$C$11:$C$22)</f>
        <v>32967.023426980799</v>
      </c>
    </row>
    <row r="4663" spans="1:8" x14ac:dyDescent="0.2">
      <c r="A4663">
        <f t="shared" si="432"/>
        <v>9</v>
      </c>
      <c r="B4663" t="b">
        <f t="shared" si="433"/>
        <v>0</v>
      </c>
      <c r="C4663" t="str">
        <f t="shared" si="434"/>
        <v>OFF</v>
      </c>
      <c r="D4663" s="4">
        <f t="shared" si="436"/>
        <v>42624.208333322029</v>
      </c>
      <c r="E4663" t="str">
        <f t="shared" si="437"/>
        <v>LRKPLGS</v>
      </c>
      <c r="F4663" s="39">
        <v>82.174858093261719</v>
      </c>
      <c r="G4663">
        <f t="shared" si="435"/>
        <v>1.2553758649955313E-3</v>
      </c>
      <c r="H4663" s="38">
        <f>G4663*SUMIF('Manual Inputs'!$B$11:$B$22,'Expanded kW'!A4663,'Manual Inputs'!$C$11:$C$22)</f>
        <v>37551.10918545739</v>
      </c>
    </row>
    <row r="4664" spans="1:8" x14ac:dyDescent="0.2">
      <c r="A4664">
        <f t="shared" si="432"/>
        <v>9</v>
      </c>
      <c r="B4664" t="b">
        <f t="shared" si="433"/>
        <v>0</v>
      </c>
      <c r="C4664" t="str">
        <f t="shared" si="434"/>
        <v>OFF</v>
      </c>
      <c r="D4664" s="4">
        <f t="shared" si="436"/>
        <v>42624.249999988693</v>
      </c>
      <c r="E4664" t="str">
        <f t="shared" si="437"/>
        <v>LRKPLGS</v>
      </c>
      <c r="F4664" s="39">
        <v>81.214775085449219</v>
      </c>
      <c r="G4664">
        <f t="shared" si="435"/>
        <v>1.2407087872011013E-3</v>
      </c>
      <c r="H4664" s="38">
        <f>G4664*SUMIF('Manual Inputs'!$B$11:$B$22,'Expanded kW'!A4664,'Manual Inputs'!$C$11:$C$22)</f>
        <v>37112.383975703415</v>
      </c>
    </row>
    <row r="4665" spans="1:8" x14ac:dyDescent="0.2">
      <c r="A4665">
        <f t="shared" si="432"/>
        <v>9</v>
      </c>
      <c r="B4665" t="b">
        <f t="shared" si="433"/>
        <v>0</v>
      </c>
      <c r="C4665" t="str">
        <f t="shared" si="434"/>
        <v>OFF</v>
      </c>
      <c r="D4665" s="4">
        <f t="shared" si="436"/>
        <v>42624.291666655357</v>
      </c>
      <c r="E4665" t="str">
        <f t="shared" si="437"/>
        <v>LRKPLGS</v>
      </c>
      <c r="F4665" s="39">
        <v>75.073684692382813</v>
      </c>
      <c r="G4665">
        <f t="shared" si="435"/>
        <v>1.1468920548927597E-3</v>
      </c>
      <c r="H4665" s="38">
        <f>G4665*SUMIF('Manual Inputs'!$B$11:$B$22,'Expanded kW'!A4665,'Manual Inputs'!$C$11:$C$22)</f>
        <v>34306.114987613619</v>
      </c>
    </row>
    <row r="4666" spans="1:8" x14ac:dyDescent="0.2">
      <c r="A4666">
        <f t="shared" si="432"/>
        <v>9</v>
      </c>
      <c r="B4666" t="b">
        <f t="shared" si="433"/>
        <v>0</v>
      </c>
      <c r="C4666" t="str">
        <f t="shared" si="434"/>
        <v>OFF</v>
      </c>
      <c r="D4666" s="4">
        <f t="shared" si="436"/>
        <v>42624.333333322022</v>
      </c>
      <c r="E4666" t="str">
        <f t="shared" si="437"/>
        <v>LRKPLGS</v>
      </c>
      <c r="F4666" s="39">
        <v>79.620613098144531</v>
      </c>
      <c r="G4666">
        <f t="shared" si="435"/>
        <v>1.216354957694218E-3</v>
      </c>
      <c r="H4666" s="38">
        <f>G4666*SUMIF('Manual Inputs'!$B$11:$B$22,'Expanded kW'!A4666,'Manual Inputs'!$C$11:$C$22)</f>
        <v>36383.906285159122</v>
      </c>
    </row>
    <row r="4667" spans="1:8" x14ac:dyDescent="0.2">
      <c r="A4667">
        <f t="shared" si="432"/>
        <v>9</v>
      </c>
      <c r="B4667" t="b">
        <f t="shared" si="433"/>
        <v>0</v>
      </c>
      <c r="C4667" t="str">
        <f t="shared" si="434"/>
        <v>OFF</v>
      </c>
      <c r="D4667" s="4">
        <f t="shared" si="436"/>
        <v>42624.374999988686</v>
      </c>
      <c r="E4667" t="str">
        <f t="shared" si="437"/>
        <v>LRKPLGS</v>
      </c>
      <c r="F4667" s="39">
        <v>82.931282043457031</v>
      </c>
      <c r="G4667">
        <f t="shared" si="435"/>
        <v>1.2669316667676751E-3</v>
      </c>
      <c r="H4667" s="38">
        <f>G4667*SUMIF('Manual Inputs'!$B$11:$B$22,'Expanded kW'!A4667,'Manual Inputs'!$C$11:$C$22)</f>
        <v>37896.769147681392</v>
      </c>
    </row>
    <row r="4668" spans="1:8" x14ac:dyDescent="0.2">
      <c r="A4668">
        <f t="shared" si="432"/>
        <v>9</v>
      </c>
      <c r="B4668" t="b">
        <f t="shared" si="433"/>
        <v>0</v>
      </c>
      <c r="C4668" t="str">
        <f t="shared" si="434"/>
        <v>OFF</v>
      </c>
      <c r="D4668" s="4">
        <f t="shared" si="436"/>
        <v>42624.41666665535</v>
      </c>
      <c r="E4668" t="str">
        <f t="shared" si="437"/>
        <v>LRKPLGS</v>
      </c>
      <c r="F4668" s="39">
        <v>90.400230407714844</v>
      </c>
      <c r="G4668">
        <f t="shared" si="435"/>
        <v>1.3810339327277299E-3</v>
      </c>
      <c r="H4668" s="38">
        <f>G4668*SUMIF('Manual Inputs'!$B$11:$B$22,'Expanded kW'!A4668,'Manual Inputs'!$C$11:$C$22)</f>
        <v>41309.823968031444</v>
      </c>
    </row>
    <row r="4669" spans="1:8" x14ac:dyDescent="0.2">
      <c r="A4669">
        <f t="shared" si="432"/>
        <v>9</v>
      </c>
      <c r="B4669" t="b">
        <f t="shared" si="433"/>
        <v>0</v>
      </c>
      <c r="C4669" t="str">
        <f t="shared" si="434"/>
        <v>OFF</v>
      </c>
      <c r="D4669" s="4">
        <f t="shared" si="436"/>
        <v>42624.458333322014</v>
      </c>
      <c r="E4669" t="str">
        <f t="shared" si="437"/>
        <v>LRKPLGS</v>
      </c>
      <c r="F4669" s="39">
        <v>94.056953430175781</v>
      </c>
      <c r="G4669">
        <f t="shared" si="435"/>
        <v>1.4368972701753111E-3</v>
      </c>
      <c r="H4669" s="38">
        <f>G4669*SUMIF('Manual Inputs'!$B$11:$B$22,'Expanded kW'!A4669,'Manual Inputs'!$C$11:$C$22)</f>
        <v>42980.821748417824</v>
      </c>
    </row>
    <row r="4670" spans="1:8" x14ac:dyDescent="0.2">
      <c r="A4670">
        <f t="shared" si="432"/>
        <v>9</v>
      </c>
      <c r="B4670" t="b">
        <f t="shared" si="433"/>
        <v>0</v>
      </c>
      <c r="C4670" t="str">
        <f t="shared" si="434"/>
        <v>OFF</v>
      </c>
      <c r="D4670" s="4">
        <f t="shared" si="436"/>
        <v>42624.499999988679</v>
      </c>
      <c r="E4670" t="str">
        <f t="shared" si="437"/>
        <v>LRKPLGS</v>
      </c>
      <c r="F4670" s="39">
        <v>97.883003234863281</v>
      </c>
      <c r="G4670">
        <f t="shared" si="435"/>
        <v>1.4953473934188996E-3</v>
      </c>
      <c r="H4670" s="38">
        <f>G4670*SUMIF('Manual Inputs'!$B$11:$B$22,'Expanded kW'!A4670,'Manual Inputs'!$C$11:$C$22)</f>
        <v>44729.196096710119</v>
      </c>
    </row>
    <row r="4671" spans="1:8" x14ac:dyDescent="0.2">
      <c r="A4671">
        <f t="shared" si="432"/>
        <v>9</v>
      </c>
      <c r="B4671" t="b">
        <f t="shared" si="433"/>
        <v>0</v>
      </c>
      <c r="C4671" t="str">
        <f t="shared" si="434"/>
        <v>OFF</v>
      </c>
      <c r="D4671" s="4">
        <f t="shared" si="436"/>
        <v>42624.541666655343</v>
      </c>
      <c r="E4671" t="str">
        <f t="shared" si="437"/>
        <v>LRKPLGS</v>
      </c>
      <c r="F4671" s="39">
        <v>98.118171691894531</v>
      </c>
      <c r="G4671">
        <f t="shared" si="435"/>
        <v>1.4989400349155265E-3</v>
      </c>
      <c r="H4671" s="38">
        <f>G4671*SUMIF('Manual Inputs'!$B$11:$B$22,'Expanded kW'!A4671,'Manual Inputs'!$C$11:$C$22)</f>
        <v>44836.660065761745</v>
      </c>
    </row>
    <row r="4672" spans="1:8" x14ac:dyDescent="0.2">
      <c r="A4672">
        <f t="shared" si="432"/>
        <v>9</v>
      </c>
      <c r="B4672" t="b">
        <f t="shared" si="433"/>
        <v>0</v>
      </c>
      <c r="C4672" t="str">
        <f t="shared" si="434"/>
        <v>OFF</v>
      </c>
      <c r="D4672" s="4">
        <f t="shared" si="436"/>
        <v>42624.583333322007</v>
      </c>
      <c r="E4672" t="str">
        <f t="shared" si="437"/>
        <v>LRKPLGS</v>
      </c>
      <c r="F4672" s="39">
        <v>93.570663452148438</v>
      </c>
      <c r="G4672">
        <f t="shared" si="435"/>
        <v>1.4294682740569132E-3</v>
      </c>
      <c r="H4672" s="38">
        <f>G4672*SUMIF('Manual Inputs'!$B$11:$B$22,'Expanded kW'!A4672,'Manual Inputs'!$C$11:$C$22)</f>
        <v>42758.603803849255</v>
      </c>
    </row>
    <row r="4673" spans="1:8" x14ac:dyDescent="0.2">
      <c r="A4673">
        <f t="shared" si="432"/>
        <v>9</v>
      </c>
      <c r="B4673" t="b">
        <f t="shared" si="433"/>
        <v>0</v>
      </c>
      <c r="C4673" t="str">
        <f t="shared" si="434"/>
        <v>OFF</v>
      </c>
      <c r="D4673" s="4">
        <f t="shared" si="436"/>
        <v>42624.624999988671</v>
      </c>
      <c r="E4673" t="str">
        <f t="shared" si="437"/>
        <v>LRKPLGS</v>
      </c>
      <c r="F4673" s="39">
        <v>99.043312072753906</v>
      </c>
      <c r="G4673">
        <f t="shared" si="435"/>
        <v>1.5130732982129884E-3</v>
      </c>
      <c r="H4673" s="38">
        <f>G4673*SUMIF('Manual Inputs'!$B$11:$B$22,'Expanded kW'!A4673,'Manual Inputs'!$C$11:$C$22)</f>
        <v>45259.417686031673</v>
      </c>
    </row>
    <row r="4674" spans="1:8" x14ac:dyDescent="0.2">
      <c r="A4674">
        <f t="shared" ref="A4674:A4737" si="438">MONTH(D4674)</f>
        <v>9</v>
      </c>
      <c r="B4674" t="b">
        <f t="shared" ref="B4674:B4737" si="439">IF(ISNA(VLOOKUP(DATE(YEAR(D4674),MONTH(D4674),DAY(D4674)),Holidays,1,FALSE)),FALSE,TRUE)</f>
        <v>0</v>
      </c>
      <c r="C4674" t="str">
        <f t="shared" ref="C4674:C4737" si="440">IF(OR(HOUR(D4674)&lt;PkStart,HOUR(D4674)&gt;OPkStart-1,WEEKDAY(D4674,2)&gt;5,B4674)=TRUE,"OFF","ON")</f>
        <v>OFF</v>
      </c>
      <c r="D4674" s="4">
        <f t="shared" si="436"/>
        <v>42624.666666655336</v>
      </c>
      <c r="E4674" t="str">
        <f t="shared" si="437"/>
        <v>LRKPLGS</v>
      </c>
      <c r="F4674" s="39">
        <v>99.609909057617188</v>
      </c>
      <c r="G4674">
        <f t="shared" ref="G4674:G4737" si="441">IF(SUMIF($A$2:$A$8761,A4674,$F$2:$F$8761)=0,0,F4674/SUMIF($A$2:$A$8761,A4674,$F$2:$F$8761))</f>
        <v>1.5217291352473442E-3</v>
      </c>
      <c r="H4674" s="38">
        <f>G4674*SUMIF('Manual Inputs'!$B$11:$B$22,'Expanded kW'!A4674,'Manual Inputs'!$C$11:$C$22)</f>
        <v>45518.333195427564</v>
      </c>
    </row>
    <row r="4675" spans="1:8" x14ac:dyDescent="0.2">
      <c r="A4675">
        <f t="shared" si="438"/>
        <v>9</v>
      </c>
      <c r="B4675" t="b">
        <f t="shared" si="439"/>
        <v>0</v>
      </c>
      <c r="C4675" t="str">
        <f t="shared" si="440"/>
        <v>OFF</v>
      </c>
      <c r="D4675" s="4">
        <f t="shared" si="436"/>
        <v>42624.708333322</v>
      </c>
      <c r="E4675" t="str">
        <f t="shared" si="437"/>
        <v>LRKPLGS</v>
      </c>
      <c r="F4675" s="39">
        <v>93.674690246582031</v>
      </c>
      <c r="G4675">
        <f t="shared" si="441"/>
        <v>1.4310574794425383E-3</v>
      </c>
      <c r="H4675" s="38">
        <f>G4675*SUMIF('Manual Inputs'!$B$11:$B$22,'Expanded kW'!A4675,'Manual Inputs'!$C$11:$C$22)</f>
        <v>42806.140503110189</v>
      </c>
    </row>
    <row r="4676" spans="1:8" x14ac:dyDescent="0.2">
      <c r="A4676">
        <f t="shared" si="438"/>
        <v>9</v>
      </c>
      <c r="B4676" t="b">
        <f t="shared" si="439"/>
        <v>0</v>
      </c>
      <c r="C4676" t="str">
        <f t="shared" si="440"/>
        <v>OFF</v>
      </c>
      <c r="D4676" s="4">
        <f t="shared" ref="D4676:D4739" si="442">+D4675+1/24</f>
        <v>42624.749999988664</v>
      </c>
      <c r="E4676" t="str">
        <f t="shared" ref="E4676:E4739" si="443">+E4675</f>
        <v>LRKPLGS</v>
      </c>
      <c r="F4676" s="39">
        <v>81.453414916992188</v>
      </c>
      <c r="G4676">
        <f t="shared" si="441"/>
        <v>1.244354460487274E-3</v>
      </c>
      <c r="H4676" s="38">
        <f>G4676*SUMIF('Manual Inputs'!$B$11:$B$22,'Expanded kW'!A4676,'Manual Inputs'!$C$11:$C$22)</f>
        <v>37221.434244583696</v>
      </c>
    </row>
    <row r="4677" spans="1:8" x14ac:dyDescent="0.2">
      <c r="A4677">
        <f t="shared" si="438"/>
        <v>9</v>
      </c>
      <c r="B4677" t="b">
        <f t="shared" si="439"/>
        <v>0</v>
      </c>
      <c r="C4677" t="str">
        <f t="shared" si="440"/>
        <v>OFF</v>
      </c>
      <c r="D4677" s="4">
        <f t="shared" si="442"/>
        <v>42624.791666655328</v>
      </c>
      <c r="E4677" t="str">
        <f t="shared" si="443"/>
        <v>LRKPLGS</v>
      </c>
      <c r="F4677" s="39">
        <v>74.658699035644531</v>
      </c>
      <c r="G4677">
        <f t="shared" si="441"/>
        <v>1.1405523666976512E-3</v>
      </c>
      <c r="H4677" s="38">
        <f>G4677*SUMIF('Manual Inputs'!$B$11:$B$22,'Expanded kW'!A4677,'Manual Inputs'!$C$11:$C$22)</f>
        <v>34116.480687437615</v>
      </c>
    </row>
    <row r="4678" spans="1:8" x14ac:dyDescent="0.2">
      <c r="A4678">
        <f t="shared" si="438"/>
        <v>9</v>
      </c>
      <c r="B4678" t="b">
        <f t="shared" si="439"/>
        <v>0</v>
      </c>
      <c r="C4678" t="str">
        <f t="shared" si="440"/>
        <v>OFF</v>
      </c>
      <c r="D4678" s="4">
        <f t="shared" si="442"/>
        <v>42624.833333321993</v>
      </c>
      <c r="E4678" t="str">
        <f t="shared" si="443"/>
        <v>LRKPLGS</v>
      </c>
      <c r="F4678" s="39">
        <v>76.135963439941406</v>
      </c>
      <c r="G4678">
        <f t="shared" si="441"/>
        <v>1.1631203652607467E-3</v>
      </c>
      <c r="H4678" s="38">
        <f>G4678*SUMIF('Manual Inputs'!$B$11:$B$22,'Expanded kW'!A4678,'Manual Inputs'!$C$11:$C$22)</f>
        <v>34791.540167048581</v>
      </c>
    </row>
    <row r="4679" spans="1:8" x14ac:dyDescent="0.2">
      <c r="A4679">
        <f t="shared" si="438"/>
        <v>9</v>
      </c>
      <c r="B4679" t="b">
        <f t="shared" si="439"/>
        <v>0</v>
      </c>
      <c r="C4679" t="str">
        <f t="shared" si="440"/>
        <v>OFF</v>
      </c>
      <c r="D4679" s="4">
        <f t="shared" si="442"/>
        <v>42624.874999988657</v>
      </c>
      <c r="E4679" t="str">
        <f t="shared" si="443"/>
        <v>LRKPLGS</v>
      </c>
      <c r="F4679" s="39">
        <v>70.040534973144531</v>
      </c>
      <c r="G4679">
        <f t="shared" si="441"/>
        <v>1.070001204953356E-3</v>
      </c>
      <c r="H4679" s="38">
        <f>G4679*SUMIF('Manual Inputs'!$B$11:$B$22,'Expanded kW'!A4679,'Manual Inputs'!$C$11:$C$22)</f>
        <v>32006.137122858796</v>
      </c>
    </row>
    <row r="4680" spans="1:8" x14ac:dyDescent="0.2">
      <c r="A4680">
        <f t="shared" si="438"/>
        <v>9</v>
      </c>
      <c r="B4680" t="b">
        <f t="shared" si="439"/>
        <v>0</v>
      </c>
      <c r="C4680" t="str">
        <f t="shared" si="440"/>
        <v>OFF</v>
      </c>
      <c r="D4680" s="4">
        <f t="shared" si="442"/>
        <v>42624.916666655321</v>
      </c>
      <c r="E4680" t="str">
        <f t="shared" si="443"/>
        <v>LRKPLGS</v>
      </c>
      <c r="F4680" s="39">
        <v>63.875049591064453</v>
      </c>
      <c r="G4680">
        <f t="shared" si="441"/>
        <v>9.7581179320089747E-4</v>
      </c>
      <c r="H4680" s="38">
        <f>G4680*SUMIF('Manual Inputs'!$B$11:$B$22,'Expanded kW'!A4680,'Manual Inputs'!$C$11:$C$22)</f>
        <v>29188.720456302784</v>
      </c>
    </row>
    <row r="4681" spans="1:8" x14ac:dyDescent="0.2">
      <c r="A4681">
        <f t="shared" si="438"/>
        <v>9</v>
      </c>
      <c r="B4681" t="b">
        <f t="shared" si="439"/>
        <v>0</v>
      </c>
      <c r="C4681" t="str">
        <f t="shared" si="440"/>
        <v>OFF</v>
      </c>
      <c r="D4681" s="4">
        <f t="shared" si="442"/>
        <v>42624.958333321985</v>
      </c>
      <c r="E4681" t="str">
        <f t="shared" si="443"/>
        <v>LRKPLGS</v>
      </c>
      <c r="F4681" s="39">
        <v>63.058872222900391</v>
      </c>
      <c r="G4681">
        <f t="shared" si="441"/>
        <v>9.6334314532826122E-4</v>
      </c>
      <c r="H4681" s="38">
        <f>G4681*SUMIF('Manual Inputs'!$B$11:$B$22,'Expanded kW'!A4681,'Manual Inputs'!$C$11:$C$22)</f>
        <v>28815.755218786409</v>
      </c>
    </row>
    <row r="4682" spans="1:8" x14ac:dyDescent="0.2">
      <c r="A4682">
        <f t="shared" si="438"/>
        <v>9</v>
      </c>
      <c r="B4682" t="b">
        <f t="shared" si="439"/>
        <v>0</v>
      </c>
      <c r="C4682" t="str">
        <f t="shared" si="440"/>
        <v>OFF</v>
      </c>
      <c r="D4682" s="4">
        <f t="shared" si="442"/>
        <v>42624.99999998865</v>
      </c>
      <c r="E4682" t="str">
        <f t="shared" si="443"/>
        <v>LRKPLGS</v>
      </c>
      <c r="F4682" s="39">
        <v>60.535480499267578</v>
      </c>
      <c r="G4682">
        <f t="shared" si="441"/>
        <v>9.2479357991029712E-4</v>
      </c>
      <c r="H4682" s="38">
        <f>G4682*SUMIF('Manual Inputs'!$B$11:$B$22,'Expanded kW'!A4682,'Manual Inputs'!$C$11:$C$22)</f>
        <v>27662.651211910306</v>
      </c>
    </row>
    <row r="4683" spans="1:8" x14ac:dyDescent="0.2">
      <c r="A4683">
        <f t="shared" si="438"/>
        <v>9</v>
      </c>
      <c r="B4683" t="b">
        <f t="shared" si="439"/>
        <v>0</v>
      </c>
      <c r="C4683" t="str">
        <f t="shared" si="440"/>
        <v>OFF</v>
      </c>
      <c r="D4683" s="4">
        <f t="shared" si="442"/>
        <v>42625.041666655314</v>
      </c>
      <c r="E4683" t="str">
        <f t="shared" si="443"/>
        <v>LRKPLGS</v>
      </c>
      <c r="F4683" s="39">
        <v>57.390304565429688</v>
      </c>
      <c r="G4683">
        <f t="shared" si="441"/>
        <v>8.7674508855757963E-4</v>
      </c>
      <c r="H4683" s="38">
        <f>G4683*SUMIF('Manual Inputs'!$B$11:$B$22,'Expanded kW'!A4683,'Manual Inputs'!$C$11:$C$22)</f>
        <v>26225.413014735928</v>
      </c>
    </row>
    <row r="4684" spans="1:8" x14ac:dyDescent="0.2">
      <c r="A4684">
        <f t="shared" si="438"/>
        <v>9</v>
      </c>
      <c r="B4684" t="b">
        <f t="shared" si="439"/>
        <v>0</v>
      </c>
      <c r="C4684" t="str">
        <f t="shared" si="440"/>
        <v>OFF</v>
      </c>
      <c r="D4684" s="4">
        <f t="shared" si="442"/>
        <v>42625.083333321978</v>
      </c>
      <c r="E4684" t="str">
        <f t="shared" si="443"/>
        <v>LRKPLGS</v>
      </c>
      <c r="F4684" s="39">
        <v>55.910335540771484</v>
      </c>
      <c r="G4684">
        <f t="shared" si="441"/>
        <v>8.5413577181999182E-4</v>
      </c>
      <c r="H4684" s="38">
        <f>G4684*SUMIF('Manual Inputs'!$B$11:$B$22,'Expanded kW'!A4684,'Manual Inputs'!$C$11:$C$22)</f>
        <v>25549.117615807918</v>
      </c>
    </row>
    <row r="4685" spans="1:8" x14ac:dyDescent="0.2">
      <c r="A4685">
        <f t="shared" si="438"/>
        <v>9</v>
      </c>
      <c r="B4685" t="b">
        <f t="shared" si="439"/>
        <v>0</v>
      </c>
      <c r="C4685" t="str">
        <f t="shared" si="440"/>
        <v>OFF</v>
      </c>
      <c r="D4685" s="4">
        <f t="shared" si="442"/>
        <v>42625.124999988642</v>
      </c>
      <c r="E4685" t="str">
        <f t="shared" si="443"/>
        <v>LRKPLGS</v>
      </c>
      <c r="F4685" s="39">
        <v>57.647186279296875</v>
      </c>
      <c r="G4685">
        <f t="shared" si="441"/>
        <v>8.8066944098398191E-4</v>
      </c>
      <c r="H4685" s="38">
        <f>G4685*SUMIF('Manual Inputs'!$B$11:$B$22,'Expanded kW'!A4685,'Manual Inputs'!$C$11:$C$22)</f>
        <v>26342.799202056467</v>
      </c>
    </row>
    <row r="4686" spans="1:8" x14ac:dyDescent="0.2">
      <c r="A4686">
        <f t="shared" si="438"/>
        <v>9</v>
      </c>
      <c r="B4686" t="b">
        <f t="shared" si="439"/>
        <v>0</v>
      </c>
      <c r="C4686" t="str">
        <f t="shared" si="440"/>
        <v>OFF</v>
      </c>
      <c r="D4686" s="4">
        <f t="shared" si="442"/>
        <v>42625.166666655306</v>
      </c>
      <c r="E4686" t="str">
        <f t="shared" si="443"/>
        <v>LRKPLGS</v>
      </c>
      <c r="F4686" s="39">
        <v>63.314407348632813</v>
      </c>
      <c r="G4686">
        <f t="shared" si="441"/>
        <v>9.6724692608245492E-4</v>
      </c>
      <c r="H4686" s="38">
        <f>G4686*SUMIF('Manual Inputs'!$B$11:$B$22,'Expanded kW'!A4686,'Manual Inputs'!$C$11:$C$22)</f>
        <v>28932.526061228356</v>
      </c>
    </row>
    <row r="4687" spans="1:8" x14ac:dyDescent="0.2">
      <c r="A4687">
        <f t="shared" si="438"/>
        <v>9</v>
      </c>
      <c r="B4687" t="b">
        <f t="shared" si="439"/>
        <v>0</v>
      </c>
      <c r="C4687" t="str">
        <f t="shared" si="440"/>
        <v>OFF</v>
      </c>
      <c r="D4687" s="4">
        <f t="shared" si="442"/>
        <v>42625.208333321971</v>
      </c>
      <c r="E4687" t="str">
        <f t="shared" si="443"/>
        <v>LRKPLGS</v>
      </c>
      <c r="F4687" s="39">
        <v>75.154586791992188</v>
      </c>
      <c r="G4687">
        <f t="shared" si="441"/>
        <v>1.14812798697264E-3</v>
      </c>
      <c r="H4687" s="38">
        <f>G4687*SUMIF('Manual Inputs'!$B$11:$B$22,'Expanded kW'!A4687,'Manual Inputs'!$C$11:$C$22)</f>
        <v>34343.084489554429</v>
      </c>
    </row>
    <row r="4688" spans="1:8" x14ac:dyDescent="0.2">
      <c r="A4688">
        <f t="shared" si="438"/>
        <v>9</v>
      </c>
      <c r="B4688" t="b">
        <f t="shared" si="439"/>
        <v>0</v>
      </c>
      <c r="C4688" t="str">
        <f t="shared" si="440"/>
        <v>OFF</v>
      </c>
      <c r="D4688" s="4">
        <f t="shared" si="442"/>
        <v>42625.249999988635</v>
      </c>
      <c r="E4688" t="str">
        <f t="shared" si="443"/>
        <v>LRKPLGS</v>
      </c>
      <c r="F4688" s="39">
        <v>91.233718872070313</v>
      </c>
      <c r="G4688">
        <f t="shared" si="441"/>
        <v>1.3937670402277944E-3</v>
      </c>
      <c r="H4688" s="38">
        <f>G4688*SUMIF('Manual Inputs'!$B$11:$B$22,'Expanded kW'!A4688,'Manual Inputs'!$C$11:$C$22)</f>
        <v>41690.699786451602</v>
      </c>
    </row>
    <row r="4689" spans="1:8" x14ac:dyDescent="0.2">
      <c r="A4689">
        <f t="shared" si="438"/>
        <v>9</v>
      </c>
      <c r="B4689" t="b">
        <f t="shared" si="439"/>
        <v>0</v>
      </c>
      <c r="C4689" t="str">
        <f t="shared" si="440"/>
        <v>ON</v>
      </c>
      <c r="D4689" s="4">
        <f t="shared" si="442"/>
        <v>42625.291666655299</v>
      </c>
      <c r="E4689" t="str">
        <f t="shared" si="443"/>
        <v>LRKPLGS</v>
      </c>
      <c r="F4689" s="39">
        <v>90.79180908203125</v>
      </c>
      <c r="G4689">
        <f t="shared" si="441"/>
        <v>1.3870160351418998E-3</v>
      </c>
      <c r="H4689" s="38">
        <f>G4689*SUMIF('Manual Inputs'!$B$11:$B$22,'Expanded kW'!A4689,'Manual Inputs'!$C$11:$C$22)</f>
        <v>41488.76207507708</v>
      </c>
    </row>
    <row r="4690" spans="1:8" x14ac:dyDescent="0.2">
      <c r="A4690">
        <f t="shared" si="438"/>
        <v>9</v>
      </c>
      <c r="B4690" t="b">
        <f t="shared" si="439"/>
        <v>0</v>
      </c>
      <c r="C4690" t="str">
        <f t="shared" si="440"/>
        <v>ON</v>
      </c>
      <c r="D4690" s="4">
        <f t="shared" si="442"/>
        <v>42625.333333321963</v>
      </c>
      <c r="E4690" t="str">
        <f t="shared" si="443"/>
        <v>LRKPLGS</v>
      </c>
      <c r="F4690" s="39">
        <v>103.51105499267578</v>
      </c>
      <c r="G4690">
        <f t="shared" si="441"/>
        <v>1.5813264934458804E-3</v>
      </c>
      <c r="H4690" s="38">
        <f>G4690*SUMIF('Manual Inputs'!$B$11:$B$22,'Expanded kW'!A4690,'Manual Inputs'!$C$11:$C$22)</f>
        <v>47301.023915617574</v>
      </c>
    </row>
    <row r="4691" spans="1:8" x14ac:dyDescent="0.2">
      <c r="A4691">
        <f t="shared" si="438"/>
        <v>9</v>
      </c>
      <c r="B4691" t="b">
        <f t="shared" si="439"/>
        <v>0</v>
      </c>
      <c r="C4691" t="str">
        <f t="shared" si="440"/>
        <v>ON</v>
      </c>
      <c r="D4691" s="4">
        <f t="shared" si="442"/>
        <v>42625.374999988628</v>
      </c>
      <c r="E4691" t="str">
        <f t="shared" si="443"/>
        <v>LRKPLGS</v>
      </c>
      <c r="F4691" s="39">
        <v>104.43235778808594</v>
      </c>
      <c r="G4691">
        <f t="shared" si="441"/>
        <v>1.5954011303913826E-3</v>
      </c>
      <c r="H4691" s="38">
        <f>G4691*SUMIF('Manual Inputs'!$B$11:$B$22,'Expanded kW'!A4691,'Manual Inputs'!$C$11:$C$22)</f>
        <v>47722.027890142854</v>
      </c>
    </row>
    <row r="4692" spans="1:8" x14ac:dyDescent="0.2">
      <c r="A4692">
        <f t="shared" si="438"/>
        <v>9</v>
      </c>
      <c r="B4692" t="b">
        <f t="shared" si="439"/>
        <v>0</v>
      </c>
      <c r="C4692" t="str">
        <f t="shared" si="440"/>
        <v>ON</v>
      </c>
      <c r="D4692" s="4">
        <f t="shared" si="442"/>
        <v>42625.416666655292</v>
      </c>
      <c r="E4692" t="str">
        <f t="shared" si="443"/>
        <v>LRKPLGS</v>
      </c>
      <c r="F4692" s="39">
        <v>108.97620391845703</v>
      </c>
      <c r="G4692">
        <f t="shared" si="441"/>
        <v>1.6648169456258595E-3</v>
      </c>
      <c r="H4692" s="38">
        <f>G4692*SUMIF('Manual Inputs'!$B$11:$B$22,'Expanded kW'!A4692,'Manual Inputs'!$C$11:$C$22)</f>
        <v>49798.410692895442</v>
      </c>
    </row>
    <row r="4693" spans="1:8" x14ac:dyDescent="0.2">
      <c r="A4693">
        <f t="shared" si="438"/>
        <v>9</v>
      </c>
      <c r="B4693" t="b">
        <f t="shared" si="439"/>
        <v>0</v>
      </c>
      <c r="C4693" t="str">
        <f t="shared" si="440"/>
        <v>ON</v>
      </c>
      <c r="D4693" s="4">
        <f t="shared" si="442"/>
        <v>42625.458333321956</v>
      </c>
      <c r="E4693" t="str">
        <f t="shared" si="443"/>
        <v>LRKPLGS</v>
      </c>
      <c r="F4693" s="39">
        <v>107.00726318359375</v>
      </c>
      <c r="G4693">
        <f t="shared" si="441"/>
        <v>1.6347376642555321E-3</v>
      </c>
      <c r="H4693" s="38">
        <f>G4693*SUMIF('Manual Inputs'!$B$11:$B$22,'Expanded kW'!A4693,'Manual Inputs'!$C$11:$C$22)</f>
        <v>48898.671889201556</v>
      </c>
    </row>
    <row r="4694" spans="1:8" x14ac:dyDescent="0.2">
      <c r="A4694">
        <f t="shared" si="438"/>
        <v>9</v>
      </c>
      <c r="B4694" t="b">
        <f t="shared" si="439"/>
        <v>0</v>
      </c>
      <c r="C4694" t="str">
        <f t="shared" si="440"/>
        <v>ON</v>
      </c>
      <c r="D4694" s="4">
        <f t="shared" si="442"/>
        <v>42625.49999998862</v>
      </c>
      <c r="E4694" t="str">
        <f t="shared" si="443"/>
        <v>LRKPLGS</v>
      </c>
      <c r="F4694" s="39">
        <v>113.92133331298828</v>
      </c>
      <c r="G4694">
        <f t="shared" si="441"/>
        <v>1.7403631191784676E-3</v>
      </c>
      <c r="H4694" s="38">
        <f>G4694*SUMIF('Manual Inputs'!$B$11:$B$22,'Expanded kW'!A4694,'Manual Inputs'!$C$11:$C$22)</f>
        <v>52058.166269467401</v>
      </c>
    </row>
    <row r="4695" spans="1:8" x14ac:dyDescent="0.2">
      <c r="A4695">
        <f t="shared" si="438"/>
        <v>9</v>
      </c>
      <c r="B4695" t="b">
        <f t="shared" si="439"/>
        <v>0</v>
      </c>
      <c r="C4695" t="str">
        <f t="shared" si="440"/>
        <v>ON</v>
      </c>
      <c r="D4695" s="4">
        <f t="shared" si="442"/>
        <v>42625.541666655285</v>
      </c>
      <c r="E4695" t="str">
        <f t="shared" si="443"/>
        <v>LRKPLGS</v>
      </c>
      <c r="F4695" s="39">
        <v>116.47370147705078</v>
      </c>
      <c r="G4695">
        <f t="shared" si="441"/>
        <v>1.779355354347411E-3</v>
      </c>
      <c r="H4695" s="38">
        <f>G4695*SUMIF('Manual Inputs'!$B$11:$B$22,'Expanded kW'!A4695,'Manual Inputs'!$C$11:$C$22)</f>
        <v>53224.511521946217</v>
      </c>
    </row>
    <row r="4696" spans="1:8" x14ac:dyDescent="0.2">
      <c r="A4696">
        <f t="shared" si="438"/>
        <v>9</v>
      </c>
      <c r="B4696" t="b">
        <f t="shared" si="439"/>
        <v>0</v>
      </c>
      <c r="C4696" t="str">
        <f t="shared" si="440"/>
        <v>ON</v>
      </c>
      <c r="D4696" s="4">
        <f t="shared" si="442"/>
        <v>42625.583333321949</v>
      </c>
      <c r="E4696" t="str">
        <f t="shared" si="443"/>
        <v>LRKPLGS</v>
      </c>
      <c r="F4696" s="39">
        <v>115.89804077148437</v>
      </c>
      <c r="G4696">
        <f t="shared" si="441"/>
        <v>1.7705610518933175E-3</v>
      </c>
      <c r="H4696" s="38">
        <f>G4696*SUMIF('Manual Inputs'!$B$11:$B$22,'Expanded kW'!A4696,'Manual Inputs'!$C$11:$C$22)</f>
        <v>52961.454201129571</v>
      </c>
    </row>
    <row r="4697" spans="1:8" x14ac:dyDescent="0.2">
      <c r="A4697">
        <f t="shared" si="438"/>
        <v>9</v>
      </c>
      <c r="B4697" t="b">
        <f t="shared" si="439"/>
        <v>0</v>
      </c>
      <c r="C4697" t="str">
        <f t="shared" si="440"/>
        <v>ON</v>
      </c>
      <c r="D4697" s="4">
        <f t="shared" si="442"/>
        <v>42625.624999988613</v>
      </c>
      <c r="E4697" t="str">
        <f t="shared" si="443"/>
        <v>LRKPLGS</v>
      </c>
      <c r="F4697" s="39">
        <v>125.60071563720703</v>
      </c>
      <c r="G4697">
        <f t="shared" si="441"/>
        <v>1.9187877009555294E-3</v>
      </c>
      <c r="H4697" s="38">
        <f>G4697*SUMIF('Manual Inputs'!$B$11:$B$22,'Expanded kW'!A4697,'Manual Inputs'!$C$11:$C$22)</f>
        <v>57395.245895180829</v>
      </c>
    </row>
    <row r="4698" spans="1:8" x14ac:dyDescent="0.2">
      <c r="A4698">
        <f t="shared" si="438"/>
        <v>9</v>
      </c>
      <c r="B4698" t="b">
        <f t="shared" si="439"/>
        <v>0</v>
      </c>
      <c r="C4698" t="str">
        <f t="shared" si="440"/>
        <v>ON</v>
      </c>
      <c r="D4698" s="4">
        <f t="shared" si="442"/>
        <v>42625.666666655277</v>
      </c>
      <c r="E4698" t="str">
        <f t="shared" si="443"/>
        <v>LRKPLGS</v>
      </c>
      <c r="F4698" s="39">
        <v>114.73462677001953</v>
      </c>
      <c r="G4698">
        <f t="shared" si="441"/>
        <v>1.7527877098720964E-3</v>
      </c>
      <c r="H4698" s="38">
        <f>G4698*SUMIF('Manual Inputs'!$B$11:$B$22,'Expanded kW'!A4698,'Manual Inputs'!$C$11:$C$22)</f>
        <v>52429.813657895356</v>
      </c>
    </row>
    <row r="4699" spans="1:8" x14ac:dyDescent="0.2">
      <c r="A4699">
        <f t="shared" si="438"/>
        <v>9</v>
      </c>
      <c r="B4699" t="b">
        <f t="shared" si="439"/>
        <v>0</v>
      </c>
      <c r="C4699" t="str">
        <f t="shared" si="440"/>
        <v>ON</v>
      </c>
      <c r="D4699" s="4">
        <f t="shared" si="442"/>
        <v>42625.708333321942</v>
      </c>
      <c r="E4699" t="str">
        <f t="shared" si="443"/>
        <v>LRKPLGS</v>
      </c>
      <c r="F4699" s="39">
        <v>107.00106811523437</v>
      </c>
      <c r="G4699">
        <f t="shared" si="441"/>
        <v>1.6346430229080347E-3</v>
      </c>
      <c r="H4699" s="38">
        <f>G4699*SUMIF('Manual Inputs'!$B$11:$B$22,'Expanded kW'!A4699,'Manual Inputs'!$C$11:$C$22)</f>
        <v>48895.840954122723</v>
      </c>
    </row>
    <row r="4700" spans="1:8" x14ac:dyDescent="0.2">
      <c r="A4700">
        <f t="shared" si="438"/>
        <v>9</v>
      </c>
      <c r="B4700" t="b">
        <f t="shared" si="439"/>
        <v>0</v>
      </c>
      <c r="C4700" t="str">
        <f t="shared" si="440"/>
        <v>ON</v>
      </c>
      <c r="D4700" s="4">
        <f t="shared" si="442"/>
        <v>42625.749999988606</v>
      </c>
      <c r="E4700" t="str">
        <f t="shared" si="443"/>
        <v>LRKPLGS</v>
      </c>
      <c r="F4700" s="39">
        <v>106.31414031982422</v>
      </c>
      <c r="G4700">
        <f t="shared" si="441"/>
        <v>1.624148905907263E-3</v>
      </c>
      <c r="H4700" s="38">
        <f>G4700*SUMIF('Manual Inputs'!$B$11:$B$22,'Expanded kW'!A4700,'Manual Inputs'!$C$11:$C$22)</f>
        <v>48581.938365831091</v>
      </c>
    </row>
    <row r="4701" spans="1:8" x14ac:dyDescent="0.2">
      <c r="A4701">
        <f t="shared" si="438"/>
        <v>9</v>
      </c>
      <c r="B4701" t="b">
        <f t="shared" si="439"/>
        <v>0</v>
      </c>
      <c r="C4701" t="str">
        <f t="shared" si="440"/>
        <v>ON</v>
      </c>
      <c r="D4701" s="4">
        <f t="shared" si="442"/>
        <v>42625.79166665527</v>
      </c>
      <c r="E4701" t="str">
        <f t="shared" si="443"/>
        <v>LRKPLGS</v>
      </c>
      <c r="F4701" s="39">
        <v>99.317474365234375</v>
      </c>
      <c r="G4701">
        <f t="shared" si="441"/>
        <v>1.5172616440532844E-3</v>
      </c>
      <c r="H4701" s="38">
        <f>G4701*SUMIF('Manual Inputs'!$B$11:$B$22,'Expanded kW'!A4701,'Manual Inputs'!$C$11:$C$22)</f>
        <v>45384.700508762995</v>
      </c>
    </row>
    <row r="4702" spans="1:8" x14ac:dyDescent="0.2">
      <c r="A4702">
        <f t="shared" si="438"/>
        <v>9</v>
      </c>
      <c r="B4702" t="b">
        <f t="shared" si="439"/>
        <v>0</v>
      </c>
      <c r="C4702" t="str">
        <f t="shared" si="440"/>
        <v>ON</v>
      </c>
      <c r="D4702" s="4">
        <f t="shared" si="442"/>
        <v>42625.833333321934</v>
      </c>
      <c r="E4702" t="str">
        <f t="shared" si="443"/>
        <v>LRKPLGS</v>
      </c>
      <c r="F4702" s="39">
        <v>90.503959655761719</v>
      </c>
      <c r="G4702">
        <f t="shared" si="441"/>
        <v>1.3826185925313939E-3</v>
      </c>
      <c r="H4702" s="38">
        <f>G4702*SUMIF('Manual Inputs'!$B$11:$B$22,'Expanded kW'!A4702,'Manual Inputs'!$C$11:$C$22)</f>
        <v>41357.224698735634</v>
      </c>
    </row>
    <row r="4703" spans="1:8" x14ac:dyDescent="0.2">
      <c r="A4703">
        <f t="shared" si="438"/>
        <v>9</v>
      </c>
      <c r="B4703" t="b">
        <f t="shared" si="439"/>
        <v>0</v>
      </c>
      <c r="C4703" t="str">
        <f t="shared" si="440"/>
        <v>OFF</v>
      </c>
      <c r="D4703" s="4">
        <f t="shared" si="442"/>
        <v>42625.874999988599</v>
      </c>
      <c r="E4703" t="str">
        <f t="shared" si="443"/>
        <v>LRKPLGS</v>
      </c>
      <c r="F4703" s="39">
        <v>84.372055053710937</v>
      </c>
      <c r="G4703">
        <f t="shared" si="441"/>
        <v>1.2889421904969279E-3</v>
      </c>
      <c r="H4703" s="38">
        <f>G4703*SUMIF('Manual Inputs'!$B$11:$B$22,'Expanded kW'!A4703,'Manual Inputs'!$C$11:$C$22)</f>
        <v>38555.153304038584</v>
      </c>
    </row>
    <row r="4704" spans="1:8" x14ac:dyDescent="0.2">
      <c r="A4704">
        <f t="shared" si="438"/>
        <v>9</v>
      </c>
      <c r="B4704" t="b">
        <f t="shared" si="439"/>
        <v>0</v>
      </c>
      <c r="C4704" t="str">
        <f t="shared" si="440"/>
        <v>OFF</v>
      </c>
      <c r="D4704" s="4">
        <f t="shared" si="442"/>
        <v>42625.916666655263</v>
      </c>
      <c r="E4704" t="str">
        <f t="shared" si="443"/>
        <v>LRKPLGS</v>
      </c>
      <c r="F4704" s="39">
        <v>78.319526672363281</v>
      </c>
      <c r="G4704">
        <f t="shared" si="441"/>
        <v>1.1964784098656186E-3</v>
      </c>
      <c r="H4704" s="38">
        <f>G4704*SUMIF('Manual Inputs'!$B$11:$B$22,'Expanded kW'!A4704,'Manual Inputs'!$C$11:$C$22)</f>
        <v>35789.354136632392</v>
      </c>
    </row>
    <row r="4705" spans="1:8" x14ac:dyDescent="0.2">
      <c r="A4705">
        <f t="shared" si="438"/>
        <v>9</v>
      </c>
      <c r="B4705" t="b">
        <f t="shared" si="439"/>
        <v>0</v>
      </c>
      <c r="C4705" t="str">
        <f t="shared" si="440"/>
        <v>OFF</v>
      </c>
      <c r="D4705" s="4">
        <f t="shared" si="442"/>
        <v>42625.958333321927</v>
      </c>
      <c r="E4705" t="str">
        <f t="shared" si="443"/>
        <v>LRKPLGS</v>
      </c>
      <c r="F4705" s="39">
        <v>72.048896789550781</v>
      </c>
      <c r="G4705">
        <f t="shared" si="441"/>
        <v>1.100682717656835E-3</v>
      </c>
      <c r="H4705" s="38">
        <f>G4705*SUMIF('Manual Inputs'!$B$11:$B$22,'Expanded kW'!A4705,'Manual Inputs'!$C$11:$C$22)</f>
        <v>32923.890017134356</v>
      </c>
    </row>
    <row r="4706" spans="1:8" x14ac:dyDescent="0.2">
      <c r="A4706">
        <f t="shared" si="438"/>
        <v>9</v>
      </c>
      <c r="B4706" t="b">
        <f t="shared" si="439"/>
        <v>0</v>
      </c>
      <c r="C4706" t="str">
        <f t="shared" si="440"/>
        <v>OFF</v>
      </c>
      <c r="D4706" s="4">
        <f t="shared" si="442"/>
        <v>42625.999999988591</v>
      </c>
      <c r="E4706" t="str">
        <f t="shared" si="443"/>
        <v>LRKPLGS</v>
      </c>
      <c r="F4706" s="39">
        <v>66.481864929199219</v>
      </c>
      <c r="G4706">
        <f t="shared" si="441"/>
        <v>1.0156358115920275E-3</v>
      </c>
      <c r="H4706" s="38">
        <f>G4706*SUMIF('Manual Inputs'!$B$11:$B$22,'Expanded kW'!A4706,'Manual Inputs'!$C$11:$C$22)</f>
        <v>30379.946211478757</v>
      </c>
    </row>
    <row r="4707" spans="1:8" x14ac:dyDescent="0.2">
      <c r="A4707">
        <f t="shared" si="438"/>
        <v>9</v>
      </c>
      <c r="B4707" t="b">
        <f t="shared" si="439"/>
        <v>0</v>
      </c>
      <c r="C4707" t="str">
        <f t="shared" si="440"/>
        <v>OFF</v>
      </c>
      <c r="D4707" s="4">
        <f t="shared" si="442"/>
        <v>42626.041666655256</v>
      </c>
      <c r="E4707" t="str">
        <f t="shared" si="443"/>
        <v>LRKPLGS</v>
      </c>
      <c r="F4707" s="39">
        <v>62.342243194580078</v>
      </c>
      <c r="G4707">
        <f t="shared" si="441"/>
        <v>9.523952860050664E-4</v>
      </c>
      <c r="H4707" s="38">
        <f>G4707*SUMIF('Manual Inputs'!$B$11:$B$22,'Expanded kW'!A4707,'Manual Inputs'!$C$11:$C$22)</f>
        <v>28488.280179433332</v>
      </c>
    </row>
    <row r="4708" spans="1:8" x14ac:dyDescent="0.2">
      <c r="A4708">
        <f t="shared" si="438"/>
        <v>9</v>
      </c>
      <c r="B4708" t="b">
        <f t="shared" si="439"/>
        <v>0</v>
      </c>
      <c r="C4708" t="str">
        <f t="shared" si="440"/>
        <v>OFF</v>
      </c>
      <c r="D4708" s="4">
        <f t="shared" si="442"/>
        <v>42626.08333332192</v>
      </c>
      <c r="E4708" t="str">
        <f t="shared" si="443"/>
        <v>LRKPLGS</v>
      </c>
      <c r="F4708" s="39">
        <v>59.63092041015625</v>
      </c>
      <c r="G4708">
        <f t="shared" si="441"/>
        <v>9.1097471936514357E-4</v>
      </c>
      <c r="H4708" s="38">
        <f>G4708*SUMIF('Manual Inputs'!$B$11:$B$22,'Expanded kW'!A4708,'Manual Inputs'!$C$11:$C$22)</f>
        <v>27249.298083481699</v>
      </c>
    </row>
    <row r="4709" spans="1:8" x14ac:dyDescent="0.2">
      <c r="A4709">
        <f t="shared" si="438"/>
        <v>9</v>
      </c>
      <c r="B4709" t="b">
        <f t="shared" si="439"/>
        <v>0</v>
      </c>
      <c r="C4709" t="str">
        <f t="shared" si="440"/>
        <v>OFF</v>
      </c>
      <c r="D4709" s="4">
        <f t="shared" si="442"/>
        <v>42626.124999988584</v>
      </c>
      <c r="E4709" t="str">
        <f t="shared" si="443"/>
        <v>LRKPLGS</v>
      </c>
      <c r="F4709" s="39">
        <v>63.127586364746094</v>
      </c>
      <c r="G4709">
        <f t="shared" si="441"/>
        <v>9.6439288337781242E-4</v>
      </c>
      <c r="H4709" s="38">
        <f>G4709*SUMIF('Manual Inputs'!$B$11:$B$22,'Expanded kW'!A4709,'Manual Inputs'!$C$11:$C$22)</f>
        <v>28847.15523946067</v>
      </c>
    </row>
    <row r="4710" spans="1:8" x14ac:dyDescent="0.2">
      <c r="A4710">
        <f t="shared" si="438"/>
        <v>9</v>
      </c>
      <c r="B4710" t="b">
        <f t="shared" si="439"/>
        <v>0</v>
      </c>
      <c r="C4710" t="str">
        <f t="shared" si="440"/>
        <v>OFF</v>
      </c>
      <c r="D4710" s="4">
        <f t="shared" si="442"/>
        <v>42626.166666655248</v>
      </c>
      <c r="E4710" t="str">
        <f t="shared" si="443"/>
        <v>LRKPLGS</v>
      </c>
      <c r="F4710" s="39">
        <v>71.982368469238281</v>
      </c>
      <c r="G4710">
        <f t="shared" si="441"/>
        <v>1.0996663721516901E-3</v>
      </c>
      <c r="H4710" s="38">
        <f>G4710*SUMIF('Manual Inputs'!$B$11:$B$22,'Expanded kW'!A4710,'Manual Inputs'!$C$11:$C$22)</f>
        <v>32893.48884239616</v>
      </c>
    </row>
    <row r="4711" spans="1:8" x14ac:dyDescent="0.2">
      <c r="A4711">
        <f t="shared" si="438"/>
        <v>9</v>
      </c>
      <c r="B4711" t="b">
        <f t="shared" si="439"/>
        <v>0</v>
      </c>
      <c r="C4711" t="str">
        <f t="shared" si="440"/>
        <v>OFF</v>
      </c>
      <c r="D4711" s="4">
        <f t="shared" si="442"/>
        <v>42626.208333321913</v>
      </c>
      <c r="E4711" t="str">
        <f t="shared" si="443"/>
        <v>LRKPLGS</v>
      </c>
      <c r="F4711" s="39">
        <v>76.504684448242188</v>
      </c>
      <c r="G4711">
        <f t="shared" si="441"/>
        <v>1.1687532737375984E-3</v>
      </c>
      <c r="H4711" s="38">
        <f>G4711*SUMIF('Manual Inputs'!$B$11:$B$22,'Expanded kW'!A4711,'Manual Inputs'!$C$11:$C$22)</f>
        <v>34960.033099837834</v>
      </c>
    </row>
    <row r="4712" spans="1:8" x14ac:dyDescent="0.2">
      <c r="A4712">
        <f t="shared" si="438"/>
        <v>9</v>
      </c>
      <c r="B4712" t="b">
        <f t="shared" si="439"/>
        <v>0</v>
      </c>
      <c r="C4712" t="str">
        <f t="shared" si="440"/>
        <v>OFF</v>
      </c>
      <c r="D4712" s="4">
        <f t="shared" si="442"/>
        <v>42626.249999988577</v>
      </c>
      <c r="E4712" t="str">
        <f t="shared" si="443"/>
        <v>LRKPLGS</v>
      </c>
      <c r="F4712" s="39">
        <v>97.472602844238281</v>
      </c>
      <c r="G4712">
        <f t="shared" si="441"/>
        <v>1.4890777538073454E-3</v>
      </c>
      <c r="H4712" s="38">
        <f>G4712*SUMIF('Manual Inputs'!$B$11:$B$22,'Expanded kW'!A4712,'Manual Inputs'!$C$11:$C$22)</f>
        <v>44541.657106857245</v>
      </c>
    </row>
    <row r="4713" spans="1:8" x14ac:dyDescent="0.2">
      <c r="A4713">
        <f t="shared" si="438"/>
        <v>9</v>
      </c>
      <c r="B4713" t="b">
        <f t="shared" si="439"/>
        <v>0</v>
      </c>
      <c r="C4713" t="str">
        <f t="shared" si="440"/>
        <v>ON</v>
      </c>
      <c r="D4713" s="4">
        <f t="shared" si="442"/>
        <v>42626.291666655241</v>
      </c>
      <c r="E4713" t="str">
        <f t="shared" si="443"/>
        <v>LRKPLGS</v>
      </c>
      <c r="F4713" s="39">
        <v>98.206863403320313</v>
      </c>
      <c r="G4713">
        <f t="shared" si="441"/>
        <v>1.5002949680000804E-3</v>
      </c>
      <c r="H4713" s="38">
        <f>G4713*SUMIF('Manual Inputs'!$B$11:$B$22,'Expanded kW'!A4713,'Manual Inputs'!$C$11:$C$22)</f>
        <v>44877.189154790598</v>
      </c>
    </row>
    <row r="4714" spans="1:8" x14ac:dyDescent="0.2">
      <c r="A4714">
        <f t="shared" si="438"/>
        <v>9</v>
      </c>
      <c r="B4714" t="b">
        <f t="shared" si="439"/>
        <v>0</v>
      </c>
      <c r="C4714" t="str">
        <f t="shared" si="440"/>
        <v>ON</v>
      </c>
      <c r="D4714" s="4">
        <f t="shared" si="442"/>
        <v>42626.333333321905</v>
      </c>
      <c r="E4714" t="str">
        <f t="shared" si="443"/>
        <v>LRKPLGS</v>
      </c>
      <c r="F4714" s="39">
        <v>108.32541656494141</v>
      </c>
      <c r="G4714">
        <f t="shared" si="441"/>
        <v>1.6548749420032839E-3</v>
      </c>
      <c r="H4714" s="38">
        <f>G4714*SUMIF('Manual Inputs'!$B$11:$B$22,'Expanded kW'!A4714,'Manual Inputs'!$C$11:$C$22)</f>
        <v>49501.023054688078</v>
      </c>
    </row>
    <row r="4715" spans="1:8" x14ac:dyDescent="0.2">
      <c r="A4715">
        <f t="shared" si="438"/>
        <v>9</v>
      </c>
      <c r="B4715" t="b">
        <f t="shared" si="439"/>
        <v>0</v>
      </c>
      <c r="C4715" t="str">
        <f t="shared" si="440"/>
        <v>ON</v>
      </c>
      <c r="D4715" s="4">
        <f t="shared" si="442"/>
        <v>42626.374999988569</v>
      </c>
      <c r="E4715" t="str">
        <f t="shared" si="443"/>
        <v>LRKPLGS</v>
      </c>
      <c r="F4715" s="39">
        <v>115.84786987304687</v>
      </c>
      <c r="G4715">
        <f t="shared" si="441"/>
        <v>1.7697945968426485E-3</v>
      </c>
      <c r="H4715" s="38">
        <f>G4715*SUMIF('Manual Inputs'!$B$11:$B$22,'Expanded kW'!A4715,'Manual Inputs'!$C$11:$C$22)</f>
        <v>52938.527810638931</v>
      </c>
    </row>
    <row r="4716" spans="1:8" x14ac:dyDescent="0.2">
      <c r="A4716">
        <f t="shared" si="438"/>
        <v>9</v>
      </c>
      <c r="B4716" t="b">
        <f t="shared" si="439"/>
        <v>0</v>
      </c>
      <c r="C4716" t="str">
        <f t="shared" si="440"/>
        <v>ON</v>
      </c>
      <c r="D4716" s="4">
        <f t="shared" si="442"/>
        <v>42626.416666655234</v>
      </c>
      <c r="E4716" t="str">
        <f t="shared" si="443"/>
        <v>LRKPLGS</v>
      </c>
      <c r="F4716" s="39">
        <v>125.18520355224609</v>
      </c>
      <c r="G4716">
        <f t="shared" si="441"/>
        <v>1.9124399705769514E-3</v>
      </c>
      <c r="H4716" s="38">
        <f>G4716*SUMIF('Manual Inputs'!$B$11:$B$22,'Expanded kW'!A4716,'Manual Inputs'!$C$11:$C$22)</f>
        <v>57205.371035250595</v>
      </c>
    </row>
    <row r="4717" spans="1:8" x14ac:dyDescent="0.2">
      <c r="A4717">
        <f t="shared" si="438"/>
        <v>9</v>
      </c>
      <c r="B4717" t="b">
        <f t="shared" si="439"/>
        <v>0</v>
      </c>
      <c r="C4717" t="str">
        <f t="shared" si="440"/>
        <v>ON</v>
      </c>
      <c r="D4717" s="4">
        <f t="shared" si="442"/>
        <v>42626.458333321898</v>
      </c>
      <c r="E4717" t="str">
        <f t="shared" si="443"/>
        <v>LRKPLGS</v>
      </c>
      <c r="F4717" s="39">
        <v>127.00630950927734</v>
      </c>
      <c r="G4717">
        <f t="shared" si="441"/>
        <v>1.9402607970329217E-3</v>
      </c>
      <c r="H4717" s="38">
        <f>G4717*SUMIF('Manual Inputs'!$B$11:$B$22,'Expanded kW'!A4717,'Manual Inputs'!$C$11:$C$22)</f>
        <v>58037.554384483228</v>
      </c>
    </row>
    <row r="4718" spans="1:8" x14ac:dyDescent="0.2">
      <c r="A4718">
        <f t="shared" si="438"/>
        <v>9</v>
      </c>
      <c r="B4718" t="b">
        <f t="shared" si="439"/>
        <v>0</v>
      </c>
      <c r="C4718" t="str">
        <f t="shared" si="440"/>
        <v>ON</v>
      </c>
      <c r="D4718" s="4">
        <f t="shared" si="442"/>
        <v>42626.499999988562</v>
      </c>
      <c r="E4718" t="str">
        <f t="shared" si="443"/>
        <v>LRKPLGS</v>
      </c>
      <c r="F4718" s="39">
        <v>131.60456848144531</v>
      </c>
      <c r="G4718">
        <f t="shared" si="441"/>
        <v>2.0105078709993589E-3</v>
      </c>
      <c r="H4718" s="38">
        <f>G4718*SUMIF('Manual Inputs'!$B$11:$B$22,'Expanded kW'!A4718,'Manual Inputs'!$C$11:$C$22)</f>
        <v>60138.802001253345</v>
      </c>
    </row>
    <row r="4719" spans="1:8" x14ac:dyDescent="0.2">
      <c r="A4719">
        <f t="shared" si="438"/>
        <v>9</v>
      </c>
      <c r="B4719" t="b">
        <f t="shared" si="439"/>
        <v>0</v>
      </c>
      <c r="C4719" t="str">
        <f t="shared" si="440"/>
        <v>ON</v>
      </c>
      <c r="D4719" s="4">
        <f t="shared" si="442"/>
        <v>42626.541666655226</v>
      </c>
      <c r="E4719" t="str">
        <f t="shared" si="443"/>
        <v>LRKPLGS</v>
      </c>
      <c r="F4719" s="39">
        <v>131.99984741210937</v>
      </c>
      <c r="G4719">
        <f t="shared" si="441"/>
        <v>2.0165465018045833E-3</v>
      </c>
      <c r="H4719" s="38">
        <f>G4719*SUMIF('Manual Inputs'!$B$11:$B$22,'Expanded kW'!A4719,'Manual Inputs'!$C$11:$C$22)</f>
        <v>60319.430999325137</v>
      </c>
    </row>
    <row r="4720" spans="1:8" x14ac:dyDescent="0.2">
      <c r="A4720">
        <f t="shared" si="438"/>
        <v>9</v>
      </c>
      <c r="B4720" t="b">
        <f t="shared" si="439"/>
        <v>0</v>
      </c>
      <c r="C4720" t="str">
        <f t="shared" si="440"/>
        <v>ON</v>
      </c>
      <c r="D4720" s="4">
        <f t="shared" si="442"/>
        <v>42626.583333321891</v>
      </c>
      <c r="E4720" t="str">
        <f t="shared" si="443"/>
        <v>LRKPLGS</v>
      </c>
      <c r="F4720" s="39">
        <v>129.79603576660156</v>
      </c>
      <c r="G4720">
        <f t="shared" si="441"/>
        <v>1.9828791245195903E-3</v>
      </c>
      <c r="H4720" s="38">
        <f>G4720*SUMIF('Manual Inputs'!$B$11:$B$22,'Expanded kW'!A4720,'Manual Inputs'!$C$11:$C$22)</f>
        <v>59312.364195136368</v>
      </c>
    </row>
    <row r="4721" spans="1:8" x14ac:dyDescent="0.2">
      <c r="A4721">
        <f t="shared" si="438"/>
        <v>9</v>
      </c>
      <c r="B4721" t="b">
        <f t="shared" si="439"/>
        <v>0</v>
      </c>
      <c r="C4721" t="str">
        <f t="shared" si="440"/>
        <v>ON</v>
      </c>
      <c r="D4721" s="4">
        <f t="shared" si="442"/>
        <v>42626.624999988555</v>
      </c>
      <c r="E4721" t="str">
        <f t="shared" si="443"/>
        <v>LRKPLGS</v>
      </c>
      <c r="F4721" s="39">
        <v>131.94740295410156</v>
      </c>
      <c r="G4721">
        <f t="shared" si="441"/>
        <v>2.0157453138455964E-3</v>
      </c>
      <c r="H4721" s="38">
        <f>G4721*SUMIF('Manual Inputs'!$B$11:$B$22,'Expanded kW'!A4721,'Manual Inputs'!$C$11:$C$22)</f>
        <v>60295.465669606056</v>
      </c>
    </row>
    <row r="4722" spans="1:8" x14ac:dyDescent="0.2">
      <c r="A4722">
        <f t="shared" si="438"/>
        <v>9</v>
      </c>
      <c r="B4722" t="b">
        <f t="shared" si="439"/>
        <v>0</v>
      </c>
      <c r="C4722" t="str">
        <f t="shared" si="440"/>
        <v>ON</v>
      </c>
      <c r="D4722" s="4">
        <f t="shared" si="442"/>
        <v>42626.666666655219</v>
      </c>
      <c r="E4722" t="str">
        <f t="shared" si="443"/>
        <v>LRKPLGS</v>
      </c>
      <c r="F4722" s="39">
        <v>126.23175048828125</v>
      </c>
      <c r="G4722">
        <f t="shared" si="441"/>
        <v>1.9284279478679191E-3</v>
      </c>
      <c r="H4722" s="38">
        <f>G4722*SUMIF('Manual Inputs'!$B$11:$B$22,'Expanded kW'!A4722,'Manual Inputs'!$C$11:$C$22)</f>
        <v>57683.607313044471</v>
      </c>
    </row>
    <row r="4723" spans="1:8" x14ac:dyDescent="0.2">
      <c r="A4723">
        <f t="shared" si="438"/>
        <v>9</v>
      </c>
      <c r="B4723" t="b">
        <f t="shared" si="439"/>
        <v>0</v>
      </c>
      <c r="C4723" t="str">
        <f t="shared" si="440"/>
        <v>ON</v>
      </c>
      <c r="D4723" s="4">
        <f t="shared" si="442"/>
        <v>42626.708333321883</v>
      </c>
      <c r="E4723" t="str">
        <f t="shared" si="443"/>
        <v>LRKPLGS</v>
      </c>
      <c r="F4723" s="39">
        <v>117.50425720214844</v>
      </c>
      <c r="G4723">
        <f t="shared" si="441"/>
        <v>1.7950990357463164E-3</v>
      </c>
      <c r="H4723" s="38">
        <f>G4723*SUMIF('Manual Inputs'!$B$11:$B$22,'Expanded kW'!A4723,'Manual Inputs'!$C$11:$C$22)</f>
        <v>53695.440361408539</v>
      </c>
    </row>
    <row r="4724" spans="1:8" x14ac:dyDescent="0.2">
      <c r="A4724">
        <f t="shared" si="438"/>
        <v>9</v>
      </c>
      <c r="B4724" t="b">
        <f t="shared" si="439"/>
        <v>0</v>
      </c>
      <c r="C4724" t="str">
        <f t="shared" si="440"/>
        <v>ON</v>
      </c>
      <c r="D4724" s="4">
        <f t="shared" si="442"/>
        <v>42626.749999988548</v>
      </c>
      <c r="E4724" t="str">
        <f t="shared" si="443"/>
        <v>LRKPLGS</v>
      </c>
      <c r="F4724" s="39">
        <v>114.55930328369141</v>
      </c>
      <c r="G4724">
        <f t="shared" si="441"/>
        <v>1.7501093131165656E-3</v>
      </c>
      <c r="H4724" s="38">
        <f>G4724*SUMIF('Manual Inputs'!$B$11:$B$22,'Expanded kW'!A4724,'Manual Inputs'!$C$11:$C$22)</f>
        <v>52349.696800615107</v>
      </c>
    </row>
    <row r="4725" spans="1:8" x14ac:dyDescent="0.2">
      <c r="A4725">
        <f t="shared" si="438"/>
        <v>9</v>
      </c>
      <c r="B4725" t="b">
        <f t="shared" si="439"/>
        <v>0</v>
      </c>
      <c r="C4725" t="str">
        <f t="shared" si="440"/>
        <v>ON</v>
      </c>
      <c r="D4725" s="4">
        <f t="shared" si="442"/>
        <v>42626.791666655212</v>
      </c>
      <c r="E4725" t="str">
        <f t="shared" si="443"/>
        <v>LRKPLGS</v>
      </c>
      <c r="F4725" s="39">
        <v>110.18041229248047</v>
      </c>
      <c r="G4725">
        <f t="shared" si="441"/>
        <v>1.6832134985892834E-3</v>
      </c>
      <c r="H4725" s="38">
        <f>G4725*SUMIF('Manual Inputs'!$B$11:$B$22,'Expanded kW'!A4725,'Manual Inputs'!$C$11:$C$22)</f>
        <v>50348.692873896303</v>
      </c>
    </row>
    <row r="4726" spans="1:8" x14ac:dyDescent="0.2">
      <c r="A4726">
        <f t="shared" si="438"/>
        <v>9</v>
      </c>
      <c r="B4726" t="b">
        <f t="shared" si="439"/>
        <v>0</v>
      </c>
      <c r="C4726" t="str">
        <f t="shared" si="440"/>
        <v>ON</v>
      </c>
      <c r="D4726" s="4">
        <f t="shared" si="442"/>
        <v>42626.833333321876</v>
      </c>
      <c r="E4726" t="str">
        <f t="shared" si="443"/>
        <v>LRKPLGS</v>
      </c>
      <c r="F4726" s="39">
        <v>102.46223449707031</v>
      </c>
      <c r="G4726">
        <f t="shared" si="441"/>
        <v>1.5653037832465946E-3</v>
      </c>
      <c r="H4726" s="38">
        <f>G4726*SUMIF('Manual Inputs'!$B$11:$B$22,'Expanded kW'!A4726,'Manual Inputs'!$C$11:$C$22)</f>
        <v>46821.748698595249</v>
      </c>
    </row>
    <row r="4727" spans="1:8" x14ac:dyDescent="0.2">
      <c r="A4727">
        <f t="shared" si="438"/>
        <v>9</v>
      </c>
      <c r="B4727" t="b">
        <f t="shared" si="439"/>
        <v>0</v>
      </c>
      <c r="C4727" t="str">
        <f t="shared" si="440"/>
        <v>OFF</v>
      </c>
      <c r="D4727" s="4">
        <f t="shared" si="442"/>
        <v>42626.87499998854</v>
      </c>
      <c r="E4727" t="str">
        <f t="shared" si="443"/>
        <v>LRKPLGS</v>
      </c>
      <c r="F4727" s="39">
        <v>93.593620300292969</v>
      </c>
      <c r="G4727">
        <f t="shared" si="441"/>
        <v>1.4298189831882184E-3</v>
      </c>
      <c r="H4727" s="38">
        <f>G4727*SUMIF('Manual Inputs'!$B$11:$B$22,'Expanded kW'!A4727,'Manual Inputs'!$C$11:$C$22)</f>
        <v>42769.094300957884</v>
      </c>
    </row>
    <row r="4728" spans="1:8" x14ac:dyDescent="0.2">
      <c r="A4728">
        <f t="shared" si="438"/>
        <v>9</v>
      </c>
      <c r="B4728" t="b">
        <f t="shared" si="439"/>
        <v>0</v>
      </c>
      <c r="C4728" t="str">
        <f t="shared" si="440"/>
        <v>OFF</v>
      </c>
      <c r="D4728" s="4">
        <f t="shared" si="442"/>
        <v>42626.916666655205</v>
      </c>
      <c r="E4728" t="str">
        <f t="shared" si="443"/>
        <v>LRKPLGS</v>
      </c>
      <c r="F4728" s="39">
        <v>87.500267028808594</v>
      </c>
      <c r="G4728">
        <f t="shared" si="441"/>
        <v>1.3367315254011716E-3</v>
      </c>
      <c r="H4728" s="38">
        <f>G4728*SUMIF('Manual Inputs'!$B$11:$B$22,'Expanded kW'!A4728,'Manual Inputs'!$C$11:$C$22)</f>
        <v>39984.639550292042</v>
      </c>
    </row>
    <row r="4729" spans="1:8" x14ac:dyDescent="0.2">
      <c r="A4729">
        <f t="shared" si="438"/>
        <v>9</v>
      </c>
      <c r="B4729" t="b">
        <f t="shared" si="439"/>
        <v>0</v>
      </c>
      <c r="C4729" t="str">
        <f t="shared" si="440"/>
        <v>OFF</v>
      </c>
      <c r="D4729" s="4">
        <f t="shared" si="442"/>
        <v>42626.958333321869</v>
      </c>
      <c r="E4729" t="str">
        <f t="shared" si="443"/>
        <v>LRKPLGS</v>
      </c>
      <c r="F4729" s="39">
        <v>82.023269653320312</v>
      </c>
      <c r="G4729">
        <f t="shared" si="441"/>
        <v>1.2530600658164346E-3</v>
      </c>
      <c r="H4729" s="38">
        <f>G4729*SUMIF('Manual Inputs'!$B$11:$B$22,'Expanded kW'!A4729,'Manual Inputs'!$C$11:$C$22)</f>
        <v>37481.838435357255</v>
      </c>
    </row>
    <row r="4730" spans="1:8" x14ac:dyDescent="0.2">
      <c r="A4730">
        <f t="shared" si="438"/>
        <v>9</v>
      </c>
      <c r="B4730" t="b">
        <f t="shared" si="439"/>
        <v>0</v>
      </c>
      <c r="C4730" t="str">
        <f t="shared" si="440"/>
        <v>OFF</v>
      </c>
      <c r="D4730" s="4">
        <f t="shared" si="442"/>
        <v>42626.999999988533</v>
      </c>
      <c r="E4730" t="str">
        <f t="shared" si="443"/>
        <v>LRKPLGS</v>
      </c>
      <c r="F4730" s="39">
        <v>74.664894104003906</v>
      </c>
      <c r="G4730">
        <f t="shared" si="441"/>
        <v>1.1406470080451488E-3</v>
      </c>
      <c r="H4730" s="38">
        <f>G4730*SUMIF('Manual Inputs'!$B$11:$B$22,'Expanded kW'!A4730,'Manual Inputs'!$C$11:$C$22)</f>
        <v>34119.311622516456</v>
      </c>
    </row>
    <row r="4731" spans="1:8" x14ac:dyDescent="0.2">
      <c r="A4731">
        <f t="shared" si="438"/>
        <v>9</v>
      </c>
      <c r="B4731" t="b">
        <f t="shared" si="439"/>
        <v>0</v>
      </c>
      <c r="C4731" t="str">
        <f t="shared" si="440"/>
        <v>OFF</v>
      </c>
      <c r="D4731" s="4">
        <f t="shared" si="442"/>
        <v>42627.041666655197</v>
      </c>
      <c r="E4731" t="str">
        <f t="shared" si="443"/>
        <v>LRKPLGS</v>
      </c>
      <c r="F4731" s="39">
        <v>67.728042602539063</v>
      </c>
      <c r="G4731">
        <f t="shared" si="441"/>
        <v>1.0346735247187314E-3</v>
      </c>
      <c r="H4731" s="38">
        <f>G4731*SUMIF('Manual Inputs'!$B$11:$B$22,'Expanded kW'!A4731,'Manual Inputs'!$C$11:$C$22)</f>
        <v>30949.406931726724</v>
      </c>
    </row>
    <row r="4732" spans="1:8" x14ac:dyDescent="0.2">
      <c r="A4732">
        <f t="shared" si="438"/>
        <v>9</v>
      </c>
      <c r="B4732" t="b">
        <f t="shared" si="439"/>
        <v>0</v>
      </c>
      <c r="C4732" t="str">
        <f t="shared" si="440"/>
        <v>OFF</v>
      </c>
      <c r="D4732" s="4">
        <f t="shared" si="442"/>
        <v>42627.083333321862</v>
      </c>
      <c r="E4732" t="str">
        <f t="shared" si="443"/>
        <v>LRKPLGS</v>
      </c>
      <c r="F4732" s="39">
        <v>65.935745239257813</v>
      </c>
      <c r="G4732">
        <f t="shared" si="441"/>
        <v>1.0072928038393008E-3</v>
      </c>
      <c r="H4732" s="38">
        <f>G4732*SUMIF('Manual Inputs'!$B$11:$B$22,'Expanded kW'!A4732,'Manual Inputs'!$C$11:$C$22)</f>
        <v>30130.388127885304</v>
      </c>
    </row>
    <row r="4733" spans="1:8" x14ac:dyDescent="0.2">
      <c r="A4733">
        <f t="shared" si="438"/>
        <v>9</v>
      </c>
      <c r="B4733" t="b">
        <f t="shared" si="439"/>
        <v>0</v>
      </c>
      <c r="C4733" t="str">
        <f t="shared" si="440"/>
        <v>OFF</v>
      </c>
      <c r="D4733" s="4">
        <f t="shared" si="442"/>
        <v>42627.124999988526</v>
      </c>
      <c r="E4733" t="str">
        <f t="shared" si="443"/>
        <v>LRKPLGS</v>
      </c>
      <c r="F4733" s="39">
        <v>67.11175537109375</v>
      </c>
      <c r="G4733">
        <f t="shared" si="441"/>
        <v>1.0252585754968744E-3</v>
      </c>
      <c r="H4733" s="38">
        <f>G4733*SUMIF('Manual Inputs'!$B$11:$B$22,'Expanded kW'!A4733,'Manual Inputs'!$C$11:$C$22)</f>
        <v>30667.784673354927</v>
      </c>
    </row>
    <row r="4734" spans="1:8" x14ac:dyDescent="0.2">
      <c r="A4734">
        <f t="shared" si="438"/>
        <v>9</v>
      </c>
      <c r="B4734" t="b">
        <f t="shared" si="439"/>
        <v>0</v>
      </c>
      <c r="C4734" t="str">
        <f t="shared" si="440"/>
        <v>OFF</v>
      </c>
      <c r="D4734" s="4">
        <f t="shared" si="442"/>
        <v>42627.16666665519</v>
      </c>
      <c r="E4734" t="str">
        <f t="shared" si="443"/>
        <v>LRKPLGS</v>
      </c>
      <c r="F4734" s="39">
        <v>68.559616088867188</v>
      </c>
      <c r="G4734">
        <f t="shared" si="441"/>
        <v>1.0473773773195078E-3</v>
      </c>
      <c r="H4734" s="38">
        <f>G4734*SUMIF('Manual Inputs'!$B$11:$B$22,'Expanded kW'!A4734,'Manual Inputs'!$C$11:$C$22)</f>
        <v>31329.407670461183</v>
      </c>
    </row>
    <row r="4735" spans="1:8" x14ac:dyDescent="0.2">
      <c r="A4735">
        <f t="shared" si="438"/>
        <v>9</v>
      </c>
      <c r="B4735" t="b">
        <f t="shared" si="439"/>
        <v>0</v>
      </c>
      <c r="C4735" t="str">
        <f t="shared" si="440"/>
        <v>OFF</v>
      </c>
      <c r="D4735" s="4">
        <f t="shared" si="442"/>
        <v>42627.208333321854</v>
      </c>
      <c r="E4735" t="str">
        <f t="shared" si="443"/>
        <v>LRKPLGS</v>
      </c>
      <c r="F4735" s="39">
        <v>80.040809631347656</v>
      </c>
      <c r="G4735">
        <f t="shared" si="441"/>
        <v>1.2227742518503371E-3</v>
      </c>
      <c r="H4735" s="38">
        <f>G4735*SUMIF('Manual Inputs'!$B$11:$B$22,'Expanded kW'!A4735,'Manual Inputs'!$C$11:$C$22)</f>
        <v>36575.921778264732</v>
      </c>
    </row>
    <row r="4736" spans="1:8" x14ac:dyDescent="0.2">
      <c r="A4736">
        <f t="shared" si="438"/>
        <v>9</v>
      </c>
      <c r="B4736" t="b">
        <f t="shared" si="439"/>
        <v>0</v>
      </c>
      <c r="C4736" t="str">
        <f t="shared" si="440"/>
        <v>OFF</v>
      </c>
      <c r="D4736" s="4">
        <f t="shared" si="442"/>
        <v>42627.249999988519</v>
      </c>
      <c r="E4736" t="str">
        <f t="shared" si="443"/>
        <v>LRKPLGS</v>
      </c>
      <c r="F4736" s="39">
        <v>103.41933441162109</v>
      </c>
      <c r="G4736">
        <f t="shared" si="441"/>
        <v>1.5799252886680303E-3</v>
      </c>
      <c r="H4736" s="38">
        <f>G4736*SUMIF('Manual Inputs'!$B$11:$B$22,'Expanded kW'!A4736,'Manual Inputs'!$C$11:$C$22)</f>
        <v>47259.110736408555</v>
      </c>
    </row>
    <row r="4737" spans="1:8" x14ac:dyDescent="0.2">
      <c r="A4737">
        <f t="shared" si="438"/>
        <v>9</v>
      </c>
      <c r="B4737" t="b">
        <f t="shared" si="439"/>
        <v>0</v>
      </c>
      <c r="C4737" t="str">
        <f t="shared" si="440"/>
        <v>ON</v>
      </c>
      <c r="D4737" s="4">
        <f t="shared" si="442"/>
        <v>42627.291666655183</v>
      </c>
      <c r="E4737" t="str">
        <f t="shared" si="443"/>
        <v>LRKPLGS</v>
      </c>
      <c r="F4737" s="39">
        <v>106.07938385009766</v>
      </c>
      <c r="G4737">
        <f t="shared" si="441"/>
        <v>1.6205625582933517E-3</v>
      </c>
      <c r="H4737" s="38">
        <f>G4737*SUMIF('Manual Inputs'!$B$11:$B$22,'Expanded kW'!A4737,'Manual Inputs'!$C$11:$C$22)</f>
        <v>48474.662660934962</v>
      </c>
    </row>
    <row r="4738" spans="1:8" x14ac:dyDescent="0.2">
      <c r="A4738">
        <f t="shared" ref="A4738:A4801" si="444">MONTH(D4738)</f>
        <v>9</v>
      </c>
      <c r="B4738" t="b">
        <f t="shared" ref="B4738:B4801" si="445">IF(ISNA(VLOOKUP(DATE(YEAR(D4738),MONTH(D4738),DAY(D4738)),Holidays,1,FALSE)),FALSE,TRUE)</f>
        <v>0</v>
      </c>
      <c r="C4738" t="str">
        <f t="shared" ref="C4738:C4801" si="446">IF(OR(HOUR(D4738)&lt;PkStart,HOUR(D4738)&gt;OPkStart-1,WEEKDAY(D4738,2)&gt;5,B4738)=TRUE,"OFF","ON")</f>
        <v>ON</v>
      </c>
      <c r="D4738" s="4">
        <f t="shared" si="442"/>
        <v>42627.333333321847</v>
      </c>
      <c r="E4738" t="str">
        <f t="shared" si="443"/>
        <v>LRKPLGS</v>
      </c>
      <c r="F4738" s="39">
        <v>114.87322998046875</v>
      </c>
      <c r="G4738">
        <f t="shared" ref="G4738:G4801" si="447">IF(SUMIF($A$2:$A$8761,A4738,$F$2:$F$8761)=0,0,F4738/SUMIF($A$2:$A$8761,A4738,$F$2:$F$8761))</f>
        <v>1.7549051351922762E-3</v>
      </c>
      <c r="H4738" s="38">
        <f>G4738*SUMIF('Manual Inputs'!$B$11:$B$22,'Expanded kW'!A4738,'Manual Inputs'!$C$11:$C$22)</f>
        <v>52493.150600724352</v>
      </c>
    </row>
    <row r="4739" spans="1:8" x14ac:dyDescent="0.2">
      <c r="A4739">
        <f t="shared" si="444"/>
        <v>9</v>
      </c>
      <c r="B4739" t="b">
        <f t="shared" si="445"/>
        <v>0</v>
      </c>
      <c r="C4739" t="str">
        <f t="shared" si="446"/>
        <v>ON</v>
      </c>
      <c r="D4739" s="4">
        <f t="shared" si="442"/>
        <v>42627.374999988511</v>
      </c>
      <c r="E4739" t="str">
        <f t="shared" si="443"/>
        <v>LRKPLGS</v>
      </c>
      <c r="F4739" s="39">
        <v>121.40879058837891</v>
      </c>
      <c r="G4739">
        <f t="shared" si="447"/>
        <v>1.8547481436471786E-3</v>
      </c>
      <c r="H4739" s="38">
        <f>G4739*SUMIF('Manual Inputs'!$B$11:$B$22,'Expanded kW'!A4739,'Manual Inputs'!$C$11:$C$22)</f>
        <v>55479.679031321459</v>
      </c>
    </row>
    <row r="4740" spans="1:8" x14ac:dyDescent="0.2">
      <c r="A4740">
        <f t="shared" si="444"/>
        <v>9</v>
      </c>
      <c r="B4740" t="b">
        <f t="shared" si="445"/>
        <v>0</v>
      </c>
      <c r="C4740" t="str">
        <f t="shared" si="446"/>
        <v>ON</v>
      </c>
      <c r="D4740" s="4">
        <f t="shared" ref="D4740:D4803" si="448">+D4739+1/24</f>
        <v>42627.416666655176</v>
      </c>
      <c r="E4740" t="str">
        <f t="shared" ref="E4740:E4803" si="449">+E4739</f>
        <v>LRKPLGS</v>
      </c>
      <c r="F4740" s="39">
        <v>122.62690734863281</v>
      </c>
      <c r="G4740">
        <f t="shared" si="447"/>
        <v>1.8733571734289372E-3</v>
      </c>
      <c r="H4740" s="38">
        <f>G4740*SUMIF('Manual Inputs'!$B$11:$B$22,'Expanded kW'!A4740,'Manual Inputs'!$C$11:$C$22)</f>
        <v>56036.316870756687</v>
      </c>
    </row>
    <row r="4741" spans="1:8" x14ac:dyDescent="0.2">
      <c r="A4741">
        <f t="shared" si="444"/>
        <v>9</v>
      </c>
      <c r="B4741" t="b">
        <f t="shared" si="445"/>
        <v>0</v>
      </c>
      <c r="C4741" t="str">
        <f t="shared" si="446"/>
        <v>ON</v>
      </c>
      <c r="D4741" s="4">
        <f t="shared" si="448"/>
        <v>42627.45833332184</v>
      </c>
      <c r="E4741" t="str">
        <f t="shared" si="449"/>
        <v>LRKPLGS</v>
      </c>
      <c r="F4741" s="39">
        <v>127.85328674316406</v>
      </c>
      <c r="G4741">
        <f t="shared" si="447"/>
        <v>1.953199970915222E-3</v>
      </c>
      <c r="H4741" s="38">
        <f>G4741*SUMIF('Manual Inputs'!$B$11:$B$22,'Expanded kW'!A4741,'Manual Inputs'!$C$11:$C$22)</f>
        <v>58424.594110809026</v>
      </c>
    </row>
    <row r="4742" spans="1:8" x14ac:dyDescent="0.2">
      <c r="A4742">
        <f t="shared" si="444"/>
        <v>9</v>
      </c>
      <c r="B4742" t="b">
        <f t="shared" si="445"/>
        <v>0</v>
      </c>
      <c r="C4742" t="str">
        <f t="shared" si="446"/>
        <v>ON</v>
      </c>
      <c r="D4742" s="4">
        <f t="shared" si="448"/>
        <v>42627.499999988504</v>
      </c>
      <c r="E4742" t="str">
        <f t="shared" si="449"/>
        <v>LRKPLGS</v>
      </c>
      <c r="F4742" s="39">
        <v>131.41082763671875</v>
      </c>
      <c r="G4742">
        <f t="shared" si="447"/>
        <v>2.0075481143757754E-3</v>
      </c>
      <c r="H4742" s="38">
        <f>G4742*SUMIF('Manual Inputs'!$B$11:$B$22,'Expanded kW'!A4742,'Manual Inputs'!$C$11:$C$22)</f>
        <v>60050.269038948099</v>
      </c>
    </row>
    <row r="4743" spans="1:8" x14ac:dyDescent="0.2">
      <c r="A4743">
        <f t="shared" si="444"/>
        <v>9</v>
      </c>
      <c r="B4743" t="b">
        <f t="shared" si="445"/>
        <v>0</v>
      </c>
      <c r="C4743" t="str">
        <f t="shared" si="446"/>
        <v>ON</v>
      </c>
      <c r="D4743" s="4">
        <f t="shared" si="448"/>
        <v>42627.541666655168</v>
      </c>
      <c r="E4743" t="str">
        <f t="shared" si="449"/>
        <v>LRKPLGS</v>
      </c>
      <c r="F4743" s="39">
        <v>127.87791442871094</v>
      </c>
      <c r="G4743">
        <f t="shared" si="447"/>
        <v>1.9535762052375395E-3</v>
      </c>
      <c r="H4743" s="38">
        <f>G4743*SUMIF('Manual Inputs'!$B$11:$B$22,'Expanded kW'!A4743,'Manual Inputs'!$C$11:$C$22)</f>
        <v>58435.848123659358</v>
      </c>
    </row>
    <row r="4744" spans="1:8" x14ac:dyDescent="0.2">
      <c r="A4744">
        <f t="shared" si="444"/>
        <v>9</v>
      </c>
      <c r="B4744" t="b">
        <f t="shared" si="445"/>
        <v>0</v>
      </c>
      <c r="C4744" t="str">
        <f t="shared" si="446"/>
        <v>ON</v>
      </c>
      <c r="D4744" s="4">
        <f t="shared" si="448"/>
        <v>42627.583333321832</v>
      </c>
      <c r="E4744" t="str">
        <f t="shared" si="449"/>
        <v>LRKPLGS</v>
      </c>
      <c r="F4744" s="39">
        <v>137.01504516601562</v>
      </c>
      <c r="G4744">
        <f t="shared" si="447"/>
        <v>2.0931631016323348E-3</v>
      </c>
      <c r="H4744" s="38">
        <f>G4744*SUMIF('Manual Inputs'!$B$11:$B$22,'Expanded kW'!A4744,'Manual Inputs'!$C$11:$C$22)</f>
        <v>62611.205427823195</v>
      </c>
    </row>
    <row r="4745" spans="1:8" x14ac:dyDescent="0.2">
      <c r="A4745">
        <f t="shared" si="444"/>
        <v>9</v>
      </c>
      <c r="B4745" t="b">
        <f t="shared" si="445"/>
        <v>0</v>
      </c>
      <c r="C4745" t="str">
        <f t="shared" si="446"/>
        <v>ON</v>
      </c>
      <c r="D4745" s="4">
        <f t="shared" si="448"/>
        <v>42627.624999988497</v>
      </c>
      <c r="E4745" t="str">
        <f t="shared" si="449"/>
        <v>LRKPLGS</v>
      </c>
      <c r="F4745" s="39">
        <v>134.20037841796875</v>
      </c>
      <c r="G4745">
        <f t="shared" si="447"/>
        <v>2.0501637611346204E-3</v>
      </c>
      <c r="H4745" s="38">
        <f>G4745*SUMIF('Manual Inputs'!$B$11:$B$22,'Expanded kW'!A4745,'Manual Inputs'!$C$11:$C$22)</f>
        <v>61324.998663016486</v>
      </c>
    </row>
    <row r="4746" spans="1:8" x14ac:dyDescent="0.2">
      <c r="A4746">
        <f t="shared" si="444"/>
        <v>9</v>
      </c>
      <c r="B4746" t="b">
        <f t="shared" si="445"/>
        <v>0</v>
      </c>
      <c r="C4746" t="str">
        <f t="shared" si="446"/>
        <v>ON</v>
      </c>
      <c r="D4746" s="4">
        <f t="shared" si="448"/>
        <v>42627.666666655161</v>
      </c>
      <c r="E4746" t="str">
        <f t="shared" si="449"/>
        <v>LRKPLGS</v>
      </c>
      <c r="F4746" s="39">
        <v>125.44941711425781</v>
      </c>
      <c r="G4746">
        <f t="shared" si="447"/>
        <v>1.9164763308050102E-3</v>
      </c>
      <c r="H4746" s="38">
        <f>G4746*SUMIF('Manual Inputs'!$B$11:$B$22,'Expanded kW'!A4746,'Manual Inputs'!$C$11:$C$22)</f>
        <v>57326.10762726418</v>
      </c>
    </row>
    <row r="4747" spans="1:8" x14ac:dyDescent="0.2">
      <c r="A4747">
        <f t="shared" si="444"/>
        <v>9</v>
      </c>
      <c r="B4747" t="b">
        <f t="shared" si="445"/>
        <v>0</v>
      </c>
      <c r="C4747" t="str">
        <f t="shared" si="446"/>
        <v>ON</v>
      </c>
      <c r="D4747" s="4">
        <f t="shared" si="448"/>
        <v>42627.708333321825</v>
      </c>
      <c r="E4747" t="str">
        <f t="shared" si="449"/>
        <v>LRKPLGS</v>
      </c>
      <c r="F4747" s="39">
        <v>119.04493713378906</v>
      </c>
      <c r="G4747">
        <f t="shared" si="447"/>
        <v>1.8186358260340407E-3</v>
      </c>
      <c r="H4747" s="38">
        <f>G4747*SUMIF('Manual Inputs'!$B$11:$B$22,'Expanded kW'!A4747,'Manual Inputs'!$C$11:$C$22)</f>
        <v>54399.478575471781</v>
      </c>
    </row>
    <row r="4748" spans="1:8" x14ac:dyDescent="0.2">
      <c r="A4748">
        <f t="shared" si="444"/>
        <v>9</v>
      </c>
      <c r="B4748" t="b">
        <f t="shared" si="445"/>
        <v>0</v>
      </c>
      <c r="C4748" t="str">
        <f t="shared" si="446"/>
        <v>ON</v>
      </c>
      <c r="D4748" s="4">
        <f t="shared" si="448"/>
        <v>42627.749999988489</v>
      </c>
      <c r="E4748" t="str">
        <f t="shared" si="449"/>
        <v>LRKPLGS</v>
      </c>
      <c r="F4748" s="39">
        <v>119.06909942626953</v>
      </c>
      <c r="G4748">
        <f t="shared" si="447"/>
        <v>1.8190049505999574E-3</v>
      </c>
      <c r="H4748" s="38">
        <f>G4748*SUMIF('Manual Inputs'!$B$11:$B$22,'Expanded kW'!A4748,'Manual Inputs'!$C$11:$C$22)</f>
        <v>54410.519919553873</v>
      </c>
    </row>
    <row r="4749" spans="1:8" x14ac:dyDescent="0.2">
      <c r="A4749">
        <f t="shared" si="444"/>
        <v>9</v>
      </c>
      <c r="B4749" t="b">
        <f t="shared" si="445"/>
        <v>0</v>
      </c>
      <c r="C4749" t="str">
        <f t="shared" si="446"/>
        <v>ON</v>
      </c>
      <c r="D4749" s="4">
        <f t="shared" si="448"/>
        <v>42627.791666655154</v>
      </c>
      <c r="E4749" t="str">
        <f t="shared" si="449"/>
        <v>LRKPLGS</v>
      </c>
      <c r="F4749" s="39">
        <v>111.72592926025391</v>
      </c>
      <c r="G4749">
        <f t="shared" si="447"/>
        <v>1.7068241837222213E-3</v>
      </c>
      <c r="H4749" s="38">
        <f>G4749*SUMIF('Manual Inputs'!$B$11:$B$22,'Expanded kW'!A4749,'Manual Inputs'!$C$11:$C$22)</f>
        <v>51054.941448599908</v>
      </c>
    </row>
    <row r="4750" spans="1:8" x14ac:dyDescent="0.2">
      <c r="A4750">
        <f t="shared" si="444"/>
        <v>9</v>
      </c>
      <c r="B4750" t="b">
        <f t="shared" si="445"/>
        <v>0</v>
      </c>
      <c r="C4750" t="str">
        <f t="shared" si="446"/>
        <v>ON</v>
      </c>
      <c r="D4750" s="4">
        <f t="shared" si="448"/>
        <v>42627.833333321818</v>
      </c>
      <c r="E4750" t="str">
        <f t="shared" si="449"/>
        <v>LRKPLGS</v>
      </c>
      <c r="F4750" s="39">
        <v>102.38268280029297</v>
      </c>
      <c r="G4750">
        <f t="shared" si="447"/>
        <v>1.5640884811156147E-3</v>
      </c>
      <c r="H4750" s="38">
        <f>G4750*SUMIF('Manual Inputs'!$B$11:$B$22,'Expanded kW'!A4750,'Manual Inputs'!$C$11:$C$22)</f>
        <v>46785.39628471966</v>
      </c>
    </row>
    <row r="4751" spans="1:8" x14ac:dyDescent="0.2">
      <c r="A4751">
        <f t="shared" si="444"/>
        <v>9</v>
      </c>
      <c r="B4751" t="b">
        <f t="shared" si="445"/>
        <v>0</v>
      </c>
      <c r="C4751" t="str">
        <f t="shared" si="446"/>
        <v>OFF</v>
      </c>
      <c r="D4751" s="4">
        <f t="shared" si="448"/>
        <v>42627.874999988482</v>
      </c>
      <c r="E4751" t="str">
        <f t="shared" si="449"/>
        <v>LRKPLGS</v>
      </c>
      <c r="F4751" s="39">
        <v>85.156455993652344</v>
      </c>
      <c r="G4751">
        <f t="shared" si="447"/>
        <v>1.3009253935267972E-3</v>
      </c>
      <c r="H4751" s="38">
        <f>G4751*SUMIF('Manual Inputs'!$B$11:$B$22,'Expanded kW'!A4751,'Manual Inputs'!$C$11:$C$22)</f>
        <v>38913.597796969574</v>
      </c>
    </row>
    <row r="4752" spans="1:8" x14ac:dyDescent="0.2">
      <c r="A4752">
        <f t="shared" si="444"/>
        <v>9</v>
      </c>
      <c r="B4752" t="b">
        <f t="shared" si="445"/>
        <v>0</v>
      </c>
      <c r="C4752" t="str">
        <f t="shared" si="446"/>
        <v>OFF</v>
      </c>
      <c r="D4752" s="4">
        <f t="shared" si="448"/>
        <v>42627.916666655146</v>
      </c>
      <c r="E4752" t="str">
        <f t="shared" si="449"/>
        <v>LRKPLGS</v>
      </c>
      <c r="F4752" s="39">
        <v>77.322074890136719</v>
      </c>
      <c r="G4752">
        <f t="shared" si="447"/>
        <v>1.1812404535982298E-3</v>
      </c>
      <c r="H4752" s="38">
        <f>G4752*SUMIF('Manual Inputs'!$B$11:$B$22,'Expanded kW'!A4752,'Manual Inputs'!$C$11:$C$22)</f>
        <v>35333.552670700927</v>
      </c>
    </row>
    <row r="4753" spans="1:8" x14ac:dyDescent="0.2">
      <c r="A4753">
        <f t="shared" si="444"/>
        <v>9</v>
      </c>
      <c r="B4753" t="b">
        <f t="shared" si="445"/>
        <v>0</v>
      </c>
      <c r="C4753" t="str">
        <f t="shared" si="446"/>
        <v>OFF</v>
      </c>
      <c r="D4753" s="4">
        <f t="shared" si="448"/>
        <v>42627.958333321811</v>
      </c>
      <c r="E4753" t="str">
        <f t="shared" si="449"/>
        <v>LRKPLGS</v>
      </c>
      <c r="F4753" s="39">
        <v>73.667282104492188</v>
      </c>
      <c r="G4753">
        <f t="shared" si="447"/>
        <v>1.1254066041567039E-3</v>
      </c>
      <c r="H4753" s="38">
        <f>G4753*SUMIF('Manual Inputs'!$B$11:$B$22,'Expanded kW'!A4753,'Manual Inputs'!$C$11:$C$22)</f>
        <v>33663.436942746739</v>
      </c>
    </row>
    <row r="4754" spans="1:8" x14ac:dyDescent="0.2">
      <c r="A4754">
        <f t="shared" si="444"/>
        <v>9</v>
      </c>
      <c r="B4754" t="b">
        <f t="shared" si="445"/>
        <v>0</v>
      </c>
      <c r="C4754" t="str">
        <f t="shared" si="446"/>
        <v>OFF</v>
      </c>
      <c r="D4754" s="4">
        <f t="shared" si="448"/>
        <v>42627.999999988475</v>
      </c>
      <c r="E4754" t="str">
        <f t="shared" si="449"/>
        <v>LRKPLGS</v>
      </c>
      <c r="F4754" s="39">
        <v>69.92669677734375</v>
      </c>
      <c r="G4754">
        <f t="shared" si="447"/>
        <v>1.0682621119163988E-3</v>
      </c>
      <c r="H4754" s="38">
        <f>G4754*SUMIF('Manual Inputs'!$B$11:$B$22,'Expanded kW'!A4754,'Manual Inputs'!$C$11:$C$22)</f>
        <v>31954.116947598628</v>
      </c>
    </row>
    <row r="4755" spans="1:8" x14ac:dyDescent="0.2">
      <c r="A4755">
        <f t="shared" si="444"/>
        <v>9</v>
      </c>
      <c r="B4755" t="b">
        <f t="shared" si="445"/>
        <v>0</v>
      </c>
      <c r="C4755" t="str">
        <f t="shared" si="446"/>
        <v>OFF</v>
      </c>
      <c r="D4755" s="4">
        <f t="shared" si="448"/>
        <v>42628.041666655139</v>
      </c>
      <c r="E4755" t="str">
        <f t="shared" si="449"/>
        <v>LRKPLGS</v>
      </c>
      <c r="F4755" s="39">
        <v>68.488349914550781</v>
      </c>
      <c r="G4755">
        <f t="shared" si="447"/>
        <v>1.0462886521631365E-3</v>
      </c>
      <c r="H4755" s="38">
        <f>G4755*SUMIF('Manual Inputs'!$B$11:$B$22,'Expanded kW'!A4755,'Manual Inputs'!$C$11:$C$22)</f>
        <v>31296.841457934865</v>
      </c>
    </row>
    <row r="4756" spans="1:8" x14ac:dyDescent="0.2">
      <c r="A4756">
        <f t="shared" si="444"/>
        <v>9</v>
      </c>
      <c r="B4756" t="b">
        <f t="shared" si="445"/>
        <v>0</v>
      </c>
      <c r="C4756" t="str">
        <f t="shared" si="446"/>
        <v>OFF</v>
      </c>
      <c r="D4756" s="4">
        <f t="shared" si="448"/>
        <v>42628.083333321803</v>
      </c>
      <c r="E4756" t="str">
        <f t="shared" si="449"/>
        <v>LRKPLGS</v>
      </c>
      <c r="F4756" s="39">
        <v>66.715614318847656</v>
      </c>
      <c r="G4756">
        <f t="shared" si="447"/>
        <v>1.0192067741593013E-3</v>
      </c>
      <c r="H4756" s="38">
        <f>G4756*SUMIF('Manual Inputs'!$B$11:$B$22,'Expanded kW'!A4756,'Manual Inputs'!$C$11:$C$22)</f>
        <v>30486.761715105913</v>
      </c>
    </row>
    <row r="4757" spans="1:8" x14ac:dyDescent="0.2">
      <c r="A4757">
        <f t="shared" si="444"/>
        <v>9</v>
      </c>
      <c r="B4757" t="b">
        <f t="shared" si="445"/>
        <v>0</v>
      </c>
      <c r="C4757" t="str">
        <f t="shared" si="446"/>
        <v>OFF</v>
      </c>
      <c r="D4757" s="4">
        <f t="shared" si="448"/>
        <v>42628.124999988468</v>
      </c>
      <c r="E4757" t="str">
        <f t="shared" si="449"/>
        <v>LRKPLGS</v>
      </c>
      <c r="F4757" s="39">
        <v>66.217628479003906</v>
      </c>
      <c r="G4757">
        <f t="shared" si="447"/>
        <v>1.0115991017038179E-3</v>
      </c>
      <c r="H4757" s="38">
        <f>G4757*SUMIF('Manual Inputs'!$B$11:$B$22,'Expanded kW'!A4757,'Manual Inputs'!$C$11:$C$22)</f>
        <v>30259.199160345415</v>
      </c>
    </row>
    <row r="4758" spans="1:8" x14ac:dyDescent="0.2">
      <c r="A4758">
        <f t="shared" si="444"/>
        <v>9</v>
      </c>
      <c r="B4758" t="b">
        <f t="shared" si="445"/>
        <v>0</v>
      </c>
      <c r="C4758" t="str">
        <f t="shared" si="446"/>
        <v>OFF</v>
      </c>
      <c r="D4758" s="4">
        <f t="shared" si="448"/>
        <v>42628.166666655132</v>
      </c>
      <c r="E4758" t="str">
        <f t="shared" si="449"/>
        <v>LRKPLGS</v>
      </c>
      <c r="F4758" s="39">
        <v>66.3668212890625</v>
      </c>
      <c r="G4758">
        <f t="shared" si="447"/>
        <v>1.0138783031204586E-3</v>
      </c>
      <c r="H4758" s="38">
        <f>G4758*SUMIF('Manual Inputs'!$B$11:$B$22,'Expanded kW'!A4758,'Manual Inputs'!$C$11:$C$22)</f>
        <v>30327.375189245118</v>
      </c>
    </row>
    <row r="4759" spans="1:8" x14ac:dyDescent="0.2">
      <c r="A4759">
        <f t="shared" si="444"/>
        <v>9</v>
      </c>
      <c r="B4759" t="b">
        <f t="shared" si="445"/>
        <v>0</v>
      </c>
      <c r="C4759" t="str">
        <f t="shared" si="446"/>
        <v>OFF</v>
      </c>
      <c r="D4759" s="4">
        <f t="shared" si="448"/>
        <v>42628.208333321796</v>
      </c>
      <c r="E4759" t="str">
        <f t="shared" si="449"/>
        <v>LRKPLGS</v>
      </c>
      <c r="F4759" s="39">
        <v>74.612617492675781</v>
      </c>
      <c r="G4759">
        <f t="shared" si="447"/>
        <v>1.1398483842606014E-3</v>
      </c>
      <c r="H4759" s="38">
        <f>G4759*SUMIF('Manual Inputs'!$B$11:$B$22,'Expanded kW'!A4759,'Manual Inputs'!$C$11:$C$22)</f>
        <v>34095.42299300887</v>
      </c>
    </row>
    <row r="4760" spans="1:8" x14ac:dyDescent="0.2">
      <c r="A4760">
        <f t="shared" si="444"/>
        <v>9</v>
      </c>
      <c r="B4760" t="b">
        <f t="shared" si="445"/>
        <v>0</v>
      </c>
      <c r="C4760" t="str">
        <f t="shared" si="446"/>
        <v>OFF</v>
      </c>
      <c r="D4760" s="4">
        <f t="shared" si="448"/>
        <v>42628.24999998846</v>
      </c>
      <c r="E4760" t="str">
        <f t="shared" si="449"/>
        <v>LRKPLGS</v>
      </c>
      <c r="F4760" s="39">
        <v>95.83331298828125</v>
      </c>
      <c r="G4760">
        <f t="shared" si="447"/>
        <v>1.4640345110363646E-3</v>
      </c>
      <c r="H4760" s="38">
        <f>G4760*SUMIF('Manual Inputs'!$B$11:$B$22,'Expanded kW'!A4760,'Manual Inputs'!$C$11:$C$22)</f>
        <v>43792.55751854043</v>
      </c>
    </row>
    <row r="4761" spans="1:8" x14ac:dyDescent="0.2">
      <c r="A4761">
        <f t="shared" si="444"/>
        <v>9</v>
      </c>
      <c r="B4761" t="b">
        <f t="shared" si="445"/>
        <v>0</v>
      </c>
      <c r="C4761" t="str">
        <f t="shared" si="446"/>
        <v>ON</v>
      </c>
      <c r="D4761" s="4">
        <f t="shared" si="448"/>
        <v>42628.291666655125</v>
      </c>
      <c r="E4761" t="str">
        <f t="shared" si="449"/>
        <v>LRKPLGS</v>
      </c>
      <c r="F4761" s="39">
        <v>107.9039306640625</v>
      </c>
      <c r="G4761">
        <f t="shared" si="447"/>
        <v>1.6484359503253334E-3</v>
      </c>
      <c r="H4761" s="38">
        <f>G4761*SUMIF('Manual Inputs'!$B$11:$B$22,'Expanded kW'!A4761,'Manual Inputs'!$C$11:$C$22)</f>
        <v>49308.418364503254</v>
      </c>
    </row>
    <row r="4762" spans="1:8" x14ac:dyDescent="0.2">
      <c r="A4762">
        <f t="shared" si="444"/>
        <v>9</v>
      </c>
      <c r="B4762" t="b">
        <f t="shared" si="445"/>
        <v>0</v>
      </c>
      <c r="C4762" t="str">
        <f t="shared" si="446"/>
        <v>ON</v>
      </c>
      <c r="D4762" s="4">
        <f t="shared" si="448"/>
        <v>42628.333333321789</v>
      </c>
      <c r="E4762" t="str">
        <f t="shared" si="449"/>
        <v>LRKPLGS</v>
      </c>
      <c r="F4762" s="39">
        <v>113.19795989990234</v>
      </c>
      <c r="G4762">
        <f t="shared" si="447"/>
        <v>1.7293122266641549E-3</v>
      </c>
      <c r="H4762" s="38">
        <f>G4762*SUMIF('Manual Inputs'!$B$11:$B$22,'Expanded kW'!A4762,'Manual Inputs'!$C$11:$C$22)</f>
        <v>51727.609276161507</v>
      </c>
    </row>
    <row r="4763" spans="1:8" x14ac:dyDescent="0.2">
      <c r="A4763">
        <f t="shared" si="444"/>
        <v>9</v>
      </c>
      <c r="B4763" t="b">
        <f t="shared" si="445"/>
        <v>0</v>
      </c>
      <c r="C4763" t="str">
        <f t="shared" si="446"/>
        <v>ON</v>
      </c>
      <c r="D4763" s="4">
        <f t="shared" si="448"/>
        <v>42628.374999988453</v>
      </c>
      <c r="E4763" t="str">
        <f t="shared" si="449"/>
        <v>LRKPLGS</v>
      </c>
      <c r="F4763" s="39">
        <v>115.19757843017578</v>
      </c>
      <c r="G4763">
        <f t="shared" si="447"/>
        <v>1.7598601691900082E-3</v>
      </c>
      <c r="H4763" s="38">
        <f>G4763*SUMIF('Manual Inputs'!$B$11:$B$22,'Expanded kW'!A4763,'Manual Inputs'!$C$11:$C$22)</f>
        <v>52641.366786692808</v>
      </c>
    </row>
    <row r="4764" spans="1:8" x14ac:dyDescent="0.2">
      <c r="A4764">
        <f t="shared" si="444"/>
        <v>9</v>
      </c>
      <c r="B4764" t="b">
        <f t="shared" si="445"/>
        <v>0</v>
      </c>
      <c r="C4764" t="str">
        <f t="shared" si="446"/>
        <v>ON</v>
      </c>
      <c r="D4764" s="4">
        <f t="shared" si="448"/>
        <v>42628.416666655117</v>
      </c>
      <c r="E4764" t="str">
        <f t="shared" si="449"/>
        <v>LRKPLGS</v>
      </c>
      <c r="F4764" s="39">
        <v>119.60774230957031</v>
      </c>
      <c r="G4764">
        <f t="shared" si="447"/>
        <v>1.8272337360367387E-3</v>
      </c>
      <c r="H4764" s="38">
        <f>G4764*SUMIF('Manual Inputs'!$B$11:$B$22,'Expanded kW'!A4764,'Manual Inputs'!$C$11:$C$22)</f>
        <v>54656.661357362522</v>
      </c>
    </row>
    <row r="4765" spans="1:8" x14ac:dyDescent="0.2">
      <c r="A4765">
        <f t="shared" si="444"/>
        <v>9</v>
      </c>
      <c r="B4765" t="b">
        <f t="shared" si="445"/>
        <v>0</v>
      </c>
      <c r="C4765" t="str">
        <f t="shared" si="446"/>
        <v>ON</v>
      </c>
      <c r="D4765" s="4">
        <f t="shared" si="448"/>
        <v>42628.458333321782</v>
      </c>
      <c r="E4765" t="str">
        <f t="shared" si="449"/>
        <v>LRKPLGS</v>
      </c>
      <c r="F4765" s="39">
        <v>116.28549957275391</v>
      </c>
      <c r="G4765">
        <f t="shared" si="447"/>
        <v>1.7764802154803339E-3</v>
      </c>
      <c r="H4765" s="38">
        <f>G4765*SUMIF('Manual Inputs'!$B$11:$B$22,'Expanded kW'!A4765,'Manual Inputs'!$C$11:$C$22)</f>
        <v>53138.509666620324</v>
      </c>
    </row>
    <row r="4766" spans="1:8" x14ac:dyDescent="0.2">
      <c r="A4766">
        <f t="shared" si="444"/>
        <v>9</v>
      </c>
      <c r="B4766" t="b">
        <f t="shared" si="445"/>
        <v>0</v>
      </c>
      <c r="C4766" t="str">
        <f t="shared" si="446"/>
        <v>ON</v>
      </c>
      <c r="D4766" s="4">
        <f t="shared" si="448"/>
        <v>42628.499999988446</v>
      </c>
      <c r="E4766" t="str">
        <f t="shared" si="449"/>
        <v>LRKPLGS</v>
      </c>
      <c r="F4766" s="39">
        <v>125.18197631835937</v>
      </c>
      <c r="G4766">
        <f t="shared" si="447"/>
        <v>1.9123906684956813E-3</v>
      </c>
      <c r="H4766" s="38">
        <f>G4766*SUMIF('Manual Inputs'!$B$11:$B$22,'Expanded kW'!A4766,'Manual Inputs'!$C$11:$C$22)</f>
        <v>57203.89629936593</v>
      </c>
    </row>
    <row r="4767" spans="1:8" x14ac:dyDescent="0.2">
      <c r="A4767">
        <f t="shared" si="444"/>
        <v>9</v>
      </c>
      <c r="B4767" t="b">
        <f t="shared" si="445"/>
        <v>0</v>
      </c>
      <c r="C4767" t="str">
        <f t="shared" si="446"/>
        <v>ON</v>
      </c>
      <c r="D4767" s="4">
        <f t="shared" si="448"/>
        <v>42628.54166665511</v>
      </c>
      <c r="E4767" t="str">
        <f t="shared" si="449"/>
        <v>LRKPLGS</v>
      </c>
      <c r="F4767" s="39">
        <v>128.16314697265625</v>
      </c>
      <c r="G4767">
        <f t="shared" si="447"/>
        <v>1.9579336700374646E-3</v>
      </c>
      <c r="H4767" s="38">
        <f>G4767*SUMIF('Manual Inputs'!$B$11:$B$22,'Expanded kW'!A4767,'Manual Inputs'!$C$11:$C$22)</f>
        <v>58566.189673976129</v>
      </c>
    </row>
    <row r="4768" spans="1:8" x14ac:dyDescent="0.2">
      <c r="A4768">
        <f t="shared" si="444"/>
        <v>9</v>
      </c>
      <c r="B4768" t="b">
        <f t="shared" si="445"/>
        <v>0</v>
      </c>
      <c r="C4768" t="str">
        <f t="shared" si="446"/>
        <v>ON</v>
      </c>
      <c r="D4768" s="4">
        <f t="shared" si="448"/>
        <v>42628.583333321774</v>
      </c>
      <c r="E4768" t="str">
        <f t="shared" si="449"/>
        <v>LRKPLGS</v>
      </c>
      <c r="F4768" s="39">
        <v>130.08222961425781</v>
      </c>
      <c r="G4768">
        <f t="shared" si="447"/>
        <v>1.9872512750458509E-3</v>
      </c>
      <c r="H4768" s="38">
        <f>G4768*SUMIF('Manual Inputs'!$B$11:$B$22,'Expanded kW'!A4768,'Manual Inputs'!$C$11:$C$22)</f>
        <v>59443.145028482606</v>
      </c>
    </row>
    <row r="4769" spans="1:8" x14ac:dyDescent="0.2">
      <c r="A4769">
        <f t="shared" si="444"/>
        <v>9</v>
      </c>
      <c r="B4769" t="b">
        <f t="shared" si="445"/>
        <v>0</v>
      </c>
      <c r="C4769" t="str">
        <f t="shared" si="446"/>
        <v>ON</v>
      </c>
      <c r="D4769" s="4">
        <f t="shared" si="448"/>
        <v>42628.624999988439</v>
      </c>
      <c r="E4769" t="str">
        <f t="shared" si="449"/>
        <v>LRKPLGS</v>
      </c>
      <c r="F4769" s="39">
        <v>129.85650634765625</v>
      </c>
      <c r="G4769">
        <f t="shared" si="447"/>
        <v>1.9838029266381427E-3</v>
      </c>
      <c r="H4769" s="38">
        <f>G4769*SUMIF('Manual Inputs'!$B$11:$B$22,'Expanded kW'!A4769,'Manual Inputs'!$C$11:$C$22)</f>
        <v>59339.997189514223</v>
      </c>
    </row>
    <row r="4770" spans="1:8" x14ac:dyDescent="0.2">
      <c r="A4770">
        <f t="shared" si="444"/>
        <v>9</v>
      </c>
      <c r="B4770" t="b">
        <f t="shared" si="445"/>
        <v>0</v>
      </c>
      <c r="C4770" t="str">
        <f t="shared" si="446"/>
        <v>ON</v>
      </c>
      <c r="D4770" s="4">
        <f t="shared" si="448"/>
        <v>42628.666666655103</v>
      </c>
      <c r="E4770" t="str">
        <f t="shared" si="449"/>
        <v>LRKPLGS</v>
      </c>
      <c r="F4770" s="39">
        <v>115.7757568359375</v>
      </c>
      <c r="G4770">
        <f t="shared" si="447"/>
        <v>1.7686929342606956E-3</v>
      </c>
      <c r="H4770" s="38">
        <f>G4770*SUMIF('Manual Inputs'!$B$11:$B$22,'Expanded kW'!A4770,'Manual Inputs'!$C$11:$C$22)</f>
        <v>52905.574610681884</v>
      </c>
    </row>
    <row r="4771" spans="1:8" x14ac:dyDescent="0.2">
      <c r="A4771">
        <f t="shared" si="444"/>
        <v>9</v>
      </c>
      <c r="B4771" t="b">
        <f t="shared" si="445"/>
        <v>0</v>
      </c>
      <c r="C4771" t="str">
        <f t="shared" si="446"/>
        <v>ON</v>
      </c>
      <c r="D4771" s="4">
        <f t="shared" si="448"/>
        <v>42628.708333321767</v>
      </c>
      <c r="E4771" t="str">
        <f t="shared" si="449"/>
        <v>LRKPLGS</v>
      </c>
      <c r="F4771" s="39">
        <v>106.82347869873047</v>
      </c>
      <c r="G4771">
        <f t="shared" si="447"/>
        <v>1.6319300097975694E-3</v>
      </c>
      <c r="H4771" s="38">
        <f>G4771*SUMIF('Manual Inputs'!$B$11:$B$22,'Expanded kW'!A4771,'Manual Inputs'!$C$11:$C$22)</f>
        <v>48814.688643987283</v>
      </c>
    </row>
    <row r="4772" spans="1:8" x14ac:dyDescent="0.2">
      <c r="A4772">
        <f t="shared" si="444"/>
        <v>9</v>
      </c>
      <c r="B4772" t="b">
        <f t="shared" si="445"/>
        <v>0</v>
      </c>
      <c r="C4772" t="str">
        <f t="shared" si="446"/>
        <v>ON</v>
      </c>
      <c r="D4772" s="4">
        <f t="shared" si="448"/>
        <v>42628.749999988431</v>
      </c>
      <c r="E4772" t="str">
        <f t="shared" si="449"/>
        <v>LRKPLGS</v>
      </c>
      <c r="F4772" s="39">
        <v>108.15812683105469</v>
      </c>
      <c r="G4772">
        <f t="shared" si="447"/>
        <v>1.6523192759607024E-3</v>
      </c>
      <c r="H4772" s="38">
        <f>G4772*SUMIF('Manual Inputs'!$B$11:$B$22,'Expanded kW'!A4772,'Manual Inputs'!$C$11:$C$22)</f>
        <v>49424.577348439867</v>
      </c>
    </row>
    <row r="4773" spans="1:8" x14ac:dyDescent="0.2">
      <c r="A4773">
        <f t="shared" si="444"/>
        <v>9</v>
      </c>
      <c r="B4773" t="b">
        <f t="shared" si="445"/>
        <v>0</v>
      </c>
      <c r="C4773" t="str">
        <f t="shared" si="446"/>
        <v>ON</v>
      </c>
      <c r="D4773" s="4">
        <f t="shared" si="448"/>
        <v>42628.791666655095</v>
      </c>
      <c r="E4773" t="str">
        <f t="shared" si="449"/>
        <v>LRKPLGS</v>
      </c>
      <c r="F4773" s="39">
        <v>105.68192291259766</v>
      </c>
      <c r="G4773">
        <f t="shared" si="447"/>
        <v>1.6144905932204128E-3</v>
      </c>
      <c r="H4773" s="38">
        <f>G4773*SUMIF('Manual Inputs'!$B$11:$B$22,'Expanded kW'!A4773,'Manual Inputs'!$C$11:$C$22)</f>
        <v>48293.036560113731</v>
      </c>
    </row>
    <row r="4774" spans="1:8" x14ac:dyDescent="0.2">
      <c r="A4774">
        <f t="shared" si="444"/>
        <v>9</v>
      </c>
      <c r="B4774" t="b">
        <f t="shared" si="445"/>
        <v>0</v>
      </c>
      <c r="C4774" t="str">
        <f t="shared" si="446"/>
        <v>ON</v>
      </c>
      <c r="D4774" s="4">
        <f t="shared" si="448"/>
        <v>42628.83333332176</v>
      </c>
      <c r="E4774" t="str">
        <f t="shared" si="449"/>
        <v>LRKPLGS</v>
      </c>
      <c r="F4774" s="39">
        <v>100.48603057861328</v>
      </c>
      <c r="G4774">
        <f t="shared" si="447"/>
        <v>1.5351135430550637E-3</v>
      </c>
      <c r="H4774" s="38">
        <f>G4774*SUMIF('Manual Inputs'!$B$11:$B$22,'Expanded kW'!A4774,'Manual Inputs'!$C$11:$C$22)</f>
        <v>45918.690867567566</v>
      </c>
    </row>
    <row r="4775" spans="1:8" x14ac:dyDescent="0.2">
      <c r="A4775">
        <f t="shared" si="444"/>
        <v>9</v>
      </c>
      <c r="B4775" t="b">
        <f t="shared" si="445"/>
        <v>0</v>
      </c>
      <c r="C4775" t="str">
        <f t="shared" si="446"/>
        <v>OFF</v>
      </c>
      <c r="D4775" s="4">
        <f t="shared" si="448"/>
        <v>42628.874999988424</v>
      </c>
      <c r="E4775" t="str">
        <f t="shared" si="449"/>
        <v>LRKPLGS</v>
      </c>
      <c r="F4775" s="39">
        <v>87.645401000976563</v>
      </c>
      <c r="G4775">
        <f t="shared" si="447"/>
        <v>1.338948720417728E-3</v>
      </c>
      <c r="H4775" s="38">
        <f>G4775*SUMIF('Manual Inputs'!$B$11:$B$22,'Expanded kW'!A4775,'Manual Inputs'!$C$11:$C$22)</f>
        <v>40050.960828622861</v>
      </c>
    </row>
    <row r="4776" spans="1:8" x14ac:dyDescent="0.2">
      <c r="A4776">
        <f t="shared" si="444"/>
        <v>9</v>
      </c>
      <c r="B4776" t="b">
        <f t="shared" si="445"/>
        <v>0</v>
      </c>
      <c r="C4776" t="str">
        <f t="shared" si="446"/>
        <v>OFF</v>
      </c>
      <c r="D4776" s="4">
        <f t="shared" si="448"/>
        <v>42628.916666655088</v>
      </c>
      <c r="E4776" t="str">
        <f t="shared" si="449"/>
        <v>LRKPLGS</v>
      </c>
      <c r="F4776" s="39">
        <v>81.058494567871094</v>
      </c>
      <c r="G4776">
        <f t="shared" si="447"/>
        <v>1.2383213076910798E-3</v>
      </c>
      <c r="H4776" s="38">
        <f>G4776*SUMIF('Manual Inputs'!$B$11:$B$22,'Expanded kW'!A4776,'Manual Inputs'!$C$11:$C$22)</f>
        <v>37040.969106054654</v>
      </c>
    </row>
    <row r="4777" spans="1:8" x14ac:dyDescent="0.2">
      <c r="A4777">
        <f t="shared" si="444"/>
        <v>9</v>
      </c>
      <c r="B4777" t="b">
        <f t="shared" si="445"/>
        <v>0</v>
      </c>
      <c r="C4777" t="str">
        <f t="shared" si="446"/>
        <v>OFF</v>
      </c>
      <c r="D4777" s="4">
        <f t="shared" si="448"/>
        <v>42628.958333321752</v>
      </c>
      <c r="E4777" t="str">
        <f t="shared" si="449"/>
        <v>LRKPLGS</v>
      </c>
      <c r="F4777" s="39">
        <v>71.407173156738281</v>
      </c>
      <c r="G4777">
        <f t="shared" si="447"/>
        <v>1.0908791794539971E-3</v>
      </c>
      <c r="H4777" s="38">
        <f>G4777*SUMIF('Manual Inputs'!$B$11:$B$22,'Expanded kW'!A4777,'Manual Inputs'!$C$11:$C$22)</f>
        <v>32630.64419034775</v>
      </c>
    </row>
    <row r="4778" spans="1:8" x14ac:dyDescent="0.2">
      <c r="A4778">
        <f t="shared" si="444"/>
        <v>9</v>
      </c>
      <c r="B4778" t="b">
        <f t="shared" si="445"/>
        <v>0</v>
      </c>
      <c r="C4778" t="str">
        <f t="shared" si="446"/>
        <v>OFF</v>
      </c>
      <c r="D4778" s="4">
        <f t="shared" si="448"/>
        <v>42628.999999988417</v>
      </c>
      <c r="E4778" t="str">
        <f t="shared" si="449"/>
        <v>LRKPLGS</v>
      </c>
      <c r="F4778" s="39">
        <v>67.307197570800781</v>
      </c>
      <c r="G4778">
        <f t="shared" si="447"/>
        <v>1.0282443235250047E-3</v>
      </c>
      <c r="H4778" s="38">
        <f>G4778*SUMIF('Manual Inputs'!$B$11:$B$22,'Expanded kW'!A4778,'Manual Inputs'!$C$11:$C$22)</f>
        <v>30757.095096894882</v>
      </c>
    </row>
    <row r="4779" spans="1:8" x14ac:dyDescent="0.2">
      <c r="A4779">
        <f t="shared" si="444"/>
        <v>9</v>
      </c>
      <c r="B4779" t="b">
        <f t="shared" si="445"/>
        <v>0</v>
      </c>
      <c r="C4779" t="str">
        <f t="shared" si="446"/>
        <v>OFF</v>
      </c>
      <c r="D4779" s="4">
        <f t="shared" si="448"/>
        <v>42629.041666655081</v>
      </c>
      <c r="E4779" t="str">
        <f t="shared" si="449"/>
        <v>LRKPLGS</v>
      </c>
      <c r="F4779" s="39">
        <v>65.480491638183594</v>
      </c>
      <c r="G4779">
        <f t="shared" si="447"/>
        <v>1.0003379468854592E-3</v>
      </c>
      <c r="H4779" s="38">
        <f>G4779*SUMIF('Manual Inputs'!$B$11:$B$22,'Expanded kW'!A4779,'Manual Inputs'!$C$11:$C$22)</f>
        <v>29922.352749696893</v>
      </c>
    </row>
    <row r="4780" spans="1:8" x14ac:dyDescent="0.2">
      <c r="A4780">
        <f t="shared" si="444"/>
        <v>9</v>
      </c>
      <c r="B4780" t="b">
        <f t="shared" si="445"/>
        <v>0</v>
      </c>
      <c r="C4780" t="str">
        <f t="shared" si="446"/>
        <v>OFF</v>
      </c>
      <c r="D4780" s="4">
        <f t="shared" si="448"/>
        <v>42629.083333321745</v>
      </c>
      <c r="E4780" t="str">
        <f t="shared" si="449"/>
        <v>LRKPLGS</v>
      </c>
      <c r="F4780" s="39">
        <v>63.660751342773438</v>
      </c>
      <c r="G4780">
        <f t="shared" si="447"/>
        <v>9.7253798348515648E-4</v>
      </c>
      <c r="H4780" s="38">
        <f>G4780*SUMIF('Manual Inputs'!$B$11:$B$22,'Expanded kW'!A4780,'Manual Inputs'!$C$11:$C$22)</f>
        <v>29090.793461275971</v>
      </c>
    </row>
    <row r="4781" spans="1:8" x14ac:dyDescent="0.2">
      <c r="A4781">
        <f t="shared" si="444"/>
        <v>9</v>
      </c>
      <c r="B4781" t="b">
        <f t="shared" si="445"/>
        <v>0</v>
      </c>
      <c r="C4781" t="str">
        <f t="shared" si="446"/>
        <v>OFF</v>
      </c>
      <c r="D4781" s="4">
        <f t="shared" si="448"/>
        <v>42629.124999988409</v>
      </c>
      <c r="E4781" t="str">
        <f t="shared" si="449"/>
        <v>LRKPLGS</v>
      </c>
      <c r="F4781" s="39">
        <v>63.282756805419922</v>
      </c>
      <c r="G4781">
        <f t="shared" si="447"/>
        <v>9.6676340437051769E-4</v>
      </c>
      <c r="H4781" s="38">
        <f>G4781*SUMIF('Manual Inputs'!$B$11:$B$22,'Expanded kW'!A4781,'Manual Inputs'!$C$11:$C$22)</f>
        <v>28918.062841801591</v>
      </c>
    </row>
    <row r="4782" spans="1:8" x14ac:dyDescent="0.2">
      <c r="A4782">
        <f t="shared" si="444"/>
        <v>9</v>
      </c>
      <c r="B4782" t="b">
        <f t="shared" si="445"/>
        <v>0</v>
      </c>
      <c r="C4782" t="str">
        <f t="shared" si="446"/>
        <v>OFF</v>
      </c>
      <c r="D4782" s="4">
        <f t="shared" si="448"/>
        <v>42629.166666655074</v>
      </c>
      <c r="E4782" t="str">
        <f t="shared" si="449"/>
        <v>LRKPLGS</v>
      </c>
      <c r="F4782" s="39">
        <v>71.807220458984375</v>
      </c>
      <c r="G4782">
        <f t="shared" si="447"/>
        <v>1.0969906561239826E-3</v>
      </c>
      <c r="H4782" s="38">
        <f>G4782*SUMIF('Manual Inputs'!$B$11:$B$22,'Expanded kW'!A4782,'Manual Inputs'!$C$11:$C$22)</f>
        <v>32813.452171700657</v>
      </c>
    </row>
    <row r="4783" spans="1:8" x14ac:dyDescent="0.2">
      <c r="A4783">
        <f t="shared" si="444"/>
        <v>9</v>
      </c>
      <c r="B4783" t="b">
        <f t="shared" si="445"/>
        <v>0</v>
      </c>
      <c r="C4783" t="str">
        <f t="shared" si="446"/>
        <v>OFF</v>
      </c>
      <c r="D4783" s="4">
        <f t="shared" si="448"/>
        <v>42629.208333321738</v>
      </c>
      <c r="E4783" t="str">
        <f t="shared" si="449"/>
        <v>LRKPLGS</v>
      </c>
      <c r="F4783" s="39">
        <v>80.715408325195313</v>
      </c>
      <c r="G4783">
        <f t="shared" si="447"/>
        <v>1.2330800185831828E-3</v>
      </c>
      <c r="H4783" s="38">
        <f>G4783*SUMIF('Manual Inputs'!$B$11:$B$22,'Expanded kW'!A4783,'Manual Inputs'!$C$11:$C$22)</f>
        <v>36884.190387384697</v>
      </c>
    </row>
    <row r="4784" spans="1:8" x14ac:dyDescent="0.2">
      <c r="A4784">
        <f t="shared" si="444"/>
        <v>9</v>
      </c>
      <c r="B4784" t="b">
        <f t="shared" si="445"/>
        <v>0</v>
      </c>
      <c r="C4784" t="str">
        <f t="shared" si="446"/>
        <v>OFF</v>
      </c>
      <c r="D4784" s="4">
        <f t="shared" si="448"/>
        <v>42629.249999988402</v>
      </c>
      <c r="E4784" t="str">
        <f t="shared" si="449"/>
        <v>LRKPLGS</v>
      </c>
      <c r="F4784" s="39">
        <v>93.090827941894531</v>
      </c>
      <c r="G4784">
        <f t="shared" si="447"/>
        <v>1.4221378821010558E-3</v>
      </c>
      <c r="H4784" s="38">
        <f>G4784*SUMIF('Manual Inputs'!$B$11:$B$22,'Expanded kW'!A4784,'Manual Inputs'!$C$11:$C$22)</f>
        <v>42539.335331050017</v>
      </c>
    </row>
    <row r="4785" spans="1:8" x14ac:dyDescent="0.2">
      <c r="A4785">
        <f t="shared" si="444"/>
        <v>9</v>
      </c>
      <c r="B4785" t="b">
        <f t="shared" si="445"/>
        <v>0</v>
      </c>
      <c r="C4785" t="str">
        <f t="shared" si="446"/>
        <v>ON</v>
      </c>
      <c r="D4785" s="4">
        <f t="shared" si="448"/>
        <v>42629.291666655066</v>
      </c>
      <c r="E4785" t="str">
        <f t="shared" si="449"/>
        <v>LRKPLGS</v>
      </c>
      <c r="F4785" s="39">
        <v>94.437171936035156</v>
      </c>
      <c r="G4785">
        <f t="shared" si="447"/>
        <v>1.4427058246012743E-3</v>
      </c>
      <c r="H4785" s="38">
        <f>G4785*SUMIF('Manual Inputs'!$B$11:$B$22,'Expanded kW'!A4785,'Manual Inputs'!$C$11:$C$22)</f>
        <v>43154.568645694519</v>
      </c>
    </row>
    <row r="4786" spans="1:8" x14ac:dyDescent="0.2">
      <c r="A4786">
        <f t="shared" si="444"/>
        <v>9</v>
      </c>
      <c r="B4786" t="b">
        <f t="shared" si="445"/>
        <v>0</v>
      </c>
      <c r="C4786" t="str">
        <f t="shared" si="446"/>
        <v>ON</v>
      </c>
      <c r="D4786" s="4">
        <f t="shared" si="448"/>
        <v>42629.333333321731</v>
      </c>
      <c r="E4786" t="str">
        <f t="shared" si="449"/>
        <v>LRKPLGS</v>
      </c>
      <c r="F4786" s="39">
        <v>100.85751342773437</v>
      </c>
      <c r="G4786">
        <f t="shared" si="447"/>
        <v>1.5407886438567847E-3</v>
      </c>
      <c r="H4786" s="38">
        <f>G4786*SUMIF('Manual Inputs'!$B$11:$B$22,'Expanded kW'!A4786,'Manual Inputs'!$C$11:$C$22)</f>
        <v>46088.445867473245</v>
      </c>
    </row>
    <row r="4787" spans="1:8" x14ac:dyDescent="0.2">
      <c r="A4787">
        <f t="shared" si="444"/>
        <v>9</v>
      </c>
      <c r="B4787" t="b">
        <f t="shared" si="445"/>
        <v>0</v>
      </c>
      <c r="C4787" t="str">
        <f t="shared" si="446"/>
        <v>ON</v>
      </c>
      <c r="D4787" s="4">
        <f t="shared" si="448"/>
        <v>42629.374999988395</v>
      </c>
      <c r="E4787" t="str">
        <f t="shared" si="449"/>
        <v>LRKPLGS</v>
      </c>
      <c r="F4787" s="39">
        <v>104.56668853759766</v>
      </c>
      <c r="G4787">
        <f t="shared" si="447"/>
        <v>1.5974532858167364E-3</v>
      </c>
      <c r="H4787" s="38">
        <f>G4787*SUMIF('Manual Inputs'!$B$11:$B$22,'Expanded kW'!A4787,'Manual Inputs'!$C$11:$C$22)</f>
        <v>47783.412463951958</v>
      </c>
    </row>
    <row r="4788" spans="1:8" x14ac:dyDescent="0.2">
      <c r="A4788">
        <f t="shared" si="444"/>
        <v>9</v>
      </c>
      <c r="B4788" t="b">
        <f t="shared" si="445"/>
        <v>0</v>
      </c>
      <c r="C4788" t="str">
        <f t="shared" si="446"/>
        <v>ON</v>
      </c>
      <c r="D4788" s="4">
        <f t="shared" si="448"/>
        <v>42629.416666655059</v>
      </c>
      <c r="E4788" t="str">
        <f t="shared" si="449"/>
        <v>LRKPLGS</v>
      </c>
      <c r="F4788" s="39">
        <v>104.35059356689453</v>
      </c>
      <c r="G4788">
        <f t="shared" si="447"/>
        <v>1.5941520277791535E-3</v>
      </c>
      <c r="H4788" s="38">
        <f>G4788*SUMIF('Manual Inputs'!$B$11:$B$22,'Expanded kW'!A4788,'Manual Inputs'!$C$11:$C$22)</f>
        <v>47684.664428024815</v>
      </c>
    </row>
    <row r="4789" spans="1:8" x14ac:dyDescent="0.2">
      <c r="A4789">
        <f t="shared" si="444"/>
        <v>9</v>
      </c>
      <c r="B4789" t="b">
        <f t="shared" si="445"/>
        <v>0</v>
      </c>
      <c r="C4789" t="str">
        <f t="shared" si="446"/>
        <v>ON</v>
      </c>
      <c r="D4789" s="4">
        <f t="shared" si="448"/>
        <v>42629.458333321723</v>
      </c>
      <c r="E4789" t="str">
        <f t="shared" si="449"/>
        <v>LRKPLGS</v>
      </c>
      <c r="F4789" s="39">
        <v>110.31378936767578</v>
      </c>
      <c r="G4789">
        <f t="shared" si="447"/>
        <v>1.6852510848416851E-3</v>
      </c>
      <c r="H4789" s="38">
        <f>G4789*SUMIF('Manual Inputs'!$B$11:$B$22,'Expanded kW'!A4789,'Manual Inputs'!$C$11:$C$22)</f>
        <v>50409.641651049184</v>
      </c>
    </row>
    <row r="4790" spans="1:8" x14ac:dyDescent="0.2">
      <c r="A4790">
        <f t="shared" si="444"/>
        <v>9</v>
      </c>
      <c r="B4790" t="b">
        <f t="shared" si="445"/>
        <v>0</v>
      </c>
      <c r="C4790" t="str">
        <f t="shared" si="446"/>
        <v>ON</v>
      </c>
      <c r="D4790" s="4">
        <f t="shared" si="448"/>
        <v>42629.499999988388</v>
      </c>
      <c r="E4790" t="str">
        <f t="shared" si="449"/>
        <v>LRKPLGS</v>
      </c>
      <c r="F4790" s="39">
        <v>116.02292633056641</v>
      </c>
      <c r="G4790">
        <f t="shared" si="447"/>
        <v>1.7724689142297528E-3</v>
      </c>
      <c r="H4790" s="38">
        <f>G4790*SUMIF('Manual Inputs'!$B$11:$B$22,'Expanded kW'!A4790,'Manual Inputs'!$C$11:$C$22)</f>
        <v>53018.522644855439</v>
      </c>
    </row>
    <row r="4791" spans="1:8" x14ac:dyDescent="0.2">
      <c r="A4791">
        <f t="shared" si="444"/>
        <v>9</v>
      </c>
      <c r="B4791" t="b">
        <f t="shared" si="445"/>
        <v>0</v>
      </c>
      <c r="C4791" t="str">
        <f t="shared" si="446"/>
        <v>ON</v>
      </c>
      <c r="D4791" s="4">
        <f t="shared" si="448"/>
        <v>42629.541666655052</v>
      </c>
      <c r="E4791" t="str">
        <f t="shared" si="449"/>
        <v>LRKPLGS</v>
      </c>
      <c r="F4791" s="39">
        <v>116.97066497802734</v>
      </c>
      <c r="G4791">
        <f t="shared" si="447"/>
        <v>1.7869474086494898E-3</v>
      </c>
      <c r="H4791" s="38">
        <f>G4791*SUMIF('Manual Inputs'!$B$11:$B$22,'Expanded kW'!A4791,'Manual Inputs'!$C$11:$C$22)</f>
        <v>53451.606902691252</v>
      </c>
    </row>
    <row r="4792" spans="1:8" x14ac:dyDescent="0.2">
      <c r="A4792">
        <f t="shared" si="444"/>
        <v>9</v>
      </c>
      <c r="B4792" t="b">
        <f t="shared" si="445"/>
        <v>0</v>
      </c>
      <c r="C4792" t="str">
        <f t="shared" si="446"/>
        <v>ON</v>
      </c>
      <c r="D4792" s="4">
        <f t="shared" si="448"/>
        <v>42629.583333321716</v>
      </c>
      <c r="E4792" t="str">
        <f t="shared" si="449"/>
        <v>LRKPLGS</v>
      </c>
      <c r="F4792" s="39">
        <v>118.90622711181641</v>
      </c>
      <c r="G4792">
        <f t="shared" si="447"/>
        <v>1.8165167689664903E-3</v>
      </c>
      <c r="H4792" s="38">
        <f>G4792*SUMIF('Manual Inputs'!$B$11:$B$22,'Expanded kW'!A4792,'Manual Inputs'!$C$11:$C$22)</f>
        <v>54336.09282341729</v>
      </c>
    </row>
    <row r="4793" spans="1:8" x14ac:dyDescent="0.2">
      <c r="A4793">
        <f t="shared" si="444"/>
        <v>9</v>
      </c>
      <c r="B4793" t="b">
        <f t="shared" si="445"/>
        <v>0</v>
      </c>
      <c r="C4793" t="str">
        <f t="shared" si="446"/>
        <v>ON</v>
      </c>
      <c r="D4793" s="4">
        <f t="shared" si="448"/>
        <v>42629.62499998838</v>
      </c>
      <c r="E4793" t="str">
        <f t="shared" si="449"/>
        <v>LRKPLGS</v>
      </c>
      <c r="F4793" s="39">
        <v>121.27812194824219</v>
      </c>
      <c r="G4793">
        <f t="shared" si="447"/>
        <v>1.852751933845961E-3</v>
      </c>
      <c r="H4793" s="38">
        <f>G4793*SUMIF('Manual Inputs'!$B$11:$B$22,'Expanded kW'!A4793,'Manual Inputs'!$C$11:$C$22)</f>
        <v>55419.967916672242</v>
      </c>
    </row>
    <row r="4794" spans="1:8" x14ac:dyDescent="0.2">
      <c r="A4794">
        <f t="shared" si="444"/>
        <v>9</v>
      </c>
      <c r="B4794" t="b">
        <f t="shared" si="445"/>
        <v>0</v>
      </c>
      <c r="C4794" t="str">
        <f t="shared" si="446"/>
        <v>ON</v>
      </c>
      <c r="D4794" s="4">
        <f t="shared" si="448"/>
        <v>42629.666666655045</v>
      </c>
      <c r="E4794" t="str">
        <f t="shared" si="449"/>
        <v>LRKPLGS</v>
      </c>
      <c r="F4794" s="39">
        <v>108.52610778808594</v>
      </c>
      <c r="G4794">
        <f t="shared" si="447"/>
        <v>1.6579408787593432E-3</v>
      </c>
      <c r="H4794" s="38">
        <f>G4794*SUMIF('Manual Inputs'!$B$11:$B$22,'Expanded kW'!A4794,'Manual Inputs'!$C$11:$C$22)</f>
        <v>49592.732103023889</v>
      </c>
    </row>
    <row r="4795" spans="1:8" x14ac:dyDescent="0.2">
      <c r="A4795">
        <f t="shared" si="444"/>
        <v>9</v>
      </c>
      <c r="B4795" t="b">
        <f t="shared" si="445"/>
        <v>0</v>
      </c>
      <c r="C4795" t="str">
        <f t="shared" si="446"/>
        <v>ON</v>
      </c>
      <c r="D4795" s="4">
        <f t="shared" si="448"/>
        <v>42629.708333321709</v>
      </c>
      <c r="E4795" t="str">
        <f t="shared" si="449"/>
        <v>LRKPLGS</v>
      </c>
      <c r="F4795" s="39">
        <v>94.939788818359375</v>
      </c>
      <c r="G4795">
        <f t="shared" si="447"/>
        <v>1.4503842449606137E-3</v>
      </c>
      <c r="H4795" s="38">
        <f>G4795*SUMIF('Manual Inputs'!$B$11:$B$22,'Expanded kW'!A4795,'Manual Inputs'!$C$11:$C$22)</f>
        <v>43384.247429017647</v>
      </c>
    </row>
    <row r="4796" spans="1:8" x14ac:dyDescent="0.2">
      <c r="A4796">
        <f t="shared" si="444"/>
        <v>9</v>
      </c>
      <c r="B4796" t="b">
        <f t="shared" si="445"/>
        <v>0</v>
      </c>
      <c r="C4796" t="str">
        <f t="shared" si="446"/>
        <v>ON</v>
      </c>
      <c r="D4796" s="4">
        <f t="shared" si="448"/>
        <v>42629.749999988373</v>
      </c>
      <c r="E4796" t="str">
        <f t="shared" si="449"/>
        <v>LRKPLGS</v>
      </c>
      <c r="F4796" s="39">
        <v>88.346153259277344</v>
      </c>
      <c r="G4796">
        <f t="shared" si="447"/>
        <v>1.3496540321496146E-3</v>
      </c>
      <c r="H4796" s="38">
        <f>G4796*SUMIF('Manual Inputs'!$B$11:$B$22,'Expanded kW'!A4796,'Manual Inputs'!$C$11:$C$22)</f>
        <v>40371.180725243117</v>
      </c>
    </row>
    <row r="4797" spans="1:8" x14ac:dyDescent="0.2">
      <c r="A4797">
        <f t="shared" si="444"/>
        <v>9</v>
      </c>
      <c r="B4797" t="b">
        <f t="shared" si="445"/>
        <v>0</v>
      </c>
      <c r="C4797" t="str">
        <f t="shared" si="446"/>
        <v>ON</v>
      </c>
      <c r="D4797" s="4">
        <f t="shared" si="448"/>
        <v>42629.791666655037</v>
      </c>
      <c r="E4797" t="str">
        <f t="shared" si="449"/>
        <v>LRKPLGS</v>
      </c>
      <c r="F4797" s="39">
        <v>86.896369934082031</v>
      </c>
      <c r="G4797">
        <f t="shared" si="447"/>
        <v>1.3275058588743097E-3</v>
      </c>
      <c r="H4797" s="38">
        <f>G4797*SUMIF('Manual Inputs'!$B$11:$B$22,'Expanded kW'!A4797,'Manual Inputs'!$C$11:$C$22)</f>
        <v>39708.679162077919</v>
      </c>
    </row>
    <row r="4798" spans="1:8" x14ac:dyDescent="0.2">
      <c r="A4798">
        <f t="shared" si="444"/>
        <v>9</v>
      </c>
      <c r="B4798" t="b">
        <f t="shared" si="445"/>
        <v>0</v>
      </c>
      <c r="C4798" t="str">
        <f t="shared" si="446"/>
        <v>ON</v>
      </c>
      <c r="D4798" s="4">
        <f t="shared" si="448"/>
        <v>42629.833333321702</v>
      </c>
      <c r="E4798" t="str">
        <f t="shared" si="449"/>
        <v>LRKPLGS</v>
      </c>
      <c r="F4798" s="39">
        <v>86.177772521972656</v>
      </c>
      <c r="G4798">
        <f t="shared" si="447"/>
        <v>1.3165279287781417E-3</v>
      </c>
      <c r="H4798" s="38">
        <f>G4798*SUMIF('Manual Inputs'!$B$11:$B$22,'Expanded kW'!A4798,'Manual Inputs'!$C$11:$C$22)</f>
        <v>39380.304638426394</v>
      </c>
    </row>
    <row r="4799" spans="1:8" x14ac:dyDescent="0.2">
      <c r="A4799">
        <f t="shared" si="444"/>
        <v>9</v>
      </c>
      <c r="B4799" t="b">
        <f t="shared" si="445"/>
        <v>0</v>
      </c>
      <c r="C4799" t="str">
        <f t="shared" si="446"/>
        <v>OFF</v>
      </c>
      <c r="D4799" s="4">
        <f t="shared" si="448"/>
        <v>42629.874999988366</v>
      </c>
      <c r="E4799" t="str">
        <f t="shared" si="449"/>
        <v>LRKPLGS</v>
      </c>
      <c r="F4799" s="39">
        <v>78.122695922851563</v>
      </c>
      <c r="G4799">
        <f t="shared" si="447"/>
        <v>1.19347144912167E-3</v>
      </c>
      <c r="H4799" s="38">
        <f>G4799*SUMIF('Manual Inputs'!$B$11:$B$22,'Expanded kW'!A4799,'Manual Inputs'!$C$11:$C$22)</f>
        <v>35699.40919316098</v>
      </c>
    </row>
    <row r="4800" spans="1:8" x14ac:dyDescent="0.2">
      <c r="A4800">
        <f t="shared" si="444"/>
        <v>9</v>
      </c>
      <c r="B4800" t="b">
        <f t="shared" si="445"/>
        <v>0</v>
      </c>
      <c r="C4800" t="str">
        <f t="shared" si="446"/>
        <v>OFF</v>
      </c>
      <c r="D4800" s="4">
        <f t="shared" si="448"/>
        <v>42629.91666665503</v>
      </c>
      <c r="E4800" t="str">
        <f t="shared" si="449"/>
        <v>LRKPLGS</v>
      </c>
      <c r="F4800" s="39">
        <v>70.838020324707031</v>
      </c>
      <c r="G4800">
        <f t="shared" si="447"/>
        <v>1.0821842970361293E-3</v>
      </c>
      <c r="H4800" s="38">
        <f>G4800*SUMIF('Manual Inputs'!$B$11:$B$22,'Expanded kW'!A4800,'Manual Inputs'!$C$11:$C$22)</f>
        <v>32370.560745913179</v>
      </c>
    </row>
    <row r="4801" spans="1:8" x14ac:dyDescent="0.2">
      <c r="A4801">
        <f t="shared" si="444"/>
        <v>9</v>
      </c>
      <c r="B4801" t="b">
        <f t="shared" si="445"/>
        <v>0</v>
      </c>
      <c r="C4801" t="str">
        <f t="shared" si="446"/>
        <v>OFF</v>
      </c>
      <c r="D4801" s="4">
        <f t="shared" si="448"/>
        <v>42629.958333321694</v>
      </c>
      <c r="E4801" t="str">
        <f t="shared" si="449"/>
        <v>LRKPLGS</v>
      </c>
      <c r="F4801" s="39">
        <v>67.950462341308594</v>
      </c>
      <c r="G4801">
        <f t="shared" si="447"/>
        <v>1.0380714055113333E-3</v>
      </c>
      <c r="H4801" s="38">
        <f>G4801*SUMIF('Manual Inputs'!$B$11:$B$22,'Expanded kW'!A4801,'Manual Inputs'!$C$11:$C$22)</f>
        <v>31051.045171077945</v>
      </c>
    </row>
    <row r="4802" spans="1:8" x14ac:dyDescent="0.2">
      <c r="A4802">
        <f t="shared" ref="A4802:A4865" si="450">MONTH(D4802)</f>
        <v>9</v>
      </c>
      <c r="B4802" t="b">
        <f t="shared" ref="B4802:B4865" si="451">IF(ISNA(VLOOKUP(DATE(YEAR(D4802),MONTH(D4802),DAY(D4802)),Holidays,1,FALSE)),FALSE,TRUE)</f>
        <v>0</v>
      </c>
      <c r="C4802" t="str">
        <f t="shared" ref="C4802:C4865" si="452">IF(OR(HOUR(D4802)&lt;PkStart,HOUR(D4802)&gt;OPkStart-1,WEEKDAY(D4802,2)&gt;5,B4802)=TRUE,"OFF","ON")</f>
        <v>OFF</v>
      </c>
      <c r="D4802" s="4">
        <f t="shared" si="448"/>
        <v>42629.999999988358</v>
      </c>
      <c r="E4802" t="str">
        <f t="shared" si="449"/>
        <v>LRKPLGS</v>
      </c>
      <c r="F4802" s="39">
        <v>64.322837829589844</v>
      </c>
      <c r="G4802">
        <f t="shared" ref="G4802:G4865" si="453">IF(SUMIF($A$2:$A$8761,A4802,$F$2:$F$8761)=0,0,F4802/SUMIF($A$2:$A$8761,A4802,$F$2:$F$8761))</f>
        <v>9.8265260266886933E-4</v>
      </c>
      <c r="H4802" s="38">
        <f>G4802*SUMIF('Manual Inputs'!$B$11:$B$22,'Expanded kW'!A4802,'Manual Inputs'!$C$11:$C$22)</f>
        <v>29393.344418266272</v>
      </c>
    </row>
    <row r="4803" spans="1:8" x14ac:dyDescent="0.2">
      <c r="A4803">
        <f t="shared" si="450"/>
        <v>9</v>
      </c>
      <c r="B4803" t="b">
        <f t="shared" si="451"/>
        <v>0</v>
      </c>
      <c r="C4803" t="str">
        <f t="shared" si="452"/>
        <v>OFF</v>
      </c>
      <c r="D4803" s="4">
        <f t="shared" si="448"/>
        <v>42630.041666655023</v>
      </c>
      <c r="E4803" t="str">
        <f t="shared" si="449"/>
        <v>LRKPLGS</v>
      </c>
      <c r="F4803" s="39">
        <v>64.386810302734375</v>
      </c>
      <c r="G4803">
        <f t="shared" si="453"/>
        <v>9.8362990279050248E-4</v>
      </c>
      <c r="H4803" s="38">
        <f>G4803*SUMIF('Manual Inputs'!$B$11:$B$22,'Expanded kW'!A4803,'Manual Inputs'!$C$11:$C$22)</f>
        <v>29422.57765796579</v>
      </c>
    </row>
    <row r="4804" spans="1:8" x14ac:dyDescent="0.2">
      <c r="A4804">
        <f t="shared" si="450"/>
        <v>9</v>
      </c>
      <c r="B4804" t="b">
        <f t="shared" si="451"/>
        <v>0</v>
      </c>
      <c r="C4804" t="str">
        <f t="shared" si="452"/>
        <v>OFF</v>
      </c>
      <c r="D4804" s="4">
        <f t="shared" ref="D4804:D4867" si="454">+D4803+1/24</f>
        <v>42630.083333321687</v>
      </c>
      <c r="E4804" t="str">
        <f t="shared" ref="E4804:E4867" si="455">+E4803</f>
        <v>LRKPLGS</v>
      </c>
      <c r="F4804" s="39">
        <v>68.009941101074219</v>
      </c>
      <c r="G4804">
        <f t="shared" si="453"/>
        <v>1.0389800556900156E-3</v>
      </c>
      <c r="H4804" s="38">
        <f>G4804*SUMIF('Manual Inputs'!$B$11:$B$22,'Expanded kW'!A4804,'Manual Inputs'!$C$11:$C$22)</f>
        <v>31078.224936933337</v>
      </c>
    </row>
    <row r="4805" spans="1:8" x14ac:dyDescent="0.2">
      <c r="A4805">
        <f t="shared" si="450"/>
        <v>9</v>
      </c>
      <c r="B4805" t="b">
        <f t="shared" si="451"/>
        <v>0</v>
      </c>
      <c r="C4805" t="str">
        <f t="shared" si="452"/>
        <v>OFF</v>
      </c>
      <c r="D4805" s="4">
        <f t="shared" si="454"/>
        <v>42630.124999988351</v>
      </c>
      <c r="E4805" t="str">
        <f t="shared" si="455"/>
        <v>LRKPLGS</v>
      </c>
      <c r="F4805" s="39">
        <v>71.112648010253906</v>
      </c>
      <c r="G4805">
        <f t="shared" si="453"/>
        <v>1.086379752632826E-3</v>
      </c>
      <c r="H4805" s="38">
        <f>G4805*SUMIF('Manual Inputs'!$B$11:$B$22,'Expanded kW'!A4805,'Manual Inputs'!$C$11:$C$22)</f>
        <v>32496.056237412733</v>
      </c>
    </row>
    <row r="4806" spans="1:8" x14ac:dyDescent="0.2">
      <c r="A4806">
        <f t="shared" si="450"/>
        <v>9</v>
      </c>
      <c r="B4806" t="b">
        <f t="shared" si="451"/>
        <v>0</v>
      </c>
      <c r="C4806" t="str">
        <f t="shared" si="452"/>
        <v>OFF</v>
      </c>
      <c r="D4806" s="4">
        <f t="shared" si="454"/>
        <v>42630.166666655015</v>
      </c>
      <c r="E4806" t="str">
        <f t="shared" si="455"/>
        <v>LRKPLGS</v>
      </c>
      <c r="F4806" s="39">
        <v>74.576866149902344</v>
      </c>
      <c r="G4806">
        <f t="shared" si="453"/>
        <v>1.1393022151049697E-3</v>
      </c>
      <c r="H4806" s="38">
        <f>G4806*SUMIF('Manual Inputs'!$B$11:$B$22,'Expanded kW'!A4806,'Manual Inputs'!$C$11:$C$22)</f>
        <v>34079.085847960341</v>
      </c>
    </row>
    <row r="4807" spans="1:8" x14ac:dyDescent="0.2">
      <c r="A4807">
        <f t="shared" si="450"/>
        <v>9</v>
      </c>
      <c r="B4807" t="b">
        <f t="shared" si="451"/>
        <v>0</v>
      </c>
      <c r="C4807" t="str">
        <f t="shared" si="452"/>
        <v>OFF</v>
      </c>
      <c r="D4807" s="4">
        <f t="shared" si="454"/>
        <v>42630.20833332168</v>
      </c>
      <c r="E4807" t="str">
        <f t="shared" si="455"/>
        <v>LRKPLGS</v>
      </c>
      <c r="F4807" s="39">
        <v>76.230705261230469</v>
      </c>
      <c r="G4807">
        <f t="shared" si="453"/>
        <v>1.1645677251785091E-3</v>
      </c>
      <c r="H4807" s="38">
        <f>G4807*SUMIF('Manual Inputs'!$B$11:$B$22,'Expanded kW'!A4807,'Manual Inputs'!$C$11:$C$22)</f>
        <v>34834.833950064509</v>
      </c>
    </row>
    <row r="4808" spans="1:8" x14ac:dyDescent="0.2">
      <c r="A4808">
        <f t="shared" si="450"/>
        <v>9</v>
      </c>
      <c r="B4808" t="b">
        <f t="shared" si="451"/>
        <v>0</v>
      </c>
      <c r="C4808" t="str">
        <f t="shared" si="452"/>
        <v>OFF</v>
      </c>
      <c r="D4808" s="4">
        <f t="shared" si="454"/>
        <v>42630.249999988344</v>
      </c>
      <c r="E4808" t="str">
        <f t="shared" si="455"/>
        <v>LRKPLGS</v>
      </c>
      <c r="F4808" s="39">
        <v>79.485588073730469</v>
      </c>
      <c r="G4808">
        <f t="shared" si="453"/>
        <v>1.2142921959109548E-3</v>
      </c>
      <c r="H4808" s="38">
        <f>G4808*SUMIF('Manual Inputs'!$B$11:$B$22,'Expanded kW'!A4808,'Manual Inputs'!$C$11:$C$22)</f>
        <v>36322.204451384285</v>
      </c>
    </row>
    <row r="4809" spans="1:8" x14ac:dyDescent="0.2">
      <c r="A4809">
        <f t="shared" si="450"/>
        <v>9</v>
      </c>
      <c r="B4809" t="b">
        <f t="shared" si="451"/>
        <v>0</v>
      </c>
      <c r="C4809" t="str">
        <f t="shared" si="452"/>
        <v>OFF</v>
      </c>
      <c r="D4809" s="4">
        <f t="shared" si="454"/>
        <v>42630.291666655008</v>
      </c>
      <c r="E4809" t="str">
        <f t="shared" si="455"/>
        <v>LRKPLGS</v>
      </c>
      <c r="F4809" s="39">
        <v>80.308639526367188</v>
      </c>
      <c r="G4809">
        <f t="shared" si="453"/>
        <v>1.2268658583822307E-3</v>
      </c>
      <c r="H4809" s="38">
        <f>G4809*SUMIF('Manual Inputs'!$B$11:$B$22,'Expanded kW'!A4809,'Manual Inputs'!$C$11:$C$22)</f>
        <v>36698.310911198729</v>
      </c>
    </row>
    <row r="4810" spans="1:8" x14ac:dyDescent="0.2">
      <c r="A4810">
        <f t="shared" si="450"/>
        <v>9</v>
      </c>
      <c r="B4810" t="b">
        <f t="shared" si="451"/>
        <v>0</v>
      </c>
      <c r="C4810" t="str">
        <f t="shared" si="452"/>
        <v>OFF</v>
      </c>
      <c r="D4810" s="4">
        <f t="shared" si="454"/>
        <v>42630.333333321672</v>
      </c>
      <c r="E4810" t="str">
        <f t="shared" si="455"/>
        <v>LRKPLGS</v>
      </c>
      <c r="F4810" s="39">
        <v>81.619552612304687</v>
      </c>
      <c r="G4810">
        <f t="shared" si="453"/>
        <v>1.2468925269689293E-3</v>
      </c>
      <c r="H4810" s="38">
        <f>G4810*SUMIF('Manual Inputs'!$B$11:$B$22,'Expanded kW'!A4810,'Manual Inputs'!$C$11:$C$22)</f>
        <v>37297.353508471191</v>
      </c>
    </row>
    <row r="4811" spans="1:8" x14ac:dyDescent="0.2">
      <c r="A4811">
        <f t="shared" si="450"/>
        <v>9</v>
      </c>
      <c r="B4811" t="b">
        <f t="shared" si="451"/>
        <v>0</v>
      </c>
      <c r="C4811" t="str">
        <f t="shared" si="452"/>
        <v>OFF</v>
      </c>
      <c r="D4811" s="4">
        <f t="shared" si="454"/>
        <v>42630.374999988337</v>
      </c>
      <c r="E4811" t="str">
        <f t="shared" si="455"/>
        <v>LRKPLGS</v>
      </c>
      <c r="F4811" s="39">
        <v>90.439315795898438</v>
      </c>
      <c r="G4811">
        <f t="shared" si="453"/>
        <v>1.3816310357120025E-3</v>
      </c>
      <c r="H4811" s="38">
        <f>G4811*SUMIF('Manual Inputs'!$B$11:$B$22,'Expanded kW'!A4811,'Manual Inputs'!$C$11:$C$22)</f>
        <v>41327.684658190134</v>
      </c>
    </row>
    <row r="4812" spans="1:8" x14ac:dyDescent="0.2">
      <c r="A4812">
        <f t="shared" si="450"/>
        <v>9</v>
      </c>
      <c r="B4812" t="b">
        <f t="shared" si="451"/>
        <v>0</v>
      </c>
      <c r="C4812" t="str">
        <f t="shared" si="452"/>
        <v>OFF</v>
      </c>
      <c r="D4812" s="4">
        <f t="shared" si="454"/>
        <v>42630.416666655001</v>
      </c>
      <c r="E4812" t="str">
        <f t="shared" si="455"/>
        <v>LRKPLGS</v>
      </c>
      <c r="F4812" s="39">
        <v>90.500900268554688</v>
      </c>
      <c r="G4812">
        <f t="shared" si="453"/>
        <v>1.3825718546245634E-3</v>
      </c>
      <c r="H4812" s="38">
        <f>G4812*SUMIF('Manual Inputs'!$B$11:$B$22,'Expanded kW'!A4812,'Manual Inputs'!$C$11:$C$22)</f>
        <v>41355.826663062471</v>
      </c>
    </row>
    <row r="4813" spans="1:8" x14ac:dyDescent="0.2">
      <c r="A4813">
        <f t="shared" si="450"/>
        <v>9</v>
      </c>
      <c r="B4813" t="b">
        <f t="shared" si="451"/>
        <v>0</v>
      </c>
      <c r="C4813" t="str">
        <f t="shared" si="452"/>
        <v>OFF</v>
      </c>
      <c r="D4813" s="4">
        <f t="shared" si="454"/>
        <v>42630.458333321665</v>
      </c>
      <c r="E4813" t="str">
        <f t="shared" si="455"/>
        <v>LRKPLGS</v>
      </c>
      <c r="F4813" s="39">
        <v>94.581642150878906</v>
      </c>
      <c r="G4813">
        <f t="shared" si="453"/>
        <v>1.4449128794734559E-3</v>
      </c>
      <c r="H4813" s="38">
        <f>G4813*SUMIF('Manual Inputs'!$B$11:$B$22,'Expanded kW'!A4813,'Manual Inputs'!$C$11:$C$22)</f>
        <v>43220.586609552607</v>
      </c>
    </row>
    <row r="4814" spans="1:8" x14ac:dyDescent="0.2">
      <c r="A4814">
        <f t="shared" si="450"/>
        <v>9</v>
      </c>
      <c r="B4814" t="b">
        <f t="shared" si="451"/>
        <v>0</v>
      </c>
      <c r="C4814" t="str">
        <f t="shared" si="452"/>
        <v>OFF</v>
      </c>
      <c r="D4814" s="4">
        <f t="shared" si="454"/>
        <v>42630.499999988329</v>
      </c>
      <c r="E4814" t="str">
        <f t="shared" si="455"/>
        <v>LRKPLGS</v>
      </c>
      <c r="F4814" s="39">
        <v>96.553855895996094</v>
      </c>
      <c r="G4814">
        <f t="shared" si="453"/>
        <v>1.4750421622453551E-3</v>
      </c>
      <c r="H4814" s="38">
        <f>G4814*SUMIF('Manual Inputs'!$B$11:$B$22,'Expanded kW'!A4814,'Manual Inputs'!$C$11:$C$22)</f>
        <v>44121.821067370649</v>
      </c>
    </row>
    <row r="4815" spans="1:8" x14ac:dyDescent="0.2">
      <c r="A4815">
        <f t="shared" si="450"/>
        <v>9</v>
      </c>
      <c r="B4815" t="b">
        <f t="shared" si="451"/>
        <v>0</v>
      </c>
      <c r="C4815" t="str">
        <f t="shared" si="452"/>
        <v>OFF</v>
      </c>
      <c r="D4815" s="4">
        <f t="shared" si="454"/>
        <v>42630.541666654994</v>
      </c>
      <c r="E4815" t="str">
        <f t="shared" si="455"/>
        <v>LRKPLGS</v>
      </c>
      <c r="F4815" s="39">
        <v>99.546775817871094</v>
      </c>
      <c r="G4815">
        <f t="shared" si="453"/>
        <v>1.5207646559979092E-3</v>
      </c>
      <c r="H4815" s="38">
        <f>G4815*SUMIF('Manual Inputs'!$B$11:$B$22,'Expanded kW'!A4815,'Manual Inputs'!$C$11:$C$22)</f>
        <v>45489.483456785521</v>
      </c>
    </row>
    <row r="4816" spans="1:8" x14ac:dyDescent="0.2">
      <c r="A4816">
        <f t="shared" si="450"/>
        <v>9</v>
      </c>
      <c r="B4816" t="b">
        <f t="shared" si="451"/>
        <v>0</v>
      </c>
      <c r="C4816" t="str">
        <f t="shared" si="452"/>
        <v>OFF</v>
      </c>
      <c r="D4816" s="4">
        <f t="shared" si="454"/>
        <v>42630.583333321658</v>
      </c>
      <c r="E4816" t="str">
        <f t="shared" si="455"/>
        <v>LRKPLGS</v>
      </c>
      <c r="F4816" s="39">
        <v>101.99394226074219</v>
      </c>
      <c r="G4816">
        <f t="shared" si="453"/>
        <v>1.5581497365601505E-3</v>
      </c>
      <c r="H4816" s="38">
        <f>G4816*SUMIF('Manual Inputs'!$B$11:$B$22,'Expanded kW'!A4816,'Manual Inputs'!$C$11:$C$22)</f>
        <v>46607.755108522942</v>
      </c>
    </row>
    <row r="4817" spans="1:8" x14ac:dyDescent="0.2">
      <c r="A4817">
        <f t="shared" si="450"/>
        <v>9</v>
      </c>
      <c r="B4817" t="b">
        <f t="shared" si="451"/>
        <v>0</v>
      </c>
      <c r="C4817" t="str">
        <f t="shared" si="452"/>
        <v>OFF</v>
      </c>
      <c r="D4817" s="4">
        <f t="shared" si="454"/>
        <v>42630.624999988322</v>
      </c>
      <c r="E4817" t="str">
        <f t="shared" si="455"/>
        <v>LRKPLGS</v>
      </c>
      <c r="F4817" s="39">
        <v>100.01414489746094</v>
      </c>
      <c r="G4817">
        <f t="shared" si="453"/>
        <v>1.5279045997249356E-3</v>
      </c>
      <c r="H4817" s="38">
        <f>G4817*SUMIF('Manual Inputs'!$B$11:$B$22,'Expanded kW'!A4817,'Manual Inputs'!$C$11:$C$22)</f>
        <v>45703.055195694607</v>
      </c>
    </row>
    <row r="4818" spans="1:8" x14ac:dyDescent="0.2">
      <c r="A4818">
        <f t="shared" si="450"/>
        <v>9</v>
      </c>
      <c r="B4818" t="b">
        <f t="shared" si="451"/>
        <v>0</v>
      </c>
      <c r="C4818" t="str">
        <f t="shared" si="452"/>
        <v>OFF</v>
      </c>
      <c r="D4818" s="4">
        <f t="shared" si="454"/>
        <v>42630.666666654986</v>
      </c>
      <c r="E4818" t="str">
        <f t="shared" si="455"/>
        <v>LRKPLGS</v>
      </c>
      <c r="F4818" s="39">
        <v>99.232131958007812</v>
      </c>
      <c r="G4818">
        <f t="shared" si="453"/>
        <v>1.5159578779041386E-3</v>
      </c>
      <c r="H4818" s="38">
        <f>G4818*SUMIF('Manual Inputs'!$B$11:$B$22,'Expanded kW'!A4818,'Manual Inputs'!$C$11:$C$22)</f>
        <v>45345.701937590798</v>
      </c>
    </row>
    <row r="4819" spans="1:8" x14ac:dyDescent="0.2">
      <c r="A4819">
        <f t="shared" si="450"/>
        <v>9</v>
      </c>
      <c r="B4819" t="b">
        <f t="shared" si="451"/>
        <v>0</v>
      </c>
      <c r="C4819" t="str">
        <f t="shared" si="452"/>
        <v>OFF</v>
      </c>
      <c r="D4819" s="4">
        <f t="shared" si="454"/>
        <v>42630.708333321651</v>
      </c>
      <c r="E4819" t="str">
        <f t="shared" si="455"/>
        <v>LRKPLGS</v>
      </c>
      <c r="F4819" s="39">
        <v>97.43438720703125</v>
      </c>
      <c r="G4819">
        <f t="shared" si="453"/>
        <v>1.4884939379088053E-3</v>
      </c>
      <c r="H4819" s="38">
        <f>G4819*SUMIF('Manual Inputs'!$B$11:$B$22,'Expanded kW'!A4819,'Manual Inputs'!$C$11:$C$22)</f>
        <v>44524.193863249035</v>
      </c>
    </row>
    <row r="4820" spans="1:8" x14ac:dyDescent="0.2">
      <c r="A4820">
        <f t="shared" si="450"/>
        <v>9</v>
      </c>
      <c r="B4820" t="b">
        <f t="shared" si="451"/>
        <v>0</v>
      </c>
      <c r="C4820" t="str">
        <f t="shared" si="452"/>
        <v>OFF</v>
      </c>
      <c r="D4820" s="4">
        <f t="shared" si="454"/>
        <v>42630.749999988315</v>
      </c>
      <c r="E4820" t="str">
        <f t="shared" si="455"/>
        <v>LRKPLGS</v>
      </c>
      <c r="F4820" s="39">
        <v>96.540611267089844</v>
      </c>
      <c r="G4820">
        <f t="shared" si="453"/>
        <v>1.474839825571395E-3</v>
      </c>
      <c r="H4820" s="38">
        <f>G4820*SUMIF('Manual Inputs'!$B$11:$B$22,'Expanded kW'!A4820,'Manual Inputs'!$C$11:$C$22)</f>
        <v>44115.768723409004</v>
      </c>
    </row>
    <row r="4821" spans="1:8" x14ac:dyDescent="0.2">
      <c r="A4821">
        <f t="shared" si="450"/>
        <v>9</v>
      </c>
      <c r="B4821" t="b">
        <f t="shared" si="451"/>
        <v>0</v>
      </c>
      <c r="C4821" t="str">
        <f t="shared" si="452"/>
        <v>OFF</v>
      </c>
      <c r="D4821" s="4">
        <f t="shared" si="454"/>
        <v>42630.791666654979</v>
      </c>
      <c r="E4821" t="str">
        <f t="shared" si="455"/>
        <v>LRKPLGS</v>
      </c>
      <c r="F4821" s="39">
        <v>89.538764953613281</v>
      </c>
      <c r="G4821">
        <f t="shared" si="453"/>
        <v>1.36787342396994E-3</v>
      </c>
      <c r="H4821" s="38">
        <f>G4821*SUMIF('Manual Inputs'!$B$11:$B$22,'Expanded kW'!A4821,'Manual Inputs'!$C$11:$C$22)</f>
        <v>40916.163618904291</v>
      </c>
    </row>
    <row r="4822" spans="1:8" x14ac:dyDescent="0.2">
      <c r="A4822">
        <f t="shared" si="450"/>
        <v>9</v>
      </c>
      <c r="B4822" t="b">
        <f t="shared" si="451"/>
        <v>0</v>
      </c>
      <c r="C4822" t="str">
        <f t="shared" si="452"/>
        <v>OFF</v>
      </c>
      <c r="D4822" s="4">
        <f t="shared" si="454"/>
        <v>42630.833333321643</v>
      </c>
      <c r="E4822" t="str">
        <f t="shared" si="455"/>
        <v>LRKPLGS</v>
      </c>
      <c r="F4822" s="39">
        <v>86.477371215820313</v>
      </c>
      <c r="G4822">
        <f t="shared" si="453"/>
        <v>1.3211048635994184E-3</v>
      </c>
      <c r="H4822" s="38">
        <f>G4822*SUMIF('Manual Inputs'!$B$11:$B$22,'Expanded kW'!A4822,'Manual Inputs'!$C$11:$C$22)</f>
        <v>39517.211029572522</v>
      </c>
    </row>
    <row r="4823" spans="1:8" x14ac:dyDescent="0.2">
      <c r="A4823">
        <f t="shared" si="450"/>
        <v>9</v>
      </c>
      <c r="B4823" t="b">
        <f t="shared" si="451"/>
        <v>0</v>
      </c>
      <c r="C4823" t="str">
        <f t="shared" si="452"/>
        <v>OFF</v>
      </c>
      <c r="D4823" s="4">
        <f t="shared" si="454"/>
        <v>42630.874999988308</v>
      </c>
      <c r="E4823" t="str">
        <f t="shared" si="455"/>
        <v>LRKPLGS</v>
      </c>
      <c r="F4823" s="39">
        <v>77.556297302246094</v>
      </c>
      <c r="G4823">
        <f t="shared" si="453"/>
        <v>1.1848186424752881E-3</v>
      </c>
      <c r="H4823" s="38">
        <f>G4823*SUMIF('Manual Inputs'!$B$11:$B$22,'Expanded kW'!A4823,'Manual Inputs'!$C$11:$C$22)</f>
        <v>35440.584329469581</v>
      </c>
    </row>
    <row r="4824" spans="1:8" x14ac:dyDescent="0.2">
      <c r="A4824">
        <f t="shared" si="450"/>
        <v>9</v>
      </c>
      <c r="B4824" t="b">
        <f t="shared" si="451"/>
        <v>0</v>
      </c>
      <c r="C4824" t="str">
        <f t="shared" si="452"/>
        <v>OFF</v>
      </c>
      <c r="D4824" s="4">
        <f t="shared" si="454"/>
        <v>42630.916666654972</v>
      </c>
      <c r="E4824" t="str">
        <f t="shared" si="455"/>
        <v>LRKPLGS</v>
      </c>
      <c r="F4824" s="39">
        <v>72.472335815429688</v>
      </c>
      <c r="G4824">
        <f t="shared" si="453"/>
        <v>1.1071515470009916E-3</v>
      </c>
      <c r="H4824" s="38">
        <f>G4824*SUMIF('Manual Inputs'!$B$11:$B$22,'Expanded kW'!A4824,'Manual Inputs'!$C$11:$C$22)</f>
        <v>33117.387218871132</v>
      </c>
    </row>
    <row r="4825" spans="1:8" x14ac:dyDescent="0.2">
      <c r="A4825">
        <f t="shared" si="450"/>
        <v>9</v>
      </c>
      <c r="B4825" t="b">
        <f t="shared" si="451"/>
        <v>0</v>
      </c>
      <c r="C4825" t="str">
        <f t="shared" si="452"/>
        <v>OFF</v>
      </c>
      <c r="D4825" s="4">
        <f t="shared" si="454"/>
        <v>42630.958333321636</v>
      </c>
      <c r="E4825" t="str">
        <f t="shared" si="455"/>
        <v>LRKPLGS</v>
      </c>
      <c r="F4825" s="39">
        <v>69.303260803222656</v>
      </c>
      <c r="G4825">
        <f t="shared" si="453"/>
        <v>1.0587379521740923E-3</v>
      </c>
      <c r="H4825" s="38">
        <f>G4825*SUMIF('Manual Inputs'!$B$11:$B$22,'Expanded kW'!A4825,'Manual Inputs'!$C$11:$C$22)</f>
        <v>31669.227957491781</v>
      </c>
    </row>
    <row r="4826" spans="1:8" x14ac:dyDescent="0.2">
      <c r="A4826">
        <f t="shared" si="450"/>
        <v>9</v>
      </c>
      <c r="B4826" t="b">
        <f t="shared" si="451"/>
        <v>0</v>
      </c>
      <c r="C4826" t="str">
        <f t="shared" si="452"/>
        <v>OFF</v>
      </c>
      <c r="D4826" s="4">
        <f t="shared" si="454"/>
        <v>42630.9999999883</v>
      </c>
      <c r="E4826" t="str">
        <f t="shared" si="455"/>
        <v>LRKPLGS</v>
      </c>
      <c r="F4826" s="39">
        <v>66.487968444824219</v>
      </c>
      <c r="G4826">
        <f t="shared" si="453"/>
        <v>1.0157290542989214E-3</v>
      </c>
      <c r="H4826" s="38">
        <f>G4826*SUMIF('Manual Inputs'!$B$11:$B$22,'Expanded kW'!A4826,'Manual Inputs'!$C$11:$C$22)</f>
        <v>30382.735310078588</v>
      </c>
    </row>
    <row r="4827" spans="1:8" x14ac:dyDescent="0.2">
      <c r="A4827">
        <f t="shared" si="450"/>
        <v>9</v>
      </c>
      <c r="B4827" t="b">
        <f t="shared" si="451"/>
        <v>0</v>
      </c>
      <c r="C4827" t="str">
        <f t="shared" si="452"/>
        <v>OFF</v>
      </c>
      <c r="D4827" s="4">
        <f t="shared" si="454"/>
        <v>42631.041666654965</v>
      </c>
      <c r="E4827" t="str">
        <f t="shared" si="455"/>
        <v>LRKPLGS</v>
      </c>
      <c r="F4827" s="39">
        <v>65.44769287109375</v>
      </c>
      <c r="G4827">
        <f t="shared" si="453"/>
        <v>9.9983688388928732E-4</v>
      </c>
      <c r="H4827" s="38">
        <f>G4827*SUMIF('Manual Inputs'!$B$11:$B$22,'Expanded kW'!A4827,'Manual Inputs'!$C$11:$C$22)</f>
        <v>29907.364831096031</v>
      </c>
    </row>
    <row r="4828" spans="1:8" x14ac:dyDescent="0.2">
      <c r="A4828">
        <f t="shared" si="450"/>
        <v>9</v>
      </c>
      <c r="B4828" t="b">
        <f t="shared" si="451"/>
        <v>0</v>
      </c>
      <c r="C4828" t="str">
        <f t="shared" si="452"/>
        <v>OFF</v>
      </c>
      <c r="D4828" s="4">
        <f t="shared" si="454"/>
        <v>42631.083333321629</v>
      </c>
      <c r="E4828" t="str">
        <f t="shared" si="455"/>
        <v>LRKPLGS</v>
      </c>
      <c r="F4828" s="39">
        <v>61.721622467041016</v>
      </c>
      <c r="G4828">
        <f t="shared" si="453"/>
        <v>9.4291413446131469E-4</v>
      </c>
      <c r="H4828" s="38">
        <f>G4828*SUMIF('Manual Inputs'!$B$11:$B$22,'Expanded kW'!A4828,'Manual Inputs'!$C$11:$C$22)</f>
        <v>28204.677661055652</v>
      </c>
    </row>
    <row r="4829" spans="1:8" x14ac:dyDescent="0.2">
      <c r="A4829">
        <f t="shared" si="450"/>
        <v>9</v>
      </c>
      <c r="B4829" t="b">
        <f t="shared" si="451"/>
        <v>0</v>
      </c>
      <c r="C4829" t="str">
        <f t="shared" si="452"/>
        <v>OFF</v>
      </c>
      <c r="D4829" s="4">
        <f t="shared" si="454"/>
        <v>42631.124999988293</v>
      </c>
      <c r="E4829" t="str">
        <f t="shared" si="455"/>
        <v>LRKPLGS</v>
      </c>
      <c r="F4829" s="39">
        <v>68.546157836914063</v>
      </c>
      <c r="G4829">
        <f t="shared" si="453"/>
        <v>1.0471717771508066E-3</v>
      </c>
      <c r="H4829" s="38">
        <f>G4829*SUMIF('Manual Inputs'!$B$11:$B$22,'Expanded kW'!A4829,'Manual Inputs'!$C$11:$C$22)</f>
        <v>31323.25770804855</v>
      </c>
    </row>
    <row r="4830" spans="1:8" x14ac:dyDescent="0.2">
      <c r="A4830">
        <f t="shared" si="450"/>
        <v>9</v>
      </c>
      <c r="B4830" t="b">
        <f t="shared" si="451"/>
        <v>0</v>
      </c>
      <c r="C4830" t="str">
        <f t="shared" si="452"/>
        <v>OFF</v>
      </c>
      <c r="D4830" s="4">
        <f t="shared" si="454"/>
        <v>42631.166666654957</v>
      </c>
      <c r="E4830" t="str">
        <f t="shared" si="455"/>
        <v>LRKPLGS</v>
      </c>
      <c r="F4830" s="39">
        <v>69.704978942871094</v>
      </c>
      <c r="G4830">
        <f t="shared" si="453"/>
        <v>1.0648749540350898E-3</v>
      </c>
      <c r="H4830" s="38">
        <f>G4830*SUMIF('Manual Inputs'!$B$11:$B$22,'Expanded kW'!A4830,'Manual Inputs'!$C$11:$C$22)</f>
        <v>31852.799454586391</v>
      </c>
    </row>
    <row r="4831" spans="1:8" x14ac:dyDescent="0.2">
      <c r="A4831">
        <f t="shared" si="450"/>
        <v>9</v>
      </c>
      <c r="B4831" t="b">
        <f t="shared" si="451"/>
        <v>0</v>
      </c>
      <c r="C4831" t="str">
        <f t="shared" si="452"/>
        <v>OFF</v>
      </c>
      <c r="D4831" s="4">
        <f t="shared" si="454"/>
        <v>42631.208333321621</v>
      </c>
      <c r="E4831" t="str">
        <f t="shared" si="455"/>
        <v>LRKPLGS</v>
      </c>
      <c r="F4831" s="39">
        <v>73.179985046386719</v>
      </c>
      <c r="G4831">
        <f t="shared" si="453"/>
        <v>1.1179622229916687E-3</v>
      </c>
      <c r="H4831" s="38">
        <f>G4831*SUMIF('Manual Inputs'!$B$11:$B$22,'Expanded kW'!A4831,'Manual Inputs'!$C$11:$C$22)</f>
        <v>33440.758796909206</v>
      </c>
    </row>
    <row r="4832" spans="1:8" x14ac:dyDescent="0.2">
      <c r="A4832">
        <f t="shared" si="450"/>
        <v>9</v>
      </c>
      <c r="B4832" t="b">
        <f t="shared" si="451"/>
        <v>0</v>
      </c>
      <c r="C4832" t="str">
        <f t="shared" si="452"/>
        <v>OFF</v>
      </c>
      <c r="D4832" s="4">
        <f t="shared" si="454"/>
        <v>42631.249999988286</v>
      </c>
      <c r="E4832" t="str">
        <f t="shared" si="455"/>
        <v>LRKPLGS</v>
      </c>
      <c r="F4832" s="39">
        <v>75.21282958984375</v>
      </c>
      <c r="G4832">
        <f t="shared" si="453"/>
        <v>1.1490177555031763E-3</v>
      </c>
      <c r="H4832" s="38">
        <f>G4832*SUMIF('Manual Inputs'!$B$11:$B$22,'Expanded kW'!A4832,'Manual Inputs'!$C$11:$C$22)</f>
        <v>34369.699462943354</v>
      </c>
    </row>
    <row r="4833" spans="1:8" x14ac:dyDescent="0.2">
      <c r="A4833">
        <f t="shared" si="450"/>
        <v>9</v>
      </c>
      <c r="B4833" t="b">
        <f t="shared" si="451"/>
        <v>0</v>
      </c>
      <c r="C4833" t="str">
        <f t="shared" si="452"/>
        <v>OFF</v>
      </c>
      <c r="D4833" s="4">
        <f t="shared" si="454"/>
        <v>42631.29166665495</v>
      </c>
      <c r="E4833" t="str">
        <f t="shared" si="455"/>
        <v>LRKPLGS</v>
      </c>
      <c r="F4833" s="39">
        <v>69.779052734375</v>
      </c>
      <c r="G4833">
        <f t="shared" si="453"/>
        <v>1.0660065708366323E-3</v>
      </c>
      <c r="H4833" s="38">
        <f>G4833*SUMIF('Manual Inputs'!$B$11:$B$22,'Expanded kW'!A4833,'Manual Inputs'!$C$11:$C$22)</f>
        <v>31886.64865246863</v>
      </c>
    </row>
    <row r="4834" spans="1:8" x14ac:dyDescent="0.2">
      <c r="A4834">
        <f t="shared" si="450"/>
        <v>9</v>
      </c>
      <c r="B4834" t="b">
        <f t="shared" si="451"/>
        <v>0</v>
      </c>
      <c r="C4834" t="str">
        <f t="shared" si="452"/>
        <v>OFF</v>
      </c>
      <c r="D4834" s="4">
        <f t="shared" si="454"/>
        <v>42631.333333321614</v>
      </c>
      <c r="E4834" t="str">
        <f t="shared" si="455"/>
        <v>LRKPLGS</v>
      </c>
      <c r="F4834" s="39">
        <v>72.637222290039063</v>
      </c>
      <c r="G4834">
        <f t="shared" si="453"/>
        <v>1.1096704987277337E-3</v>
      </c>
      <c r="H4834" s="38">
        <f>G4834*SUMIF('Manual Inputs'!$B$11:$B$22,'Expanded kW'!A4834,'Manual Inputs'!$C$11:$C$22)</f>
        <v>33192.73471754566</v>
      </c>
    </row>
    <row r="4835" spans="1:8" x14ac:dyDescent="0.2">
      <c r="A4835">
        <f t="shared" si="450"/>
        <v>9</v>
      </c>
      <c r="B4835" t="b">
        <f t="shared" si="451"/>
        <v>0</v>
      </c>
      <c r="C4835" t="str">
        <f t="shared" si="452"/>
        <v>OFF</v>
      </c>
      <c r="D4835" s="4">
        <f t="shared" si="454"/>
        <v>42631.374999988278</v>
      </c>
      <c r="E4835" t="str">
        <f t="shared" si="455"/>
        <v>LRKPLGS</v>
      </c>
      <c r="F4835" s="39">
        <v>74.035537719726563</v>
      </c>
      <c r="G4835">
        <f t="shared" si="453"/>
        <v>1.1310324028771549E-3</v>
      </c>
      <c r="H4835" s="38">
        <f>G4835*SUMIF('Manual Inputs'!$B$11:$B$22,'Expanded kW'!A4835,'Manual Inputs'!$C$11:$C$22)</f>
        <v>33831.71720676776</v>
      </c>
    </row>
    <row r="4836" spans="1:8" x14ac:dyDescent="0.2">
      <c r="A4836">
        <f t="shared" si="450"/>
        <v>9</v>
      </c>
      <c r="B4836" t="b">
        <f t="shared" si="451"/>
        <v>0</v>
      </c>
      <c r="C4836" t="str">
        <f t="shared" si="452"/>
        <v>OFF</v>
      </c>
      <c r="D4836" s="4">
        <f t="shared" si="454"/>
        <v>42631.416666654943</v>
      </c>
      <c r="E4836" t="str">
        <f t="shared" si="455"/>
        <v>LRKPLGS</v>
      </c>
      <c r="F4836" s="39">
        <v>79.787025451660156</v>
      </c>
      <c r="G4836">
        <f t="shared" si="453"/>
        <v>1.2188972200976836E-3</v>
      </c>
      <c r="H4836" s="38">
        <f>G4836*SUMIF('Manual Inputs'!$B$11:$B$22,'Expanded kW'!A4836,'Manual Inputs'!$C$11:$C$22)</f>
        <v>36459.951058483617</v>
      </c>
    </row>
    <row r="4837" spans="1:8" x14ac:dyDescent="0.2">
      <c r="A4837">
        <f t="shared" si="450"/>
        <v>9</v>
      </c>
      <c r="B4837" t="b">
        <f t="shared" si="451"/>
        <v>0</v>
      </c>
      <c r="C4837" t="str">
        <f t="shared" si="452"/>
        <v>OFF</v>
      </c>
      <c r="D4837" s="4">
        <f t="shared" si="454"/>
        <v>42631.458333321607</v>
      </c>
      <c r="E4837" t="str">
        <f t="shared" si="455"/>
        <v>LRKPLGS</v>
      </c>
      <c r="F4837" s="39">
        <v>82.532791137695312</v>
      </c>
      <c r="G4837">
        <f t="shared" si="453"/>
        <v>1.2608439669879478E-3</v>
      </c>
      <c r="H4837" s="38">
        <f>G4837*SUMIF('Manual Inputs'!$B$11:$B$22,'Expanded kW'!A4837,'Manual Inputs'!$C$11:$C$22)</f>
        <v>37714.672386471437</v>
      </c>
    </row>
    <row r="4838" spans="1:8" x14ac:dyDescent="0.2">
      <c r="A4838">
        <f t="shared" si="450"/>
        <v>9</v>
      </c>
      <c r="B4838" t="b">
        <f t="shared" si="451"/>
        <v>0</v>
      </c>
      <c r="C4838" t="str">
        <f t="shared" si="452"/>
        <v>OFF</v>
      </c>
      <c r="D4838" s="4">
        <f t="shared" si="454"/>
        <v>42631.499999988271</v>
      </c>
      <c r="E4838" t="str">
        <f t="shared" si="455"/>
        <v>LRKPLGS</v>
      </c>
      <c r="F4838" s="39">
        <v>84.799018859863281</v>
      </c>
      <c r="G4838">
        <f t="shared" si="453"/>
        <v>1.2954648675043159E-3</v>
      </c>
      <c r="H4838" s="38">
        <f>G4838*SUMIF('Manual Inputs'!$B$11:$B$22,'Expanded kW'!A4838,'Manual Inputs'!$C$11:$C$22)</f>
        <v>38750.26121021677</v>
      </c>
    </row>
    <row r="4839" spans="1:8" x14ac:dyDescent="0.2">
      <c r="A4839">
        <f t="shared" si="450"/>
        <v>9</v>
      </c>
      <c r="B4839" t="b">
        <f t="shared" si="451"/>
        <v>0</v>
      </c>
      <c r="C4839" t="str">
        <f t="shared" si="452"/>
        <v>OFF</v>
      </c>
      <c r="D4839" s="4">
        <f t="shared" si="454"/>
        <v>42631.541666654935</v>
      </c>
      <c r="E4839" t="str">
        <f t="shared" si="455"/>
        <v>LRKPLGS</v>
      </c>
      <c r="F4839" s="39">
        <v>82.486175537109375</v>
      </c>
      <c r="G4839">
        <f t="shared" si="453"/>
        <v>1.2601318258140448E-3</v>
      </c>
      <c r="H4839" s="38">
        <f>G4839*SUMIF('Manual Inputs'!$B$11:$B$22,'Expanded kW'!A4839,'Manual Inputs'!$C$11:$C$22)</f>
        <v>37693.370645915209</v>
      </c>
    </row>
    <row r="4840" spans="1:8" x14ac:dyDescent="0.2">
      <c r="A4840">
        <f t="shared" si="450"/>
        <v>9</v>
      </c>
      <c r="B4840" t="b">
        <f t="shared" si="451"/>
        <v>0</v>
      </c>
      <c r="C4840" t="str">
        <f t="shared" si="452"/>
        <v>OFF</v>
      </c>
      <c r="D4840" s="4">
        <f t="shared" si="454"/>
        <v>42631.5833333216</v>
      </c>
      <c r="E4840" t="str">
        <f t="shared" si="455"/>
        <v>LRKPLGS</v>
      </c>
      <c r="F4840" s="39">
        <v>84.535560607910156</v>
      </c>
      <c r="G4840">
        <f t="shared" si="453"/>
        <v>1.2914400460612352E-3</v>
      </c>
      <c r="H4840" s="38">
        <f>G4840*SUMIF('Manual Inputs'!$B$11:$B$22,'Expanded kW'!A4840,'Manual Inputs'!$C$11:$C$22)</f>
        <v>38629.869769154902</v>
      </c>
    </row>
    <row r="4841" spans="1:8" x14ac:dyDescent="0.2">
      <c r="A4841">
        <f t="shared" si="450"/>
        <v>9</v>
      </c>
      <c r="B4841" t="b">
        <f t="shared" si="451"/>
        <v>0</v>
      </c>
      <c r="C4841" t="str">
        <f t="shared" si="452"/>
        <v>OFF</v>
      </c>
      <c r="D4841" s="4">
        <f t="shared" si="454"/>
        <v>42631.624999988264</v>
      </c>
      <c r="E4841" t="str">
        <f t="shared" si="455"/>
        <v>LRKPLGS</v>
      </c>
      <c r="F4841" s="39">
        <v>80.703506469726563</v>
      </c>
      <c r="G4841">
        <f t="shared" si="453"/>
        <v>1.2328981953047395E-3</v>
      </c>
      <c r="H4841" s="38">
        <f>G4841*SUMIF('Manual Inputs'!$B$11:$B$22,'Expanded kW'!A4841,'Manual Inputs'!$C$11:$C$22)</f>
        <v>36878.751645115022</v>
      </c>
    </row>
    <row r="4842" spans="1:8" x14ac:dyDescent="0.2">
      <c r="A4842">
        <f t="shared" si="450"/>
        <v>9</v>
      </c>
      <c r="B4842" t="b">
        <f t="shared" si="451"/>
        <v>0</v>
      </c>
      <c r="C4842" t="str">
        <f t="shared" si="452"/>
        <v>OFF</v>
      </c>
      <c r="D4842" s="4">
        <f t="shared" si="454"/>
        <v>42631.666666654928</v>
      </c>
      <c r="E4842" t="str">
        <f t="shared" si="455"/>
        <v>LRKPLGS</v>
      </c>
      <c r="F4842" s="39">
        <v>75.555015563964844</v>
      </c>
      <c r="G4842">
        <f t="shared" si="453"/>
        <v>1.1542452913118062E-3</v>
      </c>
      <c r="H4842" s="38">
        <f>G4842*SUMIF('Manual Inputs'!$B$11:$B$22,'Expanded kW'!A4842,'Manual Inputs'!$C$11:$C$22)</f>
        <v>34526.066789569828</v>
      </c>
    </row>
    <row r="4843" spans="1:8" x14ac:dyDescent="0.2">
      <c r="A4843">
        <f t="shared" si="450"/>
        <v>9</v>
      </c>
      <c r="B4843" t="b">
        <f t="shared" si="451"/>
        <v>0</v>
      </c>
      <c r="C4843" t="str">
        <f t="shared" si="452"/>
        <v>OFF</v>
      </c>
      <c r="D4843" s="4">
        <f t="shared" si="454"/>
        <v>42631.708333321592</v>
      </c>
      <c r="E4843" t="str">
        <f t="shared" si="455"/>
        <v>LRKPLGS</v>
      </c>
      <c r="F4843" s="39">
        <v>75.636970520019531</v>
      </c>
      <c r="G4843">
        <f t="shared" si="453"/>
        <v>1.1554973077586256E-3</v>
      </c>
      <c r="H4843" s="38">
        <f>G4843*SUMIF('Manual Inputs'!$B$11:$B$22,'Expanded kW'!A4843,'Manual Inputs'!$C$11:$C$22)</f>
        <v>34563.5174110191</v>
      </c>
    </row>
    <row r="4844" spans="1:8" x14ac:dyDescent="0.2">
      <c r="A4844">
        <f t="shared" si="450"/>
        <v>9</v>
      </c>
      <c r="B4844" t="b">
        <f t="shared" si="451"/>
        <v>0</v>
      </c>
      <c r="C4844" t="str">
        <f t="shared" si="452"/>
        <v>OFF</v>
      </c>
      <c r="D4844" s="4">
        <f t="shared" si="454"/>
        <v>42631.749999988257</v>
      </c>
      <c r="E4844" t="str">
        <f t="shared" si="455"/>
        <v>LRKPLGS</v>
      </c>
      <c r="F4844" s="39">
        <v>68.504447937011719</v>
      </c>
      <c r="G4844">
        <f t="shared" si="453"/>
        <v>1.0465345798025695E-3</v>
      </c>
      <c r="H4844" s="38">
        <f>G4844*SUMIF('Manual Inputs'!$B$11:$B$22,'Expanded kW'!A4844,'Manual Inputs'!$C$11:$C$22)</f>
        <v>31304.19770549193</v>
      </c>
    </row>
    <row r="4845" spans="1:8" x14ac:dyDescent="0.2">
      <c r="A4845">
        <f t="shared" si="450"/>
        <v>9</v>
      </c>
      <c r="B4845" t="b">
        <f t="shared" si="451"/>
        <v>0</v>
      </c>
      <c r="C4845" t="str">
        <f t="shared" si="452"/>
        <v>OFF</v>
      </c>
      <c r="D4845" s="4">
        <f t="shared" si="454"/>
        <v>42631.791666654921</v>
      </c>
      <c r="E4845" t="str">
        <f t="shared" si="455"/>
        <v>LRKPLGS</v>
      </c>
      <c r="F4845" s="39">
        <v>66.416297912597656</v>
      </c>
      <c r="G4845">
        <f t="shared" si="453"/>
        <v>1.0146341518132184E-3</v>
      </c>
      <c r="H4845" s="38">
        <f>G4845*SUMIF('Manual Inputs'!$B$11:$B$22,'Expanded kW'!A4845,'Manual Inputs'!$C$11:$C$22)</f>
        <v>30349.984319770032</v>
      </c>
    </row>
    <row r="4846" spans="1:8" x14ac:dyDescent="0.2">
      <c r="A4846">
        <f t="shared" si="450"/>
        <v>9</v>
      </c>
      <c r="B4846" t="b">
        <f t="shared" si="451"/>
        <v>0</v>
      </c>
      <c r="C4846" t="str">
        <f t="shared" si="452"/>
        <v>OFF</v>
      </c>
      <c r="D4846" s="4">
        <f t="shared" si="454"/>
        <v>42631.833333321585</v>
      </c>
      <c r="E4846" t="str">
        <f t="shared" si="455"/>
        <v>LRKPLGS</v>
      </c>
      <c r="F4846" s="39">
        <v>64.170768737792969</v>
      </c>
      <c r="G4846">
        <f t="shared" si="453"/>
        <v>9.8032946062660484E-4</v>
      </c>
      <c r="H4846" s="38">
        <f>G4846*SUMIF('Manual Inputs'!$B$11:$B$22,'Expanded kW'!A4846,'Manual Inputs'!$C$11:$C$22)</f>
        <v>29323.854026651396</v>
      </c>
    </row>
    <row r="4847" spans="1:8" x14ac:dyDescent="0.2">
      <c r="A4847">
        <f t="shared" si="450"/>
        <v>9</v>
      </c>
      <c r="B4847" t="b">
        <f t="shared" si="451"/>
        <v>0</v>
      </c>
      <c r="C4847" t="str">
        <f t="shared" si="452"/>
        <v>OFF</v>
      </c>
      <c r="D4847" s="4">
        <f t="shared" si="454"/>
        <v>42631.874999988249</v>
      </c>
      <c r="E4847" t="str">
        <f t="shared" si="455"/>
        <v>LRKPLGS</v>
      </c>
      <c r="F4847" s="39">
        <v>63.356086730957031</v>
      </c>
      <c r="G4847">
        <f t="shared" si="453"/>
        <v>9.6788365721715754E-4</v>
      </c>
      <c r="H4847" s="38">
        <f>G4847*SUMIF('Manual Inputs'!$B$11:$B$22,'Expanded kW'!A4847,'Manual Inputs'!$C$11:$C$22)</f>
        <v>28951.572118291977</v>
      </c>
    </row>
    <row r="4848" spans="1:8" x14ac:dyDescent="0.2">
      <c r="A4848">
        <f t="shared" si="450"/>
        <v>9</v>
      </c>
      <c r="B4848" t="b">
        <f t="shared" si="451"/>
        <v>0</v>
      </c>
      <c r="C4848" t="str">
        <f t="shared" si="452"/>
        <v>OFF</v>
      </c>
      <c r="D4848" s="4">
        <f t="shared" si="454"/>
        <v>42631.916666654914</v>
      </c>
      <c r="E4848" t="str">
        <f t="shared" si="455"/>
        <v>LRKPLGS</v>
      </c>
      <c r="F4848" s="39">
        <v>63.357173919677734</v>
      </c>
      <c r="G4848">
        <f t="shared" si="453"/>
        <v>9.67900266074323E-4</v>
      </c>
      <c r="H4848" s="38">
        <f>G4848*SUMIF('Manual Inputs'!$B$11:$B$22,'Expanded kW'!A4848,'Manual Inputs'!$C$11:$C$22)</f>
        <v>28952.068926480071</v>
      </c>
    </row>
    <row r="4849" spans="1:8" x14ac:dyDescent="0.2">
      <c r="A4849">
        <f t="shared" si="450"/>
        <v>9</v>
      </c>
      <c r="B4849" t="b">
        <f t="shared" si="451"/>
        <v>0</v>
      </c>
      <c r="C4849" t="str">
        <f t="shared" si="452"/>
        <v>OFF</v>
      </c>
      <c r="D4849" s="4">
        <f t="shared" si="454"/>
        <v>42631.958333321578</v>
      </c>
      <c r="E4849" t="str">
        <f t="shared" si="455"/>
        <v>LRKPLGS</v>
      </c>
      <c r="F4849" s="39">
        <v>62.652172088623047</v>
      </c>
      <c r="G4849">
        <f t="shared" si="453"/>
        <v>9.5713003410776148E-4</v>
      </c>
      <c r="H4849" s="38">
        <f>G4849*SUMIF('Manual Inputs'!$B$11:$B$22,'Expanded kW'!A4849,'Manual Inputs'!$C$11:$C$22)</f>
        <v>28629.907119959684</v>
      </c>
    </row>
    <row r="4850" spans="1:8" x14ac:dyDescent="0.2">
      <c r="A4850">
        <f t="shared" si="450"/>
        <v>9</v>
      </c>
      <c r="B4850" t="b">
        <f t="shared" si="451"/>
        <v>0</v>
      </c>
      <c r="C4850" t="str">
        <f t="shared" si="452"/>
        <v>OFF</v>
      </c>
      <c r="D4850" s="4">
        <f t="shared" si="454"/>
        <v>42631.999999988242</v>
      </c>
      <c r="E4850" t="str">
        <f t="shared" si="455"/>
        <v>LRKPLGS</v>
      </c>
      <c r="F4850" s="39">
        <v>61.839687347412109</v>
      </c>
      <c r="G4850">
        <f t="shared" si="453"/>
        <v>9.4471779807279597E-4</v>
      </c>
      <c r="H4850" s="38">
        <f>G4850*SUMIF('Manual Inputs'!$B$11:$B$22,'Expanded kW'!A4850,'Manual Inputs'!$C$11:$C$22)</f>
        <v>28258.629287096202</v>
      </c>
    </row>
    <row r="4851" spans="1:8" x14ac:dyDescent="0.2">
      <c r="A4851">
        <f t="shared" si="450"/>
        <v>9</v>
      </c>
      <c r="B4851" t="b">
        <f t="shared" si="451"/>
        <v>0</v>
      </c>
      <c r="C4851" t="str">
        <f t="shared" si="452"/>
        <v>OFF</v>
      </c>
      <c r="D4851" s="4">
        <f t="shared" si="454"/>
        <v>42632.041666654906</v>
      </c>
      <c r="E4851" t="str">
        <f t="shared" si="455"/>
        <v>LRKPLGS</v>
      </c>
      <c r="F4851" s="39">
        <v>60.805854797363281</v>
      </c>
      <c r="G4851">
        <f t="shared" si="453"/>
        <v>9.2892405699562699E-4</v>
      </c>
      <c r="H4851" s="38">
        <f>G4851*SUMIF('Manual Inputs'!$B$11:$B$22,'Expanded kW'!A4851,'Manual Inputs'!$C$11:$C$22)</f>
        <v>27786.2030503231</v>
      </c>
    </row>
    <row r="4852" spans="1:8" x14ac:dyDescent="0.2">
      <c r="A4852">
        <f t="shared" si="450"/>
        <v>9</v>
      </c>
      <c r="B4852" t="b">
        <f t="shared" si="451"/>
        <v>0</v>
      </c>
      <c r="C4852" t="str">
        <f t="shared" si="452"/>
        <v>OFF</v>
      </c>
      <c r="D4852" s="4">
        <f t="shared" si="454"/>
        <v>42632.083333321571</v>
      </c>
      <c r="E4852" t="str">
        <f t="shared" si="455"/>
        <v>LRKPLGS</v>
      </c>
      <c r="F4852" s="39">
        <v>60.279541015625</v>
      </c>
      <c r="G4852">
        <f t="shared" si="453"/>
        <v>9.2088362182677155E-4</v>
      </c>
      <c r="H4852" s="38">
        <f>G4852*SUMIF('Manual Inputs'!$B$11:$B$22,'Expanded kW'!A4852,'Manual Inputs'!$C$11:$C$22)</f>
        <v>27545.695591686115</v>
      </c>
    </row>
    <row r="4853" spans="1:8" x14ac:dyDescent="0.2">
      <c r="A4853">
        <f t="shared" si="450"/>
        <v>9</v>
      </c>
      <c r="B4853" t="b">
        <f t="shared" si="451"/>
        <v>0</v>
      </c>
      <c r="C4853" t="str">
        <f t="shared" si="452"/>
        <v>OFF</v>
      </c>
      <c r="D4853" s="4">
        <f t="shared" si="454"/>
        <v>42632.124999988235</v>
      </c>
      <c r="E4853" t="str">
        <f t="shared" si="455"/>
        <v>LRKPLGS</v>
      </c>
      <c r="F4853" s="39">
        <v>67.158988952636719</v>
      </c>
      <c r="G4853">
        <f t="shared" si="453"/>
        <v>1.0259801574948506E-3</v>
      </c>
      <c r="H4853" s="38">
        <f>G4853*SUMIF('Manual Inputs'!$B$11:$B$22,'Expanded kW'!A4853,'Manual Inputs'!$C$11:$C$22)</f>
        <v>30689.368810144399</v>
      </c>
    </row>
    <row r="4854" spans="1:8" x14ac:dyDescent="0.2">
      <c r="A4854">
        <f t="shared" si="450"/>
        <v>9</v>
      </c>
      <c r="B4854" t="b">
        <f t="shared" si="451"/>
        <v>0</v>
      </c>
      <c r="C4854" t="str">
        <f t="shared" si="452"/>
        <v>OFF</v>
      </c>
      <c r="D4854" s="4">
        <f t="shared" si="454"/>
        <v>42632.166666654899</v>
      </c>
      <c r="E4854" t="str">
        <f t="shared" si="455"/>
        <v>LRKPLGS</v>
      </c>
      <c r="F4854" s="39">
        <v>70.99932861328125</v>
      </c>
      <c r="G4854">
        <f t="shared" si="453"/>
        <v>1.0846485852259548E-3</v>
      </c>
      <c r="H4854" s="38">
        <f>G4854*SUMIF('Manual Inputs'!$B$11:$B$22,'Expanded kW'!A4854,'Manual Inputs'!$C$11:$C$22)</f>
        <v>32444.273135533556</v>
      </c>
    </row>
    <row r="4855" spans="1:8" x14ac:dyDescent="0.2">
      <c r="A4855">
        <f t="shared" si="450"/>
        <v>9</v>
      </c>
      <c r="B4855" t="b">
        <f t="shared" si="451"/>
        <v>0</v>
      </c>
      <c r="C4855" t="str">
        <f t="shared" si="452"/>
        <v>OFF</v>
      </c>
      <c r="D4855" s="4">
        <f t="shared" si="454"/>
        <v>42632.208333321563</v>
      </c>
      <c r="E4855" t="str">
        <f t="shared" si="455"/>
        <v>LRKPLGS</v>
      </c>
      <c r="F4855" s="39">
        <v>79.637184143066406</v>
      </c>
      <c r="G4855">
        <f t="shared" si="453"/>
        <v>1.2166081116434353E-3</v>
      </c>
      <c r="H4855" s="38">
        <f>G4855*SUMIF('Manual Inputs'!$B$11:$B$22,'Expanded kW'!A4855,'Manual Inputs'!$C$11:$C$22)</f>
        <v>36391.478687857678</v>
      </c>
    </row>
    <row r="4856" spans="1:8" x14ac:dyDescent="0.2">
      <c r="A4856">
        <f t="shared" si="450"/>
        <v>9</v>
      </c>
      <c r="B4856" t="b">
        <f t="shared" si="451"/>
        <v>0</v>
      </c>
      <c r="C4856" t="str">
        <f t="shared" si="452"/>
        <v>OFF</v>
      </c>
      <c r="D4856" s="4">
        <f t="shared" si="454"/>
        <v>42632.249999988228</v>
      </c>
      <c r="E4856" t="str">
        <f t="shared" si="455"/>
        <v>LRKPLGS</v>
      </c>
      <c r="F4856" s="39">
        <v>102.57286071777344</v>
      </c>
      <c r="G4856">
        <f t="shared" si="453"/>
        <v>1.5669938073090489E-3</v>
      </c>
      <c r="H4856" s="38">
        <f>G4856*SUMIF('Manual Inputs'!$B$11:$B$22,'Expanded kW'!A4856,'Manual Inputs'!$C$11:$C$22)</f>
        <v>46872.30111071725</v>
      </c>
    </row>
    <row r="4857" spans="1:8" x14ac:dyDescent="0.2">
      <c r="A4857">
        <f t="shared" si="450"/>
        <v>9</v>
      </c>
      <c r="B4857" t="b">
        <f t="shared" si="451"/>
        <v>0</v>
      </c>
      <c r="C4857" t="str">
        <f t="shared" si="452"/>
        <v>ON</v>
      </c>
      <c r="D4857" s="4">
        <f t="shared" si="454"/>
        <v>42632.291666654892</v>
      </c>
      <c r="E4857" t="str">
        <f t="shared" si="455"/>
        <v>LRKPLGS</v>
      </c>
      <c r="F4857" s="39">
        <v>100.77605438232422</v>
      </c>
      <c r="G4857">
        <f t="shared" si="453"/>
        <v>1.5395442033799005E-3</v>
      </c>
      <c r="H4857" s="38">
        <f>G4857*SUMIF('Manual Inputs'!$B$11:$B$22,'Expanded kW'!A4857,'Manual Inputs'!$C$11:$C$22)</f>
        <v>46051.221860285208</v>
      </c>
    </row>
    <row r="4858" spans="1:8" x14ac:dyDescent="0.2">
      <c r="A4858">
        <f t="shared" si="450"/>
        <v>9</v>
      </c>
      <c r="B4858" t="b">
        <f t="shared" si="451"/>
        <v>0</v>
      </c>
      <c r="C4858" t="str">
        <f t="shared" si="452"/>
        <v>ON</v>
      </c>
      <c r="D4858" s="4">
        <f t="shared" si="454"/>
        <v>42632.333333321556</v>
      </c>
      <c r="E4858" t="str">
        <f t="shared" si="455"/>
        <v>LRKPLGS</v>
      </c>
      <c r="F4858" s="39">
        <v>108.88665008544922</v>
      </c>
      <c r="G4858">
        <f t="shared" si="453"/>
        <v>1.6634488420089568E-3</v>
      </c>
      <c r="H4858" s="38">
        <f>G4858*SUMIF('Manual Inputs'!$B$11:$B$22,'Expanded kW'!A4858,'Manual Inputs'!$C$11:$C$22)</f>
        <v>49757.487643689368</v>
      </c>
    </row>
    <row r="4859" spans="1:8" x14ac:dyDescent="0.2">
      <c r="A4859">
        <f t="shared" si="450"/>
        <v>9</v>
      </c>
      <c r="B4859" t="b">
        <f t="shared" si="451"/>
        <v>0</v>
      </c>
      <c r="C4859" t="str">
        <f t="shared" si="452"/>
        <v>ON</v>
      </c>
      <c r="D4859" s="4">
        <f t="shared" si="454"/>
        <v>42632.37499998822</v>
      </c>
      <c r="E4859" t="str">
        <f t="shared" si="455"/>
        <v>LRKPLGS</v>
      </c>
      <c r="F4859" s="39">
        <v>114.42977142333984</v>
      </c>
      <c r="G4859">
        <f t="shared" si="453"/>
        <v>1.748130469769507E-3</v>
      </c>
      <c r="H4859" s="38">
        <f>G4859*SUMIF('Manual Inputs'!$B$11:$B$22,'Expanded kW'!A4859,'Manual Inputs'!$C$11:$C$22)</f>
        <v>52290.505155580118</v>
      </c>
    </row>
    <row r="4860" spans="1:8" x14ac:dyDescent="0.2">
      <c r="A4860">
        <f t="shared" si="450"/>
        <v>9</v>
      </c>
      <c r="B4860" t="b">
        <f t="shared" si="451"/>
        <v>0</v>
      </c>
      <c r="C4860" t="str">
        <f t="shared" si="452"/>
        <v>ON</v>
      </c>
      <c r="D4860" s="4">
        <f t="shared" si="454"/>
        <v>42632.416666654884</v>
      </c>
      <c r="E4860" t="str">
        <f t="shared" si="455"/>
        <v>LRKPLGS</v>
      </c>
      <c r="F4860" s="39">
        <v>120.51268768310547</v>
      </c>
      <c r="G4860">
        <f t="shared" si="453"/>
        <v>1.8410584825277649E-3</v>
      </c>
      <c r="H4860" s="38">
        <f>G4860*SUMIF('Manual Inputs'!$B$11:$B$22,'Expanded kW'!A4860,'Manual Inputs'!$C$11:$C$22)</f>
        <v>55070.190547640239</v>
      </c>
    </row>
    <row r="4861" spans="1:8" x14ac:dyDescent="0.2">
      <c r="A4861">
        <f t="shared" si="450"/>
        <v>9</v>
      </c>
      <c r="B4861" t="b">
        <f t="shared" si="451"/>
        <v>0</v>
      </c>
      <c r="C4861" t="str">
        <f t="shared" si="452"/>
        <v>ON</v>
      </c>
      <c r="D4861" s="4">
        <f t="shared" si="454"/>
        <v>42632.458333321549</v>
      </c>
      <c r="E4861" t="str">
        <f t="shared" si="455"/>
        <v>LRKPLGS</v>
      </c>
      <c r="F4861" s="39">
        <v>122.03501129150391</v>
      </c>
      <c r="G4861">
        <f t="shared" si="453"/>
        <v>1.8643148453745056E-3</v>
      </c>
      <c r="H4861" s="38">
        <f>G4861*SUMIF('Manual Inputs'!$B$11:$B$22,'Expanded kW'!A4861,'Manual Inputs'!$C$11:$C$22)</f>
        <v>55765.840547664484</v>
      </c>
    </row>
    <row r="4862" spans="1:8" x14ac:dyDescent="0.2">
      <c r="A4862">
        <f t="shared" si="450"/>
        <v>9</v>
      </c>
      <c r="B4862" t="b">
        <f t="shared" si="451"/>
        <v>0</v>
      </c>
      <c r="C4862" t="str">
        <f t="shared" si="452"/>
        <v>ON</v>
      </c>
      <c r="D4862" s="4">
        <f t="shared" si="454"/>
        <v>42632.499999988213</v>
      </c>
      <c r="E4862" t="str">
        <f t="shared" si="455"/>
        <v>LRKPLGS</v>
      </c>
      <c r="F4862" s="39">
        <v>123.94438934326172</v>
      </c>
      <c r="G4862">
        <f t="shared" si="453"/>
        <v>1.8934841944789305E-3</v>
      </c>
      <c r="H4862" s="38">
        <f>G4862*SUMIF('Manual Inputs'!$B$11:$B$22,'Expanded kW'!A4862,'Manual Inputs'!$C$11:$C$22)</f>
        <v>56638.36123539722</v>
      </c>
    </row>
    <row r="4863" spans="1:8" x14ac:dyDescent="0.2">
      <c r="A4863">
        <f t="shared" si="450"/>
        <v>9</v>
      </c>
      <c r="B4863" t="b">
        <f t="shared" si="451"/>
        <v>0</v>
      </c>
      <c r="C4863" t="str">
        <f t="shared" si="452"/>
        <v>ON</v>
      </c>
      <c r="D4863" s="4">
        <f t="shared" si="454"/>
        <v>42632.541666654877</v>
      </c>
      <c r="E4863" t="str">
        <f t="shared" si="455"/>
        <v>LRKPLGS</v>
      </c>
      <c r="F4863" s="39">
        <v>127.89151763916016</v>
      </c>
      <c r="G4863">
        <f t="shared" si="453"/>
        <v>1.9537840199205293E-3</v>
      </c>
      <c r="H4863" s="38">
        <f>G4863*SUMIF('Manual Inputs'!$B$11:$B$22,'Expanded kW'!A4863,'Manual Inputs'!$C$11:$C$22)</f>
        <v>58442.064327163731</v>
      </c>
    </row>
    <row r="4864" spans="1:8" x14ac:dyDescent="0.2">
      <c r="A4864">
        <f t="shared" si="450"/>
        <v>9</v>
      </c>
      <c r="B4864" t="b">
        <f t="shared" si="451"/>
        <v>0</v>
      </c>
      <c r="C4864" t="str">
        <f t="shared" si="452"/>
        <v>ON</v>
      </c>
      <c r="D4864" s="4">
        <f t="shared" si="454"/>
        <v>42632.583333321541</v>
      </c>
      <c r="E4864" t="str">
        <f t="shared" si="455"/>
        <v>LRKPLGS</v>
      </c>
      <c r="F4864" s="39">
        <v>130.77479553222656</v>
      </c>
      <c r="G4864">
        <f t="shared" si="453"/>
        <v>1.9978315249971159E-3</v>
      </c>
      <c r="H4864" s="38">
        <f>G4864*SUMIF('Manual Inputs'!$B$11:$B$22,'Expanded kW'!A4864,'Manual Inputs'!$C$11:$C$22)</f>
        <v>59759.62404660583</v>
      </c>
    </row>
    <row r="4865" spans="1:8" x14ac:dyDescent="0.2">
      <c r="A4865">
        <f t="shared" si="450"/>
        <v>9</v>
      </c>
      <c r="B4865" t="b">
        <f t="shared" si="451"/>
        <v>0</v>
      </c>
      <c r="C4865" t="str">
        <f t="shared" si="452"/>
        <v>ON</v>
      </c>
      <c r="D4865" s="4">
        <f t="shared" si="454"/>
        <v>42632.624999988206</v>
      </c>
      <c r="E4865" t="str">
        <f t="shared" si="455"/>
        <v>LRKPLGS</v>
      </c>
      <c r="F4865" s="39">
        <v>126.86332702636719</v>
      </c>
      <c r="G4865">
        <f t="shared" si="453"/>
        <v>1.9380764700705456E-3</v>
      </c>
      <c r="H4865" s="38">
        <f>G4865*SUMIF('Manual Inputs'!$B$11:$B$22,'Expanded kW'!A4865,'Manual Inputs'!$C$11:$C$22)</f>
        <v>57972.21626340886</v>
      </c>
    </row>
    <row r="4866" spans="1:8" x14ac:dyDescent="0.2">
      <c r="A4866">
        <f t="shared" ref="A4866:A4929" si="456">MONTH(D4866)</f>
        <v>9</v>
      </c>
      <c r="B4866" t="b">
        <f t="shared" ref="B4866:B4929" si="457">IF(ISNA(VLOOKUP(DATE(YEAR(D4866),MONTH(D4866),DAY(D4866)),Holidays,1,FALSE)),FALSE,TRUE)</f>
        <v>0</v>
      </c>
      <c r="C4866" t="str">
        <f t="shared" ref="C4866:C4929" si="458">IF(OR(HOUR(D4866)&lt;PkStart,HOUR(D4866)&gt;OPkStart-1,WEEKDAY(D4866,2)&gt;5,B4866)=TRUE,"OFF","ON")</f>
        <v>ON</v>
      </c>
      <c r="D4866" s="4">
        <f t="shared" si="454"/>
        <v>42632.66666665487</v>
      </c>
      <c r="E4866" t="str">
        <f t="shared" si="455"/>
        <v>LRKPLGS</v>
      </c>
      <c r="F4866" s="39">
        <v>123.39360046386719</v>
      </c>
      <c r="G4866">
        <f t="shared" ref="G4866:G4929" si="459">IF(SUMIF($A$2:$A$8761,A4866,$F$2:$F$8761)=0,0,F4866/SUMIF($A$2:$A$8761,A4866,$F$2:$F$8761))</f>
        <v>1.8850698560554302E-3</v>
      </c>
      <c r="H4866" s="38">
        <f>G4866*SUMIF('Manual Inputs'!$B$11:$B$22,'Expanded kW'!A4866,'Manual Inputs'!$C$11:$C$22)</f>
        <v>56386.669491374902</v>
      </c>
    </row>
    <row r="4867" spans="1:8" x14ac:dyDescent="0.2">
      <c r="A4867">
        <f t="shared" si="456"/>
        <v>9</v>
      </c>
      <c r="B4867" t="b">
        <f t="shared" si="457"/>
        <v>0</v>
      </c>
      <c r="C4867" t="str">
        <f t="shared" si="458"/>
        <v>ON</v>
      </c>
      <c r="D4867" s="4">
        <f t="shared" si="454"/>
        <v>42632.708333321534</v>
      </c>
      <c r="E4867" t="str">
        <f t="shared" si="455"/>
        <v>LRKPLGS</v>
      </c>
      <c r="F4867" s="39">
        <v>114.64090728759766</v>
      </c>
      <c r="G4867">
        <f t="shared" si="459"/>
        <v>1.7513559681077387E-3</v>
      </c>
      <c r="H4867" s="38">
        <f>G4867*SUMIF('Manual Inputs'!$B$11:$B$22,'Expanded kW'!A4867,'Manual Inputs'!$C$11:$C$22)</f>
        <v>52386.987048894902</v>
      </c>
    </row>
    <row r="4868" spans="1:8" x14ac:dyDescent="0.2">
      <c r="A4868">
        <f t="shared" si="456"/>
        <v>9</v>
      </c>
      <c r="B4868" t="b">
        <f t="shared" si="457"/>
        <v>0</v>
      </c>
      <c r="C4868" t="str">
        <f t="shared" si="458"/>
        <v>ON</v>
      </c>
      <c r="D4868" s="4">
        <f t="shared" ref="D4868:D4931" si="460">+D4867+1/24</f>
        <v>42632.749999988198</v>
      </c>
      <c r="E4868" t="str">
        <f t="shared" ref="E4868:E4931" si="461">+E4867</f>
        <v>LRKPLGS</v>
      </c>
      <c r="F4868" s="39">
        <v>100.77669525146484</v>
      </c>
      <c r="G4868">
        <f t="shared" si="459"/>
        <v>1.5395539938641242E-3</v>
      </c>
      <c r="H4868" s="38">
        <f>G4868*SUMIF('Manual Inputs'!$B$11:$B$22,'Expanded kW'!A4868,'Manual Inputs'!$C$11:$C$22)</f>
        <v>46051.514715638186</v>
      </c>
    </row>
    <row r="4869" spans="1:8" x14ac:dyDescent="0.2">
      <c r="A4869">
        <f t="shared" si="456"/>
        <v>9</v>
      </c>
      <c r="B4869" t="b">
        <f t="shared" si="457"/>
        <v>0</v>
      </c>
      <c r="C4869" t="str">
        <f t="shared" si="458"/>
        <v>ON</v>
      </c>
      <c r="D4869" s="4">
        <f t="shared" si="460"/>
        <v>42632.791666654863</v>
      </c>
      <c r="E4869" t="str">
        <f t="shared" si="461"/>
        <v>LRKPLGS</v>
      </c>
      <c r="F4869" s="39">
        <v>95.661941528320312</v>
      </c>
      <c r="G4869">
        <f t="shared" si="459"/>
        <v>1.4614164889335476E-3</v>
      </c>
      <c r="H4869" s="38">
        <f>G4869*SUMIF('Manual Inputs'!$B$11:$B$22,'Expanded kW'!A4869,'Manual Inputs'!$C$11:$C$22)</f>
        <v>43714.246602603576</v>
      </c>
    </row>
    <row r="4870" spans="1:8" x14ac:dyDescent="0.2">
      <c r="A4870">
        <f t="shared" si="456"/>
        <v>9</v>
      </c>
      <c r="B4870" t="b">
        <f t="shared" si="457"/>
        <v>0</v>
      </c>
      <c r="C4870" t="str">
        <f t="shared" si="458"/>
        <v>ON</v>
      </c>
      <c r="D4870" s="4">
        <f t="shared" si="460"/>
        <v>42632.833333321527</v>
      </c>
      <c r="E4870" t="str">
        <f t="shared" si="461"/>
        <v>LRKPLGS</v>
      </c>
      <c r="F4870" s="39">
        <v>98.249092102050781</v>
      </c>
      <c r="G4870">
        <f t="shared" si="459"/>
        <v>1.5009400909784033E-3</v>
      </c>
      <c r="H4870" s="38">
        <f>G4870*SUMIF('Manual Inputs'!$B$11:$B$22,'Expanded kW'!A4870,'Manual Inputs'!$C$11:$C$22)</f>
        <v>44896.486230728195</v>
      </c>
    </row>
    <row r="4871" spans="1:8" x14ac:dyDescent="0.2">
      <c r="A4871">
        <f t="shared" si="456"/>
        <v>9</v>
      </c>
      <c r="B4871" t="b">
        <f t="shared" si="457"/>
        <v>0</v>
      </c>
      <c r="C4871" t="str">
        <f t="shared" si="458"/>
        <v>OFF</v>
      </c>
      <c r="D4871" s="4">
        <f t="shared" si="460"/>
        <v>42632.874999988191</v>
      </c>
      <c r="E4871" t="str">
        <f t="shared" si="461"/>
        <v>LRKPLGS</v>
      </c>
      <c r="F4871" s="39">
        <v>89.241912841796875</v>
      </c>
      <c r="G4871">
        <f t="shared" si="459"/>
        <v>1.3633384483667656E-3</v>
      </c>
      <c r="H4871" s="38">
        <f>G4871*SUMIF('Manual Inputs'!$B$11:$B$22,'Expanded kW'!A4871,'Manual Inputs'!$C$11:$C$22)</f>
        <v>40780.512322128096</v>
      </c>
    </row>
    <row r="4872" spans="1:8" x14ac:dyDescent="0.2">
      <c r="A4872">
        <f t="shared" si="456"/>
        <v>9</v>
      </c>
      <c r="B4872" t="b">
        <f t="shared" si="457"/>
        <v>0</v>
      </c>
      <c r="C4872" t="str">
        <f t="shared" si="458"/>
        <v>OFF</v>
      </c>
      <c r="D4872" s="4">
        <f t="shared" si="460"/>
        <v>42632.916666654855</v>
      </c>
      <c r="E4872" t="str">
        <f t="shared" si="461"/>
        <v>LRKPLGS</v>
      </c>
      <c r="F4872" s="39">
        <v>81.389228820800781</v>
      </c>
      <c r="G4872">
        <f t="shared" si="459"/>
        <v>1.2433738968708997E-3</v>
      </c>
      <c r="H4872" s="38">
        <f>G4872*SUMIF('Manual Inputs'!$B$11:$B$22,'Expanded kW'!A4872,'Manual Inputs'!$C$11:$C$22)</f>
        <v>37192.103386433191</v>
      </c>
    </row>
    <row r="4873" spans="1:8" x14ac:dyDescent="0.2">
      <c r="A4873">
        <f t="shared" si="456"/>
        <v>9</v>
      </c>
      <c r="B4873" t="b">
        <f t="shared" si="457"/>
        <v>0</v>
      </c>
      <c r="C4873" t="str">
        <f t="shared" si="458"/>
        <v>OFF</v>
      </c>
      <c r="D4873" s="4">
        <f t="shared" si="460"/>
        <v>42632.95833332152</v>
      </c>
      <c r="E4873" t="str">
        <f t="shared" si="461"/>
        <v>LRKPLGS</v>
      </c>
      <c r="F4873" s="39">
        <v>72.25482177734375</v>
      </c>
      <c r="G4873">
        <f t="shared" si="459"/>
        <v>1.1038286100340559E-3</v>
      </c>
      <c r="H4873" s="38">
        <f>G4873*SUMIF('Manual Inputs'!$B$11:$B$22,'Expanded kW'!A4873,'Manual Inputs'!$C$11:$C$22)</f>
        <v>33017.990717519526</v>
      </c>
    </row>
    <row r="4874" spans="1:8" x14ac:dyDescent="0.2">
      <c r="A4874">
        <f t="shared" si="456"/>
        <v>9</v>
      </c>
      <c r="B4874" t="b">
        <f t="shared" si="457"/>
        <v>0</v>
      </c>
      <c r="C4874" t="str">
        <f t="shared" si="458"/>
        <v>OFF</v>
      </c>
      <c r="D4874" s="4">
        <f t="shared" si="460"/>
        <v>42632.999999988184</v>
      </c>
      <c r="E4874" t="str">
        <f t="shared" si="461"/>
        <v>LRKPLGS</v>
      </c>
      <c r="F4874" s="39">
        <v>66.007270812988281</v>
      </c>
      <c r="G4874">
        <f t="shared" si="459"/>
        <v>1.0083854918107153E-3</v>
      </c>
      <c r="H4874" s="38">
        <f>G4874*SUMIF('Manual Inputs'!$B$11:$B$22,'Expanded kW'!A4874,'Manual Inputs'!$C$11:$C$22)</f>
        <v>30163.072877102117</v>
      </c>
    </row>
    <row r="4875" spans="1:8" x14ac:dyDescent="0.2">
      <c r="A4875">
        <f t="shared" si="456"/>
        <v>9</v>
      </c>
      <c r="B4875" t="b">
        <f t="shared" si="457"/>
        <v>0</v>
      </c>
      <c r="C4875" t="str">
        <f t="shared" si="458"/>
        <v>OFF</v>
      </c>
      <c r="D4875" s="4">
        <f t="shared" si="460"/>
        <v>42633.041666654848</v>
      </c>
      <c r="E4875" t="str">
        <f t="shared" si="461"/>
        <v>LRKPLGS</v>
      </c>
      <c r="F4875" s="39">
        <v>63.597057342529297</v>
      </c>
      <c r="G4875">
        <f t="shared" si="459"/>
        <v>9.7156493756202548E-4</v>
      </c>
      <c r="H4875" s="38">
        <f>G4875*SUMIF('Manual Inputs'!$B$11:$B$22,'Expanded kW'!A4875,'Manual Inputs'!$C$11:$C$22)</f>
        <v>29061.687474200073</v>
      </c>
    </row>
    <row r="4876" spans="1:8" x14ac:dyDescent="0.2">
      <c r="A4876">
        <f t="shared" si="456"/>
        <v>9</v>
      </c>
      <c r="B4876" t="b">
        <f t="shared" si="457"/>
        <v>0</v>
      </c>
      <c r="C4876" t="str">
        <f t="shared" si="458"/>
        <v>OFF</v>
      </c>
      <c r="D4876" s="4">
        <f t="shared" si="460"/>
        <v>42633.083333321512</v>
      </c>
      <c r="E4876" t="str">
        <f t="shared" si="461"/>
        <v>LRKPLGS</v>
      </c>
      <c r="F4876" s="39">
        <v>61.85638427734375</v>
      </c>
      <c r="G4876">
        <f t="shared" si="459"/>
        <v>9.4497287515284297E-4</v>
      </c>
      <c r="H4876" s="38">
        <f>G4876*SUMIF('Manual Inputs'!$B$11:$B$22,'Expanded kW'!A4876,'Manual Inputs'!$C$11:$C$22)</f>
        <v>28266.259214953378</v>
      </c>
    </row>
    <row r="4877" spans="1:8" x14ac:dyDescent="0.2">
      <c r="A4877">
        <f t="shared" si="456"/>
        <v>9</v>
      </c>
      <c r="B4877" t="b">
        <f t="shared" si="457"/>
        <v>0</v>
      </c>
      <c r="C4877" t="str">
        <f t="shared" si="458"/>
        <v>OFF</v>
      </c>
      <c r="D4877" s="4">
        <f t="shared" si="460"/>
        <v>42633.124999988177</v>
      </c>
      <c r="E4877" t="str">
        <f t="shared" si="461"/>
        <v>LRKPLGS</v>
      </c>
      <c r="F4877" s="39">
        <v>63.172618865966797</v>
      </c>
      <c r="G4877">
        <f t="shared" si="459"/>
        <v>9.6508083972461493E-4</v>
      </c>
      <c r="H4877" s="38">
        <f>G4877*SUMIF('Manual Inputs'!$B$11:$B$22,'Expanded kW'!A4877,'Manual Inputs'!$C$11:$C$22)</f>
        <v>28867.733557567575</v>
      </c>
    </row>
    <row r="4878" spans="1:8" x14ac:dyDescent="0.2">
      <c r="A4878">
        <f t="shared" si="456"/>
        <v>9</v>
      </c>
      <c r="B4878" t="b">
        <f t="shared" si="457"/>
        <v>0</v>
      </c>
      <c r="C4878" t="str">
        <f t="shared" si="458"/>
        <v>OFF</v>
      </c>
      <c r="D4878" s="4">
        <f t="shared" si="460"/>
        <v>42633.166666654841</v>
      </c>
      <c r="E4878" t="str">
        <f t="shared" si="461"/>
        <v>LRKPLGS</v>
      </c>
      <c r="F4878" s="39">
        <v>72.202033996582031</v>
      </c>
      <c r="G4878">
        <f t="shared" si="459"/>
        <v>1.1030221771728061E-3</v>
      </c>
      <c r="H4878" s="38">
        <f>G4878*SUMIF('Manual Inputs'!$B$11:$B$22,'Expanded kW'!A4878,'Manual Inputs'!$C$11:$C$22)</f>
        <v>32993.868501004203</v>
      </c>
    </row>
    <row r="4879" spans="1:8" x14ac:dyDescent="0.2">
      <c r="A4879">
        <f t="shared" si="456"/>
        <v>9</v>
      </c>
      <c r="B4879" t="b">
        <f t="shared" si="457"/>
        <v>0</v>
      </c>
      <c r="C4879" t="str">
        <f t="shared" si="458"/>
        <v>OFF</v>
      </c>
      <c r="D4879" s="4">
        <f t="shared" si="460"/>
        <v>42633.208333321505</v>
      </c>
      <c r="E4879" t="str">
        <f t="shared" si="461"/>
        <v>LRKPLGS</v>
      </c>
      <c r="F4879" s="39">
        <v>84.600364685058594</v>
      </c>
      <c r="G4879">
        <f t="shared" si="459"/>
        <v>1.2924300505016825E-3</v>
      </c>
      <c r="H4879" s="38">
        <f>G4879*SUMIF('Manual Inputs'!$B$11:$B$22,'Expanded kW'!A4879,'Manual Inputs'!$C$11:$C$22)</f>
        <v>38659.483023538647</v>
      </c>
    </row>
    <row r="4880" spans="1:8" x14ac:dyDescent="0.2">
      <c r="A4880">
        <f t="shared" si="456"/>
        <v>9</v>
      </c>
      <c r="B4880" t="b">
        <f t="shared" si="457"/>
        <v>0</v>
      </c>
      <c r="C4880" t="str">
        <f t="shared" si="458"/>
        <v>OFF</v>
      </c>
      <c r="D4880" s="4">
        <f t="shared" si="460"/>
        <v>42633.249999988169</v>
      </c>
      <c r="E4880" t="str">
        <f t="shared" si="461"/>
        <v>LRKPLGS</v>
      </c>
      <c r="F4880" s="39">
        <v>104.83768463134766</v>
      </c>
      <c r="G4880">
        <f t="shared" si="459"/>
        <v>1.6015932620028312E-3</v>
      </c>
      <c r="H4880" s="38">
        <f>G4880*SUMIF('Manual Inputs'!$B$11:$B$22,'Expanded kW'!A4880,'Manual Inputs'!$C$11:$C$22)</f>
        <v>47907.248441784614</v>
      </c>
    </row>
    <row r="4881" spans="1:8" x14ac:dyDescent="0.2">
      <c r="A4881">
        <f t="shared" si="456"/>
        <v>9</v>
      </c>
      <c r="B4881" t="b">
        <f t="shared" si="457"/>
        <v>0</v>
      </c>
      <c r="C4881" t="str">
        <f t="shared" si="458"/>
        <v>ON</v>
      </c>
      <c r="D4881" s="4">
        <f t="shared" si="460"/>
        <v>42633.291666654834</v>
      </c>
      <c r="E4881" t="str">
        <f t="shared" si="461"/>
        <v>LRKPLGS</v>
      </c>
      <c r="F4881" s="39">
        <v>105.1336669921875</v>
      </c>
      <c r="G4881">
        <f t="shared" si="459"/>
        <v>1.6061149505202732E-3</v>
      </c>
      <c r="H4881" s="38">
        <f>G4881*SUMIF('Manual Inputs'!$B$11:$B$22,'Expanded kW'!A4881,'Manual Inputs'!$C$11:$C$22)</f>
        <v>48042.502292010337</v>
      </c>
    </row>
    <row r="4882" spans="1:8" x14ac:dyDescent="0.2">
      <c r="A4882">
        <f t="shared" si="456"/>
        <v>9</v>
      </c>
      <c r="B4882" t="b">
        <f t="shared" si="457"/>
        <v>0</v>
      </c>
      <c r="C4882" t="str">
        <f t="shared" si="458"/>
        <v>ON</v>
      </c>
      <c r="D4882" s="4">
        <f t="shared" si="460"/>
        <v>42633.333333321498</v>
      </c>
      <c r="E4882" t="str">
        <f t="shared" si="461"/>
        <v>LRKPLGS</v>
      </c>
      <c r="F4882" s="39">
        <v>106.63778686523437</v>
      </c>
      <c r="G4882">
        <f t="shared" si="459"/>
        <v>1.6290932169937024E-3</v>
      </c>
      <c r="H4882" s="38">
        <f>G4882*SUMIF('Manual Inputs'!$B$11:$B$22,'Expanded kW'!A4882,'Manual Inputs'!$C$11:$C$22)</f>
        <v>48729.83380546057</v>
      </c>
    </row>
    <row r="4883" spans="1:8" x14ac:dyDescent="0.2">
      <c r="A4883">
        <f t="shared" si="456"/>
        <v>9</v>
      </c>
      <c r="B4883" t="b">
        <f t="shared" si="457"/>
        <v>0</v>
      </c>
      <c r="C4883" t="str">
        <f t="shared" si="458"/>
        <v>ON</v>
      </c>
      <c r="D4883" s="4">
        <f t="shared" si="460"/>
        <v>42633.374999988162</v>
      </c>
      <c r="E4883" t="str">
        <f t="shared" si="461"/>
        <v>LRKPLGS</v>
      </c>
      <c r="F4883" s="39">
        <v>109.90099334716797</v>
      </c>
      <c r="G4883">
        <f t="shared" si="459"/>
        <v>1.678944847467675E-3</v>
      </c>
      <c r="H4883" s="38">
        <f>G4883*SUMIF('Manual Inputs'!$B$11:$B$22,'Expanded kW'!A4883,'Manual Inputs'!$C$11:$C$22)</f>
        <v>50221.007939995878</v>
      </c>
    </row>
    <row r="4884" spans="1:8" x14ac:dyDescent="0.2">
      <c r="A4884">
        <f t="shared" si="456"/>
        <v>9</v>
      </c>
      <c r="B4884" t="b">
        <f t="shared" si="457"/>
        <v>0</v>
      </c>
      <c r="C4884" t="str">
        <f t="shared" si="458"/>
        <v>ON</v>
      </c>
      <c r="D4884" s="4">
        <f t="shared" si="460"/>
        <v>42633.416666654826</v>
      </c>
      <c r="E4884" t="str">
        <f t="shared" si="461"/>
        <v>LRKPLGS</v>
      </c>
      <c r="F4884" s="39">
        <v>119.97993469238281</v>
      </c>
      <c r="G4884">
        <f t="shared" si="459"/>
        <v>1.8329196763031365E-3</v>
      </c>
      <c r="H4884" s="38">
        <f>G4884*SUMIF('Manual Inputs'!$B$11:$B$22,'Expanded kW'!A4884,'Manual Inputs'!$C$11:$C$22)</f>
        <v>54826.740589980436</v>
      </c>
    </row>
    <row r="4885" spans="1:8" x14ac:dyDescent="0.2">
      <c r="A4885">
        <f t="shared" si="456"/>
        <v>9</v>
      </c>
      <c r="B4885" t="b">
        <f t="shared" si="457"/>
        <v>0</v>
      </c>
      <c r="C4885" t="str">
        <f t="shared" si="458"/>
        <v>ON</v>
      </c>
      <c r="D4885" s="4">
        <f t="shared" si="460"/>
        <v>42633.45833332149</v>
      </c>
      <c r="E4885" t="str">
        <f t="shared" si="461"/>
        <v>LRKPLGS</v>
      </c>
      <c r="F4885" s="39">
        <v>123.97818756103516</v>
      </c>
      <c r="G4885">
        <f t="shared" si="459"/>
        <v>1.8940005259683564E-3</v>
      </c>
      <c r="H4885" s="38">
        <f>G4885*SUMIF('Manual Inputs'!$B$11:$B$22,'Expanded kW'!A4885,'Manual Inputs'!$C$11:$C$22)</f>
        <v>56653.805868893811</v>
      </c>
    </row>
    <row r="4886" spans="1:8" x14ac:dyDescent="0.2">
      <c r="A4886">
        <f t="shared" si="456"/>
        <v>9</v>
      </c>
      <c r="B4886" t="b">
        <f t="shared" si="457"/>
        <v>0</v>
      </c>
      <c r="C4886" t="str">
        <f t="shared" si="458"/>
        <v>ON</v>
      </c>
      <c r="D4886" s="4">
        <f t="shared" si="460"/>
        <v>42633.499999988155</v>
      </c>
      <c r="E4886" t="str">
        <f t="shared" si="461"/>
        <v>LRKPLGS</v>
      </c>
      <c r="F4886" s="39">
        <v>130.66444396972656</v>
      </c>
      <c r="G4886">
        <f t="shared" si="459"/>
        <v>1.9961456968564722E-3</v>
      </c>
      <c r="H4886" s="38">
        <f>G4886*SUMIF('Manual Inputs'!$B$11:$B$22,'Expanded kW'!A4886,'Manual Inputs'!$C$11:$C$22)</f>
        <v>59709.197143920828</v>
      </c>
    </row>
    <row r="4887" spans="1:8" x14ac:dyDescent="0.2">
      <c r="A4887">
        <f t="shared" si="456"/>
        <v>9</v>
      </c>
      <c r="B4887" t="b">
        <f t="shared" si="457"/>
        <v>0</v>
      </c>
      <c r="C4887" t="str">
        <f t="shared" si="458"/>
        <v>ON</v>
      </c>
      <c r="D4887" s="4">
        <f t="shared" si="460"/>
        <v>42633.541666654819</v>
      </c>
      <c r="E4887" t="str">
        <f t="shared" si="461"/>
        <v>LRKPLGS</v>
      </c>
      <c r="F4887" s="39">
        <v>134.789306640625</v>
      </c>
      <c r="G4887">
        <f t="shared" si="459"/>
        <v>2.0591607499228252E-3</v>
      </c>
      <c r="H4887" s="38">
        <f>G4887*SUMIF('Manual Inputs'!$B$11:$B$22,'Expanded kW'!A4887,'Manual Inputs'!$C$11:$C$22)</f>
        <v>61594.118786914529</v>
      </c>
    </row>
    <row r="4888" spans="1:8" x14ac:dyDescent="0.2">
      <c r="A4888">
        <f t="shared" si="456"/>
        <v>9</v>
      </c>
      <c r="B4888" t="b">
        <f t="shared" si="457"/>
        <v>0</v>
      </c>
      <c r="C4888" t="str">
        <f t="shared" si="458"/>
        <v>ON</v>
      </c>
      <c r="D4888" s="4">
        <f t="shared" si="460"/>
        <v>42633.583333321483</v>
      </c>
      <c r="E4888" t="str">
        <f t="shared" si="461"/>
        <v>LRKPLGS</v>
      </c>
      <c r="F4888" s="39">
        <v>132.655517578125</v>
      </c>
      <c r="G4888">
        <f t="shared" si="459"/>
        <v>2.0265630995926738E-3</v>
      </c>
      <c r="H4888" s="38">
        <f>G4888*SUMIF('Manual Inputs'!$B$11:$B$22,'Expanded kW'!A4888,'Manual Inputs'!$C$11:$C$22)</f>
        <v>60619.049916412361</v>
      </c>
    </row>
    <row r="4889" spans="1:8" x14ac:dyDescent="0.2">
      <c r="A4889">
        <f t="shared" si="456"/>
        <v>9</v>
      </c>
      <c r="B4889" t="b">
        <f t="shared" si="457"/>
        <v>0</v>
      </c>
      <c r="C4889" t="str">
        <f t="shared" si="458"/>
        <v>ON</v>
      </c>
      <c r="D4889" s="4">
        <f t="shared" si="460"/>
        <v>42633.624999988147</v>
      </c>
      <c r="E4889" t="str">
        <f t="shared" si="461"/>
        <v>LRKPLGS</v>
      </c>
      <c r="F4889" s="39">
        <v>126.40431976318359</v>
      </c>
      <c r="G4889">
        <f t="shared" si="459"/>
        <v>1.931064268851964E-3</v>
      </c>
      <c r="H4889" s="38">
        <f>G4889*SUMIF('Manual Inputs'!$B$11:$B$22,'Expanded kW'!A4889,'Manual Inputs'!$C$11:$C$22)</f>
        <v>57762.465589581545</v>
      </c>
    </row>
    <row r="4890" spans="1:8" x14ac:dyDescent="0.2">
      <c r="A4890">
        <f t="shared" si="456"/>
        <v>9</v>
      </c>
      <c r="B4890" t="b">
        <f t="shared" si="457"/>
        <v>0</v>
      </c>
      <c r="C4890" t="str">
        <f t="shared" si="458"/>
        <v>ON</v>
      </c>
      <c r="D4890" s="4">
        <f t="shared" si="460"/>
        <v>42633.666666654812</v>
      </c>
      <c r="E4890" t="str">
        <f t="shared" si="461"/>
        <v>LRKPLGS</v>
      </c>
      <c r="F4890" s="39">
        <v>115.66458892822266</v>
      </c>
      <c r="G4890">
        <f t="shared" si="459"/>
        <v>1.7669946349080047E-3</v>
      </c>
      <c r="H4890" s="38">
        <f>G4890*SUMIF('Manual Inputs'!$B$11:$B$22,'Expanded kW'!A4890,'Manual Inputs'!$C$11:$C$22)</f>
        <v>52854.774666059151</v>
      </c>
    </row>
    <row r="4891" spans="1:8" x14ac:dyDescent="0.2">
      <c r="A4891">
        <f t="shared" si="456"/>
        <v>9</v>
      </c>
      <c r="B4891" t="b">
        <f t="shared" si="457"/>
        <v>0</v>
      </c>
      <c r="C4891" t="str">
        <f t="shared" si="458"/>
        <v>ON</v>
      </c>
      <c r="D4891" s="4">
        <f t="shared" si="460"/>
        <v>42633.708333321476</v>
      </c>
      <c r="E4891" t="str">
        <f t="shared" si="461"/>
        <v>LRKPLGS</v>
      </c>
      <c r="F4891" s="39">
        <v>105.54302215576172</v>
      </c>
      <c r="G4891">
        <f t="shared" si="459"/>
        <v>1.6123686223182719E-3</v>
      </c>
      <c r="H4891" s="38">
        <f>G4891*SUMIF('Manual Inputs'!$B$11:$B$22,'Expanded kW'!A4891,'Manual Inputs'!$C$11:$C$22)</f>
        <v>48229.563648727992</v>
      </c>
    </row>
    <row r="4892" spans="1:8" x14ac:dyDescent="0.2">
      <c r="A4892">
        <f t="shared" si="456"/>
        <v>9</v>
      </c>
      <c r="B4892" t="b">
        <f t="shared" si="457"/>
        <v>0</v>
      </c>
      <c r="C4892" t="str">
        <f t="shared" si="458"/>
        <v>ON</v>
      </c>
      <c r="D4892" s="4">
        <f t="shared" si="460"/>
        <v>42633.74999998814</v>
      </c>
      <c r="E4892" t="str">
        <f t="shared" si="461"/>
        <v>LRKPLGS</v>
      </c>
      <c r="F4892" s="39">
        <v>103.09457397460937</v>
      </c>
      <c r="G4892">
        <f t="shared" si="459"/>
        <v>1.5749639607875829E-3</v>
      </c>
      <c r="H4892" s="38">
        <f>G4892*SUMIF('Manual Inputs'!$B$11:$B$22,'Expanded kW'!A4892,'Manual Inputs'!$C$11:$C$22)</f>
        <v>47110.706286284614</v>
      </c>
    </row>
    <row r="4893" spans="1:8" x14ac:dyDescent="0.2">
      <c r="A4893">
        <f t="shared" si="456"/>
        <v>9</v>
      </c>
      <c r="B4893" t="b">
        <f t="shared" si="457"/>
        <v>0</v>
      </c>
      <c r="C4893" t="str">
        <f t="shared" si="458"/>
        <v>ON</v>
      </c>
      <c r="D4893" s="4">
        <f t="shared" si="460"/>
        <v>42633.791666654804</v>
      </c>
      <c r="E4893" t="str">
        <f t="shared" si="461"/>
        <v>LRKPLGS</v>
      </c>
      <c r="F4893" s="39">
        <v>94.272659301757813</v>
      </c>
      <c r="G4893">
        <f t="shared" si="459"/>
        <v>1.4401925839903295E-3</v>
      </c>
      <c r="H4893" s="38">
        <f>G4893*SUMIF('Manual Inputs'!$B$11:$B$22,'Expanded kW'!A4893,'Manual Inputs'!$C$11:$C$22)</f>
        <v>43079.391979309228</v>
      </c>
    </row>
    <row r="4894" spans="1:8" x14ac:dyDescent="0.2">
      <c r="A4894">
        <f t="shared" si="456"/>
        <v>9</v>
      </c>
      <c r="B4894" t="b">
        <f t="shared" si="457"/>
        <v>0</v>
      </c>
      <c r="C4894" t="str">
        <f t="shared" si="458"/>
        <v>ON</v>
      </c>
      <c r="D4894" s="4">
        <f t="shared" si="460"/>
        <v>42633.833333321469</v>
      </c>
      <c r="E4894" t="str">
        <f t="shared" si="461"/>
        <v>LRKPLGS</v>
      </c>
      <c r="F4894" s="39">
        <v>89.536880493164062</v>
      </c>
      <c r="G4894">
        <f t="shared" si="459"/>
        <v>1.3678446352841864E-3</v>
      </c>
      <c r="H4894" s="38">
        <f>G4894*SUMIF('Manual Inputs'!$B$11:$B$22,'Expanded kW'!A4894,'Manual Inputs'!$C$11:$C$22)</f>
        <v>40915.302484711588</v>
      </c>
    </row>
    <row r="4895" spans="1:8" x14ac:dyDescent="0.2">
      <c r="A4895">
        <f t="shared" si="456"/>
        <v>9</v>
      </c>
      <c r="B4895" t="b">
        <f t="shared" si="457"/>
        <v>0</v>
      </c>
      <c r="C4895" t="str">
        <f t="shared" si="458"/>
        <v>OFF</v>
      </c>
      <c r="D4895" s="4">
        <f t="shared" si="460"/>
        <v>42633.874999988133</v>
      </c>
      <c r="E4895" t="str">
        <f t="shared" si="461"/>
        <v>LRKPLGS</v>
      </c>
      <c r="F4895" s="39">
        <v>81.223007202148438</v>
      </c>
      <c r="G4895">
        <f t="shared" si="459"/>
        <v>1.2408345483020246E-3</v>
      </c>
      <c r="H4895" s="38">
        <f>G4895*SUMIF('Manual Inputs'!$B$11:$B$22,'Expanded kW'!A4895,'Manual Inputs'!$C$11:$C$22)</f>
        <v>37116.145772439944</v>
      </c>
    </row>
    <row r="4896" spans="1:8" x14ac:dyDescent="0.2">
      <c r="A4896">
        <f t="shared" si="456"/>
        <v>9</v>
      </c>
      <c r="B4896" t="b">
        <f t="shared" si="457"/>
        <v>0</v>
      </c>
      <c r="C4896" t="str">
        <f t="shared" si="458"/>
        <v>OFF</v>
      </c>
      <c r="D4896" s="4">
        <f t="shared" si="460"/>
        <v>42633.916666654797</v>
      </c>
      <c r="E4896" t="str">
        <f t="shared" si="461"/>
        <v>LRKPLGS</v>
      </c>
      <c r="F4896" s="39">
        <v>78.176071166992188</v>
      </c>
      <c r="G4896">
        <f t="shared" si="459"/>
        <v>1.1942868565934582E-3</v>
      </c>
      <c r="H4896" s="38">
        <f>G4896*SUMIF('Manual Inputs'!$B$11:$B$22,'Expanded kW'!A4896,'Manual Inputs'!$C$11:$C$22)</f>
        <v>35723.799860416533</v>
      </c>
    </row>
    <row r="4897" spans="1:8" x14ac:dyDescent="0.2">
      <c r="A4897">
        <f t="shared" si="456"/>
        <v>9</v>
      </c>
      <c r="B4897" t="b">
        <f t="shared" si="457"/>
        <v>0</v>
      </c>
      <c r="C4897" t="str">
        <f t="shared" si="458"/>
        <v>OFF</v>
      </c>
      <c r="D4897" s="4">
        <f t="shared" si="460"/>
        <v>42633.958333321461</v>
      </c>
      <c r="E4897" t="str">
        <f t="shared" si="461"/>
        <v>LRKPLGS</v>
      </c>
      <c r="F4897" s="39">
        <v>76.123908996582031</v>
      </c>
      <c r="G4897">
        <f t="shared" si="459"/>
        <v>1.1629362109146309E-3</v>
      </c>
      <c r="H4897" s="38">
        <f>G4897*SUMIF('Manual Inputs'!$B$11:$B$22,'Expanded kW'!A4897,'Manual Inputs'!$C$11:$C$22)</f>
        <v>34786.031697313898</v>
      </c>
    </row>
    <row r="4898" spans="1:8" x14ac:dyDescent="0.2">
      <c r="A4898">
        <f t="shared" si="456"/>
        <v>9</v>
      </c>
      <c r="B4898" t="b">
        <f t="shared" si="457"/>
        <v>0</v>
      </c>
      <c r="C4898" t="str">
        <f t="shared" si="458"/>
        <v>OFF</v>
      </c>
      <c r="D4898" s="4">
        <f t="shared" si="460"/>
        <v>42633.999999988126</v>
      </c>
      <c r="E4898" t="str">
        <f t="shared" si="461"/>
        <v>LRKPLGS</v>
      </c>
      <c r="F4898" s="39">
        <v>68.186775207519531</v>
      </c>
      <c r="G4898">
        <f t="shared" si="459"/>
        <v>1.0416815300155027E-3</v>
      </c>
      <c r="H4898" s="38">
        <f>G4898*SUMIF('Manual Inputs'!$B$11:$B$22,'Expanded kW'!A4898,'Manual Inputs'!$C$11:$C$22)</f>
        <v>31159.03209611704</v>
      </c>
    </row>
    <row r="4899" spans="1:8" x14ac:dyDescent="0.2">
      <c r="A4899">
        <f t="shared" si="456"/>
        <v>9</v>
      </c>
      <c r="B4899" t="b">
        <f t="shared" si="457"/>
        <v>0</v>
      </c>
      <c r="C4899" t="str">
        <f t="shared" si="458"/>
        <v>OFF</v>
      </c>
      <c r="D4899" s="4">
        <f t="shared" si="460"/>
        <v>42634.04166665479</v>
      </c>
      <c r="E4899" t="str">
        <f t="shared" si="461"/>
        <v>LRKPLGS</v>
      </c>
      <c r="F4899" s="39">
        <v>62.944896697998047</v>
      </c>
      <c r="G4899">
        <f t="shared" si="459"/>
        <v>9.6160195433039886E-4</v>
      </c>
      <c r="H4899" s="38">
        <f>G4899*SUMIF('Manual Inputs'!$B$11:$B$22,'Expanded kW'!A4899,'Manual Inputs'!$C$11:$C$22)</f>
        <v>28763.672288807746</v>
      </c>
    </row>
    <row r="4900" spans="1:8" x14ac:dyDescent="0.2">
      <c r="A4900">
        <f t="shared" si="456"/>
        <v>9</v>
      </c>
      <c r="B4900" t="b">
        <f t="shared" si="457"/>
        <v>0</v>
      </c>
      <c r="C4900" t="str">
        <f t="shared" si="458"/>
        <v>OFF</v>
      </c>
      <c r="D4900" s="4">
        <f t="shared" si="460"/>
        <v>42634.083333321454</v>
      </c>
      <c r="E4900" t="str">
        <f t="shared" si="461"/>
        <v>LRKPLGS</v>
      </c>
      <c r="F4900" s="39">
        <v>61.917728424072266</v>
      </c>
      <c r="G4900">
        <f t="shared" si="459"/>
        <v>9.4591002263381973E-4</v>
      </c>
      <c r="H4900" s="38">
        <f>G4900*SUMIF('Manual Inputs'!$B$11:$B$22,'Expanded kW'!A4900,'Manual Inputs'!$C$11:$C$22)</f>
        <v>28294.291399068337</v>
      </c>
    </row>
    <row r="4901" spans="1:8" x14ac:dyDescent="0.2">
      <c r="A4901">
        <f t="shared" si="456"/>
        <v>9</v>
      </c>
      <c r="B4901" t="b">
        <f t="shared" si="457"/>
        <v>0</v>
      </c>
      <c r="C4901" t="str">
        <f t="shared" si="458"/>
        <v>OFF</v>
      </c>
      <c r="D4901" s="4">
        <f t="shared" si="460"/>
        <v>42634.124999988118</v>
      </c>
      <c r="E4901" t="str">
        <f t="shared" si="461"/>
        <v>LRKPLGS</v>
      </c>
      <c r="F4901" s="39">
        <v>70.205833435058594</v>
      </c>
      <c r="G4901">
        <f t="shared" si="459"/>
        <v>1.0725264505628135E-3</v>
      </c>
      <c r="H4901" s="38">
        <f>G4901*SUMIF('Manual Inputs'!$B$11:$B$22,'Expanded kW'!A4901,'Manual Inputs'!$C$11:$C$22)</f>
        <v>32081.672885688815</v>
      </c>
    </row>
    <row r="4902" spans="1:8" x14ac:dyDescent="0.2">
      <c r="A4902">
        <f t="shared" si="456"/>
        <v>9</v>
      </c>
      <c r="B4902" t="b">
        <f t="shared" si="457"/>
        <v>0</v>
      </c>
      <c r="C4902" t="str">
        <f t="shared" si="458"/>
        <v>OFF</v>
      </c>
      <c r="D4902" s="4">
        <f t="shared" si="460"/>
        <v>42634.166666654783</v>
      </c>
      <c r="E4902" t="str">
        <f t="shared" si="461"/>
        <v>LRKPLGS</v>
      </c>
      <c r="F4902" s="39">
        <v>66.756111145019531</v>
      </c>
      <c r="G4902">
        <f t="shared" si="459"/>
        <v>1.0198254395195432E-3</v>
      </c>
      <c r="H4902" s="38">
        <f>G4902*SUMIF('Manual Inputs'!$B$11:$B$22,'Expanded kW'!A4902,'Manual Inputs'!$C$11:$C$22)</f>
        <v>30505.267384315819</v>
      </c>
    </row>
    <row r="4903" spans="1:8" x14ac:dyDescent="0.2">
      <c r="A4903">
        <f t="shared" si="456"/>
        <v>9</v>
      </c>
      <c r="B4903" t="b">
        <f t="shared" si="457"/>
        <v>0</v>
      </c>
      <c r="C4903" t="str">
        <f t="shared" si="458"/>
        <v>OFF</v>
      </c>
      <c r="D4903" s="4">
        <f t="shared" si="460"/>
        <v>42634.208333321447</v>
      </c>
      <c r="E4903" t="str">
        <f t="shared" si="461"/>
        <v>LRKPLGS</v>
      </c>
      <c r="F4903" s="39">
        <v>80.3463134765625</v>
      </c>
      <c r="G4903">
        <f t="shared" si="459"/>
        <v>1.2274413989905339E-3</v>
      </c>
      <c r="H4903" s="38">
        <f>G4903*SUMIF('Manual Inputs'!$B$11:$B$22,'Expanded kW'!A4903,'Manual Inputs'!$C$11:$C$22)</f>
        <v>36715.526622306206</v>
      </c>
    </row>
    <row r="4904" spans="1:8" x14ac:dyDescent="0.2">
      <c r="A4904">
        <f t="shared" si="456"/>
        <v>9</v>
      </c>
      <c r="B4904" t="b">
        <f t="shared" si="457"/>
        <v>0</v>
      </c>
      <c r="C4904" t="str">
        <f t="shared" si="458"/>
        <v>OFF</v>
      </c>
      <c r="D4904" s="4">
        <f t="shared" si="460"/>
        <v>42634.249999988111</v>
      </c>
      <c r="E4904" t="str">
        <f t="shared" si="461"/>
        <v>LRKPLGS</v>
      </c>
      <c r="F4904" s="39">
        <v>98.180076599121094</v>
      </c>
      <c r="G4904">
        <f t="shared" si="459"/>
        <v>1.4998857490701992E-3</v>
      </c>
      <c r="H4904" s="38">
        <f>G4904*SUMIF('Manual Inputs'!$B$11:$B$22,'Expanded kW'!A4904,'Manual Inputs'!$C$11:$C$22)</f>
        <v>44864.948498310572</v>
      </c>
    </row>
    <row r="4905" spans="1:8" x14ac:dyDescent="0.2">
      <c r="A4905">
        <f t="shared" si="456"/>
        <v>9</v>
      </c>
      <c r="B4905" t="b">
        <f t="shared" si="457"/>
        <v>0</v>
      </c>
      <c r="C4905" t="str">
        <f t="shared" si="458"/>
        <v>ON</v>
      </c>
      <c r="D4905" s="4">
        <f t="shared" si="460"/>
        <v>42634.291666654775</v>
      </c>
      <c r="E4905" t="str">
        <f t="shared" si="461"/>
        <v>LRKPLGS</v>
      </c>
      <c r="F4905" s="39">
        <v>99.686996459960938</v>
      </c>
      <c r="G4905">
        <f t="shared" si="459"/>
        <v>1.5229067906354159E-3</v>
      </c>
      <c r="H4905" s="38">
        <f>G4905*SUMIF('Manual Inputs'!$B$11:$B$22,'Expanded kW'!A4905,'Manual Inputs'!$C$11:$C$22)</f>
        <v>45553.559510743478</v>
      </c>
    </row>
    <row r="4906" spans="1:8" x14ac:dyDescent="0.2">
      <c r="A4906">
        <f t="shared" si="456"/>
        <v>9</v>
      </c>
      <c r="B4906" t="b">
        <f t="shared" si="457"/>
        <v>0</v>
      </c>
      <c r="C4906" t="str">
        <f t="shared" si="458"/>
        <v>ON</v>
      </c>
      <c r="D4906" s="4">
        <f t="shared" si="460"/>
        <v>42634.33333332144</v>
      </c>
      <c r="E4906" t="str">
        <f t="shared" si="461"/>
        <v>LRKPLGS</v>
      </c>
      <c r="F4906" s="39">
        <v>110.30048370361328</v>
      </c>
      <c r="G4906">
        <f t="shared" si="459"/>
        <v>1.6850478157406561E-3</v>
      </c>
      <c r="H4906" s="38">
        <f>G4906*SUMIF('Manual Inputs'!$B$11:$B$22,'Expanded kW'!A4906,'Manual Inputs'!$C$11:$C$22)</f>
        <v>50403.561416101547</v>
      </c>
    </row>
    <row r="4907" spans="1:8" x14ac:dyDescent="0.2">
      <c r="A4907">
        <f t="shared" si="456"/>
        <v>9</v>
      </c>
      <c r="B4907" t="b">
        <f t="shared" si="457"/>
        <v>0</v>
      </c>
      <c r="C4907" t="str">
        <f t="shared" si="458"/>
        <v>ON</v>
      </c>
      <c r="D4907" s="4">
        <f t="shared" si="460"/>
        <v>42634.374999988104</v>
      </c>
      <c r="E4907" t="str">
        <f t="shared" si="461"/>
        <v>LRKPLGS</v>
      </c>
      <c r="F4907" s="39">
        <v>113.85543060302734</v>
      </c>
      <c r="G4907">
        <f t="shared" si="459"/>
        <v>1.7393563310507793E-3</v>
      </c>
      <c r="H4907" s="38">
        <f>G4907*SUMIF('Manual Inputs'!$B$11:$B$22,'Expanded kW'!A4907,'Manual Inputs'!$C$11:$C$22)</f>
        <v>52028.05097733569</v>
      </c>
    </row>
    <row r="4908" spans="1:8" x14ac:dyDescent="0.2">
      <c r="A4908">
        <f t="shared" si="456"/>
        <v>9</v>
      </c>
      <c r="B4908" t="b">
        <f t="shared" si="457"/>
        <v>0</v>
      </c>
      <c r="C4908" t="str">
        <f t="shared" si="458"/>
        <v>ON</v>
      </c>
      <c r="D4908" s="4">
        <f t="shared" si="460"/>
        <v>42634.416666654768</v>
      </c>
      <c r="E4908" t="str">
        <f t="shared" si="461"/>
        <v>LRKPLGS</v>
      </c>
      <c r="F4908" s="39">
        <v>117.66490936279297</v>
      </c>
      <c r="G4908">
        <f t="shared" si="459"/>
        <v>1.7975533003451508E-3</v>
      </c>
      <c r="H4908" s="38">
        <f>G4908*SUMIF('Manual Inputs'!$B$11:$B$22,'Expanded kW'!A4908,'Manual Inputs'!$C$11:$C$22)</f>
        <v>53768.852922929436</v>
      </c>
    </row>
    <row r="4909" spans="1:8" x14ac:dyDescent="0.2">
      <c r="A4909">
        <f t="shared" si="456"/>
        <v>9</v>
      </c>
      <c r="B4909" t="b">
        <f t="shared" si="457"/>
        <v>0</v>
      </c>
      <c r="C4909" t="str">
        <f t="shared" si="458"/>
        <v>ON</v>
      </c>
      <c r="D4909" s="4">
        <f t="shared" si="460"/>
        <v>42634.458333321432</v>
      </c>
      <c r="E4909" t="str">
        <f t="shared" si="461"/>
        <v>LRKPLGS</v>
      </c>
      <c r="F4909" s="39">
        <v>111.45050811767578</v>
      </c>
      <c r="G4909">
        <f t="shared" si="459"/>
        <v>1.7026166065736282E-3</v>
      </c>
      <c r="H4909" s="38">
        <f>G4909*SUMIF('Manual Inputs'!$B$11:$B$22,'Expanded kW'!A4909,'Manual Inputs'!$C$11:$C$22)</f>
        <v>50929.083374282374</v>
      </c>
    </row>
    <row r="4910" spans="1:8" x14ac:dyDescent="0.2">
      <c r="A4910">
        <f t="shared" si="456"/>
        <v>9</v>
      </c>
      <c r="B4910" t="b">
        <f t="shared" si="457"/>
        <v>0</v>
      </c>
      <c r="C4910" t="str">
        <f t="shared" si="458"/>
        <v>ON</v>
      </c>
      <c r="D4910" s="4">
        <f t="shared" si="460"/>
        <v>42634.499999988097</v>
      </c>
      <c r="E4910" t="str">
        <f t="shared" si="461"/>
        <v>LRKPLGS</v>
      </c>
      <c r="F4910" s="39">
        <v>122.49037170410156</v>
      </c>
      <c r="G4910">
        <f t="shared" si="459"/>
        <v>1.8712713340757179E-3</v>
      </c>
      <c r="H4910" s="38">
        <f>G4910*SUMIF('Manual Inputs'!$B$11:$B$22,'Expanded kW'!A4910,'Manual Inputs'!$C$11:$C$22)</f>
        <v>55973.924735078392</v>
      </c>
    </row>
    <row r="4911" spans="1:8" x14ac:dyDescent="0.2">
      <c r="A4911">
        <f t="shared" si="456"/>
        <v>9</v>
      </c>
      <c r="B4911" t="b">
        <f t="shared" si="457"/>
        <v>0</v>
      </c>
      <c r="C4911" t="str">
        <f t="shared" si="458"/>
        <v>ON</v>
      </c>
      <c r="D4911" s="4">
        <f t="shared" si="460"/>
        <v>42634.541666654761</v>
      </c>
      <c r="E4911" t="str">
        <f t="shared" si="461"/>
        <v>LRKPLGS</v>
      </c>
      <c r="F4911" s="39">
        <v>127.46337890625</v>
      </c>
      <c r="G4911">
        <f t="shared" si="459"/>
        <v>1.9472433936920644E-3</v>
      </c>
      <c r="H4911" s="38">
        <f>G4911*SUMIF('Manual Inputs'!$B$11:$B$22,'Expanded kW'!A4911,'Manual Inputs'!$C$11:$C$22)</f>
        <v>58246.419519505092</v>
      </c>
    </row>
    <row r="4912" spans="1:8" x14ac:dyDescent="0.2">
      <c r="A4912">
        <f t="shared" si="456"/>
        <v>9</v>
      </c>
      <c r="B4912" t="b">
        <f t="shared" si="457"/>
        <v>0</v>
      </c>
      <c r="C4912" t="str">
        <f t="shared" si="458"/>
        <v>ON</v>
      </c>
      <c r="D4912" s="4">
        <f t="shared" si="460"/>
        <v>42634.583333321425</v>
      </c>
      <c r="E4912" t="str">
        <f t="shared" si="461"/>
        <v>LRKPLGS</v>
      </c>
      <c r="F4912" s="39">
        <v>136.5301513671875</v>
      </c>
      <c r="G4912">
        <f t="shared" si="459"/>
        <v>2.0857554347831391E-3</v>
      </c>
      <c r="H4912" s="38">
        <f>G4912*SUMIF('Manual Inputs'!$B$11:$B$22,'Expanded kW'!A4912,'Manual Inputs'!$C$11:$C$22)</f>
        <v>62389.625489559345</v>
      </c>
    </row>
    <row r="4913" spans="1:8" x14ac:dyDescent="0.2">
      <c r="A4913">
        <f t="shared" si="456"/>
        <v>9</v>
      </c>
      <c r="B4913" t="b">
        <f t="shared" si="457"/>
        <v>0</v>
      </c>
      <c r="C4913" t="str">
        <f t="shared" si="458"/>
        <v>ON</v>
      </c>
      <c r="D4913" s="4">
        <f t="shared" si="460"/>
        <v>42634.624999988089</v>
      </c>
      <c r="E4913" t="str">
        <f t="shared" si="461"/>
        <v>LRKPLGS</v>
      </c>
      <c r="F4913" s="39">
        <v>130.79765319824219</v>
      </c>
      <c r="G4913">
        <f t="shared" si="459"/>
        <v>1.9981807189344341E-3</v>
      </c>
      <c r="H4913" s="38">
        <f>G4913*SUMIF('Manual Inputs'!$B$11:$B$22,'Expanded kW'!A4913,'Manual Inputs'!$C$11:$C$22)</f>
        <v>59770.069220862213</v>
      </c>
    </row>
    <row r="4914" spans="1:8" x14ac:dyDescent="0.2">
      <c r="A4914">
        <f t="shared" si="456"/>
        <v>9</v>
      </c>
      <c r="B4914" t="b">
        <f t="shared" si="457"/>
        <v>0</v>
      </c>
      <c r="C4914" t="str">
        <f t="shared" si="458"/>
        <v>ON</v>
      </c>
      <c r="D4914" s="4">
        <f t="shared" si="460"/>
        <v>42634.666666654753</v>
      </c>
      <c r="E4914" t="str">
        <f t="shared" si="461"/>
        <v>LRKPLGS</v>
      </c>
      <c r="F4914" s="39">
        <v>115.5284423828125</v>
      </c>
      <c r="G4914">
        <f t="shared" si="459"/>
        <v>1.7649147397773496E-3</v>
      </c>
      <c r="H4914" s="38">
        <f>G4914*SUMIF('Manual Inputs'!$B$11:$B$22,'Expanded kW'!A4914,'Manual Inputs'!$C$11:$C$22)</f>
        <v>52792.560335416587</v>
      </c>
    </row>
    <row r="4915" spans="1:8" x14ac:dyDescent="0.2">
      <c r="A4915">
        <f t="shared" si="456"/>
        <v>9</v>
      </c>
      <c r="B4915" t="b">
        <f t="shared" si="457"/>
        <v>0</v>
      </c>
      <c r="C4915" t="str">
        <f t="shared" si="458"/>
        <v>ON</v>
      </c>
      <c r="D4915" s="4">
        <f t="shared" si="460"/>
        <v>42634.708333321418</v>
      </c>
      <c r="E4915" t="str">
        <f t="shared" si="461"/>
        <v>LRKPLGS</v>
      </c>
      <c r="F4915" s="39">
        <v>114.95763397216797</v>
      </c>
      <c r="G4915">
        <f t="shared" si="459"/>
        <v>1.756194565275237E-3</v>
      </c>
      <c r="H4915" s="38">
        <f>G4915*SUMIF('Manual Inputs'!$B$11:$B$22,'Expanded kW'!A4915,'Manual Inputs'!$C$11:$C$22)</f>
        <v>52531.720347986819</v>
      </c>
    </row>
    <row r="4916" spans="1:8" x14ac:dyDescent="0.2">
      <c r="A4916">
        <f t="shared" si="456"/>
        <v>9</v>
      </c>
      <c r="B4916" t="b">
        <f t="shared" si="457"/>
        <v>0</v>
      </c>
      <c r="C4916" t="str">
        <f t="shared" si="458"/>
        <v>ON</v>
      </c>
      <c r="D4916" s="4">
        <f t="shared" si="460"/>
        <v>42634.749999988082</v>
      </c>
      <c r="E4916" t="str">
        <f t="shared" si="461"/>
        <v>LRKPLGS</v>
      </c>
      <c r="F4916" s="39">
        <v>110.55555725097656</v>
      </c>
      <c r="G4916">
        <f t="shared" si="459"/>
        <v>1.688944545015141E-3</v>
      </c>
      <c r="H4916" s="38">
        <f>G4916*SUMIF('Manual Inputs'!$B$11:$B$22,'Expanded kW'!A4916,'Manual Inputs'!$C$11:$C$22)</f>
        <v>50520.121332961884</v>
      </c>
    </row>
    <row r="4917" spans="1:8" x14ac:dyDescent="0.2">
      <c r="A4917">
        <f t="shared" si="456"/>
        <v>9</v>
      </c>
      <c r="B4917" t="b">
        <f t="shared" si="457"/>
        <v>0</v>
      </c>
      <c r="C4917" t="str">
        <f t="shared" si="458"/>
        <v>ON</v>
      </c>
      <c r="D4917" s="4">
        <f t="shared" si="460"/>
        <v>42634.791666654746</v>
      </c>
      <c r="E4917" t="str">
        <f t="shared" si="461"/>
        <v>LRKPLGS</v>
      </c>
      <c r="F4917" s="39">
        <v>105.53199005126953</v>
      </c>
      <c r="G4917">
        <f t="shared" si="459"/>
        <v>1.6122000861255609E-3</v>
      </c>
      <c r="H4917" s="38">
        <f>G4917*SUMIF('Manual Inputs'!$B$11:$B$22,'Expanded kW'!A4917,'Manual Inputs'!$C$11:$C$22)</f>
        <v>48224.522353008797</v>
      </c>
    </row>
    <row r="4918" spans="1:8" x14ac:dyDescent="0.2">
      <c r="A4918">
        <f t="shared" si="456"/>
        <v>9</v>
      </c>
      <c r="B4918" t="b">
        <f t="shared" si="457"/>
        <v>0</v>
      </c>
      <c r="C4918" t="str">
        <f t="shared" si="458"/>
        <v>ON</v>
      </c>
      <c r="D4918" s="4">
        <f t="shared" si="460"/>
        <v>42634.83333332141</v>
      </c>
      <c r="E4918" t="str">
        <f t="shared" si="461"/>
        <v>LRKPLGS</v>
      </c>
      <c r="F4918" s="39">
        <v>93.57159423828125</v>
      </c>
      <c r="G4918">
        <f t="shared" si="459"/>
        <v>1.4294824935697145E-3</v>
      </c>
      <c r="H4918" s="38">
        <f>G4918*SUMIF('Manual Inputs'!$B$11:$B$22,'Expanded kW'!A4918,'Manual Inputs'!$C$11:$C$22)</f>
        <v>42759.029141385734</v>
      </c>
    </row>
    <row r="4919" spans="1:8" x14ac:dyDescent="0.2">
      <c r="A4919">
        <f t="shared" si="456"/>
        <v>9</v>
      </c>
      <c r="B4919" t="b">
        <f t="shared" si="457"/>
        <v>0</v>
      </c>
      <c r="C4919" t="str">
        <f t="shared" si="458"/>
        <v>OFF</v>
      </c>
      <c r="D4919" s="4">
        <f t="shared" si="460"/>
        <v>42634.874999988075</v>
      </c>
      <c r="E4919" t="str">
        <f t="shared" si="461"/>
        <v>LRKPLGS</v>
      </c>
      <c r="F4919" s="39">
        <v>82.327255249023438</v>
      </c>
      <c r="G4919">
        <f t="shared" si="459"/>
        <v>1.2577040188332916E-3</v>
      </c>
      <c r="H4919" s="38">
        <f>G4919*SUMIF('Manual Inputs'!$B$11:$B$22,'Expanded kW'!A4919,'Manual Inputs'!$C$11:$C$22)</f>
        <v>37620.749491122013</v>
      </c>
    </row>
    <row r="4920" spans="1:8" x14ac:dyDescent="0.2">
      <c r="A4920">
        <f t="shared" si="456"/>
        <v>9</v>
      </c>
      <c r="B4920" t="b">
        <f t="shared" si="457"/>
        <v>0</v>
      </c>
      <c r="C4920" t="str">
        <f t="shared" si="458"/>
        <v>OFF</v>
      </c>
      <c r="D4920" s="4">
        <f t="shared" si="460"/>
        <v>42634.916666654739</v>
      </c>
      <c r="E4920" t="str">
        <f t="shared" si="461"/>
        <v>LRKPLGS</v>
      </c>
      <c r="F4920" s="39">
        <v>79.843620300292969</v>
      </c>
      <c r="G4920">
        <f t="shared" si="459"/>
        <v>1.2197618130973585E-3</v>
      </c>
      <c r="H4920" s="38">
        <f>G4920*SUMIF('Manual Inputs'!$B$11:$B$22,'Expanded kW'!A4920,'Manual Inputs'!$C$11:$C$22)</f>
        <v>36485.812975250585</v>
      </c>
    </row>
    <row r="4921" spans="1:8" x14ac:dyDescent="0.2">
      <c r="A4921">
        <f t="shared" si="456"/>
        <v>9</v>
      </c>
      <c r="B4921" t="b">
        <f t="shared" si="457"/>
        <v>0</v>
      </c>
      <c r="C4921" t="str">
        <f t="shared" si="458"/>
        <v>OFF</v>
      </c>
      <c r="D4921" s="4">
        <f t="shared" si="460"/>
        <v>42634.958333321403</v>
      </c>
      <c r="E4921" t="str">
        <f t="shared" si="461"/>
        <v>LRKPLGS</v>
      </c>
      <c r="F4921" s="39">
        <v>76.602890014648438</v>
      </c>
      <c r="G4921">
        <f t="shared" si="459"/>
        <v>1.1702535488915232E-3</v>
      </c>
      <c r="H4921" s="38">
        <f>G4921*SUMIF('Manual Inputs'!$B$11:$B$22,'Expanded kW'!A4921,'Manual Inputs'!$C$11:$C$22)</f>
        <v>35004.909696309172</v>
      </c>
    </row>
    <row r="4922" spans="1:8" x14ac:dyDescent="0.2">
      <c r="A4922">
        <f t="shared" si="456"/>
        <v>9</v>
      </c>
      <c r="B4922" t="b">
        <f t="shared" si="457"/>
        <v>0</v>
      </c>
      <c r="C4922" t="str">
        <f t="shared" si="458"/>
        <v>OFF</v>
      </c>
      <c r="D4922" s="4">
        <f t="shared" si="460"/>
        <v>42634.999999988067</v>
      </c>
      <c r="E4922" t="str">
        <f t="shared" si="461"/>
        <v>LRKPLGS</v>
      </c>
      <c r="F4922" s="39">
        <v>66.774330139160156</v>
      </c>
      <c r="G4922">
        <f t="shared" si="459"/>
        <v>1.0201037689996219E-3</v>
      </c>
      <c r="H4922" s="38">
        <f>G4922*SUMIF('Manual Inputs'!$B$11:$B$22,'Expanded kW'!A4922,'Manual Inputs'!$C$11:$C$22)</f>
        <v>30513.592843636325</v>
      </c>
    </row>
    <row r="4923" spans="1:8" x14ac:dyDescent="0.2">
      <c r="A4923">
        <f t="shared" si="456"/>
        <v>9</v>
      </c>
      <c r="B4923" t="b">
        <f t="shared" si="457"/>
        <v>0</v>
      </c>
      <c r="C4923" t="str">
        <f t="shared" si="458"/>
        <v>OFF</v>
      </c>
      <c r="D4923" s="4">
        <f t="shared" si="460"/>
        <v>42635.041666654732</v>
      </c>
      <c r="E4923" t="str">
        <f t="shared" si="461"/>
        <v>LRKPLGS</v>
      </c>
      <c r="F4923" s="39">
        <v>64.024848937988281</v>
      </c>
      <c r="G4923">
        <f t="shared" si="459"/>
        <v>9.781002606115358E-4</v>
      </c>
      <c r="H4923" s="38">
        <f>G4923*SUMIF('Manual Inputs'!$B$11:$B$22,'Expanded kW'!A4923,'Manual Inputs'!$C$11:$C$22)</f>
        <v>29257.173651875848</v>
      </c>
    </row>
    <row r="4924" spans="1:8" x14ac:dyDescent="0.2">
      <c r="A4924">
        <f t="shared" si="456"/>
        <v>9</v>
      </c>
      <c r="B4924" t="b">
        <f t="shared" si="457"/>
        <v>0</v>
      </c>
      <c r="C4924" t="str">
        <f t="shared" si="458"/>
        <v>OFF</v>
      </c>
      <c r="D4924" s="4">
        <f t="shared" si="460"/>
        <v>42635.083333321396</v>
      </c>
      <c r="E4924" t="str">
        <f t="shared" si="461"/>
        <v>LRKPLGS</v>
      </c>
      <c r="F4924" s="39">
        <v>61.617206573486328</v>
      </c>
      <c r="G4924">
        <f t="shared" si="459"/>
        <v>9.4131898485312517E-4</v>
      </c>
      <c r="H4924" s="38">
        <f>G4924*SUMIF('Manual Inputs'!$B$11:$B$22,'Expanded kW'!A4924,'Manual Inputs'!$C$11:$C$22)</f>
        <v>28156.963156758986</v>
      </c>
    </row>
    <row r="4925" spans="1:8" x14ac:dyDescent="0.2">
      <c r="A4925">
        <f t="shared" si="456"/>
        <v>9</v>
      </c>
      <c r="B4925" t="b">
        <f t="shared" si="457"/>
        <v>0</v>
      </c>
      <c r="C4925" t="str">
        <f t="shared" si="458"/>
        <v>OFF</v>
      </c>
      <c r="D4925" s="4">
        <f t="shared" si="460"/>
        <v>42635.12499998806</v>
      </c>
      <c r="E4925" t="str">
        <f t="shared" si="461"/>
        <v>LRKPLGS</v>
      </c>
      <c r="F4925" s="39">
        <v>61.01434326171875</v>
      </c>
      <c r="G4925">
        <f t="shared" si="459"/>
        <v>9.321091113097433E-4</v>
      </c>
      <c r="H4925" s="38">
        <f>G4925*SUMIF('Manual Inputs'!$B$11:$B$22,'Expanded kW'!A4925,'Manual Inputs'!$C$11:$C$22)</f>
        <v>27881.475172120201</v>
      </c>
    </row>
    <row r="4926" spans="1:8" x14ac:dyDescent="0.2">
      <c r="A4926">
        <f t="shared" si="456"/>
        <v>9</v>
      </c>
      <c r="B4926" t="b">
        <f t="shared" si="457"/>
        <v>0</v>
      </c>
      <c r="C4926" t="str">
        <f t="shared" si="458"/>
        <v>OFF</v>
      </c>
      <c r="D4926" s="4">
        <f t="shared" si="460"/>
        <v>42635.166666654724</v>
      </c>
      <c r="E4926" t="str">
        <f t="shared" si="461"/>
        <v>LRKPLGS</v>
      </c>
      <c r="F4926" s="39">
        <v>58.570198059082031</v>
      </c>
      <c r="G4926">
        <f t="shared" si="459"/>
        <v>8.9477018588741454E-4</v>
      </c>
      <c r="H4926" s="38">
        <f>G4926*SUMIF('Manual Inputs'!$B$11:$B$22,'Expanded kW'!A4926,'Manual Inputs'!$C$11:$C$22)</f>
        <v>26764.5841241897</v>
      </c>
    </row>
    <row r="4927" spans="1:8" x14ac:dyDescent="0.2">
      <c r="A4927">
        <f t="shared" si="456"/>
        <v>9</v>
      </c>
      <c r="B4927" t="b">
        <f t="shared" si="457"/>
        <v>0</v>
      </c>
      <c r="C4927" t="str">
        <f t="shared" si="458"/>
        <v>OFF</v>
      </c>
      <c r="D4927" s="4">
        <f t="shared" si="460"/>
        <v>42635.208333321389</v>
      </c>
      <c r="E4927" t="str">
        <f t="shared" si="461"/>
        <v>LRKPLGS</v>
      </c>
      <c r="F4927" s="39">
        <v>73.813423156738281</v>
      </c>
      <c r="G4927">
        <f t="shared" si="459"/>
        <v>1.1276391842198977E-3</v>
      </c>
      <c r="H4927" s="38">
        <f>G4927*SUMIF('Manual Inputs'!$B$11:$B$22,'Expanded kW'!A4927,'Manual Inputs'!$C$11:$C$22)</f>
        <v>33730.21842234653</v>
      </c>
    </row>
    <row r="4928" spans="1:8" x14ac:dyDescent="0.2">
      <c r="A4928">
        <f t="shared" si="456"/>
        <v>9</v>
      </c>
      <c r="B4928" t="b">
        <f t="shared" si="457"/>
        <v>0</v>
      </c>
      <c r="C4928" t="str">
        <f t="shared" si="458"/>
        <v>OFF</v>
      </c>
      <c r="D4928" s="4">
        <f t="shared" si="460"/>
        <v>42635.249999988053</v>
      </c>
      <c r="E4928" t="str">
        <f t="shared" si="461"/>
        <v>LRKPLGS</v>
      </c>
      <c r="F4928" s="39">
        <v>101.27120208740234</v>
      </c>
      <c r="G4928">
        <f t="shared" si="459"/>
        <v>1.5471085179766782E-3</v>
      </c>
      <c r="H4928" s="38">
        <f>G4928*SUMIF('Manual Inputs'!$B$11:$B$22,'Expanded kW'!A4928,'Manual Inputs'!$C$11:$C$22)</f>
        <v>46277.487484196783</v>
      </c>
    </row>
    <row r="4929" spans="1:8" x14ac:dyDescent="0.2">
      <c r="A4929">
        <f t="shared" si="456"/>
        <v>9</v>
      </c>
      <c r="B4929" t="b">
        <f t="shared" si="457"/>
        <v>0</v>
      </c>
      <c r="C4929" t="str">
        <f t="shared" si="458"/>
        <v>ON</v>
      </c>
      <c r="D4929" s="4">
        <f t="shared" si="460"/>
        <v>42635.291666654717</v>
      </c>
      <c r="E4929" t="str">
        <f t="shared" si="461"/>
        <v>LRKPLGS</v>
      </c>
      <c r="F4929" s="39">
        <v>100.88457489013672</v>
      </c>
      <c r="G4929">
        <f t="shared" si="459"/>
        <v>1.5412020587084762E-3</v>
      </c>
      <c r="H4929" s="38">
        <f>G4929*SUMIF('Manual Inputs'!$B$11:$B$22,'Expanded kW'!A4929,'Manual Inputs'!$C$11:$C$22)</f>
        <v>46100.812033390263</v>
      </c>
    </row>
    <row r="4930" spans="1:8" x14ac:dyDescent="0.2">
      <c r="A4930">
        <f t="shared" ref="A4930:A4993" si="462">MONTH(D4930)</f>
        <v>9</v>
      </c>
      <c r="B4930" t="b">
        <f t="shared" ref="B4930:B4993" si="463">IF(ISNA(VLOOKUP(DATE(YEAR(D4930),MONTH(D4930),DAY(D4930)),Holidays,1,FALSE)),FALSE,TRUE)</f>
        <v>0</v>
      </c>
      <c r="C4930" t="str">
        <f t="shared" ref="C4930:C4993" si="464">IF(OR(HOUR(D4930)&lt;PkStart,HOUR(D4930)&gt;OPkStart-1,WEEKDAY(D4930,2)&gt;5,B4930)=TRUE,"OFF","ON")</f>
        <v>ON</v>
      </c>
      <c r="D4930" s="4">
        <f t="shared" si="460"/>
        <v>42635.333333321381</v>
      </c>
      <c r="E4930" t="str">
        <f t="shared" si="461"/>
        <v>LRKPLGS</v>
      </c>
      <c r="F4930" s="39">
        <v>104.24983215332031</v>
      </c>
      <c r="G4930">
        <f t="shared" ref="G4930:G4993" si="465">IF(SUMIF($A$2:$A$8761,A4930,$F$2:$F$8761)=0,0,F4930/SUMIF($A$2:$A$8761,A4930,$F$2:$F$8761))</f>
        <v>1.5926127072417168E-3</v>
      </c>
      <c r="H4930" s="38">
        <f>G4930*SUMIF('Manual Inputs'!$B$11:$B$22,'Expanded kW'!A4930,'Manual Inputs'!$C$11:$C$22)</f>
        <v>47638.6198965148</v>
      </c>
    </row>
    <row r="4931" spans="1:8" x14ac:dyDescent="0.2">
      <c r="A4931">
        <f t="shared" si="462"/>
        <v>9</v>
      </c>
      <c r="B4931" t="b">
        <f t="shared" si="463"/>
        <v>0</v>
      </c>
      <c r="C4931" t="str">
        <f t="shared" si="464"/>
        <v>ON</v>
      </c>
      <c r="D4931" s="4">
        <f t="shared" si="460"/>
        <v>42635.374999988046</v>
      </c>
      <c r="E4931" t="str">
        <f t="shared" si="461"/>
        <v>LRKPLGS</v>
      </c>
      <c r="F4931" s="39">
        <v>109.07913208007812</v>
      </c>
      <c r="G4931">
        <f t="shared" si="465"/>
        <v>1.6663893673242436E-3</v>
      </c>
      <c r="H4931" s="38">
        <f>G4931*SUMIF('Manual Inputs'!$B$11:$B$22,'Expanded kW'!A4931,'Manual Inputs'!$C$11:$C$22)</f>
        <v>49845.445354408403</v>
      </c>
    </row>
    <row r="4932" spans="1:8" x14ac:dyDescent="0.2">
      <c r="A4932">
        <f t="shared" si="462"/>
        <v>9</v>
      </c>
      <c r="B4932" t="b">
        <f t="shared" si="463"/>
        <v>0</v>
      </c>
      <c r="C4932" t="str">
        <f t="shared" si="464"/>
        <v>ON</v>
      </c>
      <c r="D4932" s="4">
        <f t="shared" ref="D4932:D4995" si="466">+D4931+1/24</f>
        <v>42635.41666665471</v>
      </c>
      <c r="E4932" t="str">
        <f t="shared" ref="E4932:E4995" si="467">+E4931</f>
        <v>LRKPLGS</v>
      </c>
      <c r="F4932" s="39">
        <v>117.10509490966797</v>
      </c>
      <c r="G4932">
        <f t="shared" si="465"/>
        <v>1.7890010792688308E-3</v>
      </c>
      <c r="H4932" s="38">
        <f>G4932*SUMIF('Manual Inputs'!$B$11:$B$22,'Expanded kW'!A4932,'Manual Inputs'!$C$11:$C$22)</f>
        <v>53513.036799352609</v>
      </c>
    </row>
    <row r="4933" spans="1:8" x14ac:dyDescent="0.2">
      <c r="A4933">
        <f t="shared" si="462"/>
        <v>9</v>
      </c>
      <c r="B4933" t="b">
        <f t="shared" si="463"/>
        <v>0</v>
      </c>
      <c r="C4933" t="str">
        <f t="shared" si="464"/>
        <v>ON</v>
      </c>
      <c r="D4933" s="4">
        <f t="shared" si="466"/>
        <v>42635.458333321374</v>
      </c>
      <c r="E4933" t="str">
        <f t="shared" si="467"/>
        <v>LRKPLGS</v>
      </c>
      <c r="F4933" s="39">
        <v>121.15427398681641</v>
      </c>
      <c r="G4933">
        <f t="shared" si="465"/>
        <v>1.8508599227696977E-3</v>
      </c>
      <c r="H4933" s="38">
        <f>G4933*SUMIF('Manual Inputs'!$B$11:$B$22,'Expanded kW'!A4933,'Manual Inputs'!$C$11:$C$22)</f>
        <v>55363.373619708356</v>
      </c>
    </row>
    <row r="4934" spans="1:8" x14ac:dyDescent="0.2">
      <c r="A4934">
        <f t="shared" si="462"/>
        <v>9</v>
      </c>
      <c r="B4934" t="b">
        <f t="shared" si="463"/>
        <v>0</v>
      </c>
      <c r="C4934" t="str">
        <f t="shared" si="464"/>
        <v>ON</v>
      </c>
      <c r="D4934" s="4">
        <f t="shared" si="466"/>
        <v>42635.499999988038</v>
      </c>
      <c r="E4934" t="str">
        <f t="shared" si="467"/>
        <v>LRKPLGS</v>
      </c>
      <c r="F4934" s="39">
        <v>126.07390594482422</v>
      </c>
      <c r="G4934">
        <f t="shared" si="465"/>
        <v>1.926016574914256E-3</v>
      </c>
      <c r="H4934" s="38">
        <f>G4934*SUMIF('Manual Inputs'!$B$11:$B$22,'Expanded kW'!A4934,'Manual Inputs'!$C$11:$C$22)</f>
        <v>57611.477736879504</v>
      </c>
    </row>
    <row r="4935" spans="1:8" x14ac:dyDescent="0.2">
      <c r="A4935">
        <f t="shared" si="462"/>
        <v>9</v>
      </c>
      <c r="B4935" t="b">
        <f t="shared" si="463"/>
        <v>0</v>
      </c>
      <c r="C4935" t="str">
        <f t="shared" si="464"/>
        <v>ON</v>
      </c>
      <c r="D4935" s="4">
        <f t="shared" si="466"/>
        <v>42635.541666654703</v>
      </c>
      <c r="E4935" t="str">
        <f t="shared" si="467"/>
        <v>LRKPLGS</v>
      </c>
      <c r="F4935" s="39">
        <v>130.05403137207031</v>
      </c>
      <c r="G4935">
        <f t="shared" si="465"/>
        <v>1.9868204937400005E-3</v>
      </c>
      <c r="H4935" s="38">
        <f>G4935*SUMIF('Manual Inputs'!$B$11:$B$22,'Expanded kW'!A4935,'Manual Inputs'!$C$11:$C$22)</f>
        <v>59430.259392951368</v>
      </c>
    </row>
    <row r="4936" spans="1:8" x14ac:dyDescent="0.2">
      <c r="A4936">
        <f t="shared" si="462"/>
        <v>9</v>
      </c>
      <c r="B4936" t="b">
        <f t="shared" si="463"/>
        <v>0</v>
      </c>
      <c r="C4936" t="str">
        <f t="shared" si="464"/>
        <v>ON</v>
      </c>
      <c r="D4936" s="4">
        <f t="shared" si="466"/>
        <v>42635.583333321367</v>
      </c>
      <c r="E4936" t="str">
        <f t="shared" si="467"/>
        <v>LRKPLGS</v>
      </c>
      <c r="F4936" s="39">
        <v>128.75537109375</v>
      </c>
      <c r="G4936">
        <f t="shared" si="465"/>
        <v>1.9669810098873917E-3</v>
      </c>
      <c r="H4936" s="38">
        <f>G4936*SUMIF('Manual Inputs'!$B$11:$B$22,'Expanded kW'!A4936,'Manual Inputs'!$C$11:$C$22)</f>
        <v>58836.815911118072</v>
      </c>
    </row>
    <row r="4937" spans="1:8" x14ac:dyDescent="0.2">
      <c r="A4937">
        <f t="shared" si="462"/>
        <v>9</v>
      </c>
      <c r="B4937" t="b">
        <f t="shared" si="463"/>
        <v>0</v>
      </c>
      <c r="C4937" t="str">
        <f t="shared" si="464"/>
        <v>ON</v>
      </c>
      <c r="D4937" s="4">
        <f t="shared" si="466"/>
        <v>42635.624999988031</v>
      </c>
      <c r="E4937" t="str">
        <f t="shared" si="467"/>
        <v>LRKPLGS</v>
      </c>
      <c r="F4937" s="39">
        <v>127.16515350341797</v>
      </c>
      <c r="G4937">
        <f t="shared" si="465"/>
        <v>1.9426874384798388E-3</v>
      </c>
      <c r="H4937" s="38">
        <f>G4937*SUMIF('Manual Inputs'!$B$11:$B$22,'Expanded kW'!A4937,'Manual Inputs'!$C$11:$C$22)</f>
        <v>58110.140675543931</v>
      </c>
    </row>
    <row r="4938" spans="1:8" x14ac:dyDescent="0.2">
      <c r="A4938">
        <f t="shared" si="462"/>
        <v>9</v>
      </c>
      <c r="B4938" t="b">
        <f t="shared" si="463"/>
        <v>0</v>
      </c>
      <c r="C4938" t="str">
        <f t="shared" si="464"/>
        <v>ON</v>
      </c>
      <c r="D4938" s="4">
        <f t="shared" si="466"/>
        <v>42635.666666654695</v>
      </c>
      <c r="E4938" t="str">
        <f t="shared" si="467"/>
        <v>LRKPLGS</v>
      </c>
      <c r="F4938" s="39">
        <v>129.61199951171875</v>
      </c>
      <c r="G4938">
        <f t="shared" si="465"/>
        <v>1.9800676237999681E-3</v>
      </c>
      <c r="H4938" s="38">
        <f>G4938*SUMIF('Manual Inputs'!$B$11:$B$22,'Expanded kW'!A4938,'Manual Inputs'!$C$11:$C$22)</f>
        <v>59228.265899604856</v>
      </c>
    </row>
    <row r="4939" spans="1:8" x14ac:dyDescent="0.2">
      <c r="A4939">
        <f t="shared" si="462"/>
        <v>9</v>
      </c>
      <c r="B4939" t="b">
        <f t="shared" si="463"/>
        <v>0</v>
      </c>
      <c r="C4939" t="str">
        <f t="shared" si="464"/>
        <v>ON</v>
      </c>
      <c r="D4939" s="4">
        <f t="shared" si="466"/>
        <v>42635.70833332136</v>
      </c>
      <c r="E4939" t="str">
        <f t="shared" si="467"/>
        <v>LRKPLGS</v>
      </c>
      <c r="F4939" s="39">
        <v>117.11542510986328</v>
      </c>
      <c r="G4939">
        <f t="shared" si="465"/>
        <v>1.7891588925502489E-3</v>
      </c>
      <c r="H4939" s="38">
        <f>G4939*SUMIF('Manual Inputs'!$B$11:$B$22,'Expanded kW'!A4939,'Manual Inputs'!$C$11:$C$22)</f>
        <v>53517.757348732826</v>
      </c>
    </row>
    <row r="4940" spans="1:8" x14ac:dyDescent="0.2">
      <c r="A4940">
        <f t="shared" si="462"/>
        <v>9</v>
      </c>
      <c r="B4940" t="b">
        <f t="shared" si="463"/>
        <v>0</v>
      </c>
      <c r="C4940" t="str">
        <f t="shared" si="464"/>
        <v>ON</v>
      </c>
      <c r="D4940" s="4">
        <f t="shared" si="466"/>
        <v>42635.749999988024</v>
      </c>
      <c r="E4940" t="str">
        <f t="shared" si="467"/>
        <v>LRKPLGS</v>
      </c>
      <c r="F4940" s="39">
        <v>107.19090270996094</v>
      </c>
      <c r="G4940">
        <f t="shared" si="465"/>
        <v>1.6375431041992061E-3</v>
      </c>
      <c r="H4940" s="38">
        <f>G4940*SUMIF('Manual Inputs'!$B$11:$B$22,'Expanded kW'!A4940,'Manual Inputs'!$C$11:$C$22)</f>
        <v>48982.588893324079</v>
      </c>
    </row>
    <row r="4941" spans="1:8" x14ac:dyDescent="0.2">
      <c r="A4941">
        <f t="shared" si="462"/>
        <v>9</v>
      </c>
      <c r="B4941" t="b">
        <f t="shared" si="463"/>
        <v>0</v>
      </c>
      <c r="C4941" t="str">
        <f t="shared" si="464"/>
        <v>ON</v>
      </c>
      <c r="D4941" s="4">
        <f t="shared" si="466"/>
        <v>42635.791666654688</v>
      </c>
      <c r="E4941" t="str">
        <f t="shared" si="467"/>
        <v>LRKPLGS</v>
      </c>
      <c r="F4941" s="39">
        <v>102.99784088134766</v>
      </c>
      <c r="G4941">
        <f t="shared" si="465"/>
        <v>1.5734861804366962E-3</v>
      </c>
      <c r="H4941" s="38">
        <f>G4941*SUMIF('Manual Inputs'!$B$11:$B$22,'Expanded kW'!A4941,'Manual Inputs'!$C$11:$C$22)</f>
        <v>47066.502559850487</v>
      </c>
    </row>
    <row r="4942" spans="1:8" x14ac:dyDescent="0.2">
      <c r="A4942">
        <f t="shared" si="462"/>
        <v>9</v>
      </c>
      <c r="B4942" t="b">
        <f t="shared" si="463"/>
        <v>0</v>
      </c>
      <c r="C4942" t="str">
        <f t="shared" si="464"/>
        <v>ON</v>
      </c>
      <c r="D4942" s="4">
        <f t="shared" si="466"/>
        <v>42635.833333321352</v>
      </c>
      <c r="E4942" t="str">
        <f t="shared" si="467"/>
        <v>LRKPLGS</v>
      </c>
      <c r="F4942" s="39">
        <v>98.912544250488281</v>
      </c>
      <c r="G4942">
        <f t="shared" si="465"/>
        <v>1.511075573217784E-3</v>
      </c>
      <c r="H4942" s="38">
        <f>G4942*SUMIF('Manual Inputs'!$B$11:$B$22,'Expanded kW'!A4942,'Manual Inputs'!$C$11:$C$22)</f>
        <v>45199.661248530218</v>
      </c>
    </row>
    <row r="4943" spans="1:8" x14ac:dyDescent="0.2">
      <c r="A4943">
        <f t="shared" si="462"/>
        <v>9</v>
      </c>
      <c r="B4943" t="b">
        <f t="shared" si="463"/>
        <v>0</v>
      </c>
      <c r="C4943" t="str">
        <f t="shared" si="464"/>
        <v>OFF</v>
      </c>
      <c r="D4943" s="4">
        <f t="shared" si="466"/>
        <v>42635.874999988016</v>
      </c>
      <c r="E4943" t="str">
        <f t="shared" si="467"/>
        <v>LRKPLGS</v>
      </c>
      <c r="F4943" s="39">
        <v>84.183486938476563</v>
      </c>
      <c r="G4943">
        <f t="shared" si="465"/>
        <v>1.2860614570674369E-3</v>
      </c>
      <c r="H4943" s="38">
        <f>G4943*SUMIF('Manual Inputs'!$B$11:$B$22,'Expanded kW'!A4943,'Manual Inputs'!$C$11:$C$22)</f>
        <v>38468.984102796698</v>
      </c>
    </row>
    <row r="4944" spans="1:8" x14ac:dyDescent="0.2">
      <c r="A4944">
        <f t="shared" si="462"/>
        <v>9</v>
      </c>
      <c r="B4944" t="b">
        <f t="shared" si="463"/>
        <v>0</v>
      </c>
      <c r="C4944" t="str">
        <f t="shared" si="464"/>
        <v>OFF</v>
      </c>
      <c r="D4944" s="4">
        <f t="shared" si="466"/>
        <v>42635.916666654681</v>
      </c>
      <c r="E4944" t="str">
        <f t="shared" si="467"/>
        <v>LRKPLGS</v>
      </c>
      <c r="F4944" s="39">
        <v>77.63751220703125</v>
      </c>
      <c r="G4944">
        <f t="shared" si="465"/>
        <v>1.1860593532438967E-3</v>
      </c>
      <c r="H4944" s="38">
        <f>G4944*SUMIF('Manual Inputs'!$B$11:$B$22,'Expanded kW'!A4944,'Manual Inputs'!$C$11:$C$22)</f>
        <v>35477.696772713629</v>
      </c>
    </row>
    <row r="4945" spans="1:8" x14ac:dyDescent="0.2">
      <c r="A4945">
        <f t="shared" si="462"/>
        <v>9</v>
      </c>
      <c r="B4945" t="b">
        <f t="shared" si="463"/>
        <v>0</v>
      </c>
      <c r="C4945" t="str">
        <f t="shared" si="464"/>
        <v>OFF</v>
      </c>
      <c r="D4945" s="4">
        <f t="shared" si="466"/>
        <v>42635.958333321345</v>
      </c>
      <c r="E4945" t="str">
        <f t="shared" si="467"/>
        <v>LRKPLGS</v>
      </c>
      <c r="F4945" s="39">
        <v>72.63348388671875</v>
      </c>
      <c r="G4945">
        <f t="shared" si="465"/>
        <v>1.1096133875697612E-3</v>
      </c>
      <c r="H4945" s="38">
        <f>G4945*SUMIF('Manual Inputs'!$B$11:$B$22,'Expanded kW'!A4945,'Manual Inputs'!$C$11:$C$22)</f>
        <v>33191.026394653265</v>
      </c>
    </row>
    <row r="4946" spans="1:8" x14ac:dyDescent="0.2">
      <c r="A4946">
        <f t="shared" si="462"/>
        <v>9</v>
      </c>
      <c r="B4946" t="b">
        <f t="shared" si="463"/>
        <v>0</v>
      </c>
      <c r="C4946" t="str">
        <f t="shared" si="464"/>
        <v>OFF</v>
      </c>
      <c r="D4946" s="4">
        <f t="shared" si="466"/>
        <v>42635.999999988009</v>
      </c>
      <c r="E4946" t="str">
        <f t="shared" si="467"/>
        <v>LRKPLGS</v>
      </c>
      <c r="F4946" s="39">
        <v>69.412940979003906</v>
      </c>
      <c r="G4946">
        <f t="shared" si="465"/>
        <v>1.060413523616978E-3</v>
      </c>
      <c r="H4946" s="38">
        <f>G4946*SUMIF('Manual Inputs'!$B$11:$B$22,'Expanded kW'!A4946,'Manual Inputs'!$C$11:$C$22)</f>
        <v>31719.348059330809</v>
      </c>
    </row>
    <row r="4947" spans="1:8" x14ac:dyDescent="0.2">
      <c r="A4947">
        <f t="shared" si="462"/>
        <v>9</v>
      </c>
      <c r="B4947" t="b">
        <f t="shared" si="463"/>
        <v>0</v>
      </c>
      <c r="C4947" t="str">
        <f t="shared" si="464"/>
        <v>OFF</v>
      </c>
      <c r="D4947" s="4">
        <f t="shared" si="466"/>
        <v>42636.041666654673</v>
      </c>
      <c r="E4947" t="str">
        <f t="shared" si="467"/>
        <v>LRKPLGS</v>
      </c>
      <c r="F4947" s="39">
        <v>67.510475158691406</v>
      </c>
      <c r="G4947">
        <f t="shared" si="465"/>
        <v>1.0313497718781102E-3</v>
      </c>
      <c r="H4947" s="38">
        <f>G4947*SUMIF('Manual Inputs'!$B$11:$B$22,'Expanded kW'!A4947,'Manual Inputs'!$C$11:$C$22)</f>
        <v>30849.986025762373</v>
      </c>
    </row>
    <row r="4948" spans="1:8" x14ac:dyDescent="0.2">
      <c r="A4948">
        <f t="shared" si="462"/>
        <v>9</v>
      </c>
      <c r="B4948" t="b">
        <f t="shared" si="463"/>
        <v>0</v>
      </c>
      <c r="C4948" t="str">
        <f t="shared" si="464"/>
        <v>OFF</v>
      </c>
      <c r="D4948" s="4">
        <f t="shared" si="466"/>
        <v>42636.083333321338</v>
      </c>
      <c r="E4948" t="str">
        <f t="shared" si="467"/>
        <v>LRKPLGS</v>
      </c>
      <c r="F4948" s="39">
        <v>67.038047790527344</v>
      </c>
      <c r="G4948">
        <f t="shared" si="465"/>
        <v>1.0241325532577455E-3</v>
      </c>
      <c r="H4948" s="38">
        <f>G4948*SUMIF('Manual Inputs'!$B$11:$B$22,'Expanded kW'!A4948,'Manual Inputs'!$C$11:$C$22)</f>
        <v>30634.102821388678</v>
      </c>
    </row>
    <row r="4949" spans="1:8" x14ac:dyDescent="0.2">
      <c r="A4949">
        <f t="shared" si="462"/>
        <v>9</v>
      </c>
      <c r="B4949" t="b">
        <f t="shared" si="463"/>
        <v>0</v>
      </c>
      <c r="C4949" t="str">
        <f t="shared" si="464"/>
        <v>OFF</v>
      </c>
      <c r="D4949" s="4">
        <f t="shared" si="466"/>
        <v>42636.124999988002</v>
      </c>
      <c r="E4949" t="str">
        <f t="shared" si="467"/>
        <v>LRKPLGS</v>
      </c>
      <c r="F4949" s="39">
        <v>67.203826904296875</v>
      </c>
      <c r="G4949">
        <f t="shared" si="465"/>
        <v>1.0266651417303709E-3</v>
      </c>
      <c r="H4949" s="38">
        <f>G4949*SUMIF('Manual Inputs'!$B$11:$B$22,'Expanded kW'!A4949,'Manual Inputs'!$C$11:$C$22)</f>
        <v>30709.858225733435</v>
      </c>
    </row>
    <row r="4950" spans="1:8" x14ac:dyDescent="0.2">
      <c r="A4950">
        <f t="shared" si="462"/>
        <v>9</v>
      </c>
      <c r="B4950" t="b">
        <f t="shared" si="463"/>
        <v>0</v>
      </c>
      <c r="C4950" t="str">
        <f t="shared" si="464"/>
        <v>OFF</v>
      </c>
      <c r="D4950" s="4">
        <f t="shared" si="466"/>
        <v>42636.166666654666</v>
      </c>
      <c r="E4950" t="str">
        <f t="shared" si="467"/>
        <v>LRKPLGS</v>
      </c>
      <c r="F4950" s="39">
        <v>65.656761169433594</v>
      </c>
      <c r="G4950">
        <f t="shared" si="465"/>
        <v>1.0030307962605586E-3</v>
      </c>
      <c r="H4950" s="38">
        <f>G4950*SUMIF('Manual Inputs'!$B$11:$B$22,'Expanded kW'!A4950,'Manual Inputs'!$C$11:$C$22)</f>
        <v>30002.901917260115</v>
      </c>
    </row>
    <row r="4951" spans="1:8" x14ac:dyDescent="0.2">
      <c r="A4951">
        <f t="shared" si="462"/>
        <v>9</v>
      </c>
      <c r="B4951" t="b">
        <f t="shared" si="463"/>
        <v>0</v>
      </c>
      <c r="C4951" t="str">
        <f t="shared" si="464"/>
        <v>OFF</v>
      </c>
      <c r="D4951" s="4">
        <f t="shared" si="466"/>
        <v>42636.20833332133</v>
      </c>
      <c r="E4951" t="str">
        <f t="shared" si="467"/>
        <v>LRKPLGS</v>
      </c>
      <c r="F4951" s="39">
        <v>73.350975036621094</v>
      </c>
      <c r="G4951">
        <f t="shared" si="465"/>
        <v>1.1205744174253047E-3</v>
      </c>
      <c r="H4951" s="38">
        <f>G4951*SUMIF('Manual Inputs'!$B$11:$B$22,'Expanded kW'!A4951,'Manual Inputs'!$C$11:$C$22)</f>
        <v>33518.895394183564</v>
      </c>
    </row>
    <row r="4952" spans="1:8" x14ac:dyDescent="0.2">
      <c r="A4952">
        <f t="shared" si="462"/>
        <v>9</v>
      </c>
      <c r="B4952" t="b">
        <f t="shared" si="463"/>
        <v>0</v>
      </c>
      <c r="C4952" t="str">
        <f t="shared" si="464"/>
        <v>OFF</v>
      </c>
      <c r="D4952" s="4">
        <f t="shared" si="466"/>
        <v>42636.249999987995</v>
      </c>
      <c r="E4952" t="str">
        <f t="shared" si="467"/>
        <v>LRKPLGS</v>
      </c>
      <c r="F4952" s="39">
        <v>99.724853515625</v>
      </c>
      <c r="G4952">
        <f t="shared" si="465"/>
        <v>1.5234851285249261E-3</v>
      </c>
      <c r="H4952" s="38">
        <f>G4952*SUMIF('Manual Inputs'!$B$11:$B$22,'Expanded kW'!A4952,'Manual Inputs'!$C$11:$C$22)</f>
        <v>45570.858894808953</v>
      </c>
    </row>
    <row r="4953" spans="1:8" x14ac:dyDescent="0.2">
      <c r="A4953">
        <f t="shared" si="462"/>
        <v>9</v>
      </c>
      <c r="B4953" t="b">
        <f t="shared" si="463"/>
        <v>0</v>
      </c>
      <c r="C4953" t="str">
        <f t="shared" si="464"/>
        <v>ON</v>
      </c>
      <c r="D4953" s="4">
        <f t="shared" si="466"/>
        <v>42636.291666654659</v>
      </c>
      <c r="E4953" t="str">
        <f t="shared" si="467"/>
        <v>LRKPLGS</v>
      </c>
      <c r="F4953" s="39">
        <v>96.875205993652344</v>
      </c>
      <c r="G4953">
        <f t="shared" si="465"/>
        <v>1.4799513907633255E-3</v>
      </c>
      <c r="H4953" s="38">
        <f>G4953*SUMIF('Manual Inputs'!$B$11:$B$22,'Expanded kW'!A4953,'Manual Inputs'!$C$11:$C$22)</f>
        <v>44268.667108651942</v>
      </c>
    </row>
    <row r="4954" spans="1:8" x14ac:dyDescent="0.2">
      <c r="A4954">
        <f t="shared" si="462"/>
        <v>9</v>
      </c>
      <c r="B4954" t="b">
        <f t="shared" si="463"/>
        <v>0</v>
      </c>
      <c r="C4954" t="str">
        <f t="shared" si="464"/>
        <v>ON</v>
      </c>
      <c r="D4954" s="4">
        <f t="shared" si="466"/>
        <v>42636.333333321323</v>
      </c>
      <c r="E4954" t="str">
        <f t="shared" si="467"/>
        <v>LRKPLGS</v>
      </c>
      <c r="F4954" s="39">
        <v>100.80899047851562</v>
      </c>
      <c r="G4954">
        <f t="shared" si="465"/>
        <v>1.5400473643369774E-3</v>
      </c>
      <c r="H4954" s="38">
        <f>G4954*SUMIF('Manual Inputs'!$B$11:$B$22,'Expanded kW'!A4954,'Manual Inputs'!$C$11:$C$22)</f>
        <v>46066.272533604562</v>
      </c>
    </row>
    <row r="4955" spans="1:8" x14ac:dyDescent="0.2">
      <c r="A4955">
        <f t="shared" si="462"/>
        <v>9</v>
      </c>
      <c r="B4955" t="b">
        <f t="shared" si="463"/>
        <v>0</v>
      </c>
      <c r="C4955" t="str">
        <f t="shared" si="464"/>
        <v>ON</v>
      </c>
      <c r="D4955" s="4">
        <f t="shared" si="466"/>
        <v>42636.374999987987</v>
      </c>
      <c r="E4955" t="str">
        <f t="shared" si="467"/>
        <v>LRKPLGS</v>
      </c>
      <c r="F4955" s="39">
        <v>111.39565277099609</v>
      </c>
      <c r="G4955">
        <f t="shared" si="465"/>
        <v>1.7017785877454182E-3</v>
      </c>
      <c r="H4955" s="38">
        <f>G4955*SUMIF('Manual Inputs'!$B$11:$B$22,'Expanded kW'!A4955,'Manual Inputs'!$C$11:$C$22)</f>
        <v>50904.016350616359</v>
      </c>
    </row>
    <row r="4956" spans="1:8" x14ac:dyDescent="0.2">
      <c r="A4956">
        <f t="shared" si="462"/>
        <v>9</v>
      </c>
      <c r="B4956" t="b">
        <f t="shared" si="463"/>
        <v>0</v>
      </c>
      <c r="C4956" t="str">
        <f t="shared" si="464"/>
        <v>ON</v>
      </c>
      <c r="D4956" s="4">
        <f t="shared" si="466"/>
        <v>42636.416666654652</v>
      </c>
      <c r="E4956" t="str">
        <f t="shared" si="467"/>
        <v>LRKPLGS</v>
      </c>
      <c r="F4956" s="39">
        <v>107.38648223876953</v>
      </c>
      <c r="G4956">
        <f t="shared" si="465"/>
        <v>1.6405309501882415E-3</v>
      </c>
      <c r="H4956" s="38">
        <f>G4956*SUMIF('Manual Inputs'!$B$11:$B$22,'Expanded kW'!A4956,'Manual Inputs'!$C$11:$C$22)</f>
        <v>49071.962071582529</v>
      </c>
    </row>
    <row r="4957" spans="1:8" x14ac:dyDescent="0.2">
      <c r="A4957">
        <f t="shared" si="462"/>
        <v>9</v>
      </c>
      <c r="B4957" t="b">
        <f t="shared" si="463"/>
        <v>0</v>
      </c>
      <c r="C4957" t="str">
        <f t="shared" si="464"/>
        <v>ON</v>
      </c>
      <c r="D4957" s="4">
        <f t="shared" si="466"/>
        <v>42636.458333321316</v>
      </c>
      <c r="E4957" t="str">
        <f t="shared" si="467"/>
        <v>LRKPLGS</v>
      </c>
      <c r="F4957" s="39">
        <v>113.25224304199219</v>
      </c>
      <c r="G4957">
        <f t="shared" si="465"/>
        <v>1.7301415039885936E-3</v>
      </c>
      <c r="H4957" s="38">
        <f>G4957*SUMIF('Manual Inputs'!$B$11:$B$22,'Expanded kW'!A4957,'Manual Inputs'!$C$11:$C$22)</f>
        <v>51752.414821833787</v>
      </c>
    </row>
    <row r="4958" spans="1:8" x14ac:dyDescent="0.2">
      <c r="A4958">
        <f t="shared" si="462"/>
        <v>9</v>
      </c>
      <c r="B4958" t="b">
        <f t="shared" si="463"/>
        <v>0</v>
      </c>
      <c r="C4958" t="str">
        <f t="shared" si="464"/>
        <v>ON</v>
      </c>
      <c r="D4958" s="4">
        <f t="shared" si="466"/>
        <v>42636.49999998798</v>
      </c>
      <c r="E4958" t="str">
        <f t="shared" si="467"/>
        <v>LRKPLGS</v>
      </c>
      <c r="F4958" s="39">
        <v>127.05839538574219</v>
      </c>
      <c r="G4958">
        <f t="shared" si="465"/>
        <v>1.9410565069828787E-3</v>
      </c>
      <c r="H4958" s="38">
        <f>G4958*SUMIF('Manual Inputs'!$B$11:$B$22,'Expanded kW'!A4958,'Manual Inputs'!$C$11:$C$22)</f>
        <v>58061.355854659574</v>
      </c>
    </row>
    <row r="4959" spans="1:8" x14ac:dyDescent="0.2">
      <c r="A4959">
        <f t="shared" si="462"/>
        <v>9</v>
      </c>
      <c r="B4959" t="b">
        <f t="shared" si="463"/>
        <v>0</v>
      </c>
      <c r="C4959" t="str">
        <f t="shared" si="464"/>
        <v>ON</v>
      </c>
      <c r="D4959" s="4">
        <f t="shared" si="466"/>
        <v>42636.541666654644</v>
      </c>
      <c r="E4959" t="str">
        <f t="shared" si="467"/>
        <v>LRKPLGS</v>
      </c>
      <c r="F4959" s="39">
        <v>125.31280517578125</v>
      </c>
      <c r="G4959">
        <f t="shared" si="465"/>
        <v>1.9143893259179548E-3</v>
      </c>
      <c r="H4959" s="38">
        <f>G4959*SUMIF('Manual Inputs'!$B$11:$B$22,'Expanded kW'!A4959,'Manual Inputs'!$C$11:$C$22)</f>
        <v>57263.680627853391</v>
      </c>
    </row>
    <row r="4960" spans="1:8" x14ac:dyDescent="0.2">
      <c r="A4960">
        <f t="shared" si="462"/>
        <v>9</v>
      </c>
      <c r="B4960" t="b">
        <f t="shared" si="463"/>
        <v>0</v>
      </c>
      <c r="C4960" t="str">
        <f t="shared" si="464"/>
        <v>ON</v>
      </c>
      <c r="D4960" s="4">
        <f t="shared" si="466"/>
        <v>42636.583333321309</v>
      </c>
      <c r="E4960" t="str">
        <f t="shared" si="467"/>
        <v>LRKPLGS</v>
      </c>
      <c r="F4960" s="39">
        <v>123.60216522216797</v>
      </c>
      <c r="G4960">
        <f t="shared" si="465"/>
        <v>1.8882560759033826E-3</v>
      </c>
      <c r="H4960" s="38">
        <f>G4960*SUMIF('Manual Inputs'!$B$11:$B$22,'Expanded kW'!A4960,'Manual Inputs'!$C$11:$C$22)</f>
        <v>56481.9764769045</v>
      </c>
    </row>
    <row r="4961" spans="1:8" x14ac:dyDescent="0.2">
      <c r="A4961">
        <f t="shared" si="462"/>
        <v>9</v>
      </c>
      <c r="B4961" t="b">
        <f t="shared" si="463"/>
        <v>0</v>
      </c>
      <c r="C4961" t="str">
        <f t="shared" si="464"/>
        <v>ON</v>
      </c>
      <c r="D4961" s="4">
        <f t="shared" si="466"/>
        <v>42636.624999987973</v>
      </c>
      <c r="E4961" t="str">
        <f t="shared" si="467"/>
        <v>LRKPLGS</v>
      </c>
      <c r="F4961" s="39">
        <v>125.2000732421875</v>
      </c>
      <c r="G4961">
        <f t="shared" si="465"/>
        <v>1.9126671331216221E-3</v>
      </c>
      <c r="H4961" s="38">
        <f>G4961*SUMIF('Manual Inputs'!$B$11:$B$22,'Expanded kW'!A4961,'Manual Inputs'!$C$11:$C$22)</f>
        <v>57212.165976714445</v>
      </c>
    </row>
    <row r="4962" spans="1:8" x14ac:dyDescent="0.2">
      <c r="A4962">
        <f t="shared" si="462"/>
        <v>9</v>
      </c>
      <c r="B4962" t="b">
        <f t="shared" si="463"/>
        <v>0</v>
      </c>
      <c r="C4962" t="str">
        <f t="shared" si="464"/>
        <v>ON</v>
      </c>
      <c r="D4962" s="4">
        <f t="shared" si="466"/>
        <v>42636.666666654637</v>
      </c>
      <c r="E4962" t="str">
        <f t="shared" si="467"/>
        <v>LRKPLGS</v>
      </c>
      <c r="F4962" s="39">
        <v>119.06654357910156</v>
      </c>
      <c r="G4962">
        <f t="shared" si="465"/>
        <v>1.8189659052164455E-3</v>
      </c>
      <c r="H4962" s="38">
        <f>G4962*SUMIF('Manual Inputs'!$B$11:$B$22,'Expanded kW'!A4962,'Manual Inputs'!$C$11:$C$22)</f>
        <v>54409.35198451519</v>
      </c>
    </row>
    <row r="4963" spans="1:8" x14ac:dyDescent="0.2">
      <c r="A4963">
        <f t="shared" si="462"/>
        <v>9</v>
      </c>
      <c r="B4963" t="b">
        <f t="shared" si="463"/>
        <v>0</v>
      </c>
      <c r="C4963" t="str">
        <f t="shared" si="464"/>
        <v>ON</v>
      </c>
      <c r="D4963" s="4">
        <f t="shared" si="466"/>
        <v>42636.708333321301</v>
      </c>
      <c r="E4963" t="str">
        <f t="shared" si="467"/>
        <v>LRKPLGS</v>
      </c>
      <c r="F4963" s="39">
        <v>107.43183135986328</v>
      </c>
      <c r="G4963">
        <f t="shared" si="465"/>
        <v>1.6412237435004641E-3</v>
      </c>
      <c r="H4963" s="38">
        <f>G4963*SUMIF('Manual Inputs'!$B$11:$B$22,'Expanded kW'!A4963,'Manual Inputs'!$C$11:$C$22)</f>
        <v>49092.685074179295</v>
      </c>
    </row>
    <row r="4964" spans="1:8" x14ac:dyDescent="0.2">
      <c r="A4964">
        <f t="shared" si="462"/>
        <v>9</v>
      </c>
      <c r="B4964" t="b">
        <f t="shared" si="463"/>
        <v>0</v>
      </c>
      <c r="C4964" t="str">
        <f t="shared" si="464"/>
        <v>ON</v>
      </c>
      <c r="D4964" s="4">
        <f t="shared" si="466"/>
        <v>42636.749999987966</v>
      </c>
      <c r="E4964" t="str">
        <f t="shared" si="467"/>
        <v>LRKPLGS</v>
      </c>
      <c r="F4964" s="39">
        <v>102.16450500488281</v>
      </c>
      <c r="G4964">
        <f t="shared" si="465"/>
        <v>1.560755404004304E-3</v>
      </c>
      <c r="H4964" s="38">
        <f>G4964*SUMIF('Manual Inputs'!$B$11:$B$22,'Expanded kW'!A4964,'Manual Inputs'!$C$11:$C$22)</f>
        <v>46685.696468895316</v>
      </c>
    </row>
    <row r="4965" spans="1:8" x14ac:dyDescent="0.2">
      <c r="A4965">
        <f t="shared" si="462"/>
        <v>9</v>
      </c>
      <c r="B4965" t="b">
        <f t="shared" si="463"/>
        <v>0</v>
      </c>
      <c r="C4965" t="str">
        <f t="shared" si="464"/>
        <v>ON</v>
      </c>
      <c r="D4965" s="4">
        <f t="shared" si="466"/>
        <v>42636.79166665463</v>
      </c>
      <c r="E4965" t="str">
        <f t="shared" si="467"/>
        <v>LRKPLGS</v>
      </c>
      <c r="F4965" s="39">
        <v>100.43194580078125</v>
      </c>
      <c r="G4965">
        <f t="shared" si="465"/>
        <v>1.5342872961185989E-3</v>
      </c>
      <c r="H4965" s="38">
        <f>G4965*SUMIF('Manual Inputs'!$B$11:$B$22,'Expanded kW'!A4965,'Manual Inputs'!$C$11:$C$22)</f>
        <v>45893.975967599785</v>
      </c>
    </row>
    <row r="4966" spans="1:8" x14ac:dyDescent="0.2">
      <c r="A4966">
        <f t="shared" si="462"/>
        <v>9</v>
      </c>
      <c r="B4966" t="b">
        <f t="shared" si="463"/>
        <v>0</v>
      </c>
      <c r="C4966" t="str">
        <f t="shared" si="464"/>
        <v>ON</v>
      </c>
      <c r="D4966" s="4">
        <f t="shared" si="466"/>
        <v>42636.833333321294</v>
      </c>
      <c r="E4966" t="str">
        <f t="shared" si="467"/>
        <v>LRKPLGS</v>
      </c>
      <c r="F4966" s="39">
        <v>94.890190124511719</v>
      </c>
      <c r="G4966">
        <f t="shared" si="465"/>
        <v>1.4496265314137161E-3</v>
      </c>
      <c r="H4966" s="38">
        <f>G4966*SUMIF('Manual Inputs'!$B$11:$B$22,'Expanded kW'!A4966,'Manual Inputs'!$C$11:$C$22)</f>
        <v>43361.582516520743</v>
      </c>
    </row>
    <row r="4967" spans="1:8" x14ac:dyDescent="0.2">
      <c r="A4967">
        <f t="shared" si="462"/>
        <v>9</v>
      </c>
      <c r="B4967" t="b">
        <f t="shared" si="463"/>
        <v>0</v>
      </c>
      <c r="C4967" t="str">
        <f t="shared" si="464"/>
        <v>OFF</v>
      </c>
      <c r="D4967" s="4">
        <f t="shared" si="466"/>
        <v>42636.874999987958</v>
      </c>
      <c r="E4967" t="str">
        <f t="shared" si="467"/>
        <v>LRKPLGS</v>
      </c>
      <c r="F4967" s="39">
        <v>89.900337219238281</v>
      </c>
      <c r="G4967">
        <f t="shared" si="465"/>
        <v>1.373397121926342E-3</v>
      </c>
      <c r="H4967" s="38">
        <f>G4967*SUMIF('Manual Inputs'!$B$11:$B$22,'Expanded kW'!A4967,'Manual Inputs'!$C$11:$C$22)</f>
        <v>41081.389819958495</v>
      </c>
    </row>
    <row r="4968" spans="1:8" x14ac:dyDescent="0.2">
      <c r="A4968">
        <f t="shared" si="462"/>
        <v>9</v>
      </c>
      <c r="B4968" t="b">
        <f t="shared" si="463"/>
        <v>0</v>
      </c>
      <c r="C4968" t="str">
        <f t="shared" si="464"/>
        <v>OFF</v>
      </c>
      <c r="D4968" s="4">
        <f t="shared" si="466"/>
        <v>42636.916666654623</v>
      </c>
      <c r="E4968" t="str">
        <f t="shared" si="467"/>
        <v>LRKPLGS</v>
      </c>
      <c r="F4968" s="39">
        <v>83.399955749511719</v>
      </c>
      <c r="G4968">
        <f t="shared" si="465"/>
        <v>1.2740915411233E-3</v>
      </c>
      <c r="H4968" s="38">
        <f>G4968*SUMIF('Manual Inputs'!$B$11:$B$22,'Expanded kW'!A4968,'Manual Inputs'!$C$11:$C$22)</f>
        <v>38110.937056416187</v>
      </c>
    </row>
    <row r="4969" spans="1:8" x14ac:dyDescent="0.2">
      <c r="A4969">
        <f t="shared" si="462"/>
        <v>9</v>
      </c>
      <c r="B4969" t="b">
        <f t="shared" si="463"/>
        <v>0</v>
      </c>
      <c r="C4969" t="str">
        <f t="shared" si="464"/>
        <v>OFF</v>
      </c>
      <c r="D4969" s="4">
        <f t="shared" si="466"/>
        <v>42636.958333321287</v>
      </c>
      <c r="E4969" t="str">
        <f t="shared" si="467"/>
        <v>LRKPLGS</v>
      </c>
      <c r="F4969" s="39">
        <v>75.532218933105469</v>
      </c>
      <c r="G4969">
        <f t="shared" si="465"/>
        <v>1.1538970298015569E-3</v>
      </c>
      <c r="H4969" s="38">
        <f>G4969*SUMIF('Manual Inputs'!$B$11:$B$22,'Expanded kW'!A4969,'Manual Inputs'!$C$11:$C$22)</f>
        <v>34515.649506299444</v>
      </c>
    </row>
    <row r="4970" spans="1:8" x14ac:dyDescent="0.2">
      <c r="A4970">
        <f t="shared" si="462"/>
        <v>9</v>
      </c>
      <c r="B4970" t="b">
        <f t="shared" si="463"/>
        <v>0</v>
      </c>
      <c r="C4970" t="str">
        <f t="shared" si="464"/>
        <v>OFF</v>
      </c>
      <c r="D4970" s="4">
        <f t="shared" si="466"/>
        <v>42636.999999987951</v>
      </c>
      <c r="E4970" t="str">
        <f t="shared" si="467"/>
        <v>LRKPLGS</v>
      </c>
      <c r="F4970" s="39">
        <v>67.781089782714844</v>
      </c>
      <c r="G4970">
        <f t="shared" si="465"/>
        <v>1.0354839203950241E-3</v>
      </c>
      <c r="H4970" s="38">
        <f>G4970*SUMIF('Manual Inputs'!$B$11:$B$22,'Expanded kW'!A4970,'Manual Inputs'!$C$11:$C$22)</f>
        <v>30973.647684932537</v>
      </c>
    </row>
    <row r="4971" spans="1:8" x14ac:dyDescent="0.2">
      <c r="A4971">
        <f t="shared" si="462"/>
        <v>9</v>
      </c>
      <c r="B4971" t="b">
        <f t="shared" si="463"/>
        <v>0</v>
      </c>
      <c r="C4971" t="str">
        <f t="shared" si="464"/>
        <v>OFF</v>
      </c>
      <c r="D4971" s="4">
        <f t="shared" si="466"/>
        <v>42637.041666654615</v>
      </c>
      <c r="E4971" t="str">
        <f t="shared" si="467"/>
        <v>LRKPLGS</v>
      </c>
      <c r="F4971" s="39">
        <v>66.627616882324219</v>
      </c>
      <c r="G4971">
        <f t="shared" si="465"/>
        <v>1.0178624474326567E-3</v>
      </c>
      <c r="H4971" s="38">
        <f>G4971*SUMIF('Manual Inputs'!$B$11:$B$22,'Expanded kW'!A4971,'Manual Inputs'!$C$11:$C$22)</f>
        <v>30446.549886042802</v>
      </c>
    </row>
    <row r="4972" spans="1:8" x14ac:dyDescent="0.2">
      <c r="A4972">
        <f t="shared" si="462"/>
        <v>9</v>
      </c>
      <c r="B4972" t="b">
        <f t="shared" si="463"/>
        <v>0</v>
      </c>
      <c r="C4972" t="str">
        <f t="shared" si="464"/>
        <v>OFF</v>
      </c>
      <c r="D4972" s="4">
        <f t="shared" si="466"/>
        <v>42637.083333321279</v>
      </c>
      <c r="E4972" t="str">
        <f t="shared" si="467"/>
        <v>LRKPLGS</v>
      </c>
      <c r="F4972" s="39">
        <v>66.518081665039063</v>
      </c>
      <c r="G4972">
        <f t="shared" si="465"/>
        <v>1.0161890905040598E-3</v>
      </c>
      <c r="H4972" s="38">
        <f>G4972*SUMIF('Manual Inputs'!$B$11:$B$22,'Expanded kW'!A4972,'Manual Inputs'!$C$11:$C$22)</f>
        <v>30396.496025295521</v>
      </c>
    </row>
    <row r="4973" spans="1:8" x14ac:dyDescent="0.2">
      <c r="A4973">
        <f t="shared" si="462"/>
        <v>9</v>
      </c>
      <c r="B4973" t="b">
        <f t="shared" si="463"/>
        <v>0</v>
      </c>
      <c r="C4973" t="str">
        <f t="shared" si="464"/>
        <v>OFF</v>
      </c>
      <c r="D4973" s="4">
        <f t="shared" si="466"/>
        <v>42637.124999987944</v>
      </c>
      <c r="E4973" t="str">
        <f t="shared" si="467"/>
        <v>LRKPLGS</v>
      </c>
      <c r="F4973" s="39">
        <v>67.453605651855469</v>
      </c>
      <c r="G4973">
        <f t="shared" si="465"/>
        <v>1.0304809829566252E-3</v>
      </c>
      <c r="H4973" s="38">
        <f>G4973*SUMIF('Manual Inputs'!$B$11:$B$22,'Expanded kW'!A4973,'Manual Inputs'!$C$11:$C$22)</f>
        <v>30823.998599558414</v>
      </c>
    </row>
    <row r="4974" spans="1:8" x14ac:dyDescent="0.2">
      <c r="A4974">
        <f t="shared" si="462"/>
        <v>9</v>
      </c>
      <c r="B4974" t="b">
        <f t="shared" si="463"/>
        <v>0</v>
      </c>
      <c r="C4974" t="str">
        <f t="shared" si="464"/>
        <v>OFF</v>
      </c>
      <c r="D4974" s="4">
        <f t="shared" si="466"/>
        <v>42637.166666654608</v>
      </c>
      <c r="E4974" t="str">
        <f t="shared" si="467"/>
        <v>LRKPLGS</v>
      </c>
      <c r="F4974" s="39">
        <v>65.106124877929687</v>
      </c>
      <c r="G4974">
        <f t="shared" si="465"/>
        <v>9.9461878890473045E-4</v>
      </c>
      <c r="H4974" s="38">
        <f>G4974*SUMIF('Manual Inputs'!$B$11:$B$22,'Expanded kW'!A4974,'Manual Inputs'!$C$11:$C$22)</f>
        <v>29751.27990070279</v>
      </c>
    </row>
    <row r="4975" spans="1:8" x14ac:dyDescent="0.2">
      <c r="A4975">
        <f t="shared" si="462"/>
        <v>9</v>
      </c>
      <c r="B4975" t="b">
        <f t="shared" si="463"/>
        <v>0</v>
      </c>
      <c r="C4975" t="str">
        <f t="shared" si="464"/>
        <v>OFF</v>
      </c>
      <c r="D4975" s="4">
        <f t="shared" si="466"/>
        <v>42637.208333321272</v>
      </c>
      <c r="E4975" t="str">
        <f t="shared" si="467"/>
        <v>LRKPLGS</v>
      </c>
      <c r="F4975" s="39">
        <v>67.749290466308594</v>
      </c>
      <c r="G4975">
        <f t="shared" si="465"/>
        <v>1.0349981258921063E-3</v>
      </c>
      <c r="H4975" s="38">
        <f>G4975*SUMIF('Manual Inputs'!$B$11:$B$22,'Expanded kW'!A4975,'Manual Inputs'!$C$11:$C$22)</f>
        <v>30959.1164812274</v>
      </c>
    </row>
    <row r="4976" spans="1:8" x14ac:dyDescent="0.2">
      <c r="A4976">
        <f t="shared" si="462"/>
        <v>9</v>
      </c>
      <c r="B4976" t="b">
        <f t="shared" si="463"/>
        <v>0</v>
      </c>
      <c r="C4976" t="str">
        <f t="shared" si="464"/>
        <v>OFF</v>
      </c>
      <c r="D4976" s="4">
        <f t="shared" si="466"/>
        <v>42637.249999987936</v>
      </c>
      <c r="E4976" t="str">
        <f t="shared" si="467"/>
        <v>LRKPLGS</v>
      </c>
      <c r="F4976" s="39">
        <v>70.772842407226562</v>
      </c>
      <c r="G4976">
        <f t="shared" si="465"/>
        <v>1.0811885814798847E-3</v>
      </c>
      <c r="H4976" s="38">
        <f>G4976*SUMIF('Manual Inputs'!$B$11:$B$22,'Expanded kW'!A4976,'Manual Inputs'!$C$11:$C$22)</f>
        <v>32340.776659240193</v>
      </c>
    </row>
    <row r="4977" spans="1:8" x14ac:dyDescent="0.2">
      <c r="A4977">
        <f t="shared" si="462"/>
        <v>9</v>
      </c>
      <c r="B4977" t="b">
        <f t="shared" si="463"/>
        <v>0</v>
      </c>
      <c r="C4977" t="str">
        <f t="shared" si="464"/>
        <v>OFF</v>
      </c>
      <c r="D4977" s="4">
        <f t="shared" si="466"/>
        <v>42637.291666654601</v>
      </c>
      <c r="E4977" t="str">
        <f t="shared" si="467"/>
        <v>LRKPLGS</v>
      </c>
      <c r="F4977" s="39">
        <v>82.790657043457031</v>
      </c>
      <c r="G4977">
        <f t="shared" si="465"/>
        <v>1.2647833548008367E-3</v>
      </c>
      <c r="H4977" s="38">
        <f>G4977*SUMIF('Manual Inputs'!$B$11:$B$22,'Expanded kW'!A4977,'Manual Inputs'!$C$11:$C$22)</f>
        <v>37832.508315941202</v>
      </c>
    </row>
    <row r="4978" spans="1:8" x14ac:dyDescent="0.2">
      <c r="A4978">
        <f t="shared" si="462"/>
        <v>9</v>
      </c>
      <c r="B4978" t="b">
        <f t="shared" si="463"/>
        <v>0</v>
      </c>
      <c r="C4978" t="str">
        <f t="shared" si="464"/>
        <v>OFF</v>
      </c>
      <c r="D4978" s="4">
        <f t="shared" si="466"/>
        <v>42637.333333321265</v>
      </c>
      <c r="E4978" t="str">
        <f t="shared" si="467"/>
        <v>LRKPLGS</v>
      </c>
      <c r="F4978" s="39">
        <v>79.824028015136719</v>
      </c>
      <c r="G4978">
        <f t="shared" si="465"/>
        <v>1.2194625040082285E-3</v>
      </c>
      <c r="H4978" s="38">
        <f>G4978*SUMIF('Manual Inputs'!$B$11:$B$22,'Expanded kW'!A4978,'Manual Inputs'!$C$11:$C$22)</f>
        <v>36476.859968745113</v>
      </c>
    </row>
    <row r="4979" spans="1:8" x14ac:dyDescent="0.2">
      <c r="A4979">
        <f t="shared" si="462"/>
        <v>9</v>
      </c>
      <c r="B4979" t="b">
        <f t="shared" si="463"/>
        <v>0</v>
      </c>
      <c r="C4979" t="str">
        <f t="shared" si="464"/>
        <v>OFF</v>
      </c>
      <c r="D4979" s="4">
        <f t="shared" si="466"/>
        <v>42637.374999987929</v>
      </c>
      <c r="E4979" t="str">
        <f t="shared" si="467"/>
        <v>LRKPLGS</v>
      </c>
      <c r="F4979" s="39">
        <v>82.541717529296875</v>
      </c>
      <c r="G4979">
        <f t="shared" si="465"/>
        <v>1.2609803344467803E-3</v>
      </c>
      <c r="H4979" s="38">
        <f>G4979*SUMIF('Manual Inputs'!$B$11:$B$22,'Expanded kW'!A4979,'Manual Inputs'!$C$11:$C$22)</f>
        <v>37718.751443173693</v>
      </c>
    </row>
    <row r="4980" spans="1:8" x14ac:dyDescent="0.2">
      <c r="A4980">
        <f t="shared" si="462"/>
        <v>9</v>
      </c>
      <c r="B4980" t="b">
        <f t="shared" si="463"/>
        <v>0</v>
      </c>
      <c r="C4980" t="str">
        <f t="shared" si="464"/>
        <v>OFF</v>
      </c>
      <c r="D4980" s="4">
        <f t="shared" si="466"/>
        <v>42637.416666654593</v>
      </c>
      <c r="E4980" t="str">
        <f t="shared" si="467"/>
        <v>LRKPLGS</v>
      </c>
      <c r="F4980" s="39">
        <v>87.419517517089844</v>
      </c>
      <c r="G4980">
        <f t="shared" si="465"/>
        <v>1.3354979243889638E-3</v>
      </c>
      <c r="H4980" s="38">
        <f>G4980*SUMIF('Manual Inputs'!$B$11:$B$22,'Expanded kW'!A4980,'Manual Inputs'!$C$11:$C$22)</f>
        <v>39947.739775816233</v>
      </c>
    </row>
    <row r="4981" spans="1:8" x14ac:dyDescent="0.2">
      <c r="A4981">
        <f t="shared" si="462"/>
        <v>9</v>
      </c>
      <c r="B4981" t="b">
        <f t="shared" si="463"/>
        <v>0</v>
      </c>
      <c r="C4981" t="str">
        <f t="shared" si="464"/>
        <v>OFF</v>
      </c>
      <c r="D4981" s="4">
        <f t="shared" si="466"/>
        <v>42637.458333321258</v>
      </c>
      <c r="E4981" t="str">
        <f t="shared" si="467"/>
        <v>LRKPLGS</v>
      </c>
      <c r="F4981" s="39">
        <v>93.778549194335938</v>
      </c>
      <c r="G4981">
        <f t="shared" si="465"/>
        <v>1.4326441206537238E-3</v>
      </c>
      <c r="H4981" s="38">
        <f>G4981*SUMIF('Manual Inputs'!$B$11:$B$22,'Expanded kW'!A4981,'Manual Inputs'!$C$11:$C$22)</f>
        <v>42853.600502159628</v>
      </c>
    </row>
    <row r="4982" spans="1:8" x14ac:dyDescent="0.2">
      <c r="A4982">
        <f t="shared" si="462"/>
        <v>9</v>
      </c>
      <c r="B4982" t="b">
        <f t="shared" si="463"/>
        <v>0</v>
      </c>
      <c r="C4982" t="str">
        <f t="shared" si="464"/>
        <v>OFF</v>
      </c>
      <c r="D4982" s="4">
        <f t="shared" si="466"/>
        <v>42637.499999987922</v>
      </c>
      <c r="E4982" t="str">
        <f t="shared" si="467"/>
        <v>LRKPLGS</v>
      </c>
      <c r="F4982" s="39">
        <v>98.474700927734375</v>
      </c>
      <c r="G4982">
        <f t="shared" si="465"/>
        <v>1.5043866910853573E-3</v>
      </c>
      <c r="H4982" s="38">
        <f>G4982*SUMIF('Manual Inputs'!$B$11:$B$22,'Expanded kW'!A4982,'Manual Inputs'!$C$11:$C$22)</f>
        <v>44999.581774097831</v>
      </c>
    </row>
    <row r="4983" spans="1:8" x14ac:dyDescent="0.2">
      <c r="A4983">
        <f t="shared" si="462"/>
        <v>9</v>
      </c>
      <c r="B4983" t="b">
        <f t="shared" si="463"/>
        <v>0</v>
      </c>
      <c r="C4983" t="str">
        <f t="shared" si="464"/>
        <v>OFF</v>
      </c>
      <c r="D4983" s="4">
        <f t="shared" si="466"/>
        <v>42637.541666654586</v>
      </c>
      <c r="E4983" t="str">
        <f t="shared" si="467"/>
        <v>LRKPLGS</v>
      </c>
      <c r="F4983" s="39">
        <v>100.39160919189453</v>
      </c>
      <c r="G4983">
        <f t="shared" si="465"/>
        <v>1.5336710783794129E-3</v>
      </c>
      <c r="H4983" s="38">
        <f>G4983*SUMIF('Manual Inputs'!$B$11:$B$22,'Expanded kW'!A4983,'Manual Inputs'!$C$11:$C$22)</f>
        <v>45875.54351222812</v>
      </c>
    </row>
    <row r="4984" spans="1:8" x14ac:dyDescent="0.2">
      <c r="A4984">
        <f t="shared" si="462"/>
        <v>9</v>
      </c>
      <c r="B4984" t="b">
        <f t="shared" si="463"/>
        <v>0</v>
      </c>
      <c r="C4984" t="str">
        <f t="shared" si="464"/>
        <v>OFF</v>
      </c>
      <c r="D4984" s="4">
        <f t="shared" si="466"/>
        <v>42637.58333332125</v>
      </c>
      <c r="E4984" t="str">
        <f t="shared" si="467"/>
        <v>LRKPLGS</v>
      </c>
      <c r="F4984" s="39">
        <v>102.13177490234375</v>
      </c>
      <c r="G4984">
        <f t="shared" si="465"/>
        <v>1.5602553899885848E-3</v>
      </c>
      <c r="H4984" s="38">
        <f>G4984*SUMIF('Manual Inputs'!$B$11:$B$22,'Expanded kW'!A4984,'Manual Inputs'!$C$11:$C$22)</f>
        <v>46670.739927653703</v>
      </c>
    </row>
    <row r="4985" spans="1:8" x14ac:dyDescent="0.2">
      <c r="A4985">
        <f t="shared" si="462"/>
        <v>9</v>
      </c>
      <c r="B4985" t="b">
        <f t="shared" si="463"/>
        <v>0</v>
      </c>
      <c r="C4985" t="str">
        <f t="shared" si="464"/>
        <v>OFF</v>
      </c>
      <c r="D4985" s="4">
        <f t="shared" si="466"/>
        <v>42637.624999987915</v>
      </c>
      <c r="E4985" t="str">
        <f t="shared" si="467"/>
        <v>LRKPLGS</v>
      </c>
      <c r="F4985" s="39">
        <v>104.99822235107422</v>
      </c>
      <c r="G4985">
        <f t="shared" si="465"/>
        <v>1.6040457783009113E-3</v>
      </c>
      <c r="H4985" s="38">
        <f>G4985*SUMIF('Manual Inputs'!$B$11:$B$22,'Expanded kW'!A4985,'Manual Inputs'!$C$11:$C$22)</f>
        <v>47980.608707706764</v>
      </c>
    </row>
    <row r="4986" spans="1:8" x14ac:dyDescent="0.2">
      <c r="A4986">
        <f t="shared" si="462"/>
        <v>9</v>
      </c>
      <c r="B4986" t="b">
        <f t="shared" si="463"/>
        <v>0</v>
      </c>
      <c r="C4986" t="str">
        <f t="shared" si="464"/>
        <v>OFF</v>
      </c>
      <c r="D4986" s="4">
        <f t="shared" si="466"/>
        <v>42637.666666654579</v>
      </c>
      <c r="E4986" t="str">
        <f t="shared" si="467"/>
        <v>LRKPLGS</v>
      </c>
      <c r="F4986" s="39">
        <v>103.71134185791016</v>
      </c>
      <c r="G4986">
        <f t="shared" si="465"/>
        <v>1.5843862528726077E-3</v>
      </c>
      <c r="H4986" s="38">
        <f>G4986*SUMIF('Manual Inputs'!$B$11:$B$22,'Expanded kW'!A4986,'Manual Inputs'!$C$11:$C$22)</f>
        <v>47392.548186171145</v>
      </c>
    </row>
    <row r="4987" spans="1:8" x14ac:dyDescent="0.2">
      <c r="A4987">
        <f t="shared" si="462"/>
        <v>9</v>
      </c>
      <c r="B4987" t="b">
        <f t="shared" si="463"/>
        <v>0</v>
      </c>
      <c r="C4987" t="str">
        <f t="shared" si="464"/>
        <v>OFF</v>
      </c>
      <c r="D4987" s="4">
        <f t="shared" si="466"/>
        <v>42637.708333321243</v>
      </c>
      <c r="E4987" t="str">
        <f t="shared" si="467"/>
        <v>LRKPLGS</v>
      </c>
      <c r="F4987" s="39">
        <v>99.374626159667969</v>
      </c>
      <c r="G4987">
        <f t="shared" si="465"/>
        <v>1.5181347454499632E-3</v>
      </c>
      <c r="H4987" s="38">
        <f>G4987*SUMIF('Manual Inputs'!$B$11:$B$22,'Expanded kW'!A4987,'Manual Inputs'!$C$11:$C$22)</f>
        <v>45410.81693077719</v>
      </c>
    </row>
    <row r="4988" spans="1:8" x14ac:dyDescent="0.2">
      <c r="A4988">
        <f t="shared" si="462"/>
        <v>9</v>
      </c>
      <c r="B4988" t="b">
        <f t="shared" si="463"/>
        <v>0</v>
      </c>
      <c r="C4988" t="str">
        <f t="shared" si="464"/>
        <v>OFF</v>
      </c>
      <c r="D4988" s="4">
        <f t="shared" si="466"/>
        <v>42637.749999987907</v>
      </c>
      <c r="E4988" t="str">
        <f t="shared" si="467"/>
        <v>LRKPLGS</v>
      </c>
      <c r="F4988" s="39">
        <v>99.859992980957031</v>
      </c>
      <c r="G4988">
        <f t="shared" si="465"/>
        <v>1.5255496386089435E-3</v>
      </c>
      <c r="H4988" s="38">
        <f>G4988*SUMIF('Manual Inputs'!$B$11:$B$22,'Expanded kW'!A4988,'Manual Inputs'!$C$11:$C$22)</f>
        <v>45632.613024182538</v>
      </c>
    </row>
    <row r="4989" spans="1:8" x14ac:dyDescent="0.2">
      <c r="A4989">
        <f t="shared" si="462"/>
        <v>9</v>
      </c>
      <c r="B4989" t="b">
        <f t="shared" si="463"/>
        <v>0</v>
      </c>
      <c r="C4989" t="str">
        <f t="shared" si="464"/>
        <v>OFF</v>
      </c>
      <c r="D4989" s="4">
        <f t="shared" si="466"/>
        <v>42637.791666654572</v>
      </c>
      <c r="E4989" t="str">
        <f t="shared" si="467"/>
        <v>LRKPLGS</v>
      </c>
      <c r="F4989" s="39">
        <v>97.471649169921875</v>
      </c>
      <c r="G4989">
        <f t="shared" si="465"/>
        <v>1.4890631846343932E-3</v>
      </c>
      <c r="H4989" s="38">
        <f>G4989*SUMIF('Manual Inputs'!$B$11:$B$22,'Expanded kW'!A4989,'Manual Inputs'!$C$11:$C$22)</f>
        <v>44541.221310201021</v>
      </c>
    </row>
    <row r="4990" spans="1:8" x14ac:dyDescent="0.2">
      <c r="A4990">
        <f t="shared" si="462"/>
        <v>9</v>
      </c>
      <c r="B4990" t="b">
        <f t="shared" si="463"/>
        <v>0</v>
      </c>
      <c r="C4990" t="str">
        <f t="shared" si="464"/>
        <v>OFF</v>
      </c>
      <c r="D4990" s="4">
        <f t="shared" si="466"/>
        <v>42637.833333321236</v>
      </c>
      <c r="E4990" t="str">
        <f t="shared" si="467"/>
        <v>LRKPLGS</v>
      </c>
      <c r="F4990" s="39">
        <v>92.517387390136719</v>
      </c>
      <c r="G4990">
        <f t="shared" si="465"/>
        <v>1.4133774966815949E-3</v>
      </c>
      <c r="H4990" s="38">
        <f>G4990*SUMIF('Manual Inputs'!$B$11:$B$22,'Expanded kW'!A4990,'Manual Inputs'!$C$11:$C$22)</f>
        <v>42277.292544849057</v>
      </c>
    </row>
    <row r="4991" spans="1:8" x14ac:dyDescent="0.2">
      <c r="A4991">
        <f t="shared" si="462"/>
        <v>9</v>
      </c>
      <c r="B4991" t="b">
        <f t="shared" si="463"/>
        <v>0</v>
      </c>
      <c r="C4991" t="str">
        <f t="shared" si="464"/>
        <v>OFF</v>
      </c>
      <c r="D4991" s="4">
        <f t="shared" si="466"/>
        <v>42637.8749999879</v>
      </c>
      <c r="E4991" t="str">
        <f t="shared" si="467"/>
        <v>LRKPLGS</v>
      </c>
      <c r="F4991" s="39">
        <v>88.183082580566406</v>
      </c>
      <c r="G4991">
        <f t="shared" si="465"/>
        <v>1.3471628201281735E-3</v>
      </c>
      <c r="H4991" s="38">
        <f>G4991*SUMIF('Manual Inputs'!$B$11:$B$22,'Expanded kW'!A4991,'Manual Inputs'!$C$11:$C$22)</f>
        <v>40296.662983402035</v>
      </c>
    </row>
    <row r="4992" spans="1:8" x14ac:dyDescent="0.2">
      <c r="A4992">
        <f t="shared" si="462"/>
        <v>9</v>
      </c>
      <c r="B4992" t="b">
        <f t="shared" si="463"/>
        <v>0</v>
      </c>
      <c r="C4992" t="str">
        <f t="shared" si="464"/>
        <v>OFF</v>
      </c>
      <c r="D4992" s="4">
        <f t="shared" si="466"/>
        <v>42637.916666654564</v>
      </c>
      <c r="E4992" t="str">
        <f t="shared" si="467"/>
        <v>LRKPLGS</v>
      </c>
      <c r="F4992" s="39">
        <v>81.918258666992188</v>
      </c>
      <c r="G4992">
        <f t="shared" si="465"/>
        <v>1.2514558250443229E-3</v>
      </c>
      <c r="H4992" s="38">
        <f>G4992*SUMIF('Manual Inputs'!$B$11:$B$22,'Expanded kW'!A4992,'Manual Inputs'!$C$11:$C$22)</f>
        <v>37433.851993947093</v>
      </c>
    </row>
    <row r="4993" spans="1:8" x14ac:dyDescent="0.2">
      <c r="A4993">
        <f t="shared" si="462"/>
        <v>9</v>
      </c>
      <c r="B4993" t="b">
        <f t="shared" si="463"/>
        <v>0</v>
      </c>
      <c r="C4993" t="str">
        <f t="shared" si="464"/>
        <v>OFF</v>
      </c>
      <c r="D4993" s="4">
        <f t="shared" si="466"/>
        <v>42637.958333321229</v>
      </c>
      <c r="E4993" t="str">
        <f t="shared" si="467"/>
        <v>LRKPLGS</v>
      </c>
      <c r="F4993" s="39">
        <v>70.480888366699219</v>
      </c>
      <c r="G4993">
        <f t="shared" si="465"/>
        <v>1.0767284331489927E-3</v>
      </c>
      <c r="H4993" s="38">
        <f>G4993*SUMIF('Manual Inputs'!$B$11:$B$22,'Expanded kW'!A4993,'Manual Inputs'!$C$11:$C$22)</f>
        <v>32207.363614090358</v>
      </c>
    </row>
    <row r="4994" spans="1:8" x14ac:dyDescent="0.2">
      <c r="A4994">
        <f t="shared" ref="A4994:A5057" si="468">MONTH(D4994)</f>
        <v>9</v>
      </c>
      <c r="B4994" t="b">
        <f t="shared" ref="B4994:B5057" si="469">IF(ISNA(VLOOKUP(DATE(YEAR(D4994),MONTH(D4994),DAY(D4994)),Holidays,1,FALSE)),FALSE,TRUE)</f>
        <v>0</v>
      </c>
      <c r="C4994" t="str">
        <f t="shared" ref="C4994:C5057" si="470">IF(OR(HOUR(D4994)&lt;PkStart,HOUR(D4994)&gt;OPkStart-1,WEEKDAY(D4994,2)&gt;5,B4994)=TRUE,"OFF","ON")</f>
        <v>OFF</v>
      </c>
      <c r="D4994" s="4">
        <f t="shared" si="466"/>
        <v>42637.999999987893</v>
      </c>
      <c r="E4994" t="str">
        <f t="shared" si="467"/>
        <v>LRKPLGS</v>
      </c>
      <c r="F4994" s="39">
        <v>66.050857543945313</v>
      </c>
      <c r="G4994">
        <f t="shared" ref="G4994:G5057" si="471">IF(SUMIF($A$2:$A$8761,A4994,$F$2:$F$8761)=0,0,F4994/SUMIF($A$2:$A$8761,A4994,$F$2:$F$8761))</f>
        <v>1.0090513612913221E-3</v>
      </c>
      <c r="H4994" s="38">
        <f>G4994*SUMIF('Manual Inputs'!$B$11:$B$22,'Expanded kW'!A4994,'Manual Inputs'!$C$11:$C$22)</f>
        <v>30182.990527478181</v>
      </c>
    </row>
    <row r="4995" spans="1:8" x14ac:dyDescent="0.2">
      <c r="A4995">
        <f t="shared" si="468"/>
        <v>9</v>
      </c>
      <c r="B4995" t="b">
        <f t="shared" si="469"/>
        <v>0</v>
      </c>
      <c r="C4995" t="str">
        <f t="shared" si="470"/>
        <v>OFF</v>
      </c>
      <c r="D4995" s="4">
        <f t="shared" si="466"/>
        <v>42638.041666654557</v>
      </c>
      <c r="E4995" t="str">
        <f t="shared" si="467"/>
        <v>LRKPLGS</v>
      </c>
      <c r="F4995" s="39">
        <v>65.143814086914062</v>
      </c>
      <c r="G4995">
        <f t="shared" si="471"/>
        <v>9.9519456261980103E-4</v>
      </c>
      <c r="H4995" s="38">
        <f>G4995*SUMIF('Manual Inputs'!$B$11:$B$22,'Expanded kW'!A4995,'Manual Inputs'!$C$11:$C$22)</f>
        <v>29768.502584556769</v>
      </c>
    </row>
    <row r="4996" spans="1:8" x14ac:dyDescent="0.2">
      <c r="A4996">
        <f t="shared" si="468"/>
        <v>9</v>
      </c>
      <c r="B4996" t="b">
        <f t="shared" si="469"/>
        <v>0</v>
      </c>
      <c r="C4996" t="str">
        <f t="shared" si="470"/>
        <v>OFF</v>
      </c>
      <c r="D4996" s="4">
        <f t="shared" ref="D4996:D5059" si="472">+D4995+1/24</f>
        <v>42638.083333321221</v>
      </c>
      <c r="E4996" t="str">
        <f t="shared" ref="E4996:E5059" si="473">+E4995</f>
        <v>LRKPLGS</v>
      </c>
      <c r="F4996" s="39">
        <v>63.549392700195313</v>
      </c>
      <c r="G4996">
        <f t="shared" si="471"/>
        <v>9.7083677029787495E-4</v>
      </c>
      <c r="H4996" s="38">
        <f>G4996*SUMIF('Manual Inputs'!$B$11:$B$22,'Expanded kW'!A4996,'Manual Inputs'!$C$11:$C$22)</f>
        <v>29039.906357321986</v>
      </c>
    </row>
    <row r="4997" spans="1:8" x14ac:dyDescent="0.2">
      <c r="A4997">
        <f t="shared" si="468"/>
        <v>9</v>
      </c>
      <c r="B4997" t="b">
        <f t="shared" si="469"/>
        <v>0</v>
      </c>
      <c r="C4997" t="str">
        <f t="shared" si="470"/>
        <v>OFF</v>
      </c>
      <c r="D4997" s="4">
        <f t="shared" si="472"/>
        <v>42638.124999987886</v>
      </c>
      <c r="E4997" t="str">
        <f t="shared" si="473"/>
        <v>LRKPLGS</v>
      </c>
      <c r="F4997" s="39">
        <v>63.830158233642578</v>
      </c>
      <c r="G4997">
        <f t="shared" si="471"/>
        <v>9.7512599309169186E-4</v>
      </c>
      <c r="H4997" s="38">
        <f>G4997*SUMIF('Manual Inputs'!$B$11:$B$22,'Expanded kW'!A4997,'Manual Inputs'!$C$11:$C$22)</f>
        <v>29168.206636101</v>
      </c>
    </row>
    <row r="4998" spans="1:8" x14ac:dyDescent="0.2">
      <c r="A4998">
        <f t="shared" si="468"/>
        <v>9</v>
      </c>
      <c r="B4998" t="b">
        <f t="shared" si="469"/>
        <v>0</v>
      </c>
      <c r="C4998" t="str">
        <f t="shared" si="470"/>
        <v>OFF</v>
      </c>
      <c r="D4998" s="4">
        <f t="shared" si="472"/>
        <v>42638.16666665455</v>
      </c>
      <c r="E4998" t="str">
        <f t="shared" si="473"/>
        <v>LRKPLGS</v>
      </c>
      <c r="F4998" s="39">
        <v>63.741256713867188</v>
      </c>
      <c r="G4998">
        <f t="shared" si="471"/>
        <v>9.7376785478908864E-4</v>
      </c>
      <c r="H4998" s="38">
        <f>G4998*SUMIF('Manual Inputs'!$B$11:$B$22,'Expanded kW'!A4998,'Manual Inputs'!$C$11:$C$22)</f>
        <v>29127.581671807788</v>
      </c>
    </row>
    <row r="4999" spans="1:8" x14ac:dyDescent="0.2">
      <c r="A4999">
        <f t="shared" si="468"/>
        <v>9</v>
      </c>
      <c r="B4999" t="b">
        <f t="shared" si="469"/>
        <v>0</v>
      </c>
      <c r="C4999" t="str">
        <f t="shared" si="470"/>
        <v>OFF</v>
      </c>
      <c r="D4999" s="4">
        <f t="shared" si="472"/>
        <v>42638.208333321214</v>
      </c>
      <c r="E4999" t="str">
        <f t="shared" si="473"/>
        <v>LRKPLGS</v>
      </c>
      <c r="F4999" s="39">
        <v>68.485160827636719</v>
      </c>
      <c r="G4999">
        <f t="shared" si="471"/>
        <v>1.0462399328487844E-3</v>
      </c>
      <c r="H4999" s="38">
        <f>G4999*SUMIF('Manual Inputs'!$B$11:$B$22,'Expanded kW'!A4999,'Manual Inputs'!$C$11:$C$22)</f>
        <v>31295.384153916453</v>
      </c>
    </row>
    <row r="5000" spans="1:8" x14ac:dyDescent="0.2">
      <c r="A5000">
        <f t="shared" si="468"/>
        <v>9</v>
      </c>
      <c r="B5000" t="b">
        <f t="shared" si="469"/>
        <v>0</v>
      </c>
      <c r="C5000" t="str">
        <f t="shared" si="470"/>
        <v>OFF</v>
      </c>
      <c r="D5000" s="4">
        <f t="shared" si="472"/>
        <v>42638.249999987878</v>
      </c>
      <c r="E5000" t="str">
        <f t="shared" si="473"/>
        <v>LRKPLGS</v>
      </c>
      <c r="F5000" s="39">
        <v>73.596809387207031</v>
      </c>
      <c r="G5000">
        <f t="shared" si="471"/>
        <v>1.1243300005522288E-3</v>
      </c>
      <c r="H5000" s="38">
        <f>G5000*SUMIF('Manual Inputs'!$B$11:$B$22,'Expanded kW'!A5000,'Manual Inputs'!$C$11:$C$22)</f>
        <v>33631.233313038407</v>
      </c>
    </row>
    <row r="5001" spans="1:8" x14ac:dyDescent="0.2">
      <c r="A5001">
        <f t="shared" si="468"/>
        <v>9</v>
      </c>
      <c r="B5001" t="b">
        <f t="shared" si="469"/>
        <v>0</v>
      </c>
      <c r="C5001" t="str">
        <f t="shared" si="470"/>
        <v>OFF</v>
      </c>
      <c r="D5001" s="4">
        <f t="shared" si="472"/>
        <v>42638.291666654542</v>
      </c>
      <c r="E5001" t="str">
        <f t="shared" si="473"/>
        <v>LRKPLGS</v>
      </c>
      <c r="F5001" s="39">
        <v>71.954475402832031</v>
      </c>
      <c r="G5001">
        <f t="shared" si="471"/>
        <v>1.0992402529811844E-3</v>
      </c>
      <c r="H5001" s="38">
        <f>G5001*SUMIF('Manual Inputs'!$B$11:$B$22,'Expanded kW'!A5001,'Manual Inputs'!$C$11:$C$22)</f>
        <v>32880.742661794917</v>
      </c>
    </row>
    <row r="5002" spans="1:8" x14ac:dyDescent="0.2">
      <c r="A5002">
        <f t="shared" si="468"/>
        <v>9</v>
      </c>
      <c r="B5002" t="b">
        <f t="shared" si="469"/>
        <v>0</v>
      </c>
      <c r="C5002" t="str">
        <f t="shared" si="470"/>
        <v>OFF</v>
      </c>
      <c r="D5002" s="4">
        <f t="shared" si="472"/>
        <v>42638.333333321207</v>
      </c>
      <c r="E5002" t="str">
        <f t="shared" si="473"/>
        <v>LRKPLGS</v>
      </c>
      <c r="F5002" s="39">
        <v>68.795883178710937</v>
      </c>
      <c r="G5002">
        <f t="shared" si="471"/>
        <v>1.0509868025033757E-3</v>
      </c>
      <c r="H5002" s="38">
        <f>G5002*SUMIF('Manual Inputs'!$B$11:$B$22,'Expanded kW'!A5002,'Manual Inputs'!$C$11:$C$22)</f>
        <v>31437.373677260784</v>
      </c>
    </row>
    <row r="5003" spans="1:8" x14ac:dyDescent="0.2">
      <c r="A5003">
        <f t="shared" si="468"/>
        <v>9</v>
      </c>
      <c r="B5003" t="b">
        <f t="shared" si="469"/>
        <v>0</v>
      </c>
      <c r="C5003" t="str">
        <f t="shared" si="470"/>
        <v>OFF</v>
      </c>
      <c r="D5003" s="4">
        <f t="shared" si="472"/>
        <v>42638.374999987871</v>
      </c>
      <c r="E5003" t="str">
        <f t="shared" si="473"/>
        <v>LRKPLGS</v>
      </c>
      <c r="F5003" s="39">
        <v>73.100929260253906</v>
      </c>
      <c r="G5003">
        <f t="shared" si="471"/>
        <v>1.1167544968306237E-3</v>
      </c>
      <c r="H5003" s="38">
        <f>G5003*SUMIF('Manual Inputs'!$B$11:$B$22,'Expanded kW'!A5003,'Manual Inputs'!$C$11:$C$22)</f>
        <v>33404.632997294844</v>
      </c>
    </row>
    <row r="5004" spans="1:8" x14ac:dyDescent="0.2">
      <c r="A5004">
        <f t="shared" si="468"/>
        <v>9</v>
      </c>
      <c r="B5004" t="b">
        <f t="shared" si="469"/>
        <v>0</v>
      </c>
      <c r="C5004" t="str">
        <f t="shared" si="470"/>
        <v>OFF</v>
      </c>
      <c r="D5004" s="4">
        <f t="shared" si="472"/>
        <v>42638.416666654535</v>
      </c>
      <c r="E5004" t="str">
        <f t="shared" si="473"/>
        <v>LRKPLGS</v>
      </c>
      <c r="F5004" s="39">
        <v>81.220138549804688</v>
      </c>
      <c r="G5004">
        <f t="shared" si="471"/>
        <v>1.2407907242297843E-3</v>
      </c>
      <c r="H5004" s="38">
        <f>G5004*SUMIF('Manual Inputs'!$B$11:$B$22,'Expanded kW'!A5004,'Manual Inputs'!$C$11:$C$22)</f>
        <v>37114.834896098022</v>
      </c>
    </row>
    <row r="5005" spans="1:8" x14ac:dyDescent="0.2">
      <c r="A5005">
        <f t="shared" si="468"/>
        <v>9</v>
      </c>
      <c r="B5005" t="b">
        <f t="shared" si="469"/>
        <v>0</v>
      </c>
      <c r="C5005" t="str">
        <f t="shared" si="470"/>
        <v>OFF</v>
      </c>
      <c r="D5005" s="4">
        <f t="shared" si="472"/>
        <v>42638.458333321199</v>
      </c>
      <c r="E5005" t="str">
        <f t="shared" si="473"/>
        <v>LRKPLGS</v>
      </c>
      <c r="F5005" s="39">
        <v>84.985519409179688</v>
      </c>
      <c r="G5005">
        <f t="shared" si="471"/>
        <v>1.2983140149668464E-3</v>
      </c>
      <c r="H5005" s="38">
        <f>G5005*SUMIF('Manual Inputs'!$B$11:$B$22,'Expanded kW'!A5005,'Manual Inputs'!$C$11:$C$22)</f>
        <v>38835.485604307964</v>
      </c>
    </row>
    <row r="5006" spans="1:8" x14ac:dyDescent="0.2">
      <c r="A5006">
        <f t="shared" si="468"/>
        <v>9</v>
      </c>
      <c r="B5006" t="b">
        <f t="shared" si="469"/>
        <v>0</v>
      </c>
      <c r="C5006" t="str">
        <f t="shared" si="470"/>
        <v>OFF</v>
      </c>
      <c r="D5006" s="4">
        <f t="shared" si="472"/>
        <v>42638.499999987864</v>
      </c>
      <c r="E5006" t="str">
        <f t="shared" si="473"/>
        <v>LRKPLGS</v>
      </c>
      <c r="F5006" s="39">
        <v>94.273674011230469</v>
      </c>
      <c r="G5006">
        <f t="shared" si="471"/>
        <v>1.4402080855903507E-3</v>
      </c>
      <c r="H5006" s="38">
        <f>G5006*SUMIF('Manual Inputs'!$B$11:$B$22,'Expanded kW'!A5006,'Manual Inputs'!$C$11:$C$22)</f>
        <v>43079.855666951451</v>
      </c>
    </row>
    <row r="5007" spans="1:8" x14ac:dyDescent="0.2">
      <c r="A5007">
        <f t="shared" si="468"/>
        <v>9</v>
      </c>
      <c r="B5007" t="b">
        <f t="shared" si="469"/>
        <v>0</v>
      </c>
      <c r="C5007" t="str">
        <f t="shared" si="470"/>
        <v>OFF</v>
      </c>
      <c r="D5007" s="4">
        <f t="shared" si="472"/>
        <v>42638.541666654528</v>
      </c>
      <c r="E5007" t="str">
        <f t="shared" si="473"/>
        <v>LRKPLGS</v>
      </c>
      <c r="F5007" s="39">
        <v>94.913482666015625</v>
      </c>
      <c r="G5007">
        <f t="shared" si="471"/>
        <v>1.4499823688939005E-3</v>
      </c>
      <c r="H5007" s="38">
        <f>G5007*SUMIF('Manual Inputs'!$B$11:$B$22,'Expanded kW'!A5007,'Manual Inputs'!$C$11:$C$22)</f>
        <v>43372.226414052362</v>
      </c>
    </row>
    <row r="5008" spans="1:8" x14ac:dyDescent="0.2">
      <c r="A5008">
        <f t="shared" si="468"/>
        <v>9</v>
      </c>
      <c r="B5008" t="b">
        <f t="shared" si="469"/>
        <v>0</v>
      </c>
      <c r="C5008" t="str">
        <f t="shared" si="470"/>
        <v>OFF</v>
      </c>
      <c r="D5008" s="4">
        <f t="shared" si="472"/>
        <v>42638.583333321192</v>
      </c>
      <c r="E5008" t="str">
        <f t="shared" si="473"/>
        <v>LRKPLGS</v>
      </c>
      <c r="F5008" s="39">
        <v>96.789543151855469</v>
      </c>
      <c r="G5008">
        <f t="shared" si="471"/>
        <v>1.4786427293720678E-3</v>
      </c>
      <c r="H5008" s="38">
        <f>G5008*SUMIF('Manual Inputs'!$B$11:$B$22,'Expanded kW'!A5008,'Manual Inputs'!$C$11:$C$22)</f>
        <v>44229.522109803256</v>
      </c>
    </row>
    <row r="5009" spans="1:8" x14ac:dyDescent="0.2">
      <c r="A5009">
        <f t="shared" si="468"/>
        <v>9</v>
      </c>
      <c r="B5009" t="b">
        <f t="shared" si="469"/>
        <v>0</v>
      </c>
      <c r="C5009" t="str">
        <f t="shared" si="470"/>
        <v>OFF</v>
      </c>
      <c r="D5009" s="4">
        <f t="shared" si="472"/>
        <v>42638.624999987856</v>
      </c>
      <c r="E5009" t="str">
        <f t="shared" si="473"/>
        <v>LRKPLGS</v>
      </c>
      <c r="F5009" s="39">
        <v>99.057136535644531</v>
      </c>
      <c r="G5009">
        <f t="shared" si="471"/>
        <v>1.5132844929441032E-3</v>
      </c>
      <c r="H5009" s="38">
        <f>G5009*SUMIF('Manual Inputs'!$B$11:$B$22,'Expanded kW'!A5009,'Manual Inputs'!$C$11:$C$22)</f>
        <v>45265.734994360297</v>
      </c>
    </row>
    <row r="5010" spans="1:8" x14ac:dyDescent="0.2">
      <c r="A5010">
        <f t="shared" si="468"/>
        <v>9</v>
      </c>
      <c r="B5010" t="b">
        <f t="shared" si="469"/>
        <v>0</v>
      </c>
      <c r="C5010" t="str">
        <f t="shared" si="470"/>
        <v>OFF</v>
      </c>
      <c r="D5010" s="4">
        <f t="shared" si="472"/>
        <v>42638.666666654521</v>
      </c>
      <c r="E5010" t="str">
        <f t="shared" si="473"/>
        <v>LRKPLGS</v>
      </c>
      <c r="F5010" s="39">
        <v>99.887184143066406</v>
      </c>
      <c r="G5010">
        <f t="shared" si="471"/>
        <v>1.5259650348681563E-3</v>
      </c>
      <c r="H5010" s="38">
        <f>G5010*SUMIF('Manual Inputs'!$B$11:$B$22,'Expanded kW'!A5010,'Manual Inputs'!$C$11:$C$22)</f>
        <v>45645.038458444797</v>
      </c>
    </row>
    <row r="5011" spans="1:8" x14ac:dyDescent="0.2">
      <c r="A5011">
        <f t="shared" si="468"/>
        <v>9</v>
      </c>
      <c r="B5011" t="b">
        <f t="shared" si="469"/>
        <v>0</v>
      </c>
      <c r="C5011" t="str">
        <f t="shared" si="470"/>
        <v>OFF</v>
      </c>
      <c r="D5011" s="4">
        <f t="shared" si="472"/>
        <v>42638.708333321185</v>
      </c>
      <c r="E5011" t="str">
        <f t="shared" si="473"/>
        <v>LRKPLGS</v>
      </c>
      <c r="F5011" s="39">
        <v>94.473617553710938</v>
      </c>
      <c r="G5011">
        <f t="shared" si="471"/>
        <v>1.4432626001148153E-3</v>
      </c>
      <c r="H5011" s="38">
        <f>G5011*SUMIF('Manual Inputs'!$B$11:$B$22,'Expanded kW'!A5011,'Manual Inputs'!$C$11:$C$22)</f>
        <v>43171.223050708781</v>
      </c>
    </row>
    <row r="5012" spans="1:8" x14ac:dyDescent="0.2">
      <c r="A5012">
        <f t="shared" si="468"/>
        <v>9</v>
      </c>
      <c r="B5012" t="b">
        <f t="shared" si="469"/>
        <v>0</v>
      </c>
      <c r="C5012" t="str">
        <f t="shared" si="470"/>
        <v>OFF</v>
      </c>
      <c r="D5012" s="4">
        <f t="shared" si="472"/>
        <v>42638.749999987849</v>
      </c>
      <c r="E5012" t="str">
        <f t="shared" si="473"/>
        <v>LRKPLGS</v>
      </c>
      <c r="F5012" s="39">
        <v>81.007537841796875</v>
      </c>
      <c r="G5012">
        <f t="shared" si="471"/>
        <v>1.2375428476418982E-3</v>
      </c>
      <c r="H5012" s="38">
        <f>G5012*SUMIF('Manual Inputs'!$B$11:$B$22,'Expanded kW'!A5012,'Manual Inputs'!$C$11:$C$22)</f>
        <v>37017.683619119285</v>
      </c>
    </row>
    <row r="5013" spans="1:8" x14ac:dyDescent="0.2">
      <c r="A5013">
        <f t="shared" si="468"/>
        <v>9</v>
      </c>
      <c r="B5013" t="b">
        <f t="shared" si="469"/>
        <v>0</v>
      </c>
      <c r="C5013" t="str">
        <f t="shared" si="470"/>
        <v>OFF</v>
      </c>
      <c r="D5013" s="4">
        <f t="shared" si="472"/>
        <v>42638.791666654513</v>
      </c>
      <c r="E5013" t="str">
        <f t="shared" si="473"/>
        <v>LRKPLGS</v>
      </c>
      <c r="F5013" s="39">
        <v>79.043495178222656</v>
      </c>
      <c r="G5013">
        <f t="shared" si="471"/>
        <v>1.2075383935438535E-3</v>
      </c>
      <c r="H5013" s="38">
        <f>G5013*SUMIF('Manual Inputs'!$B$11:$B$22,'Expanded kW'!A5013,'Manual Inputs'!$C$11:$C$22)</f>
        <v>36120.183067051774</v>
      </c>
    </row>
    <row r="5014" spans="1:8" x14ac:dyDescent="0.2">
      <c r="A5014">
        <f t="shared" si="468"/>
        <v>9</v>
      </c>
      <c r="B5014" t="b">
        <f t="shared" si="469"/>
        <v>0</v>
      </c>
      <c r="C5014" t="str">
        <f t="shared" si="470"/>
        <v>OFF</v>
      </c>
      <c r="D5014" s="4">
        <f t="shared" si="472"/>
        <v>42638.833333321178</v>
      </c>
      <c r="E5014" t="str">
        <f t="shared" si="473"/>
        <v>LRKPLGS</v>
      </c>
      <c r="F5014" s="39">
        <v>78.17340087890625</v>
      </c>
      <c r="G5014">
        <f t="shared" si="471"/>
        <v>1.1942460629091921E-3</v>
      </c>
      <c r="H5014" s="38">
        <f>G5014*SUMIF('Manual Inputs'!$B$11:$B$22,'Expanded kW'!A5014,'Manual Inputs'!$C$11:$C$22)</f>
        <v>35722.579629779102</v>
      </c>
    </row>
    <row r="5015" spans="1:8" x14ac:dyDescent="0.2">
      <c r="A5015">
        <f t="shared" si="468"/>
        <v>9</v>
      </c>
      <c r="B5015" t="b">
        <f t="shared" si="469"/>
        <v>0</v>
      </c>
      <c r="C5015" t="str">
        <f t="shared" si="470"/>
        <v>OFF</v>
      </c>
      <c r="D5015" s="4">
        <f t="shared" si="472"/>
        <v>42638.874999987842</v>
      </c>
      <c r="E5015" t="str">
        <f t="shared" si="473"/>
        <v>LRKPLGS</v>
      </c>
      <c r="F5015" s="39">
        <v>76.296340942382812</v>
      </c>
      <c r="G5015">
        <f t="shared" si="471"/>
        <v>1.1655704339377708E-3</v>
      </c>
      <c r="H5015" s="38">
        <f>G5015*SUMIF('Manual Inputs'!$B$11:$B$22,'Expanded kW'!A5015,'Manual Inputs'!$C$11:$C$22)</f>
        <v>34864.82721913248</v>
      </c>
    </row>
    <row r="5016" spans="1:8" x14ac:dyDescent="0.2">
      <c r="A5016">
        <f t="shared" si="468"/>
        <v>9</v>
      </c>
      <c r="B5016" t="b">
        <f t="shared" si="469"/>
        <v>0</v>
      </c>
      <c r="C5016" t="str">
        <f t="shared" si="470"/>
        <v>OFF</v>
      </c>
      <c r="D5016" s="4">
        <f t="shared" si="472"/>
        <v>42638.916666654506</v>
      </c>
      <c r="E5016" t="str">
        <f t="shared" si="473"/>
        <v>LRKPLGS</v>
      </c>
      <c r="F5016" s="39">
        <v>72.555313110351563</v>
      </c>
      <c r="G5016">
        <f t="shared" si="471"/>
        <v>1.1084191816012159E-3</v>
      </c>
      <c r="H5016" s="38">
        <f>G5016*SUMIF('Manual Inputs'!$B$11:$B$22,'Expanded kW'!A5016,'Manual Inputs'!$C$11:$C$22)</f>
        <v>33155.305014335878</v>
      </c>
    </row>
    <row r="5017" spans="1:8" x14ac:dyDescent="0.2">
      <c r="A5017">
        <f t="shared" si="468"/>
        <v>9</v>
      </c>
      <c r="B5017" t="b">
        <f t="shared" si="469"/>
        <v>0</v>
      </c>
      <c r="C5017" t="str">
        <f t="shared" si="470"/>
        <v>OFF</v>
      </c>
      <c r="D5017" s="4">
        <f t="shared" si="472"/>
        <v>42638.95833332117</v>
      </c>
      <c r="E5017" t="str">
        <f t="shared" si="473"/>
        <v>LRKPLGS</v>
      </c>
      <c r="F5017" s="39">
        <v>70.683685302734375</v>
      </c>
      <c r="G5017">
        <f t="shared" si="471"/>
        <v>1.0798265386389304E-3</v>
      </c>
      <c r="H5017" s="38">
        <f>G5017*SUMIF('Manual Inputs'!$B$11:$B$22,'Expanded kW'!A5017,'Manual Inputs'!$C$11:$C$22)</f>
        <v>32300.034901443116</v>
      </c>
    </row>
    <row r="5018" spans="1:8" x14ac:dyDescent="0.2">
      <c r="A5018">
        <f t="shared" si="468"/>
        <v>9</v>
      </c>
      <c r="B5018" t="b">
        <f t="shared" si="469"/>
        <v>0</v>
      </c>
      <c r="C5018" t="str">
        <f t="shared" si="470"/>
        <v>OFF</v>
      </c>
      <c r="D5018" s="4">
        <f t="shared" si="472"/>
        <v>42638.999999987835</v>
      </c>
      <c r="E5018" t="str">
        <f t="shared" si="473"/>
        <v>LRKPLGS</v>
      </c>
      <c r="F5018" s="39">
        <v>66.576644897460938</v>
      </c>
      <c r="G5018">
        <f t="shared" si="471"/>
        <v>1.0170837542767079E-3</v>
      </c>
      <c r="H5018" s="38">
        <f>G5018*SUMIF('Manual Inputs'!$B$11:$B$22,'Expanded kW'!A5018,'Manual Inputs'!$C$11:$C$22)</f>
        <v>30423.257426360931</v>
      </c>
    </row>
    <row r="5019" spans="1:8" x14ac:dyDescent="0.2">
      <c r="A5019">
        <f t="shared" si="468"/>
        <v>9</v>
      </c>
      <c r="B5019" t="b">
        <f t="shared" si="469"/>
        <v>0</v>
      </c>
      <c r="C5019" t="str">
        <f t="shared" si="470"/>
        <v>OFF</v>
      </c>
      <c r="D5019" s="4">
        <f t="shared" si="472"/>
        <v>42639.041666654499</v>
      </c>
      <c r="E5019" t="str">
        <f t="shared" si="473"/>
        <v>LRKPLGS</v>
      </c>
      <c r="F5019" s="39">
        <v>65.573081970214844</v>
      </c>
      <c r="G5019">
        <f t="shared" si="471"/>
        <v>1.0017524387490415E-3</v>
      </c>
      <c r="H5019" s="38">
        <f>G5019*SUMIF('Manual Inputs'!$B$11:$B$22,'Expanded kW'!A5019,'Manual Inputs'!$C$11:$C$22)</f>
        <v>29964.663375456385</v>
      </c>
    </row>
    <row r="5020" spans="1:8" x14ac:dyDescent="0.2">
      <c r="A5020">
        <f t="shared" si="468"/>
        <v>9</v>
      </c>
      <c r="B5020" t="b">
        <f t="shared" si="469"/>
        <v>0</v>
      </c>
      <c r="C5020" t="str">
        <f t="shared" si="470"/>
        <v>OFF</v>
      </c>
      <c r="D5020" s="4">
        <f t="shared" si="472"/>
        <v>42639.083333321163</v>
      </c>
      <c r="E5020" t="str">
        <f t="shared" si="473"/>
        <v>LRKPLGS</v>
      </c>
      <c r="F5020" s="39">
        <v>64.381492614746094</v>
      </c>
      <c r="G5020">
        <f t="shared" si="471"/>
        <v>9.8354866508212099E-4</v>
      </c>
      <c r="H5020" s="38">
        <f>G5020*SUMIF('Manual Inputs'!$B$11:$B$22,'Expanded kW'!A5020,'Manual Inputs'!$C$11:$C$22)</f>
        <v>29420.147655810684</v>
      </c>
    </row>
    <row r="5021" spans="1:8" x14ac:dyDescent="0.2">
      <c r="A5021">
        <f t="shared" si="468"/>
        <v>9</v>
      </c>
      <c r="B5021" t="b">
        <f t="shared" si="469"/>
        <v>0</v>
      </c>
      <c r="C5021" t="str">
        <f t="shared" si="470"/>
        <v>OFF</v>
      </c>
      <c r="D5021" s="4">
        <f t="shared" si="472"/>
        <v>42639.124999987827</v>
      </c>
      <c r="E5021" t="str">
        <f t="shared" si="473"/>
        <v>LRKPLGS</v>
      </c>
      <c r="F5021" s="39">
        <v>66.843894958496094</v>
      </c>
      <c r="G5021">
        <f t="shared" si="471"/>
        <v>1.0211665027514466E-3</v>
      </c>
      <c r="H5021" s="38">
        <f>G5021*SUMIF('Manual Inputs'!$B$11:$B$22,'Expanded kW'!A5021,'Manual Inputs'!$C$11:$C$22)</f>
        <v>30545.381594927941</v>
      </c>
    </row>
    <row r="5022" spans="1:8" x14ac:dyDescent="0.2">
      <c r="A5022">
        <f t="shared" si="468"/>
        <v>9</v>
      </c>
      <c r="B5022" t="b">
        <f t="shared" si="469"/>
        <v>0</v>
      </c>
      <c r="C5022" t="str">
        <f t="shared" si="470"/>
        <v>OFF</v>
      </c>
      <c r="D5022" s="4">
        <f t="shared" si="472"/>
        <v>42639.166666654492</v>
      </c>
      <c r="E5022" t="str">
        <f t="shared" si="473"/>
        <v>LRKPLGS</v>
      </c>
      <c r="F5022" s="39">
        <v>73.823394775390625</v>
      </c>
      <c r="G5022">
        <f t="shared" si="471"/>
        <v>1.1277915194922857E-3</v>
      </c>
      <c r="H5022" s="38">
        <f>G5022*SUMIF('Manual Inputs'!$B$11:$B$22,'Expanded kW'!A5022,'Manual Inputs'!$C$11:$C$22)</f>
        <v>33734.775112184005</v>
      </c>
    </row>
    <row r="5023" spans="1:8" x14ac:dyDescent="0.2">
      <c r="A5023">
        <f t="shared" si="468"/>
        <v>9</v>
      </c>
      <c r="B5023" t="b">
        <f t="shared" si="469"/>
        <v>0</v>
      </c>
      <c r="C5023" t="str">
        <f t="shared" si="470"/>
        <v>OFF</v>
      </c>
      <c r="D5023" s="4">
        <f t="shared" si="472"/>
        <v>42639.208333321156</v>
      </c>
      <c r="E5023" t="str">
        <f t="shared" si="473"/>
        <v>LRKPLGS</v>
      </c>
      <c r="F5023" s="39">
        <v>84.960899353027344</v>
      </c>
      <c r="G5023">
        <f t="shared" si="471"/>
        <v>1.2979378971979126E-3</v>
      </c>
      <c r="H5023" s="38">
        <f>G5023*SUMIF('Manual Inputs'!$B$11:$B$22,'Expanded kW'!A5023,'Manual Inputs'!$C$11:$C$22)</f>
        <v>38824.235077830876</v>
      </c>
    </row>
    <row r="5024" spans="1:8" x14ac:dyDescent="0.2">
      <c r="A5024">
        <f t="shared" si="468"/>
        <v>9</v>
      </c>
      <c r="B5024" t="b">
        <f t="shared" si="469"/>
        <v>0</v>
      </c>
      <c r="C5024" t="str">
        <f t="shared" si="470"/>
        <v>OFF</v>
      </c>
      <c r="D5024" s="4">
        <f t="shared" si="472"/>
        <v>42639.24999998782</v>
      </c>
      <c r="E5024" t="str">
        <f t="shared" si="473"/>
        <v>LRKPLGS</v>
      </c>
      <c r="F5024" s="39">
        <v>100.70600128173828</v>
      </c>
      <c r="G5024">
        <f t="shared" si="471"/>
        <v>1.5384740102115243E-3</v>
      </c>
      <c r="H5024" s="38">
        <f>G5024*SUMIF('Manual Inputs'!$B$11:$B$22,'Expanded kW'!A5024,'Manual Inputs'!$C$11:$C$22)</f>
        <v>46019.209981105603</v>
      </c>
    </row>
    <row r="5025" spans="1:8" x14ac:dyDescent="0.2">
      <c r="A5025">
        <f t="shared" si="468"/>
        <v>9</v>
      </c>
      <c r="B5025" t="b">
        <f t="shared" si="469"/>
        <v>0</v>
      </c>
      <c r="C5025" t="str">
        <f t="shared" si="470"/>
        <v>ON</v>
      </c>
      <c r="D5025" s="4">
        <f t="shared" si="472"/>
        <v>42639.291666654484</v>
      </c>
      <c r="E5025" t="str">
        <f t="shared" si="473"/>
        <v>LRKPLGS</v>
      </c>
      <c r="F5025" s="39">
        <v>106.34449005126953</v>
      </c>
      <c r="G5025">
        <f t="shared" si="471"/>
        <v>1.6246125552672936E-3</v>
      </c>
      <c r="H5025" s="38">
        <f>G5025*SUMIF('Manual Inputs'!$B$11:$B$22,'Expanded kW'!A5025,'Manual Inputs'!$C$11:$C$22)</f>
        <v>48595.807158618773</v>
      </c>
    </row>
    <row r="5026" spans="1:8" x14ac:dyDescent="0.2">
      <c r="A5026">
        <f t="shared" si="468"/>
        <v>9</v>
      </c>
      <c r="B5026" t="b">
        <f t="shared" si="469"/>
        <v>0</v>
      </c>
      <c r="C5026" t="str">
        <f t="shared" si="470"/>
        <v>ON</v>
      </c>
      <c r="D5026" s="4">
        <f t="shared" si="472"/>
        <v>42639.333333321149</v>
      </c>
      <c r="E5026" t="str">
        <f t="shared" si="473"/>
        <v>LRKPLGS</v>
      </c>
      <c r="F5026" s="39">
        <v>108.11176300048828</v>
      </c>
      <c r="G5026">
        <f t="shared" si="471"/>
        <v>1.6516109810484586E-3</v>
      </c>
      <c r="H5026" s="38">
        <f>G5026*SUMIF('Manual Inputs'!$B$11:$B$22,'Expanded kW'!A5026,'Manual Inputs'!$C$11:$C$22)</f>
        <v>49403.390658200871</v>
      </c>
    </row>
    <row r="5027" spans="1:8" x14ac:dyDescent="0.2">
      <c r="A5027">
        <f t="shared" si="468"/>
        <v>9</v>
      </c>
      <c r="B5027" t="b">
        <f t="shared" si="469"/>
        <v>0</v>
      </c>
      <c r="C5027" t="str">
        <f t="shared" si="470"/>
        <v>ON</v>
      </c>
      <c r="D5027" s="4">
        <f t="shared" si="472"/>
        <v>42639.374999987813</v>
      </c>
      <c r="E5027" t="str">
        <f t="shared" si="473"/>
        <v>LRKPLGS</v>
      </c>
      <c r="F5027" s="39">
        <v>115.91547393798828</v>
      </c>
      <c r="G5027">
        <f t="shared" si="471"/>
        <v>1.7708273763748835E-3</v>
      </c>
      <c r="H5027" s="38">
        <f>G5027*SUMIF('Manual Inputs'!$B$11:$B$22,'Expanded kW'!A5027,'Manual Inputs'!$C$11:$C$22)</f>
        <v>52969.420564005348</v>
      </c>
    </row>
    <row r="5028" spans="1:8" x14ac:dyDescent="0.2">
      <c r="A5028">
        <f t="shared" si="468"/>
        <v>9</v>
      </c>
      <c r="B5028" t="b">
        <f t="shared" si="469"/>
        <v>0</v>
      </c>
      <c r="C5028" t="str">
        <f t="shared" si="470"/>
        <v>ON</v>
      </c>
      <c r="D5028" s="4">
        <f t="shared" si="472"/>
        <v>42639.416666654477</v>
      </c>
      <c r="E5028" t="str">
        <f t="shared" si="473"/>
        <v>LRKPLGS</v>
      </c>
      <c r="F5028" s="39">
        <v>116.73919677734375</v>
      </c>
      <c r="G5028">
        <f t="shared" si="471"/>
        <v>1.7834112955439174E-3</v>
      </c>
      <c r="H5028" s="38">
        <f>G5028*SUMIF('Manual Inputs'!$B$11:$B$22,'Expanded kW'!A5028,'Manual Inputs'!$C$11:$C$22)</f>
        <v>53345.833824665773</v>
      </c>
    </row>
    <row r="5029" spans="1:8" x14ac:dyDescent="0.2">
      <c r="A5029">
        <f t="shared" si="468"/>
        <v>9</v>
      </c>
      <c r="B5029" t="b">
        <f t="shared" si="469"/>
        <v>0</v>
      </c>
      <c r="C5029" t="str">
        <f t="shared" si="470"/>
        <v>ON</v>
      </c>
      <c r="D5029" s="4">
        <f t="shared" si="472"/>
        <v>42639.458333321141</v>
      </c>
      <c r="E5029" t="str">
        <f t="shared" si="473"/>
        <v>LRKPLGS</v>
      </c>
      <c r="F5029" s="39">
        <v>116.29025268554687</v>
      </c>
      <c r="G5029">
        <f t="shared" si="471"/>
        <v>1.7765528282383276E-3</v>
      </c>
      <c r="H5029" s="38">
        <f>G5029*SUMIF('Manual Inputs'!$B$11:$B$22,'Expanded kW'!A5029,'Manual Inputs'!$C$11:$C$22)</f>
        <v>53140.681677154942</v>
      </c>
    </row>
    <row r="5030" spans="1:8" x14ac:dyDescent="0.2">
      <c r="A5030">
        <f t="shared" si="468"/>
        <v>9</v>
      </c>
      <c r="B5030" t="b">
        <f t="shared" si="469"/>
        <v>0</v>
      </c>
      <c r="C5030" t="str">
        <f t="shared" si="470"/>
        <v>ON</v>
      </c>
      <c r="D5030" s="4">
        <f t="shared" si="472"/>
        <v>42639.499999987805</v>
      </c>
      <c r="E5030" t="str">
        <f t="shared" si="473"/>
        <v>LRKPLGS</v>
      </c>
      <c r="F5030" s="39">
        <v>125.92574310302734</v>
      </c>
      <c r="G5030">
        <f t="shared" si="471"/>
        <v>1.9237531082044036E-3</v>
      </c>
      <c r="H5030" s="38">
        <f>G5030*SUMIF('Manual Inputs'!$B$11:$B$22,'Expanded kW'!A5030,'Manual Inputs'!$C$11:$C$22)</f>
        <v>57543.772368368525</v>
      </c>
    </row>
    <row r="5031" spans="1:8" x14ac:dyDescent="0.2">
      <c r="A5031">
        <f t="shared" si="468"/>
        <v>9</v>
      </c>
      <c r="B5031" t="b">
        <f t="shared" si="469"/>
        <v>0</v>
      </c>
      <c r="C5031" t="str">
        <f t="shared" si="470"/>
        <v>ON</v>
      </c>
      <c r="D5031" s="4">
        <f t="shared" si="472"/>
        <v>42639.54166665447</v>
      </c>
      <c r="E5031" t="str">
        <f t="shared" si="473"/>
        <v>LRKPLGS</v>
      </c>
      <c r="F5031" s="39">
        <v>126.97398376464844</v>
      </c>
      <c r="G5031">
        <f t="shared" si="471"/>
        <v>1.9397669603465344E-3</v>
      </c>
      <c r="H5031" s="38">
        <f>G5031*SUMIF('Manual Inputs'!$B$11:$B$22,'Expanded kW'!A5031,'Manual Inputs'!$C$11:$C$22)</f>
        <v>58022.782621023864</v>
      </c>
    </row>
    <row r="5032" spans="1:8" x14ac:dyDescent="0.2">
      <c r="A5032">
        <f t="shared" si="468"/>
        <v>9</v>
      </c>
      <c r="B5032" t="b">
        <f t="shared" si="469"/>
        <v>0</v>
      </c>
      <c r="C5032" t="str">
        <f t="shared" si="470"/>
        <v>ON</v>
      </c>
      <c r="D5032" s="4">
        <f t="shared" si="472"/>
        <v>42639.583333321134</v>
      </c>
      <c r="E5032" t="str">
        <f t="shared" si="473"/>
        <v>LRKPLGS</v>
      </c>
      <c r="F5032" s="39">
        <v>130.41180419921875</v>
      </c>
      <c r="G5032">
        <f t="shared" si="471"/>
        <v>1.9922861481113611E-3</v>
      </c>
      <c r="H5032" s="38">
        <f>G5032*SUMIF('Manual Inputs'!$B$11:$B$22,'Expanded kW'!A5032,'Manual Inputs'!$C$11:$C$22)</f>
        <v>59593.74938012717</v>
      </c>
    </row>
    <row r="5033" spans="1:8" x14ac:dyDescent="0.2">
      <c r="A5033">
        <f t="shared" si="468"/>
        <v>9</v>
      </c>
      <c r="B5033" t="b">
        <f t="shared" si="469"/>
        <v>0</v>
      </c>
      <c r="C5033" t="str">
        <f t="shared" si="470"/>
        <v>ON</v>
      </c>
      <c r="D5033" s="4">
        <f t="shared" si="472"/>
        <v>42639.624999987798</v>
      </c>
      <c r="E5033" t="str">
        <f t="shared" si="473"/>
        <v>LRKPLGS</v>
      </c>
      <c r="F5033" s="39">
        <v>125.403076171875</v>
      </c>
      <c r="G5033">
        <f t="shared" si="471"/>
        <v>1.9157683855529173E-3</v>
      </c>
      <c r="H5033" s="38">
        <f>G5033*SUMIF('Manual Inputs'!$B$11:$B$22,'Expanded kW'!A5033,'Manual Inputs'!$C$11:$C$22)</f>
        <v>57304.931396144937</v>
      </c>
    </row>
    <row r="5034" spans="1:8" x14ac:dyDescent="0.2">
      <c r="A5034">
        <f t="shared" si="468"/>
        <v>9</v>
      </c>
      <c r="B5034" t="b">
        <f t="shared" si="469"/>
        <v>0</v>
      </c>
      <c r="C5034" t="str">
        <f t="shared" si="470"/>
        <v>ON</v>
      </c>
      <c r="D5034" s="4">
        <f t="shared" si="472"/>
        <v>42639.666666654462</v>
      </c>
      <c r="E5034" t="str">
        <f t="shared" si="473"/>
        <v>LRKPLGS</v>
      </c>
      <c r="F5034" s="39">
        <v>117.56793212890625</v>
      </c>
      <c r="G5034">
        <f t="shared" si="471"/>
        <v>1.7960717902859883E-3</v>
      </c>
      <c r="H5034" s="38">
        <f>G5034*SUMIF('Manual Inputs'!$B$11:$B$22,'Expanded kW'!A5034,'Manual Inputs'!$C$11:$C$22)</f>
        <v>53724.537632551313</v>
      </c>
    </row>
    <row r="5035" spans="1:8" x14ac:dyDescent="0.2">
      <c r="A5035">
        <f t="shared" si="468"/>
        <v>9</v>
      </c>
      <c r="B5035" t="b">
        <f t="shared" si="469"/>
        <v>0</v>
      </c>
      <c r="C5035" t="str">
        <f t="shared" si="470"/>
        <v>ON</v>
      </c>
      <c r="D5035" s="4">
        <f t="shared" si="472"/>
        <v>42639.708333321127</v>
      </c>
      <c r="E5035" t="str">
        <f t="shared" si="473"/>
        <v>LRKPLGS</v>
      </c>
      <c r="F5035" s="39">
        <v>100.50478363037109</v>
      </c>
      <c r="G5035">
        <f t="shared" si="471"/>
        <v>1.5354000312719955E-3</v>
      </c>
      <c r="H5035" s="38">
        <f>G5035*SUMIF('Manual Inputs'!$B$11:$B$22,'Expanded kW'!A5035,'Manual Inputs'!$C$11:$C$22)</f>
        <v>45927.260373015561</v>
      </c>
    </row>
    <row r="5036" spans="1:8" x14ac:dyDescent="0.2">
      <c r="A5036">
        <f t="shared" si="468"/>
        <v>9</v>
      </c>
      <c r="B5036" t="b">
        <f t="shared" si="469"/>
        <v>0</v>
      </c>
      <c r="C5036" t="str">
        <f t="shared" si="470"/>
        <v>ON</v>
      </c>
      <c r="D5036" s="4">
        <f t="shared" si="472"/>
        <v>42639.749999987791</v>
      </c>
      <c r="E5036" t="str">
        <f t="shared" si="473"/>
        <v>LRKPLGS</v>
      </c>
      <c r="F5036" s="39">
        <v>93.992294311523438</v>
      </c>
      <c r="G5036">
        <f t="shared" si="471"/>
        <v>1.4359094802491525E-3</v>
      </c>
      <c r="H5036" s="38">
        <f>G5036*SUMIF('Manual Inputs'!$B$11:$B$22,'Expanded kW'!A5036,'Manual Inputs'!$C$11:$C$22)</f>
        <v>42951.274735125829</v>
      </c>
    </row>
    <row r="5037" spans="1:8" x14ac:dyDescent="0.2">
      <c r="A5037">
        <f t="shared" si="468"/>
        <v>9</v>
      </c>
      <c r="B5037" t="b">
        <f t="shared" si="469"/>
        <v>0</v>
      </c>
      <c r="C5037" t="str">
        <f t="shared" si="470"/>
        <v>ON</v>
      </c>
      <c r="D5037" s="4">
        <f t="shared" si="472"/>
        <v>42639.791666654455</v>
      </c>
      <c r="E5037" t="str">
        <f t="shared" si="473"/>
        <v>LRKPLGS</v>
      </c>
      <c r="F5037" s="39">
        <v>95.061630249023438</v>
      </c>
      <c r="G5037">
        <f t="shared" si="471"/>
        <v>1.4522456024969857E-3</v>
      </c>
      <c r="H5037" s="38">
        <f>G5037*SUMIF('Manual Inputs'!$B$11:$B$22,'Expanded kW'!A5037,'Manual Inputs'!$C$11:$C$22)</f>
        <v>43439.924809816846</v>
      </c>
    </row>
    <row r="5038" spans="1:8" x14ac:dyDescent="0.2">
      <c r="A5038">
        <f t="shared" si="468"/>
        <v>9</v>
      </c>
      <c r="B5038" t="b">
        <f t="shared" si="469"/>
        <v>0</v>
      </c>
      <c r="C5038" t="str">
        <f t="shared" si="470"/>
        <v>ON</v>
      </c>
      <c r="D5038" s="4">
        <f t="shared" si="472"/>
        <v>42639.833333321119</v>
      </c>
      <c r="E5038" t="str">
        <f t="shared" si="473"/>
        <v>LRKPLGS</v>
      </c>
      <c r="F5038" s="39">
        <v>95.928062438964844</v>
      </c>
      <c r="G5038">
        <f t="shared" si="471"/>
        <v>1.4654819875075107E-3</v>
      </c>
      <c r="H5038" s="38">
        <f>G5038*SUMIF('Manual Inputs'!$B$11:$B$22,'Expanded kW'!A5038,'Manual Inputs'!$C$11:$C$22)</f>
        <v>43835.854787929609</v>
      </c>
    </row>
    <row r="5039" spans="1:8" x14ac:dyDescent="0.2">
      <c r="A5039">
        <f t="shared" si="468"/>
        <v>9</v>
      </c>
      <c r="B5039" t="b">
        <f t="shared" si="469"/>
        <v>0</v>
      </c>
      <c r="C5039" t="str">
        <f t="shared" si="470"/>
        <v>OFF</v>
      </c>
      <c r="D5039" s="4">
        <f t="shared" si="472"/>
        <v>42639.874999987784</v>
      </c>
      <c r="E5039" t="str">
        <f t="shared" si="473"/>
        <v>LRKPLGS</v>
      </c>
      <c r="F5039" s="39">
        <v>81.288978576660156</v>
      </c>
      <c r="G5039">
        <f t="shared" si="471"/>
        <v>1.2418423854101653E-3</v>
      </c>
      <c r="H5039" s="38">
        <f>G5039*SUMIF('Manual Inputs'!$B$11:$B$22,'Expanded kW'!A5039,'Manual Inputs'!$C$11:$C$22)</f>
        <v>37146.292441930906</v>
      </c>
    </row>
    <row r="5040" spans="1:8" x14ac:dyDescent="0.2">
      <c r="A5040">
        <f t="shared" si="468"/>
        <v>9</v>
      </c>
      <c r="B5040" t="b">
        <f t="shared" si="469"/>
        <v>0</v>
      </c>
      <c r="C5040" t="str">
        <f t="shared" si="470"/>
        <v>OFF</v>
      </c>
      <c r="D5040" s="4">
        <f t="shared" si="472"/>
        <v>42639.916666654448</v>
      </c>
      <c r="E5040" t="str">
        <f t="shared" si="473"/>
        <v>LRKPLGS</v>
      </c>
      <c r="F5040" s="39">
        <v>75.138542175292969</v>
      </c>
      <c r="G5040">
        <f t="shared" si="471"/>
        <v>1.1478828752068922E-3</v>
      </c>
      <c r="H5040" s="38">
        <f>G5040*SUMIF('Manual Inputs'!$B$11:$B$22,'Expanded kW'!A5040,'Manual Inputs'!$C$11:$C$22)</f>
        <v>34335.752646610112</v>
      </c>
    </row>
    <row r="5041" spans="1:8" x14ac:dyDescent="0.2">
      <c r="A5041">
        <f t="shared" si="468"/>
        <v>9</v>
      </c>
      <c r="B5041" t="b">
        <f t="shared" si="469"/>
        <v>0</v>
      </c>
      <c r="C5041" t="str">
        <f t="shared" si="470"/>
        <v>OFF</v>
      </c>
      <c r="D5041" s="4">
        <f t="shared" si="472"/>
        <v>42639.958333321112</v>
      </c>
      <c r="E5041" t="str">
        <f t="shared" si="473"/>
        <v>LRKPLGS</v>
      </c>
      <c r="F5041" s="39">
        <v>72.107017517089844</v>
      </c>
      <c r="G5041">
        <f t="shared" si="471"/>
        <v>1.1015706213332334E-3</v>
      </c>
      <c r="H5041" s="38">
        <f>G5041*SUMIF('Manual Inputs'!$B$11:$B$22,'Expanded kW'!A5041,'Manual Inputs'!$C$11:$C$22)</f>
        <v>32950.449208551283</v>
      </c>
    </row>
    <row r="5042" spans="1:8" x14ac:dyDescent="0.2">
      <c r="A5042">
        <f t="shared" si="468"/>
        <v>9</v>
      </c>
      <c r="B5042" t="b">
        <f t="shared" si="469"/>
        <v>0</v>
      </c>
      <c r="C5042" t="str">
        <f t="shared" si="470"/>
        <v>OFF</v>
      </c>
      <c r="D5042" s="4">
        <f t="shared" si="472"/>
        <v>42639.999999987776</v>
      </c>
      <c r="E5042" t="str">
        <f t="shared" si="473"/>
        <v>LRKPLGS</v>
      </c>
      <c r="F5042" s="39">
        <v>63.276355743408203</v>
      </c>
      <c r="G5042">
        <f t="shared" si="471"/>
        <v>9.6666561608166248E-4</v>
      </c>
      <c r="H5042" s="38">
        <f>G5042*SUMIF('Manual Inputs'!$B$11:$B$22,'Expanded kW'!A5042,'Manual Inputs'!$C$11:$C$22)</f>
        <v>28915.137774645013</v>
      </c>
    </row>
    <row r="5043" spans="1:8" x14ac:dyDescent="0.2">
      <c r="A5043">
        <f t="shared" si="468"/>
        <v>9</v>
      </c>
      <c r="B5043" t="b">
        <f t="shared" si="469"/>
        <v>0</v>
      </c>
      <c r="C5043" t="str">
        <f t="shared" si="470"/>
        <v>OFF</v>
      </c>
      <c r="D5043" s="4">
        <f t="shared" si="472"/>
        <v>42640.041666654441</v>
      </c>
      <c r="E5043" t="str">
        <f t="shared" si="473"/>
        <v>LRKPLGS</v>
      </c>
      <c r="F5043" s="39">
        <v>60.972846984863281</v>
      </c>
      <c r="G5043">
        <f t="shared" si="471"/>
        <v>9.3147517745624747E-4</v>
      </c>
      <c r="H5043" s="38">
        <f>G5043*SUMIF('Manual Inputs'!$B$11:$B$22,'Expanded kW'!A5043,'Manual Inputs'!$C$11:$C$22)</f>
        <v>27862.512788014574</v>
      </c>
    </row>
    <row r="5044" spans="1:8" x14ac:dyDescent="0.2">
      <c r="A5044">
        <f t="shared" si="468"/>
        <v>9</v>
      </c>
      <c r="B5044" t="b">
        <f t="shared" si="469"/>
        <v>0</v>
      </c>
      <c r="C5044" t="str">
        <f t="shared" si="470"/>
        <v>OFF</v>
      </c>
      <c r="D5044" s="4">
        <f t="shared" si="472"/>
        <v>42640.083333321105</v>
      </c>
      <c r="E5044" t="str">
        <f t="shared" si="473"/>
        <v>LRKPLGS</v>
      </c>
      <c r="F5044" s="39">
        <v>57.960861206054688</v>
      </c>
      <c r="G5044">
        <f t="shared" si="471"/>
        <v>8.8546141679803308E-4</v>
      </c>
      <c r="H5044" s="38">
        <f>G5044*SUMIF('Manual Inputs'!$B$11:$B$22,'Expanded kW'!A5044,'Manual Inputs'!$C$11:$C$22)</f>
        <v>26486.137951848465</v>
      </c>
    </row>
    <row r="5045" spans="1:8" x14ac:dyDescent="0.2">
      <c r="A5045">
        <f t="shared" si="468"/>
        <v>9</v>
      </c>
      <c r="B5045" t="b">
        <f t="shared" si="469"/>
        <v>0</v>
      </c>
      <c r="C5045" t="str">
        <f t="shared" si="470"/>
        <v>OFF</v>
      </c>
      <c r="D5045" s="4">
        <f t="shared" si="472"/>
        <v>42640.124999987769</v>
      </c>
      <c r="E5045" t="str">
        <f t="shared" si="473"/>
        <v>LRKPLGS</v>
      </c>
      <c r="F5045" s="39">
        <v>59.36492919921875</v>
      </c>
      <c r="G5045">
        <f t="shared" si="471"/>
        <v>9.0691120219870195E-4</v>
      </c>
      <c r="H5045" s="38">
        <f>G5045*SUMIF('Manual Inputs'!$B$11:$B$22,'Expanded kW'!A5045,'Manual Inputs'!$C$11:$C$22)</f>
        <v>27127.749166500907</v>
      </c>
    </row>
    <row r="5046" spans="1:8" x14ac:dyDescent="0.2">
      <c r="A5046">
        <f t="shared" si="468"/>
        <v>9</v>
      </c>
      <c r="B5046" t="b">
        <f t="shared" si="469"/>
        <v>0</v>
      </c>
      <c r="C5046" t="str">
        <f t="shared" si="470"/>
        <v>OFF</v>
      </c>
      <c r="D5046" s="4">
        <f t="shared" si="472"/>
        <v>42640.166666654433</v>
      </c>
      <c r="E5046" t="str">
        <f t="shared" si="473"/>
        <v>LRKPLGS</v>
      </c>
      <c r="F5046" s="39">
        <v>66.583305358886719</v>
      </c>
      <c r="G5046">
        <f t="shared" si="471"/>
        <v>1.0171855053806062E-3</v>
      </c>
      <c r="H5046" s="38">
        <f>G5046*SUMIF('Manual Inputs'!$B$11:$B$22,'Expanded kW'!A5046,'Manual Inputs'!$C$11:$C$22)</f>
        <v>30426.301030208004</v>
      </c>
    </row>
    <row r="5047" spans="1:8" x14ac:dyDescent="0.2">
      <c r="A5047">
        <f t="shared" si="468"/>
        <v>9</v>
      </c>
      <c r="B5047" t="b">
        <f t="shared" si="469"/>
        <v>0</v>
      </c>
      <c r="C5047" t="str">
        <f t="shared" si="470"/>
        <v>OFF</v>
      </c>
      <c r="D5047" s="4">
        <f t="shared" si="472"/>
        <v>42640.208333321098</v>
      </c>
      <c r="E5047" t="str">
        <f t="shared" si="473"/>
        <v>LRKPLGS</v>
      </c>
      <c r="F5047" s="39">
        <v>76.652519226074219</v>
      </c>
      <c r="G5047">
        <f t="shared" si="471"/>
        <v>1.1710117286519552E-3</v>
      </c>
      <c r="H5047" s="38">
        <f>G5047*SUMIF('Manual Inputs'!$B$11:$B$22,'Expanded kW'!A5047,'Manual Inputs'!$C$11:$C$22)</f>
        <v>35027.588554299073</v>
      </c>
    </row>
    <row r="5048" spans="1:8" x14ac:dyDescent="0.2">
      <c r="A5048">
        <f t="shared" si="468"/>
        <v>9</v>
      </c>
      <c r="B5048" t="b">
        <f t="shared" si="469"/>
        <v>0</v>
      </c>
      <c r="C5048" t="str">
        <f t="shared" si="470"/>
        <v>OFF</v>
      </c>
      <c r="D5048" s="4">
        <f t="shared" si="472"/>
        <v>42640.249999987762</v>
      </c>
      <c r="E5048" t="str">
        <f t="shared" si="473"/>
        <v>LRKPLGS</v>
      </c>
      <c r="F5048" s="39">
        <v>96.586677551269531</v>
      </c>
      <c r="G5048">
        <f t="shared" si="471"/>
        <v>1.4755435749016776E-3</v>
      </c>
      <c r="H5048" s="38">
        <f>G5048*SUMIF('Manual Inputs'!$B$11:$B$22,'Expanded kW'!A5048,'Manual Inputs'!$C$11:$C$22)</f>
        <v>44136.819445091256</v>
      </c>
    </row>
    <row r="5049" spans="1:8" x14ac:dyDescent="0.2">
      <c r="A5049">
        <f t="shared" si="468"/>
        <v>9</v>
      </c>
      <c r="B5049" t="b">
        <f t="shared" si="469"/>
        <v>0</v>
      </c>
      <c r="C5049" t="str">
        <f t="shared" si="470"/>
        <v>ON</v>
      </c>
      <c r="D5049" s="4">
        <f t="shared" si="472"/>
        <v>42640.291666654426</v>
      </c>
      <c r="E5049" t="str">
        <f t="shared" si="473"/>
        <v>LRKPLGS</v>
      </c>
      <c r="F5049" s="39">
        <v>104.02108001708984</v>
      </c>
      <c r="G5049">
        <f t="shared" si="471"/>
        <v>1.5891180871407122E-3</v>
      </c>
      <c r="H5049" s="38">
        <f>G5049*SUMIF('Manual Inputs'!$B$11:$B$22,'Expanded kW'!A5049,'Manual Inputs'!$C$11:$C$22)</f>
        <v>47534.087967366249</v>
      </c>
    </row>
    <row r="5050" spans="1:8" x14ac:dyDescent="0.2">
      <c r="A5050">
        <f t="shared" si="468"/>
        <v>9</v>
      </c>
      <c r="B5050" t="b">
        <f t="shared" si="469"/>
        <v>0</v>
      </c>
      <c r="C5050" t="str">
        <f t="shared" si="470"/>
        <v>ON</v>
      </c>
      <c r="D5050" s="4">
        <f t="shared" si="472"/>
        <v>42640.33333332109</v>
      </c>
      <c r="E5050" t="str">
        <f t="shared" si="473"/>
        <v>LRKPLGS</v>
      </c>
      <c r="F5050" s="39">
        <v>104.79450988769531</v>
      </c>
      <c r="G5050">
        <f t="shared" si="471"/>
        <v>1.6009336864049395E-3</v>
      </c>
      <c r="H5050" s="38">
        <f>G5050*SUMIF('Manual Inputs'!$B$11:$B$22,'Expanded kW'!A5050,'Manual Inputs'!$C$11:$C$22)</f>
        <v>47887.519055564037</v>
      </c>
    </row>
    <row r="5051" spans="1:8" x14ac:dyDescent="0.2">
      <c r="A5051">
        <f t="shared" si="468"/>
        <v>9</v>
      </c>
      <c r="B5051" t="b">
        <f t="shared" si="469"/>
        <v>0</v>
      </c>
      <c r="C5051" t="str">
        <f t="shared" si="470"/>
        <v>ON</v>
      </c>
      <c r="D5051" s="4">
        <f t="shared" si="472"/>
        <v>42640.374999987755</v>
      </c>
      <c r="E5051" t="str">
        <f t="shared" si="473"/>
        <v>LRKPLGS</v>
      </c>
      <c r="F5051" s="39">
        <v>109.614990234375</v>
      </c>
      <c r="G5051">
        <f t="shared" si="471"/>
        <v>1.6745756107760044E-3</v>
      </c>
      <c r="H5051" s="38">
        <f>G5051*SUMIF('Manual Inputs'!$B$11:$B$22,'Expanded kW'!A5051,'Manual Inputs'!$C$11:$C$22)</f>
        <v>50090.314265980873</v>
      </c>
    </row>
    <row r="5052" spans="1:8" x14ac:dyDescent="0.2">
      <c r="A5052">
        <f t="shared" si="468"/>
        <v>9</v>
      </c>
      <c r="B5052" t="b">
        <f t="shared" si="469"/>
        <v>0</v>
      </c>
      <c r="C5052" t="str">
        <f t="shared" si="470"/>
        <v>ON</v>
      </c>
      <c r="D5052" s="4">
        <f t="shared" si="472"/>
        <v>42640.416666654419</v>
      </c>
      <c r="E5052" t="str">
        <f t="shared" si="473"/>
        <v>LRKPLGS</v>
      </c>
      <c r="F5052" s="39">
        <v>112.48265838623047</v>
      </c>
      <c r="G5052">
        <f t="shared" si="471"/>
        <v>1.7183846476297097E-3</v>
      </c>
      <c r="H5052" s="38">
        <f>G5052*SUMIF('Manual Inputs'!$B$11:$B$22,'Expanded kW'!A5052,'Manual Inputs'!$C$11:$C$22)</f>
        <v>51400.740865753898</v>
      </c>
    </row>
    <row r="5053" spans="1:8" x14ac:dyDescent="0.2">
      <c r="A5053">
        <f t="shared" si="468"/>
        <v>9</v>
      </c>
      <c r="B5053" t="b">
        <f t="shared" si="469"/>
        <v>0</v>
      </c>
      <c r="C5053" t="str">
        <f t="shared" si="470"/>
        <v>ON</v>
      </c>
      <c r="D5053" s="4">
        <f t="shared" si="472"/>
        <v>42640.458333321083</v>
      </c>
      <c r="E5053" t="str">
        <f t="shared" si="473"/>
        <v>LRKPLGS</v>
      </c>
      <c r="F5053" s="39">
        <v>111.09928894042969</v>
      </c>
      <c r="G5053">
        <f t="shared" si="471"/>
        <v>1.6972510715587952E-3</v>
      </c>
      <c r="H5053" s="38">
        <f>G5053*SUMIF('Manual Inputs'!$B$11:$B$22,'Expanded kW'!A5053,'Manual Inputs'!$C$11:$C$22)</f>
        <v>50768.588181728141</v>
      </c>
    </row>
    <row r="5054" spans="1:8" x14ac:dyDescent="0.2">
      <c r="A5054">
        <f t="shared" si="468"/>
        <v>9</v>
      </c>
      <c r="B5054" t="b">
        <f t="shared" si="469"/>
        <v>0</v>
      </c>
      <c r="C5054" t="str">
        <f t="shared" si="470"/>
        <v>ON</v>
      </c>
      <c r="D5054" s="4">
        <f t="shared" si="472"/>
        <v>42640.499999987747</v>
      </c>
      <c r="E5054" t="str">
        <f t="shared" si="473"/>
        <v>LRKPLGS</v>
      </c>
      <c r="F5054" s="39">
        <v>116.70754241943359</v>
      </c>
      <c r="G5054">
        <f t="shared" si="471"/>
        <v>1.7829277155552883E-3</v>
      </c>
      <c r="H5054" s="38">
        <f>G5054*SUMIF('Manual Inputs'!$B$11:$B$22,'Expanded kW'!A5054,'Manual Inputs'!$C$11:$C$22)</f>
        <v>53331.368862052383</v>
      </c>
    </row>
    <row r="5055" spans="1:8" x14ac:dyDescent="0.2">
      <c r="A5055">
        <f t="shared" si="468"/>
        <v>9</v>
      </c>
      <c r="B5055" t="b">
        <f t="shared" si="469"/>
        <v>0</v>
      </c>
      <c r="C5055" t="str">
        <f t="shared" si="470"/>
        <v>ON</v>
      </c>
      <c r="D5055" s="4">
        <f t="shared" si="472"/>
        <v>42640.541666654412</v>
      </c>
      <c r="E5055" t="str">
        <f t="shared" si="473"/>
        <v>LRKPLGS</v>
      </c>
      <c r="F5055" s="39">
        <v>117.46523284912109</v>
      </c>
      <c r="G5055">
        <f t="shared" si="471"/>
        <v>1.7945028651891127E-3</v>
      </c>
      <c r="H5055" s="38">
        <f>G5055*SUMIF('Manual Inputs'!$B$11:$B$22,'Expanded kW'!A5055,'Manual Inputs'!$C$11:$C$22)</f>
        <v>53677.607562235848</v>
      </c>
    </row>
    <row r="5056" spans="1:8" x14ac:dyDescent="0.2">
      <c r="A5056">
        <f t="shared" si="468"/>
        <v>9</v>
      </c>
      <c r="B5056" t="b">
        <f t="shared" si="469"/>
        <v>0</v>
      </c>
      <c r="C5056" t="str">
        <f t="shared" si="470"/>
        <v>ON</v>
      </c>
      <c r="D5056" s="4">
        <f t="shared" si="472"/>
        <v>42640.583333321076</v>
      </c>
      <c r="E5056" t="str">
        <f t="shared" si="473"/>
        <v>LRKPLGS</v>
      </c>
      <c r="F5056" s="39">
        <v>120.79862213134766</v>
      </c>
      <c r="G5056">
        <f t="shared" si="471"/>
        <v>1.8454266702389829E-3</v>
      </c>
      <c r="H5056" s="38">
        <f>G5056*SUMIF('Manual Inputs'!$B$11:$B$22,'Expanded kW'!A5056,'Manual Inputs'!$C$11:$C$22)</f>
        <v>55200.852844295994</v>
      </c>
    </row>
    <row r="5057" spans="1:8" x14ac:dyDescent="0.2">
      <c r="A5057">
        <f t="shared" si="468"/>
        <v>9</v>
      </c>
      <c r="B5057" t="b">
        <f t="shared" si="469"/>
        <v>0</v>
      </c>
      <c r="C5057" t="str">
        <f t="shared" si="470"/>
        <v>ON</v>
      </c>
      <c r="D5057" s="4">
        <f t="shared" si="472"/>
        <v>42640.62499998774</v>
      </c>
      <c r="E5057" t="str">
        <f t="shared" si="473"/>
        <v>LRKPLGS</v>
      </c>
      <c r="F5057" s="39">
        <v>117.21778106689453</v>
      </c>
      <c r="G5057">
        <f t="shared" si="471"/>
        <v>1.7907225727448615E-3</v>
      </c>
      <c r="H5057" s="38">
        <f>G5057*SUMIF('Manual Inputs'!$B$11:$B$22,'Expanded kW'!A5057,'Manual Inputs'!$C$11:$C$22)</f>
        <v>53564.530532252051</v>
      </c>
    </row>
    <row r="5058" spans="1:8" x14ac:dyDescent="0.2">
      <c r="A5058">
        <f t="shared" ref="A5058:A5121" si="474">MONTH(D5058)</f>
        <v>9</v>
      </c>
      <c r="B5058" t="b">
        <f t="shared" ref="B5058:B5121" si="475">IF(ISNA(VLOOKUP(DATE(YEAR(D5058),MONTH(D5058),DAY(D5058)),Holidays,1,FALSE)),FALSE,TRUE)</f>
        <v>0</v>
      </c>
      <c r="C5058" t="str">
        <f t="shared" ref="C5058:C5121" si="476">IF(OR(HOUR(D5058)&lt;PkStart,HOUR(D5058)&gt;OPkStart-1,WEEKDAY(D5058,2)&gt;5,B5058)=TRUE,"OFF","ON")</f>
        <v>ON</v>
      </c>
      <c r="D5058" s="4">
        <f t="shared" si="472"/>
        <v>42640.666666654404</v>
      </c>
      <c r="E5058" t="str">
        <f t="shared" si="473"/>
        <v>LRKPLGS</v>
      </c>
      <c r="F5058" s="39">
        <v>110.76907348632812</v>
      </c>
      <c r="G5058">
        <f t="shared" ref="G5058:G5121" si="477">IF(SUMIF($A$2:$A$8761,A5058,$F$2:$F$8761)=0,0,F5058/SUMIF($A$2:$A$8761,A5058,$F$2:$F$8761))</f>
        <v>1.6922064080090611E-3</v>
      </c>
      <c r="H5058" s="38">
        <f>G5058*SUMIF('Manual Inputs'!$B$11:$B$22,'Expanded kW'!A5058,'Manual Inputs'!$C$11:$C$22)</f>
        <v>50617.690974730591</v>
      </c>
    </row>
    <row r="5059" spans="1:8" x14ac:dyDescent="0.2">
      <c r="A5059">
        <f t="shared" si="474"/>
        <v>9</v>
      </c>
      <c r="B5059" t="b">
        <f t="shared" si="475"/>
        <v>0</v>
      </c>
      <c r="C5059" t="str">
        <f t="shared" si="476"/>
        <v>ON</v>
      </c>
      <c r="D5059" s="4">
        <f t="shared" si="472"/>
        <v>42640.708333321068</v>
      </c>
      <c r="E5059" t="str">
        <f t="shared" si="473"/>
        <v>LRKPLGS</v>
      </c>
      <c r="F5059" s="39">
        <v>102.12728118896484</v>
      </c>
      <c r="G5059">
        <f t="shared" si="477"/>
        <v>1.5601867400456342E-3</v>
      </c>
      <c r="H5059" s="38">
        <f>G5059*SUMIF('Manual Inputs'!$B$11:$B$22,'Expanded kW'!A5059,'Manual Inputs'!$C$11:$C$22)</f>
        <v>46668.686453809583</v>
      </c>
    </row>
    <row r="5060" spans="1:8" x14ac:dyDescent="0.2">
      <c r="A5060">
        <f t="shared" si="474"/>
        <v>9</v>
      </c>
      <c r="B5060" t="b">
        <f t="shared" si="475"/>
        <v>0</v>
      </c>
      <c r="C5060" t="str">
        <f t="shared" si="476"/>
        <v>ON</v>
      </c>
      <c r="D5060" s="4">
        <f t="shared" ref="D5060:D5123" si="478">+D5059+1/24</f>
        <v>42640.749999987733</v>
      </c>
      <c r="E5060" t="str">
        <f t="shared" ref="E5060:E5123" si="479">+E5059</f>
        <v>LRKPLGS</v>
      </c>
      <c r="F5060" s="39">
        <v>93.323562622070313</v>
      </c>
      <c r="G5060">
        <f t="shared" si="477"/>
        <v>1.4256933430683086E-3</v>
      </c>
      <c r="H5060" s="38">
        <f>G5060*SUMIF('Manual Inputs'!$B$11:$B$22,'Expanded kW'!A5060,'Manual Inputs'!$C$11:$C$22)</f>
        <v>42645.687147034958</v>
      </c>
    </row>
    <row r="5061" spans="1:8" x14ac:dyDescent="0.2">
      <c r="A5061">
        <f t="shared" si="474"/>
        <v>9</v>
      </c>
      <c r="B5061" t="b">
        <f t="shared" si="475"/>
        <v>0</v>
      </c>
      <c r="C5061" t="str">
        <f t="shared" si="476"/>
        <v>ON</v>
      </c>
      <c r="D5061" s="4">
        <f t="shared" si="478"/>
        <v>42640.791666654397</v>
      </c>
      <c r="E5061" t="str">
        <f t="shared" si="479"/>
        <v>LRKPLGS</v>
      </c>
      <c r="F5061" s="39">
        <v>91.696952819824219</v>
      </c>
      <c r="G5061">
        <f t="shared" si="477"/>
        <v>1.4008438120209001E-3</v>
      </c>
      <c r="H5061" s="38">
        <f>G5061*SUMIF('Manual Inputs'!$B$11:$B$22,'Expanded kW'!A5061,'Manual Inputs'!$C$11:$C$22)</f>
        <v>41902.381911059296</v>
      </c>
    </row>
    <row r="5062" spans="1:8" x14ac:dyDescent="0.2">
      <c r="A5062">
        <f t="shared" si="474"/>
        <v>9</v>
      </c>
      <c r="B5062" t="b">
        <f t="shared" si="475"/>
        <v>0</v>
      </c>
      <c r="C5062" t="str">
        <f t="shared" si="476"/>
        <v>ON</v>
      </c>
      <c r="D5062" s="4">
        <f t="shared" si="478"/>
        <v>42640.833333321061</v>
      </c>
      <c r="E5062" t="str">
        <f t="shared" si="479"/>
        <v>LRKPLGS</v>
      </c>
      <c r="F5062" s="39">
        <v>81.454261779785156</v>
      </c>
      <c r="G5062">
        <f t="shared" si="477"/>
        <v>1.2443673979128556E-3</v>
      </c>
      <c r="H5062" s="38">
        <f>G5062*SUMIF('Manual Inputs'!$B$11:$B$22,'Expanded kW'!A5062,'Manual Inputs'!$C$11:$C$22)</f>
        <v>37221.821232014423</v>
      </c>
    </row>
    <row r="5063" spans="1:8" x14ac:dyDescent="0.2">
      <c r="A5063">
        <f t="shared" si="474"/>
        <v>9</v>
      </c>
      <c r="B5063" t="b">
        <f t="shared" si="475"/>
        <v>0</v>
      </c>
      <c r="C5063" t="str">
        <f t="shared" si="476"/>
        <v>OFF</v>
      </c>
      <c r="D5063" s="4">
        <f t="shared" si="478"/>
        <v>42640.874999987725</v>
      </c>
      <c r="E5063" t="str">
        <f t="shared" si="479"/>
        <v>LRKPLGS</v>
      </c>
      <c r="F5063" s="39">
        <v>74.926254272460938</v>
      </c>
      <c r="G5063">
        <f t="shared" si="477"/>
        <v>1.1446397773077345E-3</v>
      </c>
      <c r="H5063" s="38">
        <f>G5063*SUMIF('Manual Inputs'!$B$11:$B$22,'Expanded kW'!A5063,'Manual Inputs'!$C$11:$C$22)</f>
        <v>34238.74431093462</v>
      </c>
    </row>
    <row r="5064" spans="1:8" x14ac:dyDescent="0.2">
      <c r="A5064">
        <f t="shared" si="474"/>
        <v>9</v>
      </c>
      <c r="B5064" t="b">
        <f t="shared" si="475"/>
        <v>0</v>
      </c>
      <c r="C5064" t="str">
        <f t="shared" si="476"/>
        <v>OFF</v>
      </c>
      <c r="D5064" s="4">
        <f t="shared" si="478"/>
        <v>42640.91666665439</v>
      </c>
      <c r="E5064" t="str">
        <f t="shared" si="479"/>
        <v>LRKPLGS</v>
      </c>
      <c r="F5064" s="39">
        <v>67.737030029296875</v>
      </c>
      <c r="G5064">
        <f t="shared" si="477"/>
        <v>1.0348108246046328E-3</v>
      </c>
      <c r="H5064" s="38">
        <f>G5064*SUMIF('Manual Inputs'!$B$11:$B$22,'Expanded kW'!A5064,'Manual Inputs'!$C$11:$C$22)</f>
        <v>30953.513879414979</v>
      </c>
    </row>
    <row r="5065" spans="1:8" x14ac:dyDescent="0.2">
      <c r="A5065">
        <f t="shared" si="474"/>
        <v>9</v>
      </c>
      <c r="B5065" t="b">
        <f t="shared" si="475"/>
        <v>0</v>
      </c>
      <c r="C5065" t="str">
        <f t="shared" si="476"/>
        <v>OFF</v>
      </c>
      <c r="D5065" s="4">
        <f t="shared" si="478"/>
        <v>42640.958333321054</v>
      </c>
      <c r="E5065" t="str">
        <f t="shared" si="479"/>
        <v>LRKPLGS</v>
      </c>
      <c r="F5065" s="39">
        <v>64.019699096679688</v>
      </c>
      <c r="G5065">
        <f t="shared" si="477"/>
        <v>9.7802158707759415E-4</v>
      </c>
      <c r="H5065" s="38">
        <f>G5065*SUMIF('Manual Inputs'!$B$11:$B$22,'Expanded kW'!A5065,'Manual Inputs'!$C$11:$C$22)</f>
        <v>29254.820349932244</v>
      </c>
    </row>
    <row r="5066" spans="1:8" x14ac:dyDescent="0.2">
      <c r="A5066">
        <f t="shared" si="474"/>
        <v>9</v>
      </c>
      <c r="B5066" t="b">
        <f t="shared" si="475"/>
        <v>0</v>
      </c>
      <c r="C5066" t="str">
        <f t="shared" si="476"/>
        <v>OFF</v>
      </c>
      <c r="D5066" s="4">
        <f t="shared" si="478"/>
        <v>42640.999999987718</v>
      </c>
      <c r="E5066" t="str">
        <f t="shared" si="479"/>
        <v>LRKPLGS</v>
      </c>
      <c r="F5066" s="39">
        <v>61.9398193359375</v>
      </c>
      <c r="G5066">
        <f t="shared" si="477"/>
        <v>9.4624750295608433E-4</v>
      </c>
      <c r="H5066" s="38">
        <f>G5066*SUMIF('Manual Inputs'!$B$11:$B$22,'Expanded kW'!A5066,'Manual Inputs'!$C$11:$C$22)</f>
        <v>28304.386192813115</v>
      </c>
    </row>
    <row r="5067" spans="1:8" x14ac:dyDescent="0.2">
      <c r="A5067">
        <f t="shared" si="474"/>
        <v>9</v>
      </c>
      <c r="B5067" t="b">
        <f t="shared" si="475"/>
        <v>0</v>
      </c>
      <c r="C5067" t="str">
        <f t="shared" si="476"/>
        <v>OFF</v>
      </c>
      <c r="D5067" s="4">
        <f t="shared" si="478"/>
        <v>42641.041666654382</v>
      </c>
      <c r="E5067" t="str">
        <f t="shared" si="479"/>
        <v>LRKPLGS</v>
      </c>
      <c r="F5067" s="39">
        <v>59.299976348876953</v>
      </c>
      <c r="G5067">
        <f t="shared" si="477"/>
        <v>9.0591892496727402E-4</v>
      </c>
      <c r="H5067" s="38">
        <f>G5067*SUMIF('Manual Inputs'!$B$11:$B$22,'Expanded kW'!A5067,'Manual Inputs'!$C$11:$C$22)</f>
        <v>27098.067927838794</v>
      </c>
    </row>
    <row r="5068" spans="1:8" x14ac:dyDescent="0.2">
      <c r="A5068">
        <f t="shared" si="474"/>
        <v>9</v>
      </c>
      <c r="B5068" t="b">
        <f t="shared" si="475"/>
        <v>0</v>
      </c>
      <c r="C5068" t="str">
        <f t="shared" si="476"/>
        <v>OFF</v>
      </c>
      <c r="D5068" s="4">
        <f t="shared" si="478"/>
        <v>42641.083333321047</v>
      </c>
      <c r="E5068" t="str">
        <f t="shared" si="479"/>
        <v>LRKPLGS</v>
      </c>
      <c r="F5068" s="39">
        <v>57.073867797851563</v>
      </c>
      <c r="G5068">
        <f t="shared" si="477"/>
        <v>8.7191092041865887E-4</v>
      </c>
      <c r="H5068" s="38">
        <f>G5068*SUMIF('Manual Inputs'!$B$11:$B$22,'Expanded kW'!A5068,'Manual Inputs'!$C$11:$C$22)</f>
        <v>26080.812197827505</v>
      </c>
    </row>
    <row r="5069" spans="1:8" x14ac:dyDescent="0.2">
      <c r="A5069">
        <f t="shared" si="474"/>
        <v>9</v>
      </c>
      <c r="B5069" t="b">
        <f t="shared" si="475"/>
        <v>0</v>
      </c>
      <c r="C5069" t="str">
        <f t="shared" si="476"/>
        <v>OFF</v>
      </c>
      <c r="D5069" s="4">
        <f t="shared" si="478"/>
        <v>42641.124999987711</v>
      </c>
      <c r="E5069" t="str">
        <f t="shared" si="479"/>
        <v>LRKPLGS</v>
      </c>
      <c r="F5069" s="39">
        <v>53.167415618896484</v>
      </c>
      <c r="G5069">
        <f t="shared" si="477"/>
        <v>8.1223249934181689E-4</v>
      </c>
      <c r="H5069" s="38">
        <f>G5069*SUMIF('Manual Inputs'!$B$11:$B$22,'Expanded kW'!A5069,'Manual Inputs'!$C$11:$C$22)</f>
        <v>24295.696705042265</v>
      </c>
    </row>
    <row r="5070" spans="1:8" x14ac:dyDescent="0.2">
      <c r="A5070">
        <f t="shared" si="474"/>
        <v>9</v>
      </c>
      <c r="B5070" t="b">
        <f t="shared" si="475"/>
        <v>0</v>
      </c>
      <c r="C5070" t="str">
        <f t="shared" si="476"/>
        <v>OFF</v>
      </c>
      <c r="D5070" s="4">
        <f t="shared" si="478"/>
        <v>42641.166666654375</v>
      </c>
      <c r="E5070" t="str">
        <f t="shared" si="479"/>
        <v>LRKPLGS</v>
      </c>
      <c r="F5070" s="39">
        <v>58.51153564453125</v>
      </c>
      <c r="G5070">
        <f t="shared" si="477"/>
        <v>8.9387400692077928E-4</v>
      </c>
      <c r="H5070" s="38">
        <f>G5070*SUMIF('Manual Inputs'!$B$11:$B$22,'Expanded kW'!A5070,'Manual Inputs'!$C$11:$C$22)</f>
        <v>26737.77740027204</v>
      </c>
    </row>
    <row r="5071" spans="1:8" x14ac:dyDescent="0.2">
      <c r="A5071">
        <f t="shared" si="474"/>
        <v>9</v>
      </c>
      <c r="B5071" t="b">
        <f t="shared" si="475"/>
        <v>0</v>
      </c>
      <c r="C5071" t="str">
        <f t="shared" si="476"/>
        <v>OFF</v>
      </c>
      <c r="D5071" s="4">
        <f t="shared" si="478"/>
        <v>42641.208333321039</v>
      </c>
      <c r="E5071" t="str">
        <f t="shared" si="479"/>
        <v>LRKPLGS</v>
      </c>
      <c r="F5071" s="39">
        <v>72.9100341796875</v>
      </c>
      <c r="G5071">
        <f t="shared" si="477"/>
        <v>1.1138382146191294E-3</v>
      </c>
      <c r="H5071" s="38">
        <f>G5071*SUMIF('Manual Inputs'!$B$11:$B$22,'Expanded kW'!A5071,'Manual Inputs'!$C$11:$C$22)</f>
        <v>33317.400452211761</v>
      </c>
    </row>
    <row r="5072" spans="1:8" x14ac:dyDescent="0.2">
      <c r="A5072">
        <f t="shared" si="474"/>
        <v>9</v>
      </c>
      <c r="B5072" t="b">
        <f t="shared" si="475"/>
        <v>0</v>
      </c>
      <c r="C5072" t="str">
        <f t="shared" si="476"/>
        <v>OFF</v>
      </c>
      <c r="D5072" s="4">
        <f t="shared" si="478"/>
        <v>42641.249999987704</v>
      </c>
      <c r="E5072" t="str">
        <f t="shared" si="479"/>
        <v>LRKPLGS</v>
      </c>
      <c r="F5072" s="39">
        <v>85.644462585449219</v>
      </c>
      <c r="G5072">
        <f t="shared" si="477"/>
        <v>1.3083806141565089E-3</v>
      </c>
      <c r="H5072" s="38">
        <f>G5072*SUMIF('Manual Inputs'!$B$11:$B$22,'Expanded kW'!A5072,'Manual Inputs'!$C$11:$C$22)</f>
        <v>39136.60017551935</v>
      </c>
    </row>
    <row r="5073" spans="1:8" x14ac:dyDescent="0.2">
      <c r="A5073">
        <f t="shared" si="474"/>
        <v>9</v>
      </c>
      <c r="B5073" t="b">
        <f t="shared" si="475"/>
        <v>0</v>
      </c>
      <c r="C5073" t="str">
        <f t="shared" si="476"/>
        <v>ON</v>
      </c>
      <c r="D5073" s="4">
        <f t="shared" si="478"/>
        <v>42641.291666654368</v>
      </c>
      <c r="E5073" t="str">
        <f t="shared" si="479"/>
        <v>LRKPLGS</v>
      </c>
      <c r="F5073" s="39">
        <v>93.667533874511719</v>
      </c>
      <c r="G5073">
        <f t="shared" si="477"/>
        <v>1.4309481523687049E-3</v>
      </c>
      <c r="H5073" s="38">
        <f>G5073*SUMIF('Manual Inputs'!$B$11:$B$22,'Expanded kW'!A5073,'Manual Inputs'!$C$11:$C$22)</f>
        <v>42802.870285001882</v>
      </c>
    </row>
    <row r="5074" spans="1:8" x14ac:dyDescent="0.2">
      <c r="A5074">
        <f t="shared" si="474"/>
        <v>9</v>
      </c>
      <c r="B5074" t="b">
        <f t="shared" si="475"/>
        <v>0</v>
      </c>
      <c r="C5074" t="str">
        <f t="shared" si="476"/>
        <v>ON</v>
      </c>
      <c r="D5074" s="4">
        <f t="shared" si="478"/>
        <v>42641.333333321032</v>
      </c>
      <c r="E5074" t="str">
        <f t="shared" si="479"/>
        <v>LRKPLGS</v>
      </c>
      <c r="F5074" s="39">
        <v>99.767967224121094</v>
      </c>
      <c r="G5074">
        <f t="shared" si="477"/>
        <v>1.5241437716957487E-3</v>
      </c>
      <c r="H5074" s="38">
        <f>G5074*SUMIF('Manual Inputs'!$B$11:$B$22,'Expanded kW'!A5074,'Manual Inputs'!$C$11:$C$22)</f>
        <v>45590.560390043531</v>
      </c>
    </row>
    <row r="5075" spans="1:8" x14ac:dyDescent="0.2">
      <c r="A5075">
        <f t="shared" si="474"/>
        <v>9</v>
      </c>
      <c r="B5075" t="b">
        <f t="shared" si="475"/>
        <v>0</v>
      </c>
      <c r="C5075" t="str">
        <f t="shared" si="476"/>
        <v>ON</v>
      </c>
      <c r="D5075" s="4">
        <f t="shared" si="478"/>
        <v>42641.374999987696</v>
      </c>
      <c r="E5075" t="str">
        <f t="shared" si="479"/>
        <v>LRKPLGS</v>
      </c>
      <c r="F5075" s="39">
        <v>107.24641418457031</v>
      </c>
      <c r="G5075">
        <f t="shared" si="477"/>
        <v>1.6383911466184074E-3</v>
      </c>
      <c r="H5075" s="38">
        <f>G5075*SUMIF('Manual Inputs'!$B$11:$B$22,'Expanded kW'!A5075,'Manual Inputs'!$C$11:$C$22)</f>
        <v>49007.955745089581</v>
      </c>
    </row>
    <row r="5076" spans="1:8" x14ac:dyDescent="0.2">
      <c r="A5076">
        <f t="shared" si="474"/>
        <v>9</v>
      </c>
      <c r="B5076" t="b">
        <f t="shared" si="475"/>
        <v>0</v>
      </c>
      <c r="C5076" t="str">
        <f t="shared" si="476"/>
        <v>ON</v>
      </c>
      <c r="D5076" s="4">
        <f t="shared" si="478"/>
        <v>42641.416666654361</v>
      </c>
      <c r="E5076" t="str">
        <f t="shared" si="479"/>
        <v>LRKPLGS</v>
      </c>
      <c r="F5076" s="39">
        <v>114.16983032226562</v>
      </c>
      <c r="G5076">
        <f t="shared" si="477"/>
        <v>1.7441593794362742E-3</v>
      </c>
      <c r="H5076" s="38">
        <f>G5076*SUMIF('Manual Inputs'!$B$11:$B$22,'Expanded kW'!A5076,'Manual Inputs'!$C$11:$C$22)</f>
        <v>52171.720932586417</v>
      </c>
    </row>
    <row r="5077" spans="1:8" x14ac:dyDescent="0.2">
      <c r="A5077">
        <f t="shared" si="474"/>
        <v>9</v>
      </c>
      <c r="B5077" t="b">
        <f t="shared" si="475"/>
        <v>0</v>
      </c>
      <c r="C5077" t="str">
        <f t="shared" si="476"/>
        <v>ON</v>
      </c>
      <c r="D5077" s="4">
        <f t="shared" si="478"/>
        <v>42641.458333321025</v>
      </c>
      <c r="E5077" t="str">
        <f t="shared" si="479"/>
        <v>LRKPLGS</v>
      </c>
      <c r="F5077" s="39">
        <v>112.71437072753906</v>
      </c>
      <c r="G5077">
        <f t="shared" si="477"/>
        <v>1.7219244904435576E-3</v>
      </c>
      <c r="H5077" s="38">
        <f>G5077*SUMIF('Manual Inputs'!$B$11:$B$22,'Expanded kW'!A5077,'Manual Inputs'!$C$11:$C$22)</f>
        <v>51506.625507723365</v>
      </c>
    </row>
    <row r="5078" spans="1:8" x14ac:dyDescent="0.2">
      <c r="A5078">
        <f t="shared" si="474"/>
        <v>9</v>
      </c>
      <c r="B5078" t="b">
        <f t="shared" si="475"/>
        <v>0</v>
      </c>
      <c r="C5078" t="str">
        <f t="shared" si="476"/>
        <v>ON</v>
      </c>
      <c r="D5078" s="4">
        <f t="shared" si="478"/>
        <v>42641.499999987689</v>
      </c>
      <c r="E5078" t="str">
        <f t="shared" si="479"/>
        <v>LRKPLGS</v>
      </c>
      <c r="F5078" s="39">
        <v>118.72090148925781</v>
      </c>
      <c r="G5078">
        <f t="shared" si="477"/>
        <v>1.8136855707250369E-3</v>
      </c>
      <c r="H5078" s="38">
        <f>G5078*SUMIF('Manual Inputs'!$B$11:$B$22,'Expanded kW'!A5078,'Manual Inputs'!$C$11:$C$22)</f>
        <v>54251.405330806563</v>
      </c>
    </row>
    <row r="5079" spans="1:8" x14ac:dyDescent="0.2">
      <c r="A5079">
        <f t="shared" si="474"/>
        <v>9</v>
      </c>
      <c r="B5079" t="b">
        <f t="shared" si="475"/>
        <v>0</v>
      </c>
      <c r="C5079" t="str">
        <f t="shared" si="476"/>
        <v>ON</v>
      </c>
      <c r="D5079" s="4">
        <f t="shared" si="478"/>
        <v>42641.541666654353</v>
      </c>
      <c r="E5079" t="str">
        <f t="shared" si="479"/>
        <v>LRKPLGS</v>
      </c>
      <c r="F5079" s="39">
        <v>123.75686645507812</v>
      </c>
      <c r="G5079">
        <f t="shared" si="477"/>
        <v>1.8906194288629953E-3</v>
      </c>
      <c r="H5079" s="38">
        <f>G5079*SUMIF('Manual Inputs'!$B$11:$B$22,'Expanded kW'!A5079,'Manual Inputs'!$C$11:$C$22)</f>
        <v>56552.66966729056</v>
      </c>
    </row>
    <row r="5080" spans="1:8" x14ac:dyDescent="0.2">
      <c r="A5080">
        <f t="shared" si="474"/>
        <v>9</v>
      </c>
      <c r="B5080" t="b">
        <f t="shared" si="475"/>
        <v>0</v>
      </c>
      <c r="C5080" t="str">
        <f t="shared" si="476"/>
        <v>ON</v>
      </c>
      <c r="D5080" s="4">
        <f t="shared" si="478"/>
        <v>42641.583333321018</v>
      </c>
      <c r="E5080" t="str">
        <f t="shared" si="479"/>
        <v>LRKPLGS</v>
      </c>
      <c r="F5080" s="39">
        <v>121.59889221191406</v>
      </c>
      <c r="G5080">
        <f t="shared" si="477"/>
        <v>1.8576523043067766E-3</v>
      </c>
      <c r="H5080" s="38">
        <f>G5080*SUMIF('Manual Inputs'!$B$11:$B$22,'Expanded kW'!A5080,'Manual Inputs'!$C$11:$C$22)</f>
        <v>55566.548993586555</v>
      </c>
    </row>
    <row r="5081" spans="1:8" x14ac:dyDescent="0.2">
      <c r="A5081">
        <f t="shared" si="474"/>
        <v>9</v>
      </c>
      <c r="B5081" t="b">
        <f t="shared" si="475"/>
        <v>0</v>
      </c>
      <c r="C5081" t="str">
        <f t="shared" si="476"/>
        <v>ON</v>
      </c>
      <c r="D5081" s="4">
        <f t="shared" si="478"/>
        <v>42641.624999987682</v>
      </c>
      <c r="E5081" t="str">
        <f t="shared" si="479"/>
        <v>LRKPLGS</v>
      </c>
      <c r="F5081" s="39">
        <v>125.69068145751953</v>
      </c>
      <c r="G5081">
        <f t="shared" si="477"/>
        <v>1.9201620984551475E-3</v>
      </c>
      <c r="H5081" s="38">
        <f>G5081*SUMIF('Manual Inputs'!$B$11:$B$22,'Expanded kW'!A5081,'Manual Inputs'!$C$11:$C$22)</f>
        <v>57436.357208542395</v>
      </c>
    </row>
    <row r="5082" spans="1:8" x14ac:dyDescent="0.2">
      <c r="A5082">
        <f t="shared" si="474"/>
        <v>9</v>
      </c>
      <c r="B5082" t="b">
        <f t="shared" si="475"/>
        <v>0</v>
      </c>
      <c r="C5082" t="str">
        <f t="shared" si="476"/>
        <v>ON</v>
      </c>
      <c r="D5082" s="4">
        <f t="shared" si="478"/>
        <v>42641.666666654346</v>
      </c>
      <c r="E5082" t="str">
        <f t="shared" si="479"/>
        <v>LRKPLGS</v>
      </c>
      <c r="F5082" s="39">
        <v>121.09127044677734</v>
      </c>
      <c r="G5082">
        <f t="shared" si="477"/>
        <v>1.849897424927784E-3</v>
      </c>
      <c r="H5082" s="38">
        <f>G5082*SUMIF('Manual Inputs'!$B$11:$B$22,'Expanded kW'!A5082,'Manual Inputs'!$C$11:$C$22)</f>
        <v>55334.583149411555</v>
      </c>
    </row>
    <row r="5083" spans="1:8" x14ac:dyDescent="0.2">
      <c r="A5083">
        <f t="shared" si="474"/>
        <v>9</v>
      </c>
      <c r="B5083" t="b">
        <f t="shared" si="475"/>
        <v>0</v>
      </c>
      <c r="C5083" t="str">
        <f t="shared" si="476"/>
        <v>ON</v>
      </c>
      <c r="D5083" s="4">
        <f t="shared" si="478"/>
        <v>42641.70833332101</v>
      </c>
      <c r="E5083" t="str">
        <f t="shared" si="479"/>
        <v>LRKPLGS</v>
      </c>
      <c r="F5083" s="39">
        <v>107.51399230957031</v>
      </c>
      <c r="G5083">
        <f t="shared" si="477"/>
        <v>1.6424789068886414E-3</v>
      </c>
      <c r="H5083" s="38">
        <f>G5083*SUMIF('Manual Inputs'!$B$11:$B$22,'Expanded kW'!A5083,'Manual Inputs'!$C$11:$C$22)</f>
        <v>49130.229827706324</v>
      </c>
    </row>
    <row r="5084" spans="1:8" x14ac:dyDescent="0.2">
      <c r="A5084">
        <f t="shared" si="474"/>
        <v>9</v>
      </c>
      <c r="B5084" t="b">
        <f t="shared" si="475"/>
        <v>0</v>
      </c>
      <c r="C5084" t="str">
        <f t="shared" si="476"/>
        <v>ON</v>
      </c>
      <c r="D5084" s="4">
        <f t="shared" si="478"/>
        <v>42641.749999987675</v>
      </c>
      <c r="E5084" t="str">
        <f t="shared" si="479"/>
        <v>LRKPLGS</v>
      </c>
      <c r="F5084" s="39">
        <v>93.3768310546875</v>
      </c>
      <c r="G5084">
        <f t="shared" si="477"/>
        <v>1.4265071187927261E-3</v>
      </c>
      <c r="H5084" s="38">
        <f>G5084*SUMIF('Manual Inputs'!$B$11:$B$22,'Expanded kW'!A5084,'Manual Inputs'!$C$11:$C$22)</f>
        <v>42670.029005065007</v>
      </c>
    </row>
    <row r="5085" spans="1:8" x14ac:dyDescent="0.2">
      <c r="A5085">
        <f t="shared" si="474"/>
        <v>9</v>
      </c>
      <c r="B5085" t="b">
        <f t="shared" si="475"/>
        <v>0</v>
      </c>
      <c r="C5085" t="str">
        <f t="shared" si="476"/>
        <v>ON</v>
      </c>
      <c r="D5085" s="4">
        <f t="shared" si="478"/>
        <v>42641.791666654339</v>
      </c>
      <c r="E5085" t="str">
        <f t="shared" si="479"/>
        <v>LRKPLGS</v>
      </c>
      <c r="F5085" s="39">
        <v>90.202842712402344</v>
      </c>
      <c r="G5085">
        <f t="shared" si="477"/>
        <v>1.3780184635867772E-3</v>
      </c>
      <c r="H5085" s="38">
        <f>G5085*SUMIF('Manual Inputs'!$B$11:$B$22,'Expanded kW'!A5085,'Manual Inputs'!$C$11:$C$22)</f>
        <v>41219.624519312798</v>
      </c>
    </row>
    <row r="5086" spans="1:8" x14ac:dyDescent="0.2">
      <c r="A5086">
        <f t="shared" si="474"/>
        <v>9</v>
      </c>
      <c r="B5086" t="b">
        <f t="shared" si="475"/>
        <v>0</v>
      </c>
      <c r="C5086" t="str">
        <f t="shared" si="476"/>
        <v>ON</v>
      </c>
      <c r="D5086" s="4">
        <f t="shared" si="478"/>
        <v>42641.833333321003</v>
      </c>
      <c r="E5086" t="str">
        <f t="shared" si="479"/>
        <v>LRKPLGS</v>
      </c>
      <c r="F5086" s="39">
        <v>88.065162658691406</v>
      </c>
      <c r="G5086">
        <f t="shared" si="477"/>
        <v>1.3453613710309811E-3</v>
      </c>
      <c r="H5086" s="38">
        <f>G5086*SUMIF('Manual Inputs'!$B$11:$B$22,'Expanded kW'!A5086,'Manual Inputs'!$C$11:$C$22)</f>
        <v>40242.777598453242</v>
      </c>
    </row>
    <row r="5087" spans="1:8" x14ac:dyDescent="0.2">
      <c r="A5087">
        <f t="shared" si="474"/>
        <v>9</v>
      </c>
      <c r="B5087" t="b">
        <f t="shared" si="475"/>
        <v>0</v>
      </c>
      <c r="C5087" t="str">
        <f t="shared" si="476"/>
        <v>OFF</v>
      </c>
      <c r="D5087" s="4">
        <f t="shared" si="478"/>
        <v>42641.874999987667</v>
      </c>
      <c r="E5087" t="str">
        <f t="shared" si="479"/>
        <v>LRKPLGS</v>
      </c>
      <c r="F5087" s="39">
        <v>82.136199951171875</v>
      </c>
      <c r="G5087">
        <f t="shared" si="477"/>
        <v>1.2547852890007413E-3</v>
      </c>
      <c r="H5087" s="38">
        <f>G5087*SUMIF('Manual Inputs'!$B$11:$B$22,'Expanded kW'!A5087,'Manual Inputs'!$C$11:$C$22)</f>
        <v>37533.443732200692</v>
      </c>
    </row>
    <row r="5088" spans="1:8" x14ac:dyDescent="0.2">
      <c r="A5088">
        <f t="shared" si="474"/>
        <v>9</v>
      </c>
      <c r="B5088" t="b">
        <f t="shared" si="475"/>
        <v>0</v>
      </c>
      <c r="C5088" t="str">
        <f t="shared" si="476"/>
        <v>OFF</v>
      </c>
      <c r="D5088" s="4">
        <f t="shared" si="478"/>
        <v>42641.916666654331</v>
      </c>
      <c r="E5088" t="str">
        <f t="shared" si="479"/>
        <v>LRKPLGS</v>
      </c>
      <c r="F5088" s="39">
        <v>73.485984802246094</v>
      </c>
      <c r="G5088">
        <f t="shared" si="477"/>
        <v>1.1226369461018004E-3</v>
      </c>
      <c r="H5088" s="38">
        <f>G5088*SUMIF('Manual Inputs'!$B$11:$B$22,'Expanded kW'!A5088,'Manual Inputs'!$C$11:$C$22)</f>
        <v>33580.590255211901</v>
      </c>
    </row>
    <row r="5089" spans="1:8" x14ac:dyDescent="0.2">
      <c r="A5089">
        <f t="shared" si="474"/>
        <v>9</v>
      </c>
      <c r="B5089" t="b">
        <f t="shared" si="475"/>
        <v>0</v>
      </c>
      <c r="C5089" t="str">
        <f t="shared" si="476"/>
        <v>OFF</v>
      </c>
      <c r="D5089" s="4">
        <f t="shared" si="478"/>
        <v>42641.958333320996</v>
      </c>
      <c r="E5089" t="str">
        <f t="shared" si="479"/>
        <v>LRKPLGS</v>
      </c>
      <c r="F5089" s="39">
        <v>69.747779846191406</v>
      </c>
      <c r="G5089">
        <f t="shared" si="477"/>
        <v>1.0655288185171842E-3</v>
      </c>
      <c r="H5089" s="38">
        <f>G5089*SUMIF('Manual Inputs'!$B$11:$B$22,'Expanded kW'!A5089,'Manual Inputs'!$C$11:$C$22)</f>
        <v>31872.358008517731</v>
      </c>
    </row>
    <row r="5090" spans="1:8" x14ac:dyDescent="0.2">
      <c r="A5090">
        <f t="shared" si="474"/>
        <v>9</v>
      </c>
      <c r="B5090" t="b">
        <f t="shared" si="475"/>
        <v>0</v>
      </c>
      <c r="C5090" t="str">
        <f t="shared" si="476"/>
        <v>OFF</v>
      </c>
      <c r="D5090" s="4">
        <f t="shared" si="478"/>
        <v>42641.99999998766</v>
      </c>
      <c r="E5090" t="str">
        <f t="shared" si="479"/>
        <v>LRKPLGS</v>
      </c>
      <c r="F5090" s="39">
        <v>67.285362243652344</v>
      </c>
      <c r="G5090">
        <f t="shared" si="477"/>
        <v>1.0279107477410914E-3</v>
      </c>
      <c r="H5090" s="38">
        <f>G5090*SUMIF('Manual Inputs'!$B$11:$B$22,'Expanded kW'!A5090,'Manual Inputs'!$C$11:$C$22)</f>
        <v>30747.117096653976</v>
      </c>
    </row>
    <row r="5091" spans="1:8" x14ac:dyDescent="0.2">
      <c r="A5091">
        <f t="shared" si="474"/>
        <v>9</v>
      </c>
      <c r="B5091" t="b">
        <f t="shared" si="475"/>
        <v>0</v>
      </c>
      <c r="C5091" t="str">
        <f t="shared" si="476"/>
        <v>OFF</v>
      </c>
      <c r="D5091" s="4">
        <f t="shared" si="478"/>
        <v>42642.041666654324</v>
      </c>
      <c r="E5091" t="str">
        <f t="shared" si="479"/>
        <v>LRKPLGS</v>
      </c>
      <c r="F5091" s="39">
        <v>65.331413269042969</v>
      </c>
      <c r="G5091">
        <f t="shared" si="477"/>
        <v>9.9806049376957259E-4</v>
      </c>
      <c r="H5091" s="38">
        <f>G5091*SUMIF('Manual Inputs'!$B$11:$B$22,'Expanded kW'!A5091,'Manual Inputs'!$C$11:$C$22)</f>
        <v>29854.229016395933</v>
      </c>
    </row>
    <row r="5092" spans="1:8" x14ac:dyDescent="0.2">
      <c r="A5092">
        <f t="shared" si="474"/>
        <v>9</v>
      </c>
      <c r="B5092" t="b">
        <f t="shared" si="475"/>
        <v>0</v>
      </c>
      <c r="C5092" t="str">
        <f t="shared" si="476"/>
        <v>OFF</v>
      </c>
      <c r="D5092" s="4">
        <f t="shared" si="478"/>
        <v>42642.083333320988</v>
      </c>
      <c r="E5092" t="str">
        <f t="shared" si="479"/>
        <v>LRKPLGS</v>
      </c>
      <c r="F5092" s="39">
        <v>65.819717407226563</v>
      </c>
      <c r="G5092">
        <f t="shared" si="477"/>
        <v>1.0055202599812455E-3</v>
      </c>
      <c r="H5092" s="38">
        <f>G5092*SUMIF('Manual Inputs'!$B$11:$B$22,'Expanded kW'!A5092,'Manual Inputs'!$C$11:$C$22)</f>
        <v>30077.36736350245</v>
      </c>
    </row>
    <row r="5093" spans="1:8" x14ac:dyDescent="0.2">
      <c r="A5093">
        <f t="shared" si="474"/>
        <v>9</v>
      </c>
      <c r="B5093" t="b">
        <f t="shared" si="475"/>
        <v>0</v>
      </c>
      <c r="C5093" t="str">
        <f t="shared" si="476"/>
        <v>OFF</v>
      </c>
      <c r="D5093" s="4">
        <f t="shared" si="478"/>
        <v>42642.124999987653</v>
      </c>
      <c r="E5093" t="str">
        <f t="shared" si="479"/>
        <v>LRKPLGS</v>
      </c>
      <c r="F5093" s="39">
        <v>62.249965667724609</v>
      </c>
      <c r="G5093">
        <f t="shared" si="477"/>
        <v>9.5098557283021241E-4</v>
      </c>
      <c r="H5093" s="38">
        <f>G5093*SUMIF('Manual Inputs'!$B$11:$B$22,'Expanded kW'!A5093,'Manual Inputs'!$C$11:$C$22)</f>
        <v>28446.112494977086</v>
      </c>
    </row>
    <row r="5094" spans="1:8" x14ac:dyDescent="0.2">
      <c r="A5094">
        <f t="shared" si="474"/>
        <v>9</v>
      </c>
      <c r="B5094" t="b">
        <f t="shared" si="475"/>
        <v>0</v>
      </c>
      <c r="C5094" t="str">
        <f t="shared" si="476"/>
        <v>OFF</v>
      </c>
      <c r="D5094" s="4">
        <f t="shared" si="478"/>
        <v>42642.166666654317</v>
      </c>
      <c r="E5094" t="str">
        <f t="shared" si="479"/>
        <v>LRKPLGS</v>
      </c>
      <c r="F5094" s="39">
        <v>68.287925720214844</v>
      </c>
      <c r="G5094">
        <f t="shared" si="477"/>
        <v>1.0432267947755041E-3</v>
      </c>
      <c r="H5094" s="38">
        <f>G5094*SUMIF('Manual Inputs'!$B$11:$B$22,'Expanded kW'!A5094,'Manual Inputs'!$C$11:$C$22)</f>
        <v>31205.254432662801</v>
      </c>
    </row>
    <row r="5095" spans="1:8" x14ac:dyDescent="0.2">
      <c r="A5095">
        <f t="shared" si="474"/>
        <v>9</v>
      </c>
      <c r="B5095" t="b">
        <f t="shared" si="475"/>
        <v>0</v>
      </c>
      <c r="C5095" t="str">
        <f t="shared" si="476"/>
        <v>OFF</v>
      </c>
      <c r="D5095" s="4">
        <f t="shared" si="478"/>
        <v>42642.208333320981</v>
      </c>
      <c r="E5095" t="str">
        <f t="shared" si="479"/>
        <v>LRKPLGS</v>
      </c>
      <c r="F5095" s="39">
        <v>87.663948059082031</v>
      </c>
      <c r="G5095">
        <f t="shared" si="477"/>
        <v>1.3392320616933023E-3</v>
      </c>
      <c r="H5095" s="38">
        <f>G5095*SUMIF('Manual Inputs'!$B$11:$B$22,'Expanded kW'!A5095,'Manual Inputs'!$C$11:$C$22)</f>
        <v>40059.436201993107</v>
      </c>
    </row>
    <row r="5096" spans="1:8" x14ac:dyDescent="0.2">
      <c r="A5096">
        <f t="shared" si="474"/>
        <v>9</v>
      </c>
      <c r="B5096" t="b">
        <f t="shared" si="475"/>
        <v>0</v>
      </c>
      <c r="C5096" t="str">
        <f t="shared" si="476"/>
        <v>OFF</v>
      </c>
      <c r="D5096" s="4">
        <f t="shared" si="478"/>
        <v>42642.249999987645</v>
      </c>
      <c r="E5096" t="str">
        <f t="shared" si="479"/>
        <v>LRKPLGS</v>
      </c>
      <c r="F5096" s="39">
        <v>105.89253997802734</v>
      </c>
      <c r="G5096">
        <f t="shared" si="477"/>
        <v>1.6177081659285583E-3</v>
      </c>
      <c r="H5096" s="38">
        <f>G5096*SUMIF('Manual Inputs'!$B$11:$B$22,'Expanded kW'!A5096,'Manual Inputs'!$C$11:$C$22)</f>
        <v>48389.28138004752</v>
      </c>
    </row>
    <row r="5097" spans="1:8" x14ac:dyDescent="0.2">
      <c r="A5097">
        <f t="shared" si="474"/>
        <v>9</v>
      </c>
      <c r="B5097" t="b">
        <f t="shared" si="475"/>
        <v>0</v>
      </c>
      <c r="C5097" t="str">
        <f t="shared" si="476"/>
        <v>ON</v>
      </c>
      <c r="D5097" s="4">
        <f t="shared" si="478"/>
        <v>42642.29166665431</v>
      </c>
      <c r="E5097" t="str">
        <f t="shared" si="479"/>
        <v>LRKPLGS</v>
      </c>
      <c r="F5097" s="39">
        <v>106.27561187744141</v>
      </c>
      <c r="G5097">
        <f t="shared" si="477"/>
        <v>1.6235603113199945E-3</v>
      </c>
      <c r="H5097" s="38">
        <f>G5097*SUMIF('Manual Inputs'!$B$11:$B$22,'Expanded kW'!A5097,'Manual Inputs'!$C$11:$C$22)</f>
        <v>48564.332180919642</v>
      </c>
    </row>
    <row r="5098" spans="1:8" x14ac:dyDescent="0.2">
      <c r="A5098">
        <f t="shared" si="474"/>
        <v>9</v>
      </c>
      <c r="B5098" t="b">
        <f t="shared" si="475"/>
        <v>0</v>
      </c>
      <c r="C5098" t="str">
        <f t="shared" si="476"/>
        <v>ON</v>
      </c>
      <c r="D5098" s="4">
        <f t="shared" si="478"/>
        <v>42642.333333320974</v>
      </c>
      <c r="E5098" t="str">
        <f t="shared" si="479"/>
        <v>LRKPLGS</v>
      </c>
      <c r="F5098" s="39">
        <v>105.41030120849609</v>
      </c>
      <c r="G5098">
        <f t="shared" si="477"/>
        <v>1.6103410596568614E-3</v>
      </c>
      <c r="H5098" s="38">
        <f>G5098*SUMIF('Manual Inputs'!$B$11:$B$22,'Expanded kW'!A5098,'Manual Inputs'!$C$11:$C$22)</f>
        <v>48168.914699674599</v>
      </c>
    </row>
    <row r="5099" spans="1:8" x14ac:dyDescent="0.2">
      <c r="A5099">
        <f t="shared" si="474"/>
        <v>9</v>
      </c>
      <c r="B5099" t="b">
        <f t="shared" si="475"/>
        <v>0</v>
      </c>
      <c r="C5099" t="str">
        <f t="shared" si="476"/>
        <v>ON</v>
      </c>
      <c r="D5099" s="4">
        <f t="shared" si="478"/>
        <v>42642.374999987638</v>
      </c>
      <c r="E5099" t="str">
        <f t="shared" si="479"/>
        <v>LRKPLGS</v>
      </c>
      <c r="F5099" s="39">
        <v>112.41612243652344</v>
      </c>
      <c r="G5099">
        <f t="shared" si="477"/>
        <v>1.7173681855711812E-3</v>
      </c>
      <c r="H5099" s="38">
        <f>G5099*SUMIF('Manual Inputs'!$B$11:$B$22,'Expanded kW'!A5099,'Manual Inputs'!$C$11:$C$22)</f>
        <v>51370.336204642452</v>
      </c>
    </row>
    <row r="5100" spans="1:8" x14ac:dyDescent="0.2">
      <c r="A5100">
        <f t="shared" si="474"/>
        <v>9</v>
      </c>
      <c r="B5100" t="b">
        <f t="shared" si="475"/>
        <v>0</v>
      </c>
      <c r="C5100" t="str">
        <f t="shared" si="476"/>
        <v>ON</v>
      </c>
      <c r="D5100" s="4">
        <f t="shared" si="478"/>
        <v>42642.416666654302</v>
      </c>
      <c r="E5100" t="str">
        <f t="shared" si="479"/>
        <v>LRKPLGS</v>
      </c>
      <c r="F5100" s="39">
        <v>117.99848937988281</v>
      </c>
      <c r="G5100">
        <f t="shared" si="477"/>
        <v>1.8026493639370601E-3</v>
      </c>
      <c r="H5100" s="38">
        <f>G5100*SUMIF('Manual Inputs'!$B$11:$B$22,'Expanded kW'!A5100,'Manual Inputs'!$C$11:$C$22)</f>
        <v>53921.287620530144</v>
      </c>
    </row>
    <row r="5101" spans="1:8" x14ac:dyDescent="0.2">
      <c r="A5101">
        <f t="shared" si="474"/>
        <v>9</v>
      </c>
      <c r="B5101" t="b">
        <f t="shared" si="475"/>
        <v>0</v>
      </c>
      <c r="C5101" t="str">
        <f t="shared" si="476"/>
        <v>ON</v>
      </c>
      <c r="D5101" s="4">
        <f t="shared" si="478"/>
        <v>42642.458333320967</v>
      </c>
      <c r="E5101" t="str">
        <f t="shared" si="479"/>
        <v>LRKPLGS</v>
      </c>
      <c r="F5101" s="39">
        <v>114.51560974121094</v>
      </c>
      <c r="G5101">
        <f t="shared" si="477"/>
        <v>1.7494418118885881E-3</v>
      </c>
      <c r="H5101" s="38">
        <f>G5101*SUMIF('Manual Inputs'!$B$11:$B$22,'Expanded kW'!A5101,'Manual Inputs'!$C$11:$C$22)</f>
        <v>52329.73034101355</v>
      </c>
    </row>
    <row r="5102" spans="1:8" x14ac:dyDescent="0.2">
      <c r="A5102">
        <f t="shared" si="474"/>
        <v>9</v>
      </c>
      <c r="B5102" t="b">
        <f t="shared" si="475"/>
        <v>0</v>
      </c>
      <c r="C5102" t="str">
        <f t="shared" si="476"/>
        <v>ON</v>
      </c>
      <c r="D5102" s="4">
        <f t="shared" si="478"/>
        <v>42642.499999987631</v>
      </c>
      <c r="E5102" t="str">
        <f t="shared" si="479"/>
        <v>LRKPLGS</v>
      </c>
      <c r="F5102" s="39">
        <v>125.05811309814453</v>
      </c>
      <c r="G5102">
        <f t="shared" si="477"/>
        <v>1.9104984243126506E-3</v>
      </c>
      <c r="H5102" s="38">
        <f>G5102*SUMIF('Manual Inputs'!$B$11:$B$22,'Expanded kW'!A5102,'Manual Inputs'!$C$11:$C$22)</f>
        <v>57147.295029655535</v>
      </c>
    </row>
    <row r="5103" spans="1:8" x14ac:dyDescent="0.2">
      <c r="A5103">
        <f t="shared" si="474"/>
        <v>9</v>
      </c>
      <c r="B5103" t="b">
        <f t="shared" si="475"/>
        <v>0</v>
      </c>
      <c r="C5103" t="str">
        <f t="shared" si="476"/>
        <v>ON</v>
      </c>
      <c r="D5103" s="4">
        <f t="shared" si="478"/>
        <v>42642.541666654295</v>
      </c>
      <c r="E5103" t="str">
        <f t="shared" si="479"/>
        <v>LRKPLGS</v>
      </c>
      <c r="F5103" s="39">
        <v>119.147216796875</v>
      </c>
      <c r="G5103">
        <f t="shared" si="477"/>
        <v>1.8201983406948173E-3</v>
      </c>
      <c r="H5103" s="38">
        <f>G5103*SUMIF('Manual Inputs'!$B$11:$B$22,'Expanded kW'!A5103,'Manual Inputs'!$C$11:$C$22)</f>
        <v>54446.216895258505</v>
      </c>
    </row>
    <row r="5104" spans="1:8" x14ac:dyDescent="0.2">
      <c r="A5104">
        <f t="shared" si="474"/>
        <v>9</v>
      </c>
      <c r="B5104" t="b">
        <f t="shared" si="475"/>
        <v>0</v>
      </c>
      <c r="C5104" t="str">
        <f t="shared" si="476"/>
        <v>ON</v>
      </c>
      <c r="D5104" s="4">
        <f t="shared" si="478"/>
        <v>42642.583333320959</v>
      </c>
      <c r="E5104" t="str">
        <f t="shared" si="479"/>
        <v>LRKPLGS</v>
      </c>
      <c r="F5104" s="39">
        <v>110.15969848632812</v>
      </c>
      <c r="G5104">
        <f t="shared" si="477"/>
        <v>1.6828970561527617E-3</v>
      </c>
      <c r="H5104" s="38">
        <f>G5104*SUMIF('Manual Inputs'!$B$11:$B$22,'Expanded kW'!A5104,'Manual Inputs'!$C$11:$C$22)</f>
        <v>50339.227370523113</v>
      </c>
    </row>
    <row r="5105" spans="1:8" x14ac:dyDescent="0.2">
      <c r="A5105">
        <f t="shared" si="474"/>
        <v>9</v>
      </c>
      <c r="B5105" t="b">
        <f t="shared" si="475"/>
        <v>0</v>
      </c>
      <c r="C5105" t="str">
        <f t="shared" si="476"/>
        <v>ON</v>
      </c>
      <c r="D5105" s="4">
        <f t="shared" si="478"/>
        <v>42642.624999987624</v>
      </c>
      <c r="E5105" t="str">
        <f t="shared" si="479"/>
        <v>LRKPLGS</v>
      </c>
      <c r="F5105" s="39">
        <v>112.62875366210937</v>
      </c>
      <c r="G5105">
        <f t="shared" si="477"/>
        <v>1.7206165283726019E-3</v>
      </c>
      <c r="H5105" s="38">
        <f>G5105*SUMIF('Manual Inputs'!$B$11:$B$22,'Expanded kW'!A5105,'Manual Inputs'!$C$11:$C$22)</f>
        <v>51467.501427114192</v>
      </c>
    </row>
    <row r="5106" spans="1:8" x14ac:dyDescent="0.2">
      <c r="A5106">
        <f t="shared" si="474"/>
        <v>9</v>
      </c>
      <c r="B5106" t="b">
        <f t="shared" si="475"/>
        <v>0</v>
      </c>
      <c r="C5106" t="str">
        <f t="shared" si="476"/>
        <v>ON</v>
      </c>
      <c r="D5106" s="4">
        <f t="shared" si="478"/>
        <v>42642.666666654288</v>
      </c>
      <c r="E5106" t="str">
        <f t="shared" si="479"/>
        <v>LRKPLGS</v>
      </c>
      <c r="F5106" s="39">
        <v>105.85765075683594</v>
      </c>
      <c r="G5106">
        <f t="shared" si="477"/>
        <v>1.6171751673052753E-3</v>
      </c>
      <c r="H5106" s="38">
        <f>G5106*SUMIF('Manual Inputs'!$B$11:$B$22,'Expanded kW'!A5106,'Manual Inputs'!$C$11:$C$22)</f>
        <v>48373.33819517622</v>
      </c>
    </row>
    <row r="5107" spans="1:8" x14ac:dyDescent="0.2">
      <c r="A5107">
        <f t="shared" si="474"/>
        <v>9</v>
      </c>
      <c r="B5107" t="b">
        <f t="shared" si="475"/>
        <v>0</v>
      </c>
      <c r="C5107" t="str">
        <f t="shared" si="476"/>
        <v>ON</v>
      </c>
      <c r="D5107" s="4">
        <f t="shared" si="478"/>
        <v>42642.708333320952</v>
      </c>
      <c r="E5107" t="str">
        <f t="shared" si="479"/>
        <v>LRKPLGS</v>
      </c>
      <c r="F5107" s="39">
        <v>98.214286804199219</v>
      </c>
      <c r="G5107">
        <f t="shared" si="477"/>
        <v>1.5004083744423401E-3</v>
      </c>
      <c r="H5107" s="38">
        <f>G5107*SUMIF('Manual Inputs'!$B$11:$B$22,'Expanded kW'!A5107,'Manual Inputs'!$C$11:$C$22)</f>
        <v>44880.581395962639</v>
      </c>
    </row>
    <row r="5108" spans="1:8" x14ac:dyDescent="0.2">
      <c r="A5108">
        <f t="shared" si="474"/>
        <v>9</v>
      </c>
      <c r="B5108" t="b">
        <f t="shared" si="475"/>
        <v>0</v>
      </c>
      <c r="C5108" t="str">
        <f t="shared" si="476"/>
        <v>ON</v>
      </c>
      <c r="D5108" s="4">
        <f t="shared" si="478"/>
        <v>42642.749999987616</v>
      </c>
      <c r="E5108" t="str">
        <f t="shared" si="479"/>
        <v>LRKPLGS</v>
      </c>
      <c r="F5108" s="39">
        <v>95.559898376464844</v>
      </c>
      <c r="G5108">
        <f t="shared" si="477"/>
        <v>1.4598575874276631E-3</v>
      </c>
      <c r="H5108" s="38">
        <f>G5108*SUMIF('Manual Inputs'!$B$11:$B$22,'Expanded kW'!A5108,'Manual Inputs'!$C$11:$C$22)</f>
        <v>43667.61636038759</v>
      </c>
    </row>
    <row r="5109" spans="1:8" x14ac:dyDescent="0.2">
      <c r="A5109">
        <f t="shared" si="474"/>
        <v>9</v>
      </c>
      <c r="B5109" t="b">
        <f t="shared" si="475"/>
        <v>0</v>
      </c>
      <c r="C5109" t="str">
        <f t="shared" si="476"/>
        <v>ON</v>
      </c>
      <c r="D5109" s="4">
        <f t="shared" si="478"/>
        <v>42642.791666654281</v>
      </c>
      <c r="E5109" t="str">
        <f t="shared" si="479"/>
        <v>LRKPLGS</v>
      </c>
      <c r="F5109" s="39">
        <v>87.901824951171875</v>
      </c>
      <c r="G5109">
        <f t="shared" si="477"/>
        <v>1.3428660796411132E-3</v>
      </c>
      <c r="H5109" s="38">
        <f>G5109*SUMIF('Manual Inputs'!$B$11:$B$22,'Expanded kW'!A5109,'Manual Inputs'!$C$11:$C$22)</f>
        <v>40168.137833548411</v>
      </c>
    </row>
    <row r="5110" spans="1:8" x14ac:dyDescent="0.2">
      <c r="A5110">
        <f t="shared" si="474"/>
        <v>9</v>
      </c>
      <c r="B5110" t="b">
        <f t="shared" si="475"/>
        <v>0</v>
      </c>
      <c r="C5110" t="str">
        <f t="shared" si="476"/>
        <v>ON</v>
      </c>
      <c r="D5110" s="4">
        <f t="shared" si="478"/>
        <v>42642.833333320945</v>
      </c>
      <c r="E5110" t="str">
        <f t="shared" si="479"/>
        <v>LRKPLGS</v>
      </c>
      <c r="F5110" s="39">
        <v>81.897735595703125</v>
      </c>
      <c r="G5110">
        <f t="shared" si="477"/>
        <v>1.2511422964423917E-3</v>
      </c>
      <c r="H5110" s="38">
        <f>G5110*SUMIF('Manual Inputs'!$B$11:$B$22,'Expanded kW'!A5110,'Manual Inputs'!$C$11:$C$22)</f>
        <v>37424.473649905151</v>
      </c>
    </row>
    <row r="5111" spans="1:8" x14ac:dyDescent="0.2">
      <c r="A5111">
        <f t="shared" si="474"/>
        <v>9</v>
      </c>
      <c r="B5111" t="b">
        <f t="shared" si="475"/>
        <v>0</v>
      </c>
      <c r="C5111" t="str">
        <f t="shared" si="476"/>
        <v>OFF</v>
      </c>
      <c r="D5111" s="4">
        <f t="shared" si="478"/>
        <v>42642.874999987609</v>
      </c>
      <c r="E5111" t="str">
        <f t="shared" si="479"/>
        <v>LRKPLGS</v>
      </c>
      <c r="F5111" s="39">
        <v>76.030174255371094</v>
      </c>
      <c r="G5111">
        <f t="shared" si="477"/>
        <v>1.161504236043506E-3</v>
      </c>
      <c r="H5111" s="38">
        <f>G5111*SUMIF('Manual Inputs'!$B$11:$B$22,'Expanded kW'!A5111,'Manual Inputs'!$C$11:$C$22)</f>
        <v>34743.198115566942</v>
      </c>
    </row>
    <row r="5112" spans="1:8" x14ac:dyDescent="0.2">
      <c r="A5112">
        <f t="shared" si="474"/>
        <v>9</v>
      </c>
      <c r="B5112" t="b">
        <f t="shared" si="475"/>
        <v>0</v>
      </c>
      <c r="C5112" t="str">
        <f t="shared" si="476"/>
        <v>OFF</v>
      </c>
      <c r="D5112" s="4">
        <f t="shared" si="478"/>
        <v>42642.916666654273</v>
      </c>
      <c r="E5112" t="str">
        <f t="shared" si="479"/>
        <v>LRKPLGS</v>
      </c>
      <c r="F5112" s="39">
        <v>70.235916137695313</v>
      </c>
      <c r="G5112">
        <f t="shared" si="477"/>
        <v>1.0729860205544175E-3</v>
      </c>
      <c r="H5112" s="38">
        <f>G5112*SUMIF('Manual Inputs'!$B$11:$B$22,'Expanded kW'!A5112,'Manual Inputs'!$C$11:$C$22)</f>
        <v>32095.419655412752</v>
      </c>
    </row>
    <row r="5113" spans="1:8" x14ac:dyDescent="0.2">
      <c r="A5113">
        <f t="shared" si="474"/>
        <v>9</v>
      </c>
      <c r="B5113" t="b">
        <f t="shared" si="475"/>
        <v>0</v>
      </c>
      <c r="C5113" t="str">
        <f t="shared" si="476"/>
        <v>OFF</v>
      </c>
      <c r="D5113" s="4">
        <f t="shared" si="478"/>
        <v>42642.958333320938</v>
      </c>
      <c r="E5113" t="str">
        <f t="shared" si="479"/>
        <v>LRKPLGS</v>
      </c>
      <c r="F5113" s="39">
        <v>68.567520141601563</v>
      </c>
      <c r="G5113">
        <f t="shared" si="477"/>
        <v>1.0474981266249356E-3</v>
      </c>
      <c r="H5113" s="38">
        <f>G5113*SUMIF('Manual Inputs'!$B$11:$B$22,'Expanded kW'!A5113,'Manual Inputs'!$C$11:$C$22)</f>
        <v>31333.019553147969</v>
      </c>
    </row>
    <row r="5114" spans="1:8" x14ac:dyDescent="0.2">
      <c r="A5114">
        <f t="shared" si="474"/>
        <v>9</v>
      </c>
      <c r="B5114" t="b">
        <f t="shared" si="475"/>
        <v>0</v>
      </c>
      <c r="C5114" t="str">
        <f t="shared" si="476"/>
        <v>OFF</v>
      </c>
      <c r="D5114" s="4">
        <f t="shared" si="478"/>
        <v>42642.999999987602</v>
      </c>
      <c r="E5114" t="str">
        <f t="shared" si="479"/>
        <v>LRKPLGS</v>
      </c>
      <c r="F5114" s="39">
        <v>66.322380065917969</v>
      </c>
      <c r="G5114">
        <f t="shared" si="477"/>
        <v>1.0131993796608865E-3</v>
      </c>
      <c r="H5114" s="38">
        <f>G5114*SUMIF('Manual Inputs'!$B$11:$B$22,'Expanded kW'!A5114,'Manual Inputs'!$C$11:$C$22)</f>
        <v>30307.067065065075</v>
      </c>
    </row>
    <row r="5115" spans="1:8" x14ac:dyDescent="0.2">
      <c r="A5115">
        <f t="shared" si="474"/>
        <v>9</v>
      </c>
      <c r="B5115" t="b">
        <f t="shared" si="475"/>
        <v>0</v>
      </c>
      <c r="C5115" t="str">
        <f t="shared" si="476"/>
        <v>OFF</v>
      </c>
      <c r="D5115" s="4">
        <f t="shared" si="478"/>
        <v>42643.041666654266</v>
      </c>
      <c r="E5115" t="str">
        <f t="shared" si="479"/>
        <v>LRKPLGS</v>
      </c>
      <c r="F5115" s="39">
        <v>65.373954772949219</v>
      </c>
      <c r="G5115">
        <f t="shared" si="477"/>
        <v>9.9871039543662408E-4</v>
      </c>
      <c r="H5115" s="38">
        <f>G5115*SUMIF('Manual Inputs'!$B$11:$B$22,'Expanded kW'!A5115,'Manual Inputs'!$C$11:$C$22)</f>
        <v>29873.669033636786</v>
      </c>
    </row>
    <row r="5116" spans="1:8" x14ac:dyDescent="0.2">
      <c r="A5116">
        <f t="shared" si="474"/>
        <v>9</v>
      </c>
      <c r="B5116" t="b">
        <f t="shared" si="475"/>
        <v>0</v>
      </c>
      <c r="C5116" t="str">
        <f t="shared" si="476"/>
        <v>OFF</v>
      </c>
      <c r="D5116" s="4">
        <f t="shared" si="478"/>
        <v>42643.08333332093</v>
      </c>
      <c r="E5116" t="str">
        <f t="shared" si="479"/>
        <v>LRKPLGS</v>
      </c>
      <c r="F5116" s="39">
        <v>62.829429626464844</v>
      </c>
      <c r="G5116">
        <f t="shared" si="477"/>
        <v>9.5983797714603938E-4</v>
      </c>
      <c r="H5116" s="38">
        <f>G5116*SUMIF('Manual Inputs'!$B$11:$B$22,'Expanded kW'!A5116,'Manual Inputs'!$C$11:$C$22)</f>
        <v>28710.907772858754</v>
      </c>
    </row>
    <row r="5117" spans="1:8" x14ac:dyDescent="0.2">
      <c r="A5117">
        <f t="shared" si="474"/>
        <v>9</v>
      </c>
      <c r="B5117" t="b">
        <f t="shared" si="475"/>
        <v>0</v>
      </c>
      <c r="C5117" t="str">
        <f t="shared" si="476"/>
        <v>OFF</v>
      </c>
      <c r="D5117" s="4">
        <f t="shared" si="478"/>
        <v>42643.124999987594</v>
      </c>
      <c r="E5117" t="str">
        <f t="shared" si="479"/>
        <v>LRKPLGS</v>
      </c>
      <c r="F5117" s="39">
        <v>58.389019012451172</v>
      </c>
      <c r="G5117">
        <f t="shared" si="477"/>
        <v>8.9200233440995722E-4</v>
      </c>
      <c r="H5117" s="38">
        <f>G5117*SUMIF('Manual Inputs'!$B$11:$B$22,'Expanded kW'!A5117,'Manual Inputs'!$C$11:$C$22)</f>
        <v>26681.791475440237</v>
      </c>
    </row>
    <row r="5118" spans="1:8" x14ac:dyDescent="0.2">
      <c r="A5118">
        <f t="shared" si="474"/>
        <v>9</v>
      </c>
      <c r="B5118" t="b">
        <f t="shared" si="475"/>
        <v>0</v>
      </c>
      <c r="C5118" t="str">
        <f t="shared" si="476"/>
        <v>OFF</v>
      </c>
      <c r="D5118" s="4">
        <f t="shared" si="478"/>
        <v>42643.166666654259</v>
      </c>
      <c r="E5118" t="str">
        <f t="shared" si="479"/>
        <v>LRKPLGS</v>
      </c>
      <c r="F5118" s="39">
        <v>61.081989288330078</v>
      </c>
      <c r="G5118">
        <f t="shared" si="477"/>
        <v>9.3314253188558807E-4</v>
      </c>
      <c r="H5118" s="38">
        <f>G5118*SUMIF('Manual Inputs'!$B$11:$B$22,'Expanded kW'!A5118,'Manual Inputs'!$C$11:$C$22)</f>
        <v>27912.38710053949</v>
      </c>
    </row>
    <row r="5119" spans="1:8" x14ac:dyDescent="0.2">
      <c r="A5119">
        <f t="shared" si="474"/>
        <v>9</v>
      </c>
      <c r="B5119" t="b">
        <f t="shared" si="475"/>
        <v>0</v>
      </c>
      <c r="C5119" t="str">
        <f t="shared" si="476"/>
        <v>OFF</v>
      </c>
      <c r="D5119" s="4">
        <f t="shared" si="478"/>
        <v>42643.208333320923</v>
      </c>
      <c r="E5119" t="str">
        <f t="shared" si="479"/>
        <v>LRKPLGS</v>
      </c>
      <c r="F5119" s="39">
        <v>72.424407958984375</v>
      </c>
      <c r="G5119">
        <f t="shared" si="477"/>
        <v>1.1064193586451062E-3</v>
      </c>
      <c r="H5119" s="38">
        <f>G5119*SUMIF('Manual Inputs'!$B$11:$B$22,'Expanded kW'!A5119,'Manual Inputs'!$C$11:$C$22)</f>
        <v>33095.485822115923</v>
      </c>
    </row>
    <row r="5120" spans="1:8" x14ac:dyDescent="0.2">
      <c r="A5120">
        <f t="shared" si="474"/>
        <v>9</v>
      </c>
      <c r="B5120" t="b">
        <f t="shared" si="475"/>
        <v>0</v>
      </c>
      <c r="C5120" t="str">
        <f t="shared" si="476"/>
        <v>OFF</v>
      </c>
      <c r="D5120" s="4">
        <f t="shared" si="478"/>
        <v>42643.249999987587</v>
      </c>
      <c r="E5120" t="str">
        <f t="shared" si="479"/>
        <v>LRKPLGS</v>
      </c>
      <c r="F5120" s="39">
        <v>90.665496826171875</v>
      </c>
      <c r="G5120">
        <f t="shared" si="477"/>
        <v>1.385086377322728E-3</v>
      </c>
      <c r="H5120" s="38">
        <f>G5120*SUMIF('Manual Inputs'!$B$11:$B$22,'Expanded kW'!A5120,'Manual Inputs'!$C$11:$C$22)</f>
        <v>41431.041679553506</v>
      </c>
    </row>
    <row r="5121" spans="1:8" x14ac:dyDescent="0.2">
      <c r="A5121">
        <f t="shared" si="474"/>
        <v>9</v>
      </c>
      <c r="B5121" t="b">
        <f t="shared" si="475"/>
        <v>0</v>
      </c>
      <c r="C5121" t="str">
        <f t="shared" si="476"/>
        <v>ON</v>
      </c>
      <c r="D5121" s="4">
        <f t="shared" si="478"/>
        <v>42643.291666654251</v>
      </c>
      <c r="E5121" t="str">
        <f t="shared" si="479"/>
        <v>LRKPLGS</v>
      </c>
      <c r="F5121" s="39">
        <v>88.703048706054688</v>
      </c>
      <c r="G5121">
        <f t="shared" si="477"/>
        <v>1.3551062828818592E-3</v>
      </c>
      <c r="H5121" s="38">
        <f>G5121*SUMIF('Manual Inputs'!$B$11:$B$22,'Expanded kW'!A5121,'Manual Inputs'!$C$11:$C$22)</f>
        <v>40534.269779495196</v>
      </c>
    </row>
    <row r="5122" spans="1:8" x14ac:dyDescent="0.2">
      <c r="A5122">
        <f t="shared" ref="A5122:A5185" si="480">MONTH(D5122)</f>
        <v>9</v>
      </c>
      <c r="B5122" t="b">
        <f t="shared" ref="B5122:B5185" si="481">IF(ISNA(VLOOKUP(DATE(YEAR(D5122),MONTH(D5122),DAY(D5122)),Holidays,1,FALSE)),FALSE,TRUE)</f>
        <v>0</v>
      </c>
      <c r="C5122" t="str">
        <f t="shared" ref="C5122:C5185" si="482">IF(OR(HOUR(D5122)&lt;PkStart,HOUR(D5122)&gt;OPkStart-1,WEEKDAY(D5122,2)&gt;5,B5122)=TRUE,"OFF","ON")</f>
        <v>ON</v>
      </c>
      <c r="D5122" s="4">
        <f t="shared" si="478"/>
        <v>42643.333333320916</v>
      </c>
      <c r="E5122" t="str">
        <f t="shared" si="479"/>
        <v>LRKPLGS</v>
      </c>
      <c r="F5122" s="39">
        <v>94.971107482910156</v>
      </c>
      <c r="G5122">
        <f t="shared" ref="G5122:G5185" si="483">IF(SUMIF($A$2:$A$8761,A5122,$F$2:$F$8761)=0,0,F5122/SUMIF($A$2:$A$8761,A5122,$F$2:$F$8761))</f>
        <v>1.4508626966003638E-3</v>
      </c>
      <c r="H5122" s="38">
        <f>G5122*SUMIF('Manual Inputs'!$B$11:$B$22,'Expanded kW'!A5122,'Manual Inputs'!$C$11:$C$22)</f>
        <v>43398.558991208054</v>
      </c>
    </row>
    <row r="5123" spans="1:8" x14ac:dyDescent="0.2">
      <c r="A5123">
        <f t="shared" si="480"/>
        <v>9</v>
      </c>
      <c r="B5123" t="b">
        <f t="shared" si="481"/>
        <v>0</v>
      </c>
      <c r="C5123" t="str">
        <f t="shared" si="482"/>
        <v>ON</v>
      </c>
      <c r="D5123" s="4">
        <f t="shared" si="478"/>
        <v>42643.37499998758</v>
      </c>
      <c r="E5123" t="str">
        <f t="shared" si="479"/>
        <v>LRKPLGS</v>
      </c>
      <c r="F5123" s="39">
        <v>97.902961730957031</v>
      </c>
      <c r="G5123">
        <f t="shared" si="483"/>
        <v>1.4956522970704432E-3</v>
      </c>
      <c r="H5123" s="38">
        <f>G5123*SUMIF('Manual Inputs'!$B$11:$B$22,'Expanded kW'!A5123,'Manual Inputs'!$C$11:$C$22)</f>
        <v>44738.316449131584</v>
      </c>
    </row>
    <row r="5124" spans="1:8" x14ac:dyDescent="0.2">
      <c r="A5124">
        <f t="shared" si="480"/>
        <v>9</v>
      </c>
      <c r="B5124" t="b">
        <f t="shared" si="481"/>
        <v>0</v>
      </c>
      <c r="C5124" t="str">
        <f t="shared" si="482"/>
        <v>ON</v>
      </c>
      <c r="D5124" s="4">
        <f t="shared" ref="D5124:D5187" si="484">+D5123+1/24</f>
        <v>42643.416666654244</v>
      </c>
      <c r="E5124" t="str">
        <f t="shared" ref="E5124:E5187" si="485">+E5123</f>
        <v>LRKPLGS</v>
      </c>
      <c r="F5124" s="39">
        <v>98.929039001464844</v>
      </c>
      <c r="G5124">
        <f t="shared" si="483"/>
        <v>1.5113275616331649E-3</v>
      </c>
      <c r="H5124" s="38">
        <f>G5124*SUMIF('Manual Inputs'!$B$11:$B$22,'Expanded kW'!A5124,'Manual Inputs'!$C$11:$C$22)</f>
        <v>45207.198787496265</v>
      </c>
    </row>
    <row r="5125" spans="1:8" x14ac:dyDescent="0.2">
      <c r="A5125">
        <f t="shared" si="480"/>
        <v>9</v>
      </c>
      <c r="B5125" t="b">
        <f t="shared" si="481"/>
        <v>0</v>
      </c>
      <c r="C5125" t="str">
        <f t="shared" si="482"/>
        <v>ON</v>
      </c>
      <c r="D5125" s="4">
        <f t="shared" si="484"/>
        <v>42643.458333320908</v>
      </c>
      <c r="E5125" t="str">
        <f t="shared" si="485"/>
        <v>LRKPLGS</v>
      </c>
      <c r="F5125" s="39">
        <v>95.7652587890625</v>
      </c>
      <c r="G5125">
        <f t="shared" si="483"/>
        <v>1.4629948548544962E-3</v>
      </c>
      <c r="H5125" s="38">
        <f>G5125*SUMIF('Manual Inputs'!$B$11:$B$22,'Expanded kW'!A5125,'Manual Inputs'!$C$11:$C$22)</f>
        <v>43761.459069152275</v>
      </c>
    </row>
    <row r="5126" spans="1:8" x14ac:dyDescent="0.2">
      <c r="A5126">
        <f t="shared" si="480"/>
        <v>9</v>
      </c>
      <c r="B5126" t="b">
        <f t="shared" si="481"/>
        <v>0</v>
      </c>
      <c r="C5126" t="str">
        <f t="shared" si="482"/>
        <v>ON</v>
      </c>
      <c r="D5126" s="4">
        <f t="shared" si="484"/>
        <v>42643.499999987573</v>
      </c>
      <c r="E5126" t="str">
        <f t="shared" si="485"/>
        <v>LRKPLGS</v>
      </c>
      <c r="F5126" s="39">
        <v>100.11655426025391</v>
      </c>
      <c r="G5126">
        <f t="shared" si="483"/>
        <v>1.5294690957932337E-3</v>
      </c>
      <c r="H5126" s="38">
        <f>G5126*SUMIF('Manual Inputs'!$B$11:$B$22,'Expanded kW'!A5126,'Manual Inputs'!$C$11:$C$22)</f>
        <v>45749.85278382658</v>
      </c>
    </row>
    <row r="5127" spans="1:8" x14ac:dyDescent="0.2">
      <c r="A5127">
        <f t="shared" si="480"/>
        <v>9</v>
      </c>
      <c r="B5127" t="b">
        <f t="shared" si="481"/>
        <v>0</v>
      </c>
      <c r="C5127" t="str">
        <f t="shared" si="482"/>
        <v>ON</v>
      </c>
      <c r="D5127" s="4">
        <f t="shared" si="484"/>
        <v>42643.541666654237</v>
      </c>
      <c r="E5127" t="str">
        <f t="shared" si="485"/>
        <v>LRKPLGS</v>
      </c>
      <c r="F5127" s="39">
        <v>100.3935546875</v>
      </c>
      <c r="G5127">
        <f t="shared" si="483"/>
        <v>1.5337007994922355E-3</v>
      </c>
      <c r="H5127" s="38">
        <f>G5127*SUMIF('Manual Inputs'!$B$11:$B$22,'Expanded kW'!A5127,'Manual Inputs'!$C$11:$C$22)</f>
        <v>45876.432537406821</v>
      </c>
    </row>
    <row r="5128" spans="1:8" x14ac:dyDescent="0.2">
      <c r="A5128">
        <f t="shared" si="480"/>
        <v>9</v>
      </c>
      <c r="B5128" t="b">
        <f t="shared" si="481"/>
        <v>0</v>
      </c>
      <c r="C5128" t="str">
        <f t="shared" si="482"/>
        <v>ON</v>
      </c>
      <c r="D5128" s="4">
        <f t="shared" si="484"/>
        <v>42643.583333320901</v>
      </c>
      <c r="E5128" t="str">
        <f t="shared" si="485"/>
        <v>LRKPLGS</v>
      </c>
      <c r="F5128" s="39">
        <v>96.798187255859375</v>
      </c>
      <c r="G5128">
        <f t="shared" si="483"/>
        <v>1.4787747843557064E-3</v>
      </c>
      <c r="H5128" s="38">
        <f>G5128*SUMIF('Manual Inputs'!$B$11:$B$22,'Expanded kW'!A5128,'Manual Inputs'!$C$11:$C$22)</f>
        <v>44233.472170695277</v>
      </c>
    </row>
    <row r="5129" spans="1:8" x14ac:dyDescent="0.2">
      <c r="A5129">
        <f t="shared" si="480"/>
        <v>9</v>
      </c>
      <c r="B5129" t="b">
        <f t="shared" si="481"/>
        <v>0</v>
      </c>
      <c r="C5129" t="str">
        <f t="shared" si="482"/>
        <v>ON</v>
      </c>
      <c r="D5129" s="4">
        <f t="shared" si="484"/>
        <v>42643.624999987565</v>
      </c>
      <c r="E5129" t="str">
        <f t="shared" si="485"/>
        <v>LRKPLGS</v>
      </c>
      <c r="F5129" s="39">
        <v>100.74111175537109</v>
      </c>
      <c r="G5129">
        <f t="shared" si="483"/>
        <v>1.5390103888829321E-3</v>
      </c>
      <c r="H5129" s="38">
        <f>G5129*SUMIF('Manual Inputs'!$B$11:$B$22,'Expanded kW'!A5129,'Manual Inputs'!$C$11:$C$22)</f>
        <v>46035.254270801153</v>
      </c>
    </row>
    <row r="5130" spans="1:8" x14ac:dyDescent="0.2">
      <c r="A5130">
        <f t="shared" si="480"/>
        <v>9</v>
      </c>
      <c r="B5130" t="b">
        <f t="shared" si="481"/>
        <v>0</v>
      </c>
      <c r="C5130" t="str">
        <f t="shared" si="482"/>
        <v>ON</v>
      </c>
      <c r="D5130" s="4">
        <f t="shared" si="484"/>
        <v>42643.66666665423</v>
      </c>
      <c r="E5130" t="str">
        <f t="shared" si="485"/>
        <v>LRKPLGS</v>
      </c>
      <c r="F5130" s="39">
        <v>92.970344543457031</v>
      </c>
      <c r="G5130">
        <f t="shared" si="483"/>
        <v>1.4202972710669678E-3</v>
      </c>
      <c r="H5130" s="38">
        <f>G5130*SUMIF('Manual Inputs'!$B$11:$B$22,'Expanded kW'!A5130,'Manual Inputs'!$C$11:$C$22)</f>
        <v>42484.278524689282</v>
      </c>
    </row>
    <row r="5131" spans="1:8" x14ac:dyDescent="0.2">
      <c r="A5131">
        <f t="shared" si="480"/>
        <v>9</v>
      </c>
      <c r="B5131" t="b">
        <f t="shared" si="481"/>
        <v>0</v>
      </c>
      <c r="C5131" t="str">
        <f t="shared" si="482"/>
        <v>ON</v>
      </c>
      <c r="D5131" s="4">
        <f t="shared" si="484"/>
        <v>42643.708333320894</v>
      </c>
      <c r="E5131" t="str">
        <f t="shared" si="485"/>
        <v>LRKPLGS</v>
      </c>
      <c r="F5131" s="39">
        <v>84.71063232421875</v>
      </c>
      <c r="G5131">
        <f t="shared" si="483"/>
        <v>1.2941145965551066E-3</v>
      </c>
      <c r="H5131" s="38">
        <f>G5131*SUMIF('Manual Inputs'!$B$11:$B$22,'Expanded kW'!A5131,'Manual Inputs'!$C$11:$C$22)</f>
        <v>38709.871576117905</v>
      </c>
    </row>
    <row r="5132" spans="1:8" x14ac:dyDescent="0.2">
      <c r="A5132">
        <f t="shared" si="480"/>
        <v>9</v>
      </c>
      <c r="B5132" t="b">
        <f t="shared" si="481"/>
        <v>0</v>
      </c>
      <c r="C5132" t="str">
        <f t="shared" si="482"/>
        <v>ON</v>
      </c>
      <c r="D5132" s="4">
        <f t="shared" si="484"/>
        <v>42643.749999987558</v>
      </c>
      <c r="E5132" t="str">
        <f t="shared" si="485"/>
        <v>LRKPLGS</v>
      </c>
      <c r="F5132" s="39">
        <v>75.697883605957031</v>
      </c>
      <c r="G5132">
        <f t="shared" si="483"/>
        <v>1.156427869973428E-3</v>
      </c>
      <c r="H5132" s="38">
        <f>G5132*SUMIF('Manual Inputs'!$B$11:$B$22,'Expanded kW'!A5132,'Manual Inputs'!$C$11:$C$22)</f>
        <v>34591.352615045449</v>
      </c>
    </row>
    <row r="5133" spans="1:8" x14ac:dyDescent="0.2">
      <c r="A5133">
        <f t="shared" si="480"/>
        <v>9</v>
      </c>
      <c r="B5133" t="b">
        <f t="shared" si="481"/>
        <v>0</v>
      </c>
      <c r="C5133" t="str">
        <f t="shared" si="482"/>
        <v>ON</v>
      </c>
      <c r="D5133" s="4">
        <f t="shared" si="484"/>
        <v>42643.791666654222</v>
      </c>
      <c r="E5133" t="str">
        <f t="shared" si="485"/>
        <v>LRKPLGS</v>
      </c>
      <c r="F5133" s="39">
        <v>72.169387817382813</v>
      </c>
      <c r="G5133">
        <f t="shared" si="483"/>
        <v>1.1025234452443067E-3</v>
      </c>
      <c r="H5133" s="38">
        <f>G5133*SUMIF('Manual Inputs'!$B$11:$B$22,'Expanded kW'!A5133,'Manual Inputs'!$C$11:$C$22)</f>
        <v>32978.950309868342</v>
      </c>
    </row>
    <row r="5134" spans="1:8" x14ac:dyDescent="0.2">
      <c r="A5134">
        <f t="shared" si="480"/>
        <v>9</v>
      </c>
      <c r="B5134" t="b">
        <f t="shared" si="481"/>
        <v>0</v>
      </c>
      <c r="C5134" t="str">
        <f t="shared" si="482"/>
        <v>ON</v>
      </c>
      <c r="D5134" s="4">
        <f t="shared" si="484"/>
        <v>42643.833333320887</v>
      </c>
      <c r="E5134" t="str">
        <f t="shared" si="485"/>
        <v>LRKPLGS</v>
      </c>
      <c r="F5134" s="39">
        <v>73.375877380371094</v>
      </c>
      <c r="G5134">
        <f t="shared" si="483"/>
        <v>1.1209548476694322E-3</v>
      </c>
      <c r="H5134" s="38">
        <f>G5134*SUMIF('Manual Inputs'!$B$11:$B$22,'Expanded kW'!A5134,'Manual Inputs'!$C$11:$C$22)</f>
        <v>33530.274916470888</v>
      </c>
    </row>
    <row r="5135" spans="1:8" x14ac:dyDescent="0.2">
      <c r="A5135">
        <f t="shared" si="480"/>
        <v>9</v>
      </c>
      <c r="B5135" t="b">
        <f t="shared" si="481"/>
        <v>0</v>
      </c>
      <c r="C5135" t="str">
        <f t="shared" si="482"/>
        <v>OFF</v>
      </c>
      <c r="D5135" s="4">
        <f t="shared" si="484"/>
        <v>42643.874999987551</v>
      </c>
      <c r="E5135" t="str">
        <f t="shared" si="485"/>
        <v>LRKPLGS</v>
      </c>
      <c r="F5135" s="39">
        <v>67.293106079101563</v>
      </c>
      <c r="G5135">
        <f t="shared" si="483"/>
        <v>1.0280290494254633E-3</v>
      </c>
      <c r="H5135" s="38">
        <f>G5135*SUMIF('Manual Inputs'!$B$11:$B$22,'Expanded kW'!A5135,'Manual Inputs'!$C$11:$C$22)</f>
        <v>30750.655765502517</v>
      </c>
    </row>
    <row r="5136" spans="1:8" x14ac:dyDescent="0.2">
      <c r="A5136">
        <f t="shared" si="480"/>
        <v>9</v>
      </c>
      <c r="B5136" t="b">
        <f t="shared" si="481"/>
        <v>0</v>
      </c>
      <c r="C5136" t="str">
        <f t="shared" si="482"/>
        <v>OFF</v>
      </c>
      <c r="D5136" s="4">
        <f t="shared" si="484"/>
        <v>42643.916666654215</v>
      </c>
      <c r="E5136" t="str">
        <f t="shared" si="485"/>
        <v>LRKPLGS</v>
      </c>
      <c r="F5136" s="39">
        <v>62.080661773681641</v>
      </c>
      <c r="G5136">
        <f t="shared" si="483"/>
        <v>9.4839913669435576E-4</v>
      </c>
      <c r="H5136" s="38">
        <f>G5136*SUMIF('Manual Inputs'!$B$11:$B$22,'Expanded kW'!A5136,'Manual Inputs'!$C$11:$C$22)</f>
        <v>28368.746386190924</v>
      </c>
    </row>
    <row r="5137" spans="1:8" x14ac:dyDescent="0.2">
      <c r="A5137">
        <f t="shared" si="480"/>
        <v>9</v>
      </c>
      <c r="B5137" t="b">
        <f t="shared" si="481"/>
        <v>0</v>
      </c>
      <c r="C5137" t="str">
        <f t="shared" si="482"/>
        <v>OFF</v>
      </c>
      <c r="D5137" s="4">
        <f t="shared" si="484"/>
        <v>42643.958333320879</v>
      </c>
      <c r="E5137" t="str">
        <f t="shared" si="485"/>
        <v>LRKPLGS</v>
      </c>
      <c r="F5137" s="39">
        <v>58.251869201660156</v>
      </c>
      <c r="G5137">
        <f t="shared" si="483"/>
        <v>8.8990711250935665E-4</v>
      </c>
      <c r="H5137" s="38">
        <f>G5137*SUMIF('Manual Inputs'!$B$11:$B$22,'Expanded kW'!A5137,'Manual Inputs'!$C$11:$C$22)</f>
        <v>26619.11868671533</v>
      </c>
    </row>
    <row r="5138" spans="1:8" x14ac:dyDescent="0.2">
      <c r="A5138">
        <f t="shared" si="480"/>
        <v>10</v>
      </c>
      <c r="B5138" t="b">
        <f t="shared" si="481"/>
        <v>0</v>
      </c>
      <c r="C5138" t="str">
        <f t="shared" si="482"/>
        <v>OFF</v>
      </c>
      <c r="D5138" s="4">
        <f t="shared" si="484"/>
        <v>42643.999999987544</v>
      </c>
      <c r="E5138" t="str">
        <f t="shared" si="485"/>
        <v>LRKPLGS</v>
      </c>
      <c r="F5138" s="39">
        <v>55.151611328125</v>
      </c>
      <c r="G5138">
        <f t="shared" si="483"/>
        <v>9.0225066133861316E-4</v>
      </c>
      <c r="H5138" s="38">
        <f>G5138*SUMIF('Manual Inputs'!$B$11:$B$22,'Expanded kW'!A5138,'Manual Inputs'!$C$11:$C$22)</f>
        <v>31328.828059644791</v>
      </c>
    </row>
    <row r="5139" spans="1:8" x14ac:dyDescent="0.2">
      <c r="A5139">
        <f t="shared" si="480"/>
        <v>10</v>
      </c>
      <c r="B5139" t="b">
        <f t="shared" si="481"/>
        <v>0</v>
      </c>
      <c r="C5139" t="str">
        <f t="shared" si="482"/>
        <v>OFF</v>
      </c>
      <c r="D5139" s="4">
        <f t="shared" si="484"/>
        <v>42644.041666654208</v>
      </c>
      <c r="E5139" t="str">
        <f t="shared" si="485"/>
        <v>LRKPLGS</v>
      </c>
      <c r="F5139" s="39">
        <v>54.968326568603516</v>
      </c>
      <c r="G5139">
        <f t="shared" si="483"/>
        <v>8.9925222137449893E-4</v>
      </c>
      <c r="H5139" s="38">
        <f>G5139*SUMIF('Manual Inputs'!$B$11:$B$22,'Expanded kW'!A5139,'Manual Inputs'!$C$11:$C$22)</f>
        <v>31224.713300733412</v>
      </c>
    </row>
    <row r="5140" spans="1:8" x14ac:dyDescent="0.2">
      <c r="A5140">
        <f t="shared" si="480"/>
        <v>10</v>
      </c>
      <c r="B5140" t="b">
        <f t="shared" si="481"/>
        <v>0</v>
      </c>
      <c r="C5140" t="str">
        <f t="shared" si="482"/>
        <v>OFF</v>
      </c>
      <c r="D5140" s="4">
        <f t="shared" si="484"/>
        <v>42644.083333320872</v>
      </c>
      <c r="E5140" t="str">
        <f t="shared" si="485"/>
        <v>LRKPLGS</v>
      </c>
      <c r="F5140" s="39">
        <v>54.513629913330078</v>
      </c>
      <c r="G5140">
        <f t="shared" si="483"/>
        <v>8.9181362895535588E-4</v>
      </c>
      <c r="H5140" s="38">
        <f>G5140*SUMIF('Manual Inputs'!$B$11:$B$22,'Expanded kW'!A5140,'Manual Inputs'!$C$11:$C$22)</f>
        <v>30966.423234689726</v>
      </c>
    </row>
    <row r="5141" spans="1:8" x14ac:dyDescent="0.2">
      <c r="A5141">
        <f t="shared" si="480"/>
        <v>10</v>
      </c>
      <c r="B5141" t="b">
        <f t="shared" si="481"/>
        <v>0</v>
      </c>
      <c r="C5141" t="str">
        <f t="shared" si="482"/>
        <v>OFF</v>
      </c>
      <c r="D5141" s="4">
        <f t="shared" si="484"/>
        <v>42644.124999987536</v>
      </c>
      <c r="E5141" t="str">
        <f t="shared" si="485"/>
        <v>LRKPLGS</v>
      </c>
      <c r="F5141" s="39">
        <v>55.206794738769531</v>
      </c>
      <c r="G5141">
        <f t="shared" si="483"/>
        <v>9.0315343221964383E-4</v>
      </c>
      <c r="H5141" s="38">
        <f>G5141*SUMIF('Manual Inputs'!$B$11:$B$22,'Expanded kW'!A5141,'Manual Inputs'!$C$11:$C$22)</f>
        <v>31360.174951280318</v>
      </c>
    </row>
    <row r="5142" spans="1:8" x14ac:dyDescent="0.2">
      <c r="A5142">
        <f t="shared" si="480"/>
        <v>10</v>
      </c>
      <c r="B5142" t="b">
        <f t="shared" si="481"/>
        <v>0</v>
      </c>
      <c r="C5142" t="str">
        <f t="shared" si="482"/>
        <v>OFF</v>
      </c>
      <c r="D5142" s="4">
        <f t="shared" si="484"/>
        <v>42644.166666654201</v>
      </c>
      <c r="E5142" t="str">
        <f t="shared" si="485"/>
        <v>LRKPLGS</v>
      </c>
      <c r="F5142" s="39">
        <v>59.367645263671875</v>
      </c>
      <c r="G5142">
        <f t="shared" si="483"/>
        <v>9.7122270612515172E-4</v>
      </c>
      <c r="H5142" s="38">
        <f>G5142*SUMIF('Manual Inputs'!$B$11:$B$22,'Expanded kW'!A5142,'Manual Inputs'!$C$11:$C$22)</f>
        <v>33723.742715438697</v>
      </c>
    </row>
    <row r="5143" spans="1:8" x14ac:dyDescent="0.2">
      <c r="A5143">
        <f t="shared" si="480"/>
        <v>10</v>
      </c>
      <c r="B5143" t="b">
        <f t="shared" si="481"/>
        <v>0</v>
      </c>
      <c r="C5143" t="str">
        <f t="shared" si="482"/>
        <v>OFF</v>
      </c>
      <c r="D5143" s="4">
        <f t="shared" si="484"/>
        <v>42644.208333320865</v>
      </c>
      <c r="E5143" t="str">
        <f t="shared" si="485"/>
        <v>LRKPLGS</v>
      </c>
      <c r="F5143" s="39">
        <v>71.792320251464844</v>
      </c>
      <c r="G5143">
        <f t="shared" si="483"/>
        <v>1.1744836980471921E-3</v>
      </c>
      <c r="H5143" s="38">
        <f>G5143*SUMIF('Manual Inputs'!$B$11:$B$22,'Expanded kW'!A5143,'Manual Inputs'!$C$11:$C$22)</f>
        <v>40781.5692596839</v>
      </c>
    </row>
    <row r="5144" spans="1:8" x14ac:dyDescent="0.2">
      <c r="A5144">
        <f t="shared" si="480"/>
        <v>10</v>
      </c>
      <c r="B5144" t="b">
        <f t="shared" si="481"/>
        <v>0</v>
      </c>
      <c r="C5144" t="str">
        <f t="shared" si="482"/>
        <v>OFF</v>
      </c>
      <c r="D5144" s="4">
        <f t="shared" si="484"/>
        <v>42644.249999987529</v>
      </c>
      <c r="E5144" t="str">
        <f t="shared" si="485"/>
        <v>LRKPLGS</v>
      </c>
      <c r="F5144" s="39">
        <v>72.971488952636719</v>
      </c>
      <c r="G5144">
        <f t="shared" si="483"/>
        <v>1.1937742629979133E-3</v>
      </c>
      <c r="H5144" s="38">
        <f>G5144*SUMIF('Manual Inputs'!$B$11:$B$22,'Expanded kW'!A5144,'Manual Inputs'!$C$11:$C$22)</f>
        <v>41451.39508349423</v>
      </c>
    </row>
    <row r="5145" spans="1:8" x14ac:dyDescent="0.2">
      <c r="A5145">
        <f t="shared" si="480"/>
        <v>10</v>
      </c>
      <c r="B5145" t="b">
        <f t="shared" si="481"/>
        <v>0</v>
      </c>
      <c r="C5145" t="str">
        <f t="shared" si="482"/>
        <v>OFF</v>
      </c>
      <c r="D5145" s="4">
        <f t="shared" si="484"/>
        <v>42644.291666654193</v>
      </c>
      <c r="E5145" t="str">
        <f t="shared" si="485"/>
        <v>LRKPLGS</v>
      </c>
      <c r="F5145" s="39">
        <v>71.244544982910156</v>
      </c>
      <c r="G5145">
        <f t="shared" si="483"/>
        <v>1.1655223896390302E-3</v>
      </c>
      <c r="H5145" s="38">
        <f>G5145*SUMIF('Manual Inputs'!$B$11:$B$22,'Expanded kW'!A5145,'Manual Inputs'!$C$11:$C$22)</f>
        <v>40470.405962898694</v>
      </c>
    </row>
    <row r="5146" spans="1:8" x14ac:dyDescent="0.2">
      <c r="A5146">
        <f t="shared" si="480"/>
        <v>10</v>
      </c>
      <c r="B5146" t="b">
        <f t="shared" si="481"/>
        <v>0</v>
      </c>
      <c r="C5146" t="str">
        <f t="shared" si="482"/>
        <v>OFF</v>
      </c>
      <c r="D5146" s="4">
        <f t="shared" si="484"/>
        <v>42644.333333320857</v>
      </c>
      <c r="E5146" t="str">
        <f t="shared" si="485"/>
        <v>LRKPLGS</v>
      </c>
      <c r="F5146" s="39">
        <v>76.703254699707031</v>
      </c>
      <c r="G5146">
        <f t="shared" si="483"/>
        <v>1.2548239410068304E-3</v>
      </c>
      <c r="H5146" s="38">
        <f>G5146*SUMIF('Manual Inputs'!$B$11:$B$22,'Expanded kW'!A5146,'Manual Inputs'!$C$11:$C$22)</f>
        <v>43571.221587805587</v>
      </c>
    </row>
    <row r="5147" spans="1:8" x14ac:dyDescent="0.2">
      <c r="A5147">
        <f t="shared" si="480"/>
        <v>10</v>
      </c>
      <c r="B5147" t="b">
        <f t="shared" si="481"/>
        <v>0</v>
      </c>
      <c r="C5147" t="str">
        <f t="shared" si="482"/>
        <v>OFF</v>
      </c>
      <c r="D5147" s="4">
        <f t="shared" si="484"/>
        <v>42644.374999987522</v>
      </c>
      <c r="E5147" t="str">
        <f t="shared" si="485"/>
        <v>LRKPLGS</v>
      </c>
      <c r="F5147" s="39">
        <v>80.4818115234375</v>
      </c>
      <c r="G5147">
        <f t="shared" si="483"/>
        <v>1.3166390958321943E-3</v>
      </c>
      <c r="H5147" s="38">
        <f>G5147*SUMIF('Manual Inputs'!$B$11:$B$22,'Expanded kW'!A5147,'Manual Inputs'!$C$11:$C$22)</f>
        <v>45717.627725242979</v>
      </c>
    </row>
    <row r="5148" spans="1:8" x14ac:dyDescent="0.2">
      <c r="A5148">
        <f t="shared" si="480"/>
        <v>10</v>
      </c>
      <c r="B5148" t="b">
        <f t="shared" si="481"/>
        <v>0</v>
      </c>
      <c r="C5148" t="str">
        <f t="shared" si="482"/>
        <v>OFF</v>
      </c>
      <c r="D5148" s="4">
        <f t="shared" si="484"/>
        <v>42644.416666654186</v>
      </c>
      <c r="E5148" t="str">
        <f t="shared" si="485"/>
        <v>LRKPLGS</v>
      </c>
      <c r="F5148" s="39">
        <v>81.959678649902344</v>
      </c>
      <c r="G5148">
        <f t="shared" si="483"/>
        <v>1.34081620616702E-3</v>
      </c>
      <c r="H5148" s="38">
        <f>G5148*SUMIF('Manual Inputs'!$B$11:$B$22,'Expanded kW'!A5148,'Manual Inputs'!$C$11:$C$22)</f>
        <v>46557.128947148485</v>
      </c>
    </row>
    <row r="5149" spans="1:8" x14ac:dyDescent="0.2">
      <c r="A5149">
        <f t="shared" si="480"/>
        <v>10</v>
      </c>
      <c r="B5149" t="b">
        <f t="shared" si="481"/>
        <v>0</v>
      </c>
      <c r="C5149" t="str">
        <f t="shared" si="482"/>
        <v>OFF</v>
      </c>
      <c r="D5149" s="4">
        <f t="shared" si="484"/>
        <v>42644.45833332085</v>
      </c>
      <c r="E5149" t="str">
        <f t="shared" si="485"/>
        <v>LRKPLGS</v>
      </c>
      <c r="F5149" s="39">
        <v>82.125633239746094</v>
      </c>
      <c r="G5149">
        <f t="shared" si="483"/>
        <v>1.3435311338877689E-3</v>
      </c>
      <c r="H5149" s="38">
        <f>G5149*SUMIF('Manual Inputs'!$B$11:$B$22,'Expanded kW'!A5149,'Manual Inputs'!$C$11:$C$22)</f>
        <v>46651.399317237789</v>
      </c>
    </row>
    <row r="5150" spans="1:8" x14ac:dyDescent="0.2">
      <c r="A5150">
        <f t="shared" si="480"/>
        <v>10</v>
      </c>
      <c r="B5150" t="b">
        <f t="shared" si="481"/>
        <v>0</v>
      </c>
      <c r="C5150" t="str">
        <f t="shared" si="482"/>
        <v>OFF</v>
      </c>
      <c r="D5150" s="4">
        <f t="shared" si="484"/>
        <v>42644.499999987514</v>
      </c>
      <c r="E5150" t="str">
        <f t="shared" si="485"/>
        <v>LRKPLGS</v>
      </c>
      <c r="F5150" s="39">
        <v>85.493354797363281</v>
      </c>
      <c r="G5150">
        <f t="shared" si="483"/>
        <v>1.3986252450006187E-3</v>
      </c>
      <c r="H5150" s="38">
        <f>G5150*SUMIF('Manual Inputs'!$B$11:$B$22,'Expanded kW'!A5150,'Manual Inputs'!$C$11:$C$22)</f>
        <v>48564.430815150605</v>
      </c>
    </row>
    <row r="5151" spans="1:8" x14ac:dyDescent="0.2">
      <c r="A5151">
        <f t="shared" si="480"/>
        <v>10</v>
      </c>
      <c r="B5151" t="b">
        <f t="shared" si="481"/>
        <v>0</v>
      </c>
      <c r="C5151" t="str">
        <f t="shared" si="482"/>
        <v>OFF</v>
      </c>
      <c r="D5151" s="4">
        <f t="shared" si="484"/>
        <v>42644.541666654179</v>
      </c>
      <c r="E5151" t="str">
        <f t="shared" si="485"/>
        <v>LRKPLGS</v>
      </c>
      <c r="F5151" s="39">
        <v>87.657279968261719</v>
      </c>
      <c r="G5151">
        <f t="shared" si="483"/>
        <v>1.434025895489587E-3</v>
      </c>
      <c r="H5151" s="38">
        <f>G5151*SUMIF('Manual Inputs'!$B$11:$B$22,'Expanded kW'!A5151,'Manual Inputs'!$C$11:$C$22)</f>
        <v>49793.646752463435</v>
      </c>
    </row>
    <row r="5152" spans="1:8" x14ac:dyDescent="0.2">
      <c r="A5152">
        <f t="shared" si="480"/>
        <v>10</v>
      </c>
      <c r="B5152" t="b">
        <f t="shared" si="481"/>
        <v>0</v>
      </c>
      <c r="C5152" t="str">
        <f t="shared" si="482"/>
        <v>OFF</v>
      </c>
      <c r="D5152" s="4">
        <f t="shared" si="484"/>
        <v>42644.583333320843</v>
      </c>
      <c r="E5152" t="str">
        <f t="shared" si="485"/>
        <v>LRKPLGS</v>
      </c>
      <c r="F5152" s="39">
        <v>82.648056030273438</v>
      </c>
      <c r="G5152">
        <f t="shared" si="483"/>
        <v>1.3520776894081021E-3</v>
      </c>
      <c r="H5152" s="38">
        <f>G5152*SUMIF('Manual Inputs'!$B$11:$B$22,'Expanded kW'!A5152,'Manual Inputs'!$C$11:$C$22)</f>
        <v>46948.161159452982</v>
      </c>
    </row>
    <row r="5153" spans="1:8" x14ac:dyDescent="0.2">
      <c r="A5153">
        <f t="shared" si="480"/>
        <v>10</v>
      </c>
      <c r="B5153" t="b">
        <f t="shared" si="481"/>
        <v>0</v>
      </c>
      <c r="C5153" t="str">
        <f t="shared" si="482"/>
        <v>OFF</v>
      </c>
      <c r="D5153" s="4">
        <f t="shared" si="484"/>
        <v>42644.624999987507</v>
      </c>
      <c r="E5153" t="str">
        <f t="shared" si="485"/>
        <v>LRKPLGS</v>
      </c>
      <c r="F5153" s="39">
        <v>80.808639526367188</v>
      </c>
      <c r="G5153">
        <f t="shared" si="483"/>
        <v>1.3219858259582262E-3</v>
      </c>
      <c r="H5153" s="38">
        <f>G5153*SUMIF('Manual Inputs'!$B$11:$B$22,'Expanded kW'!A5153,'Manual Inputs'!$C$11:$C$22)</f>
        <v>45903.282107087667</v>
      </c>
    </row>
    <row r="5154" spans="1:8" x14ac:dyDescent="0.2">
      <c r="A5154">
        <f t="shared" si="480"/>
        <v>10</v>
      </c>
      <c r="B5154" t="b">
        <f t="shared" si="481"/>
        <v>0</v>
      </c>
      <c r="C5154" t="str">
        <f t="shared" si="482"/>
        <v>OFF</v>
      </c>
      <c r="D5154" s="4">
        <f t="shared" si="484"/>
        <v>42644.666666654171</v>
      </c>
      <c r="E5154" t="str">
        <f t="shared" si="485"/>
        <v>LRKPLGS</v>
      </c>
      <c r="F5154" s="39">
        <v>81.414695739746094</v>
      </c>
      <c r="G5154">
        <f t="shared" si="483"/>
        <v>1.3319005792385287E-3</v>
      </c>
      <c r="H5154" s="38">
        <f>G5154*SUMIF('Manual Inputs'!$B$11:$B$22,'Expanded kW'!A5154,'Manual Inputs'!$C$11:$C$22)</f>
        <v>46247.551847285533</v>
      </c>
    </row>
    <row r="5155" spans="1:8" x14ac:dyDescent="0.2">
      <c r="A5155">
        <f t="shared" si="480"/>
        <v>10</v>
      </c>
      <c r="B5155" t="b">
        <f t="shared" si="481"/>
        <v>0</v>
      </c>
      <c r="C5155" t="str">
        <f t="shared" si="482"/>
        <v>OFF</v>
      </c>
      <c r="D5155" s="4">
        <f t="shared" si="484"/>
        <v>42644.708333320836</v>
      </c>
      <c r="E5155" t="str">
        <f t="shared" si="485"/>
        <v>LRKPLGS</v>
      </c>
      <c r="F5155" s="39">
        <v>77.095703125</v>
      </c>
      <c r="G5155">
        <f t="shared" si="483"/>
        <v>1.2612441859051204E-3</v>
      </c>
      <c r="H5155" s="38">
        <f>G5155*SUMIF('Manual Inputs'!$B$11:$B$22,'Expanded kW'!A5155,'Manual Inputs'!$C$11:$C$22)</f>
        <v>43794.151597323034</v>
      </c>
    </row>
    <row r="5156" spans="1:8" x14ac:dyDescent="0.2">
      <c r="A5156">
        <f t="shared" si="480"/>
        <v>10</v>
      </c>
      <c r="B5156" t="b">
        <f t="shared" si="481"/>
        <v>0</v>
      </c>
      <c r="C5156" t="str">
        <f t="shared" si="482"/>
        <v>OFF</v>
      </c>
      <c r="D5156" s="4">
        <f t="shared" si="484"/>
        <v>42644.7499999875</v>
      </c>
      <c r="E5156" t="str">
        <f t="shared" si="485"/>
        <v>LRKPLGS</v>
      </c>
      <c r="F5156" s="39">
        <v>75.532516479492188</v>
      </c>
      <c r="G5156">
        <f t="shared" si="483"/>
        <v>1.2356712941846229E-3</v>
      </c>
      <c r="H5156" s="38">
        <f>G5156*SUMIF('Manual Inputs'!$B$11:$B$22,'Expanded kW'!A5156,'Manual Inputs'!$C$11:$C$22)</f>
        <v>42906.184691861599</v>
      </c>
    </row>
    <row r="5157" spans="1:8" x14ac:dyDescent="0.2">
      <c r="A5157">
        <f t="shared" si="480"/>
        <v>10</v>
      </c>
      <c r="B5157" t="b">
        <f t="shared" si="481"/>
        <v>0</v>
      </c>
      <c r="C5157" t="str">
        <f t="shared" si="482"/>
        <v>OFF</v>
      </c>
      <c r="D5157" s="4">
        <f t="shared" si="484"/>
        <v>42644.791666654164</v>
      </c>
      <c r="E5157" t="str">
        <f t="shared" si="485"/>
        <v>LRKPLGS</v>
      </c>
      <c r="F5157" s="39">
        <v>68.963493347167969</v>
      </c>
      <c r="G5157">
        <f t="shared" si="483"/>
        <v>1.1282056132596177E-3</v>
      </c>
      <c r="H5157" s="38">
        <f>G5157*SUMIF('Manual Inputs'!$B$11:$B$22,'Expanded kW'!A5157,'Manual Inputs'!$C$11:$C$22)</f>
        <v>39174.656432278985</v>
      </c>
    </row>
    <row r="5158" spans="1:8" x14ac:dyDescent="0.2">
      <c r="A5158">
        <f t="shared" si="480"/>
        <v>10</v>
      </c>
      <c r="B5158" t="b">
        <f t="shared" si="481"/>
        <v>0</v>
      </c>
      <c r="C5158" t="str">
        <f t="shared" si="482"/>
        <v>OFF</v>
      </c>
      <c r="D5158" s="4">
        <f t="shared" si="484"/>
        <v>42644.833333320828</v>
      </c>
      <c r="E5158" t="str">
        <f t="shared" si="485"/>
        <v>LRKPLGS</v>
      </c>
      <c r="F5158" s="39">
        <v>69.632820129394531</v>
      </c>
      <c r="G5158">
        <f t="shared" si="483"/>
        <v>1.1391554389740951E-3</v>
      </c>
      <c r="H5158" s="38">
        <f>G5158*SUMIF('Manual Inputs'!$B$11:$B$22,'Expanded kW'!A5158,'Manual Inputs'!$C$11:$C$22)</f>
        <v>39554.866967766968</v>
      </c>
    </row>
    <row r="5159" spans="1:8" x14ac:dyDescent="0.2">
      <c r="A5159">
        <f t="shared" si="480"/>
        <v>10</v>
      </c>
      <c r="B5159" t="b">
        <f t="shared" si="481"/>
        <v>0</v>
      </c>
      <c r="C5159" t="str">
        <f t="shared" si="482"/>
        <v>OFF</v>
      </c>
      <c r="D5159" s="4">
        <f t="shared" si="484"/>
        <v>42644.874999987493</v>
      </c>
      <c r="E5159" t="str">
        <f t="shared" si="485"/>
        <v>LRKPLGS</v>
      </c>
      <c r="F5159" s="39">
        <v>63.731441497802734</v>
      </c>
      <c r="G5159">
        <f t="shared" si="483"/>
        <v>1.0426120625442578E-3</v>
      </c>
      <c r="H5159" s="38">
        <f>G5159*SUMIF('Manual Inputs'!$B$11:$B$22,'Expanded kW'!A5159,'Manual Inputs'!$C$11:$C$22)</f>
        <v>36202.593625034766</v>
      </c>
    </row>
    <row r="5160" spans="1:8" x14ac:dyDescent="0.2">
      <c r="A5160">
        <f t="shared" si="480"/>
        <v>10</v>
      </c>
      <c r="B5160" t="b">
        <f t="shared" si="481"/>
        <v>0</v>
      </c>
      <c r="C5160" t="str">
        <f t="shared" si="482"/>
        <v>OFF</v>
      </c>
      <c r="D5160" s="4">
        <f t="shared" si="484"/>
        <v>42644.916666654157</v>
      </c>
      <c r="E5160" t="str">
        <f t="shared" si="485"/>
        <v>LRKPLGS</v>
      </c>
      <c r="F5160" s="39">
        <v>57.447959899902344</v>
      </c>
      <c r="G5160">
        <f t="shared" si="483"/>
        <v>9.3981768735392596E-4</v>
      </c>
      <c r="H5160" s="38">
        <f>G5160*SUMIF('Manual Inputs'!$B$11:$B$22,'Expanded kW'!A5160,'Manual Inputs'!$C$11:$C$22)</f>
        <v>32633.267002365876</v>
      </c>
    </row>
    <row r="5161" spans="1:8" x14ac:dyDescent="0.2">
      <c r="A5161">
        <f t="shared" si="480"/>
        <v>10</v>
      </c>
      <c r="B5161" t="b">
        <f t="shared" si="481"/>
        <v>0</v>
      </c>
      <c r="C5161" t="str">
        <f t="shared" si="482"/>
        <v>OFF</v>
      </c>
      <c r="D5161" s="4">
        <f t="shared" si="484"/>
        <v>42644.958333320821</v>
      </c>
      <c r="E5161" t="str">
        <f t="shared" si="485"/>
        <v>LRKPLGS</v>
      </c>
      <c r="F5161" s="39">
        <v>56.197307586669922</v>
      </c>
      <c r="G5161">
        <f t="shared" si="483"/>
        <v>9.1935768900491702E-4</v>
      </c>
      <c r="H5161" s="38">
        <f>G5161*SUMIF('Manual Inputs'!$B$11:$B$22,'Expanded kW'!A5161,'Manual Inputs'!$C$11:$C$22)</f>
        <v>31922.834970733198</v>
      </c>
    </row>
    <row r="5162" spans="1:8" x14ac:dyDescent="0.2">
      <c r="A5162">
        <f t="shared" si="480"/>
        <v>10</v>
      </c>
      <c r="B5162" t="b">
        <f t="shared" si="481"/>
        <v>0</v>
      </c>
      <c r="C5162" t="str">
        <f t="shared" si="482"/>
        <v>OFF</v>
      </c>
      <c r="D5162" s="4">
        <f t="shared" si="484"/>
        <v>42644.999999987485</v>
      </c>
      <c r="E5162" t="str">
        <f t="shared" si="485"/>
        <v>LRKPLGS</v>
      </c>
      <c r="F5162" s="39">
        <v>54.589668273925781</v>
      </c>
      <c r="G5162">
        <f t="shared" si="483"/>
        <v>8.9305757558687682E-4</v>
      </c>
      <c r="H5162" s="38">
        <f>G5162*SUMIF('Manual Inputs'!$B$11:$B$22,'Expanded kW'!A5162,'Manual Inputs'!$C$11:$C$22)</f>
        <v>31009.616763721311</v>
      </c>
    </row>
    <row r="5163" spans="1:8" x14ac:dyDescent="0.2">
      <c r="A5163">
        <f t="shared" si="480"/>
        <v>10</v>
      </c>
      <c r="B5163" t="b">
        <f t="shared" si="481"/>
        <v>0</v>
      </c>
      <c r="C5163" t="str">
        <f t="shared" si="482"/>
        <v>OFF</v>
      </c>
      <c r="D5163" s="4">
        <f t="shared" si="484"/>
        <v>42645.04166665415</v>
      </c>
      <c r="E5163" t="str">
        <f t="shared" si="485"/>
        <v>LRKPLGS</v>
      </c>
      <c r="F5163" s="39">
        <v>55.004543304443359</v>
      </c>
      <c r="G5163">
        <f t="shared" si="483"/>
        <v>8.9984470766957042E-4</v>
      </c>
      <c r="H5163" s="38">
        <f>G5163*SUMIF('Manual Inputs'!$B$11:$B$22,'Expanded kW'!A5163,'Manual Inputs'!$C$11:$C$22)</f>
        <v>31245.28618813751</v>
      </c>
    </row>
    <row r="5164" spans="1:8" x14ac:dyDescent="0.2">
      <c r="A5164">
        <f t="shared" si="480"/>
        <v>10</v>
      </c>
      <c r="B5164" t="b">
        <f t="shared" si="481"/>
        <v>0</v>
      </c>
      <c r="C5164" t="str">
        <f t="shared" si="482"/>
        <v>OFF</v>
      </c>
      <c r="D5164" s="4">
        <f t="shared" si="484"/>
        <v>42645.083333320814</v>
      </c>
      <c r="E5164" t="str">
        <f t="shared" si="485"/>
        <v>LRKPLGS</v>
      </c>
      <c r="F5164" s="39">
        <v>55.6146240234375</v>
      </c>
      <c r="G5164">
        <f t="shared" si="483"/>
        <v>9.0982529969448002E-4</v>
      </c>
      <c r="H5164" s="38">
        <f>G5164*SUMIF('Manual Inputs'!$B$11:$B$22,'Expanded kW'!A5164,'Manual Inputs'!$C$11:$C$22)</f>
        <v>31591.842045484238</v>
      </c>
    </row>
    <row r="5165" spans="1:8" x14ac:dyDescent="0.2">
      <c r="A5165">
        <f t="shared" si="480"/>
        <v>10</v>
      </c>
      <c r="B5165" t="b">
        <f t="shared" si="481"/>
        <v>0</v>
      </c>
      <c r="C5165" t="str">
        <f t="shared" si="482"/>
        <v>OFF</v>
      </c>
      <c r="D5165" s="4">
        <f t="shared" si="484"/>
        <v>42645.124999987478</v>
      </c>
      <c r="E5165" t="str">
        <f t="shared" si="485"/>
        <v>LRKPLGS</v>
      </c>
      <c r="F5165" s="39">
        <v>55.373371124267578</v>
      </c>
      <c r="G5165">
        <f t="shared" si="483"/>
        <v>9.058785321824506E-4</v>
      </c>
      <c r="H5165" s="38">
        <f>G5165*SUMIF('Manual Inputs'!$B$11:$B$22,'Expanded kW'!A5165,'Manual Inputs'!$C$11:$C$22)</f>
        <v>31454.798531886459</v>
      </c>
    </row>
    <row r="5166" spans="1:8" x14ac:dyDescent="0.2">
      <c r="A5166">
        <f t="shared" si="480"/>
        <v>10</v>
      </c>
      <c r="B5166" t="b">
        <f t="shared" si="481"/>
        <v>0</v>
      </c>
      <c r="C5166" t="str">
        <f t="shared" si="482"/>
        <v>OFF</v>
      </c>
      <c r="D5166" s="4">
        <f t="shared" si="484"/>
        <v>42645.166666654142</v>
      </c>
      <c r="E5166" t="str">
        <f t="shared" si="485"/>
        <v>LRKPLGS</v>
      </c>
      <c r="F5166" s="39">
        <v>54.916831970214844</v>
      </c>
      <c r="G5166">
        <f t="shared" si="483"/>
        <v>8.9840979747549208E-4</v>
      </c>
      <c r="H5166" s="38">
        <f>G5166*SUMIF('Manual Inputs'!$B$11:$B$22,'Expanded kW'!A5166,'Manual Inputs'!$C$11:$C$22)</f>
        <v>31195.461835906372</v>
      </c>
    </row>
    <row r="5167" spans="1:8" x14ac:dyDescent="0.2">
      <c r="A5167">
        <f t="shared" si="480"/>
        <v>10</v>
      </c>
      <c r="B5167" t="b">
        <f t="shared" si="481"/>
        <v>0</v>
      </c>
      <c r="C5167" t="str">
        <f t="shared" si="482"/>
        <v>OFF</v>
      </c>
      <c r="D5167" s="4">
        <f t="shared" si="484"/>
        <v>42645.208333320807</v>
      </c>
      <c r="E5167" t="str">
        <f t="shared" si="485"/>
        <v>LRKPLGS</v>
      </c>
      <c r="F5167" s="39">
        <v>57.492679595947266</v>
      </c>
      <c r="G5167">
        <f t="shared" si="483"/>
        <v>9.4054927749897784E-4</v>
      </c>
      <c r="H5167" s="38">
        <f>G5167*SUMIF('Manual Inputs'!$B$11:$B$22,'Expanded kW'!A5167,'Manual Inputs'!$C$11:$C$22)</f>
        <v>32658.669989414346</v>
      </c>
    </row>
    <row r="5168" spans="1:8" x14ac:dyDescent="0.2">
      <c r="A5168">
        <f t="shared" si="480"/>
        <v>10</v>
      </c>
      <c r="B5168" t="b">
        <f t="shared" si="481"/>
        <v>0</v>
      </c>
      <c r="C5168" t="str">
        <f t="shared" si="482"/>
        <v>OFF</v>
      </c>
      <c r="D5168" s="4">
        <f t="shared" si="484"/>
        <v>42645.249999987471</v>
      </c>
      <c r="E5168" t="str">
        <f t="shared" si="485"/>
        <v>LRKPLGS</v>
      </c>
      <c r="F5168" s="39">
        <v>66.277091979980469</v>
      </c>
      <c r="G5168">
        <f t="shared" si="483"/>
        <v>1.0842575335608142E-3</v>
      </c>
      <c r="H5168" s="38">
        <f>G5168*SUMIF('Manual Inputs'!$B$11:$B$22,'Expanded kW'!A5168,'Manual Inputs'!$C$11:$C$22)</f>
        <v>37648.648315651342</v>
      </c>
    </row>
    <row r="5169" spans="1:8" x14ac:dyDescent="0.2">
      <c r="A5169">
        <f t="shared" si="480"/>
        <v>10</v>
      </c>
      <c r="B5169" t="b">
        <f t="shared" si="481"/>
        <v>0</v>
      </c>
      <c r="C5169" t="str">
        <f t="shared" si="482"/>
        <v>OFF</v>
      </c>
      <c r="D5169" s="4">
        <f t="shared" si="484"/>
        <v>42645.291666654135</v>
      </c>
      <c r="E5169" t="str">
        <f t="shared" si="485"/>
        <v>LRKPLGS</v>
      </c>
      <c r="F5169" s="39">
        <v>62.390445709228516</v>
      </c>
      <c r="G5169">
        <f t="shared" si="483"/>
        <v>1.0206740935900056E-3</v>
      </c>
      <c r="H5169" s="38">
        <f>G5169*SUMIF('Manual Inputs'!$B$11:$B$22,'Expanded kW'!A5169,'Manual Inputs'!$C$11:$C$22)</f>
        <v>35440.842055547517</v>
      </c>
    </row>
    <row r="5170" spans="1:8" x14ac:dyDescent="0.2">
      <c r="A5170">
        <f t="shared" si="480"/>
        <v>10</v>
      </c>
      <c r="B5170" t="b">
        <f t="shared" si="481"/>
        <v>0</v>
      </c>
      <c r="C5170" t="str">
        <f t="shared" si="482"/>
        <v>OFF</v>
      </c>
      <c r="D5170" s="4">
        <f t="shared" si="484"/>
        <v>42645.333333320799</v>
      </c>
      <c r="E5170" t="str">
        <f t="shared" si="485"/>
        <v>LRKPLGS</v>
      </c>
      <c r="F5170" s="39">
        <v>64.1356201171875</v>
      </c>
      <c r="G5170">
        <f t="shared" si="483"/>
        <v>1.0492242071010001E-3</v>
      </c>
      <c r="H5170" s="38">
        <f>G5170*SUMIF('Manual Inputs'!$B$11:$B$22,'Expanded kW'!A5170,'Manual Inputs'!$C$11:$C$22)</f>
        <v>36432.186961787054</v>
      </c>
    </row>
    <row r="5171" spans="1:8" x14ac:dyDescent="0.2">
      <c r="A5171">
        <f t="shared" si="480"/>
        <v>10</v>
      </c>
      <c r="B5171" t="b">
        <f t="shared" si="481"/>
        <v>0</v>
      </c>
      <c r="C5171" t="str">
        <f t="shared" si="482"/>
        <v>OFF</v>
      </c>
      <c r="D5171" s="4">
        <f t="shared" si="484"/>
        <v>42645.374999987464</v>
      </c>
      <c r="E5171" t="str">
        <f t="shared" si="485"/>
        <v>LRKPLGS</v>
      </c>
      <c r="F5171" s="39">
        <v>63.308284759521484</v>
      </c>
      <c r="G5171">
        <f t="shared" si="483"/>
        <v>1.0356894461823773E-3</v>
      </c>
      <c r="H5171" s="38">
        <f>G5171*SUMIF('Manual Inputs'!$B$11:$B$22,'Expanded kW'!A5171,'Manual Inputs'!$C$11:$C$22)</f>
        <v>35962.219783243978</v>
      </c>
    </row>
    <row r="5172" spans="1:8" x14ac:dyDescent="0.2">
      <c r="A5172">
        <f t="shared" si="480"/>
        <v>10</v>
      </c>
      <c r="B5172" t="b">
        <f t="shared" si="481"/>
        <v>0</v>
      </c>
      <c r="C5172" t="str">
        <f t="shared" si="482"/>
        <v>OFF</v>
      </c>
      <c r="D5172" s="4">
        <f t="shared" si="484"/>
        <v>42645.416666654128</v>
      </c>
      <c r="E5172" t="str">
        <f t="shared" si="485"/>
        <v>LRKPLGS</v>
      </c>
      <c r="F5172" s="39">
        <v>70.300239562988281</v>
      </c>
      <c r="G5172">
        <f t="shared" si="483"/>
        <v>1.1500740614920762E-3</v>
      </c>
      <c r="H5172" s="38">
        <f>G5172*SUMIF('Manual Inputs'!$B$11:$B$22,'Expanded kW'!A5172,'Manual Inputs'!$C$11:$C$22)</f>
        <v>39933.994035411888</v>
      </c>
    </row>
    <row r="5173" spans="1:8" x14ac:dyDescent="0.2">
      <c r="A5173">
        <f t="shared" si="480"/>
        <v>10</v>
      </c>
      <c r="B5173" t="b">
        <f t="shared" si="481"/>
        <v>0</v>
      </c>
      <c r="C5173" t="str">
        <f t="shared" si="482"/>
        <v>OFF</v>
      </c>
      <c r="D5173" s="4">
        <f t="shared" si="484"/>
        <v>42645.458333320792</v>
      </c>
      <c r="E5173" t="str">
        <f t="shared" si="485"/>
        <v>LRKPLGS</v>
      </c>
      <c r="F5173" s="39">
        <v>72.846153259277344</v>
      </c>
      <c r="G5173">
        <f t="shared" si="483"/>
        <v>1.1917238385497492E-3</v>
      </c>
      <c r="H5173" s="38">
        <f>G5173*SUMIF('Manual Inputs'!$B$11:$B$22,'Expanded kW'!A5173,'Manual Inputs'!$C$11:$C$22)</f>
        <v>41380.198244590814</v>
      </c>
    </row>
    <row r="5174" spans="1:8" x14ac:dyDescent="0.2">
      <c r="A5174">
        <f t="shared" si="480"/>
        <v>10</v>
      </c>
      <c r="B5174" t="b">
        <f t="shared" si="481"/>
        <v>0</v>
      </c>
      <c r="C5174" t="str">
        <f t="shared" si="482"/>
        <v>OFF</v>
      </c>
      <c r="D5174" s="4">
        <f t="shared" si="484"/>
        <v>42645.499999987456</v>
      </c>
      <c r="E5174" t="str">
        <f t="shared" si="485"/>
        <v>LRKPLGS</v>
      </c>
      <c r="F5174" s="39">
        <v>73.420585632324219</v>
      </c>
      <c r="G5174">
        <f t="shared" si="483"/>
        <v>1.2011212428321432E-3</v>
      </c>
      <c r="H5174" s="38">
        <f>G5174*SUMIF('Manual Inputs'!$B$11:$B$22,'Expanded kW'!A5174,'Manual Inputs'!$C$11:$C$22)</f>
        <v>41706.504087950678</v>
      </c>
    </row>
    <row r="5175" spans="1:8" x14ac:dyDescent="0.2">
      <c r="A5175">
        <f t="shared" si="480"/>
        <v>10</v>
      </c>
      <c r="B5175" t="b">
        <f t="shared" si="481"/>
        <v>0</v>
      </c>
      <c r="C5175" t="str">
        <f t="shared" si="482"/>
        <v>OFF</v>
      </c>
      <c r="D5175" s="4">
        <f t="shared" si="484"/>
        <v>42645.54166665412</v>
      </c>
      <c r="E5175" t="str">
        <f t="shared" si="485"/>
        <v>LRKPLGS</v>
      </c>
      <c r="F5175" s="39">
        <v>77.144828796386719</v>
      </c>
      <c r="G5175">
        <f t="shared" si="483"/>
        <v>1.2620478554340789E-3</v>
      </c>
      <c r="H5175" s="38">
        <f>G5175*SUMIF('Manual Inputs'!$B$11:$B$22,'Expanded kW'!A5175,'Manual Inputs'!$C$11:$C$22)</f>
        <v>43822.057395088988</v>
      </c>
    </row>
    <row r="5176" spans="1:8" x14ac:dyDescent="0.2">
      <c r="A5176">
        <f t="shared" si="480"/>
        <v>10</v>
      </c>
      <c r="B5176" t="b">
        <f t="shared" si="481"/>
        <v>0</v>
      </c>
      <c r="C5176" t="str">
        <f t="shared" si="482"/>
        <v>OFF</v>
      </c>
      <c r="D5176" s="4">
        <f t="shared" si="484"/>
        <v>42645.583333320785</v>
      </c>
      <c r="E5176" t="str">
        <f t="shared" si="485"/>
        <v>LRKPLGS</v>
      </c>
      <c r="F5176" s="39">
        <v>78.281593322753906</v>
      </c>
      <c r="G5176">
        <f t="shared" si="483"/>
        <v>1.2806447109202945E-3</v>
      </c>
      <c r="H5176" s="38">
        <f>G5176*SUMIF('Manual Inputs'!$B$11:$B$22,'Expanded kW'!A5176,'Manual Inputs'!$C$11:$C$22)</f>
        <v>44467.795561812323</v>
      </c>
    </row>
    <row r="5177" spans="1:8" x14ac:dyDescent="0.2">
      <c r="A5177">
        <f t="shared" si="480"/>
        <v>10</v>
      </c>
      <c r="B5177" t="b">
        <f t="shared" si="481"/>
        <v>0</v>
      </c>
      <c r="C5177" t="str">
        <f t="shared" si="482"/>
        <v>OFF</v>
      </c>
      <c r="D5177" s="4">
        <f t="shared" si="484"/>
        <v>42645.624999987449</v>
      </c>
      <c r="E5177" t="str">
        <f t="shared" si="485"/>
        <v>LRKPLGS</v>
      </c>
      <c r="F5177" s="39">
        <v>76.583587646484375</v>
      </c>
      <c r="G5177">
        <f t="shared" si="483"/>
        <v>1.2528662524586532E-3</v>
      </c>
      <c r="H5177" s="38">
        <f>G5177*SUMIF('Manual Inputs'!$B$11:$B$22,'Expanded kW'!A5177,'Manual Inputs'!$C$11:$C$22)</f>
        <v>43503.244815331753</v>
      </c>
    </row>
    <row r="5178" spans="1:8" x14ac:dyDescent="0.2">
      <c r="A5178">
        <f t="shared" si="480"/>
        <v>10</v>
      </c>
      <c r="B5178" t="b">
        <f t="shared" si="481"/>
        <v>0</v>
      </c>
      <c r="C5178" t="str">
        <f t="shared" si="482"/>
        <v>OFF</v>
      </c>
      <c r="D5178" s="4">
        <f t="shared" si="484"/>
        <v>42645.666666654113</v>
      </c>
      <c r="E5178" t="str">
        <f t="shared" si="485"/>
        <v>LRKPLGS</v>
      </c>
      <c r="F5178" s="39">
        <v>80.53167724609375</v>
      </c>
      <c r="G5178">
        <f t="shared" si="483"/>
        <v>1.3174548722013932E-3</v>
      </c>
      <c r="H5178" s="38">
        <f>G5178*SUMIF('Manual Inputs'!$B$11:$B$22,'Expanded kW'!A5178,'Manual Inputs'!$C$11:$C$22)</f>
        <v>45745.953908532043</v>
      </c>
    </row>
    <row r="5179" spans="1:8" x14ac:dyDescent="0.2">
      <c r="A5179">
        <f t="shared" si="480"/>
        <v>10</v>
      </c>
      <c r="B5179" t="b">
        <f t="shared" si="481"/>
        <v>0</v>
      </c>
      <c r="C5179" t="str">
        <f t="shared" si="482"/>
        <v>OFF</v>
      </c>
      <c r="D5179" s="4">
        <f t="shared" si="484"/>
        <v>42645.708333320777</v>
      </c>
      <c r="E5179" t="str">
        <f t="shared" si="485"/>
        <v>LRKPLGS</v>
      </c>
      <c r="F5179" s="39">
        <v>83.806625366210937</v>
      </c>
      <c r="G5179">
        <f t="shared" si="483"/>
        <v>1.3710312598366635E-3</v>
      </c>
      <c r="H5179" s="38">
        <f>G5179*SUMIF('Manual Inputs'!$B$11:$B$22,'Expanded kW'!A5179,'Manual Inputs'!$C$11:$C$22)</f>
        <v>47606.285530558227</v>
      </c>
    </row>
    <row r="5180" spans="1:8" x14ac:dyDescent="0.2">
      <c r="A5180">
        <f t="shared" si="480"/>
        <v>10</v>
      </c>
      <c r="B5180" t="b">
        <f t="shared" si="481"/>
        <v>0</v>
      </c>
      <c r="C5180" t="str">
        <f t="shared" si="482"/>
        <v>OFF</v>
      </c>
      <c r="D5180" s="4">
        <f t="shared" si="484"/>
        <v>42645.749999987442</v>
      </c>
      <c r="E5180" t="str">
        <f t="shared" si="485"/>
        <v>LRKPLGS</v>
      </c>
      <c r="F5180" s="39">
        <v>77.915580749511719</v>
      </c>
      <c r="G5180">
        <f t="shared" si="483"/>
        <v>1.2746569423254428E-3</v>
      </c>
      <c r="H5180" s="38">
        <f>G5180*SUMIF('Manual Inputs'!$B$11:$B$22,'Expanded kW'!A5180,'Manual Inputs'!$C$11:$C$22)</f>
        <v>44259.882416599736</v>
      </c>
    </row>
    <row r="5181" spans="1:8" x14ac:dyDescent="0.2">
      <c r="A5181">
        <f t="shared" si="480"/>
        <v>10</v>
      </c>
      <c r="B5181" t="b">
        <f t="shared" si="481"/>
        <v>0</v>
      </c>
      <c r="C5181" t="str">
        <f t="shared" si="482"/>
        <v>OFF</v>
      </c>
      <c r="D5181" s="4">
        <f t="shared" si="484"/>
        <v>42645.791666654106</v>
      </c>
      <c r="E5181" t="str">
        <f t="shared" si="485"/>
        <v>LRKPLGS</v>
      </c>
      <c r="F5181" s="39">
        <v>69.162040710449219</v>
      </c>
      <c r="G5181">
        <f t="shared" si="483"/>
        <v>1.1314537412020955E-3</v>
      </c>
      <c r="H5181" s="38">
        <f>G5181*SUMIF('Manual Inputs'!$B$11:$B$22,'Expanded kW'!A5181,'Manual Inputs'!$C$11:$C$22)</f>
        <v>39287.441100870572</v>
      </c>
    </row>
    <row r="5182" spans="1:8" x14ac:dyDescent="0.2">
      <c r="A5182">
        <f t="shared" si="480"/>
        <v>10</v>
      </c>
      <c r="B5182" t="b">
        <f t="shared" si="481"/>
        <v>0</v>
      </c>
      <c r="C5182" t="str">
        <f t="shared" si="482"/>
        <v>OFF</v>
      </c>
      <c r="D5182" s="4">
        <f t="shared" si="484"/>
        <v>42645.83333332077</v>
      </c>
      <c r="E5182" t="str">
        <f t="shared" si="485"/>
        <v>LRKPLGS</v>
      </c>
      <c r="F5182" s="39">
        <v>68.715476989746094</v>
      </c>
      <c r="G5182">
        <f t="shared" si="483"/>
        <v>1.1241481992128124E-3</v>
      </c>
      <c r="H5182" s="38">
        <f>G5182*SUMIF('Manual Inputs'!$B$11:$B$22,'Expanded kW'!A5182,'Manual Inputs'!$C$11:$C$22)</f>
        <v>39033.770941709707</v>
      </c>
    </row>
    <row r="5183" spans="1:8" x14ac:dyDescent="0.2">
      <c r="A5183">
        <f t="shared" si="480"/>
        <v>10</v>
      </c>
      <c r="B5183" t="b">
        <f t="shared" si="481"/>
        <v>0</v>
      </c>
      <c r="C5183" t="str">
        <f t="shared" si="482"/>
        <v>OFF</v>
      </c>
      <c r="D5183" s="4">
        <f t="shared" si="484"/>
        <v>42645.874999987434</v>
      </c>
      <c r="E5183" t="str">
        <f t="shared" si="485"/>
        <v>LRKPLGS</v>
      </c>
      <c r="F5183" s="39">
        <v>69.821525573730469</v>
      </c>
      <c r="G5183">
        <f t="shared" si="483"/>
        <v>1.1422425584226518E-3</v>
      </c>
      <c r="H5183" s="38">
        <f>G5183*SUMIF('Manual Inputs'!$B$11:$B$22,'Expanded kW'!A5183,'Manual Inputs'!$C$11:$C$22)</f>
        <v>39662.060942288335</v>
      </c>
    </row>
    <row r="5184" spans="1:8" x14ac:dyDescent="0.2">
      <c r="A5184">
        <f t="shared" si="480"/>
        <v>10</v>
      </c>
      <c r="B5184" t="b">
        <f t="shared" si="481"/>
        <v>0</v>
      </c>
      <c r="C5184" t="str">
        <f t="shared" si="482"/>
        <v>OFF</v>
      </c>
      <c r="D5184" s="4">
        <f t="shared" si="484"/>
        <v>42645.916666654099</v>
      </c>
      <c r="E5184" t="str">
        <f t="shared" si="485"/>
        <v>LRKPLGS</v>
      </c>
      <c r="F5184" s="39">
        <v>68.784736633300781</v>
      </c>
      <c r="G5184">
        <f t="shared" si="483"/>
        <v>1.1252812496839856E-3</v>
      </c>
      <c r="H5184" s="38">
        <f>G5184*SUMIF('Manual Inputs'!$B$11:$B$22,'Expanded kW'!A5184,'Manual Inputs'!$C$11:$C$22)</f>
        <v>39073.113826027038</v>
      </c>
    </row>
    <row r="5185" spans="1:8" x14ac:dyDescent="0.2">
      <c r="A5185">
        <f t="shared" si="480"/>
        <v>10</v>
      </c>
      <c r="B5185" t="b">
        <f t="shared" si="481"/>
        <v>0</v>
      </c>
      <c r="C5185" t="str">
        <f t="shared" si="482"/>
        <v>OFF</v>
      </c>
      <c r="D5185" s="4">
        <f t="shared" si="484"/>
        <v>42645.958333320763</v>
      </c>
      <c r="E5185" t="str">
        <f t="shared" si="485"/>
        <v>LRKPLGS</v>
      </c>
      <c r="F5185" s="39">
        <v>66.893730163574219</v>
      </c>
      <c r="G5185">
        <f t="shared" si="483"/>
        <v>1.0943454021752781E-3</v>
      </c>
      <c r="H5185" s="38">
        <f>G5185*SUMIF('Manual Inputs'!$B$11:$B$22,'Expanded kW'!A5185,'Manual Inputs'!$C$11:$C$22)</f>
        <v>37998.92913544253</v>
      </c>
    </row>
    <row r="5186" spans="1:8" x14ac:dyDescent="0.2">
      <c r="A5186">
        <f t="shared" ref="A5186:A5249" si="486">MONTH(D5186)</f>
        <v>10</v>
      </c>
      <c r="B5186" t="b">
        <f t="shared" ref="B5186:B5249" si="487">IF(ISNA(VLOOKUP(DATE(YEAR(D5186),MONTH(D5186),DAY(D5186)),Holidays,1,FALSE)),FALSE,TRUE)</f>
        <v>0</v>
      </c>
      <c r="C5186" t="str">
        <f t="shared" ref="C5186:C5249" si="488">IF(OR(HOUR(D5186)&lt;PkStart,HOUR(D5186)&gt;OPkStart-1,WEEKDAY(D5186,2)&gt;5,B5186)=TRUE,"OFF","ON")</f>
        <v>OFF</v>
      </c>
      <c r="D5186" s="4">
        <f t="shared" si="484"/>
        <v>42645.999999987427</v>
      </c>
      <c r="E5186" t="str">
        <f t="shared" si="485"/>
        <v>LRKPLGS</v>
      </c>
      <c r="F5186" s="39">
        <v>63.816776275634766</v>
      </c>
      <c r="G5186">
        <f t="shared" ref="G5186:G5249" si="489">IF(SUMIF($A$2:$A$8761,A5186,$F$2:$F$8761)=0,0,F5186/SUMIF($A$2:$A$8761,A5186,$F$2:$F$8761))</f>
        <v>1.0440080935555016E-3</v>
      </c>
      <c r="H5186" s="38">
        <f>G5186*SUMIF('Manual Inputs'!$B$11:$B$22,'Expanded kW'!A5186,'Manual Inputs'!$C$11:$C$22)</f>
        <v>36251.067976333434</v>
      </c>
    </row>
    <row r="5187" spans="1:8" x14ac:dyDescent="0.2">
      <c r="A5187">
        <f t="shared" si="486"/>
        <v>10</v>
      </c>
      <c r="B5187" t="b">
        <f t="shared" si="487"/>
        <v>0</v>
      </c>
      <c r="C5187" t="str">
        <f t="shared" si="488"/>
        <v>OFF</v>
      </c>
      <c r="D5187" s="4">
        <f t="shared" si="484"/>
        <v>42646.041666654091</v>
      </c>
      <c r="E5187" t="str">
        <f t="shared" si="485"/>
        <v>LRKPLGS</v>
      </c>
      <c r="F5187" s="39">
        <v>62.337978363037109</v>
      </c>
      <c r="G5187">
        <f t="shared" si="489"/>
        <v>1.0198157560607857E-3</v>
      </c>
      <c r="H5187" s="38">
        <f>G5187*SUMIF('Manual Inputs'!$B$11:$B$22,'Expanded kW'!A5187,'Manual Inputs'!$C$11:$C$22)</f>
        <v>35411.038022120512</v>
      </c>
    </row>
    <row r="5188" spans="1:8" x14ac:dyDescent="0.2">
      <c r="A5188">
        <f t="shared" si="486"/>
        <v>10</v>
      </c>
      <c r="B5188" t="b">
        <f t="shared" si="487"/>
        <v>0</v>
      </c>
      <c r="C5188" t="str">
        <f t="shared" si="488"/>
        <v>OFF</v>
      </c>
      <c r="D5188" s="4">
        <f t="shared" ref="D5188:D5251" si="490">+D5187+1/24</f>
        <v>42646.083333320756</v>
      </c>
      <c r="E5188" t="str">
        <f t="shared" ref="E5188:E5251" si="491">+E5187</f>
        <v>LRKPLGS</v>
      </c>
      <c r="F5188" s="39">
        <v>59.022911071777344</v>
      </c>
      <c r="G5188">
        <f t="shared" si="489"/>
        <v>9.655830403904127E-4</v>
      </c>
      <c r="H5188" s="38">
        <f>G5188*SUMIF('Manual Inputs'!$B$11:$B$22,'Expanded kW'!A5188,'Manual Inputs'!$C$11:$C$22)</f>
        <v>33527.916737483334</v>
      </c>
    </row>
    <row r="5189" spans="1:8" x14ac:dyDescent="0.2">
      <c r="A5189">
        <f t="shared" si="486"/>
        <v>10</v>
      </c>
      <c r="B5189" t="b">
        <f t="shared" si="487"/>
        <v>0</v>
      </c>
      <c r="C5189" t="str">
        <f t="shared" si="488"/>
        <v>OFF</v>
      </c>
      <c r="D5189" s="4">
        <f t="shared" si="490"/>
        <v>42646.12499998742</v>
      </c>
      <c r="E5189" t="str">
        <f t="shared" si="491"/>
        <v>LRKPLGS</v>
      </c>
      <c r="F5189" s="39">
        <v>54.962745666503906</v>
      </c>
      <c r="G5189">
        <f t="shared" si="489"/>
        <v>8.9916092082155082E-4</v>
      </c>
      <c r="H5189" s="38">
        <f>G5189*SUMIF('Manual Inputs'!$B$11:$B$22,'Expanded kW'!A5189,'Manual Inputs'!$C$11:$C$22)</f>
        <v>31221.54307382461</v>
      </c>
    </row>
    <row r="5190" spans="1:8" x14ac:dyDescent="0.2">
      <c r="A5190">
        <f t="shared" si="486"/>
        <v>10</v>
      </c>
      <c r="B5190" t="b">
        <f t="shared" si="487"/>
        <v>0</v>
      </c>
      <c r="C5190" t="str">
        <f t="shared" si="488"/>
        <v>OFF</v>
      </c>
      <c r="D5190" s="4">
        <f t="shared" si="490"/>
        <v>42646.166666654084</v>
      </c>
      <c r="E5190" t="str">
        <f t="shared" si="491"/>
        <v>LRKPLGS</v>
      </c>
      <c r="F5190" s="39">
        <v>56.562404632568359</v>
      </c>
      <c r="G5190">
        <f t="shared" si="489"/>
        <v>9.2533048006545042E-4</v>
      </c>
      <c r="H5190" s="38">
        <f>G5190*SUMIF('Manual Inputs'!$B$11:$B$22,'Expanded kW'!A5190,'Manual Inputs'!$C$11:$C$22)</f>
        <v>32130.228051381113</v>
      </c>
    </row>
    <row r="5191" spans="1:8" x14ac:dyDescent="0.2">
      <c r="A5191">
        <f t="shared" si="486"/>
        <v>10</v>
      </c>
      <c r="B5191" t="b">
        <f t="shared" si="487"/>
        <v>0</v>
      </c>
      <c r="C5191" t="str">
        <f t="shared" si="488"/>
        <v>OFF</v>
      </c>
      <c r="D5191" s="4">
        <f t="shared" si="490"/>
        <v>42646.208333320748</v>
      </c>
      <c r="E5191" t="str">
        <f t="shared" si="491"/>
        <v>LRKPLGS</v>
      </c>
      <c r="F5191" s="39">
        <v>71.207817077636719</v>
      </c>
      <c r="G5191">
        <f t="shared" si="489"/>
        <v>1.1649215408872978E-3</v>
      </c>
      <c r="H5191" s="38">
        <f>G5191*SUMIF('Manual Inputs'!$B$11:$B$22,'Expanded kW'!A5191,'Manual Inputs'!$C$11:$C$22)</f>
        <v>40449.542706112661</v>
      </c>
    </row>
    <row r="5192" spans="1:8" x14ac:dyDescent="0.2">
      <c r="A5192">
        <f t="shared" si="486"/>
        <v>10</v>
      </c>
      <c r="B5192" t="b">
        <f t="shared" si="487"/>
        <v>0</v>
      </c>
      <c r="C5192" t="str">
        <f t="shared" si="488"/>
        <v>OFF</v>
      </c>
      <c r="D5192" s="4">
        <f t="shared" si="490"/>
        <v>42646.249999987413</v>
      </c>
      <c r="E5192" t="str">
        <f t="shared" si="491"/>
        <v>LRKPLGS</v>
      </c>
      <c r="F5192" s="39">
        <v>92.139251708984375</v>
      </c>
      <c r="G5192">
        <f t="shared" si="489"/>
        <v>1.50734853955721E-3</v>
      </c>
      <c r="H5192" s="38">
        <f>G5192*SUMIF('Manual Inputs'!$B$11:$B$22,'Expanded kW'!A5192,'Manual Inputs'!$C$11:$C$22)</f>
        <v>52339.627162680052</v>
      </c>
    </row>
    <row r="5193" spans="1:8" x14ac:dyDescent="0.2">
      <c r="A5193">
        <f t="shared" si="486"/>
        <v>10</v>
      </c>
      <c r="B5193" t="b">
        <f t="shared" si="487"/>
        <v>0</v>
      </c>
      <c r="C5193" t="str">
        <f t="shared" si="488"/>
        <v>ON</v>
      </c>
      <c r="D5193" s="4">
        <f t="shared" si="490"/>
        <v>42646.291666654077</v>
      </c>
      <c r="E5193" t="str">
        <f t="shared" si="491"/>
        <v>LRKPLGS</v>
      </c>
      <c r="F5193" s="39">
        <v>91.489570617675781</v>
      </c>
      <c r="G5193">
        <f t="shared" si="489"/>
        <v>1.4967201067666443E-3</v>
      </c>
      <c r="H5193" s="38">
        <f>G5193*SUMIF('Manual Inputs'!$B$11:$B$22,'Expanded kW'!A5193,'Manual Inputs'!$C$11:$C$22)</f>
        <v>51970.576345975627</v>
      </c>
    </row>
    <row r="5194" spans="1:8" x14ac:dyDescent="0.2">
      <c r="A5194">
        <f t="shared" si="486"/>
        <v>10</v>
      </c>
      <c r="B5194" t="b">
        <f t="shared" si="487"/>
        <v>0</v>
      </c>
      <c r="C5194" t="str">
        <f t="shared" si="488"/>
        <v>ON</v>
      </c>
      <c r="D5194" s="4">
        <f t="shared" si="490"/>
        <v>42646.333333320741</v>
      </c>
      <c r="E5194" t="str">
        <f t="shared" si="491"/>
        <v>LRKPLGS</v>
      </c>
      <c r="F5194" s="39">
        <v>101.44692230224609</v>
      </c>
      <c r="G5194">
        <f t="shared" si="489"/>
        <v>1.659617018139445E-3</v>
      </c>
      <c r="H5194" s="38">
        <f>G5194*SUMIF('Manual Inputs'!$B$11:$B$22,'Expanded kW'!A5194,'Manual Inputs'!$C$11:$C$22)</f>
        <v>57626.841890047515</v>
      </c>
    </row>
    <row r="5195" spans="1:8" x14ac:dyDescent="0.2">
      <c r="A5195">
        <f t="shared" si="486"/>
        <v>10</v>
      </c>
      <c r="B5195" t="b">
        <f t="shared" si="487"/>
        <v>0</v>
      </c>
      <c r="C5195" t="str">
        <f t="shared" si="488"/>
        <v>ON</v>
      </c>
      <c r="D5195" s="4">
        <f t="shared" si="490"/>
        <v>42646.374999987405</v>
      </c>
      <c r="E5195" t="str">
        <f t="shared" si="491"/>
        <v>LRKPLGS</v>
      </c>
      <c r="F5195" s="39">
        <v>100.43611145019531</v>
      </c>
      <c r="G5195">
        <f t="shared" si="489"/>
        <v>1.6430806969370583E-3</v>
      </c>
      <c r="H5195" s="38">
        <f>G5195*SUMIF('Manual Inputs'!$B$11:$B$22,'Expanded kW'!A5195,'Manual Inputs'!$C$11:$C$22)</f>
        <v>57052.651605808751</v>
      </c>
    </row>
    <row r="5196" spans="1:8" x14ac:dyDescent="0.2">
      <c r="A5196">
        <f t="shared" si="486"/>
        <v>10</v>
      </c>
      <c r="B5196" t="b">
        <f t="shared" si="487"/>
        <v>0</v>
      </c>
      <c r="C5196" t="str">
        <f t="shared" si="488"/>
        <v>ON</v>
      </c>
      <c r="D5196" s="4">
        <f t="shared" si="490"/>
        <v>42646.41666665407</v>
      </c>
      <c r="E5196" t="str">
        <f t="shared" si="491"/>
        <v>LRKPLGS</v>
      </c>
      <c r="F5196" s="39">
        <v>104.16438293457031</v>
      </c>
      <c r="G5196">
        <f t="shared" si="489"/>
        <v>1.7040732106899941E-3</v>
      </c>
      <c r="H5196" s="38">
        <f>G5196*SUMIF('Manual Inputs'!$B$11:$B$22,'Expanded kW'!A5196,'Manual Inputs'!$C$11:$C$22)</f>
        <v>59170.49319703161</v>
      </c>
    </row>
    <row r="5197" spans="1:8" x14ac:dyDescent="0.2">
      <c r="A5197">
        <f t="shared" si="486"/>
        <v>10</v>
      </c>
      <c r="B5197" t="b">
        <f t="shared" si="487"/>
        <v>0</v>
      </c>
      <c r="C5197" t="str">
        <f t="shared" si="488"/>
        <v>ON</v>
      </c>
      <c r="D5197" s="4">
        <f t="shared" si="490"/>
        <v>42646.458333320734</v>
      </c>
      <c r="E5197" t="str">
        <f t="shared" si="491"/>
        <v>LRKPLGS</v>
      </c>
      <c r="F5197" s="39">
        <v>106.60870361328125</v>
      </c>
      <c r="G5197">
        <f t="shared" si="489"/>
        <v>1.7440609806894888E-3</v>
      </c>
      <c r="H5197" s="38">
        <f>G5197*SUMIF('Manual Inputs'!$B$11:$B$22,'Expanded kW'!A5197,'Manual Inputs'!$C$11:$C$22)</f>
        <v>60558.987575017585</v>
      </c>
    </row>
    <row r="5198" spans="1:8" x14ac:dyDescent="0.2">
      <c r="A5198">
        <f t="shared" si="486"/>
        <v>10</v>
      </c>
      <c r="B5198" t="b">
        <f t="shared" si="487"/>
        <v>0</v>
      </c>
      <c r="C5198" t="str">
        <f t="shared" si="488"/>
        <v>ON</v>
      </c>
      <c r="D5198" s="4">
        <f t="shared" si="490"/>
        <v>42646.499999987398</v>
      </c>
      <c r="E5198" t="str">
        <f t="shared" si="491"/>
        <v>LRKPLGS</v>
      </c>
      <c r="F5198" s="39">
        <v>111.49081420898437</v>
      </c>
      <c r="G5198">
        <f t="shared" si="489"/>
        <v>1.8239296809436751E-3</v>
      </c>
      <c r="H5198" s="38">
        <f>G5198*SUMIF('Manual Inputs'!$B$11:$B$22,'Expanded kW'!A5198,'Manual Inputs'!$C$11:$C$22)</f>
        <v>63332.266537094889</v>
      </c>
    </row>
    <row r="5199" spans="1:8" x14ac:dyDescent="0.2">
      <c r="A5199">
        <f t="shared" si="486"/>
        <v>10</v>
      </c>
      <c r="B5199" t="b">
        <f t="shared" si="487"/>
        <v>0</v>
      </c>
      <c r="C5199" t="str">
        <f t="shared" si="488"/>
        <v>ON</v>
      </c>
      <c r="D5199" s="4">
        <f t="shared" si="490"/>
        <v>42646.541666654062</v>
      </c>
      <c r="E5199" t="str">
        <f t="shared" si="491"/>
        <v>LRKPLGS</v>
      </c>
      <c r="F5199" s="39">
        <v>121.19670104980469</v>
      </c>
      <c r="G5199">
        <f t="shared" si="489"/>
        <v>1.9827127628904051E-3</v>
      </c>
      <c r="H5199" s="38">
        <f>G5199*SUMIF('Manual Inputs'!$B$11:$B$22,'Expanded kW'!A5199,'Manual Inputs'!$C$11:$C$22)</f>
        <v>68845.687680737232</v>
      </c>
    </row>
    <row r="5200" spans="1:8" x14ac:dyDescent="0.2">
      <c r="A5200">
        <f t="shared" si="486"/>
        <v>10</v>
      </c>
      <c r="B5200" t="b">
        <f t="shared" si="487"/>
        <v>0</v>
      </c>
      <c r="C5200" t="str">
        <f t="shared" si="488"/>
        <v>ON</v>
      </c>
      <c r="D5200" s="4">
        <f t="shared" si="490"/>
        <v>42646.583333320727</v>
      </c>
      <c r="E5200" t="str">
        <f t="shared" si="491"/>
        <v>LRKPLGS</v>
      </c>
      <c r="F5200" s="39">
        <v>119.70709991455078</v>
      </c>
      <c r="G5200">
        <f t="shared" si="489"/>
        <v>1.958343690490734E-3</v>
      </c>
      <c r="H5200" s="38">
        <f>G5200*SUMIF('Manual Inputs'!$B$11:$B$22,'Expanded kW'!A5200,'Manual Inputs'!$C$11:$C$22)</f>
        <v>67999.520964661191</v>
      </c>
    </row>
    <row r="5201" spans="1:8" x14ac:dyDescent="0.2">
      <c r="A5201">
        <f t="shared" si="486"/>
        <v>10</v>
      </c>
      <c r="B5201" t="b">
        <f t="shared" si="487"/>
        <v>0</v>
      </c>
      <c r="C5201" t="str">
        <f t="shared" si="488"/>
        <v>ON</v>
      </c>
      <c r="D5201" s="4">
        <f t="shared" si="490"/>
        <v>42646.624999987391</v>
      </c>
      <c r="E5201" t="str">
        <f t="shared" si="491"/>
        <v>LRKPLGS</v>
      </c>
      <c r="F5201" s="39">
        <v>120.99013519287109</v>
      </c>
      <c r="G5201">
        <f t="shared" si="489"/>
        <v>1.9793334567098568E-3</v>
      </c>
      <c r="H5201" s="38">
        <f>G5201*SUMIF('Manual Inputs'!$B$11:$B$22,'Expanded kW'!A5201,'Manual Inputs'!$C$11:$C$22)</f>
        <v>68728.348113333399</v>
      </c>
    </row>
    <row r="5202" spans="1:8" x14ac:dyDescent="0.2">
      <c r="A5202">
        <f t="shared" si="486"/>
        <v>10</v>
      </c>
      <c r="B5202" t="b">
        <f t="shared" si="487"/>
        <v>0</v>
      </c>
      <c r="C5202" t="str">
        <f t="shared" si="488"/>
        <v>ON</v>
      </c>
      <c r="D5202" s="4">
        <f t="shared" si="490"/>
        <v>42646.666666654055</v>
      </c>
      <c r="E5202" t="str">
        <f t="shared" si="491"/>
        <v>LRKPLGS</v>
      </c>
      <c r="F5202" s="39">
        <v>106.77687835693359</v>
      </c>
      <c r="G5202">
        <f t="shared" si="489"/>
        <v>1.7468122289309596E-3</v>
      </c>
      <c r="H5202" s="38">
        <f>G5202*SUMIF('Manual Inputs'!$B$11:$B$22,'Expanded kW'!A5202,'Manual Inputs'!$C$11:$C$22)</f>
        <v>60654.519101676218</v>
      </c>
    </row>
    <row r="5203" spans="1:8" x14ac:dyDescent="0.2">
      <c r="A5203">
        <f t="shared" si="486"/>
        <v>10</v>
      </c>
      <c r="B5203" t="b">
        <f t="shared" si="487"/>
        <v>0</v>
      </c>
      <c r="C5203" t="str">
        <f t="shared" si="488"/>
        <v>ON</v>
      </c>
      <c r="D5203" s="4">
        <f t="shared" si="490"/>
        <v>42646.708333320719</v>
      </c>
      <c r="E5203" t="str">
        <f t="shared" si="491"/>
        <v>LRKPLGS</v>
      </c>
      <c r="F5203" s="39">
        <v>98.572494506835938</v>
      </c>
      <c r="G5203">
        <f t="shared" si="489"/>
        <v>1.6125929273300373E-3</v>
      </c>
      <c r="H5203" s="38">
        <f>G5203*SUMIF('Manual Inputs'!$B$11:$B$22,'Expanded kW'!A5203,'Manual Inputs'!$C$11:$C$22)</f>
        <v>55994.02551345063</v>
      </c>
    </row>
    <row r="5204" spans="1:8" x14ac:dyDescent="0.2">
      <c r="A5204">
        <f t="shared" si="486"/>
        <v>10</v>
      </c>
      <c r="B5204" t="b">
        <f t="shared" si="487"/>
        <v>0</v>
      </c>
      <c r="C5204" t="str">
        <f t="shared" si="488"/>
        <v>ON</v>
      </c>
      <c r="D5204" s="4">
        <f t="shared" si="490"/>
        <v>42646.749999987383</v>
      </c>
      <c r="E5204" t="str">
        <f t="shared" si="491"/>
        <v>LRKPLGS</v>
      </c>
      <c r="F5204" s="39">
        <v>89.071144104003906</v>
      </c>
      <c r="G5204">
        <f t="shared" si="489"/>
        <v>1.4571559513627834E-3</v>
      </c>
      <c r="H5204" s="38">
        <f>G5204*SUMIF('Manual Inputs'!$B$11:$B$22,'Expanded kW'!A5204,'Manual Inputs'!$C$11:$C$22)</f>
        <v>50596.791127427095</v>
      </c>
    </row>
    <row r="5205" spans="1:8" x14ac:dyDescent="0.2">
      <c r="A5205">
        <f t="shared" si="486"/>
        <v>10</v>
      </c>
      <c r="B5205" t="b">
        <f t="shared" si="487"/>
        <v>0</v>
      </c>
      <c r="C5205" t="str">
        <f t="shared" si="488"/>
        <v>ON</v>
      </c>
      <c r="D5205" s="4">
        <f t="shared" si="490"/>
        <v>42646.791666654048</v>
      </c>
      <c r="E5205" t="str">
        <f t="shared" si="491"/>
        <v>LRKPLGS</v>
      </c>
      <c r="F5205" s="39">
        <v>85.225425720214844</v>
      </c>
      <c r="G5205">
        <f t="shared" si="489"/>
        <v>1.3942420695823921E-3</v>
      </c>
      <c r="H5205" s="38">
        <f>G5205*SUMIF('Manual Inputs'!$B$11:$B$22,'Expanded kW'!A5205,'Manual Inputs'!$C$11:$C$22)</f>
        <v>48412.233920299732</v>
      </c>
    </row>
    <row r="5206" spans="1:8" x14ac:dyDescent="0.2">
      <c r="A5206">
        <f t="shared" si="486"/>
        <v>10</v>
      </c>
      <c r="B5206" t="b">
        <f t="shared" si="487"/>
        <v>0</v>
      </c>
      <c r="C5206" t="str">
        <f t="shared" si="488"/>
        <v>ON</v>
      </c>
      <c r="D5206" s="4">
        <f t="shared" si="490"/>
        <v>42646.833333320712</v>
      </c>
      <c r="E5206" t="str">
        <f t="shared" si="491"/>
        <v>LRKPLGS</v>
      </c>
      <c r="F5206" s="39">
        <v>85.448127746582031</v>
      </c>
      <c r="G5206">
        <f t="shared" si="489"/>
        <v>1.3978853548052986E-3</v>
      </c>
      <c r="H5206" s="38">
        <f>G5206*SUMIF('Manual Inputs'!$B$11:$B$22,'Expanded kW'!A5206,'Manual Inputs'!$C$11:$C$22)</f>
        <v>48538.739625655871</v>
      </c>
    </row>
    <row r="5207" spans="1:8" x14ac:dyDescent="0.2">
      <c r="A5207">
        <f t="shared" si="486"/>
        <v>10</v>
      </c>
      <c r="B5207" t="b">
        <f t="shared" si="487"/>
        <v>0</v>
      </c>
      <c r="C5207" t="str">
        <f t="shared" si="488"/>
        <v>OFF</v>
      </c>
      <c r="D5207" s="4">
        <f t="shared" si="490"/>
        <v>42646.874999987376</v>
      </c>
      <c r="E5207" t="str">
        <f t="shared" si="491"/>
        <v>LRKPLGS</v>
      </c>
      <c r="F5207" s="39">
        <v>77.946792602539062</v>
      </c>
      <c r="G5207">
        <f t="shared" si="489"/>
        <v>1.275167551432908E-3</v>
      </c>
      <c r="H5207" s="38">
        <f>G5207*SUMIF('Manual Inputs'!$B$11:$B$22,'Expanded kW'!A5207,'Manual Inputs'!$C$11:$C$22)</f>
        <v>44277.612284383627</v>
      </c>
    </row>
    <row r="5208" spans="1:8" x14ac:dyDescent="0.2">
      <c r="A5208">
        <f t="shared" si="486"/>
        <v>10</v>
      </c>
      <c r="B5208" t="b">
        <f t="shared" si="487"/>
        <v>0</v>
      </c>
      <c r="C5208" t="str">
        <f t="shared" si="488"/>
        <v>OFF</v>
      </c>
      <c r="D5208" s="4">
        <f t="shared" si="490"/>
        <v>42646.91666665404</v>
      </c>
      <c r="E5208" t="str">
        <f t="shared" si="491"/>
        <v>LRKPLGS</v>
      </c>
      <c r="F5208" s="39">
        <v>75.972938537597656</v>
      </c>
      <c r="G5208">
        <f t="shared" si="489"/>
        <v>1.2428763618811877E-3</v>
      </c>
      <c r="H5208" s="38">
        <f>G5208*SUMIF('Manual Inputs'!$B$11:$B$22,'Expanded kW'!A5208,'Manual Inputs'!$C$11:$C$22)</f>
        <v>43156.366084567795</v>
      </c>
    </row>
    <row r="5209" spans="1:8" x14ac:dyDescent="0.2">
      <c r="A5209">
        <f t="shared" si="486"/>
        <v>10</v>
      </c>
      <c r="B5209" t="b">
        <f t="shared" si="487"/>
        <v>0</v>
      </c>
      <c r="C5209" t="str">
        <f t="shared" si="488"/>
        <v>OFF</v>
      </c>
      <c r="D5209" s="4">
        <f t="shared" si="490"/>
        <v>42646.958333320705</v>
      </c>
      <c r="E5209" t="str">
        <f t="shared" si="491"/>
        <v>LRKPLGS</v>
      </c>
      <c r="F5209" s="39">
        <v>72.749404907226563</v>
      </c>
      <c r="G5209">
        <f t="shared" si="489"/>
        <v>1.1901410876106716E-3</v>
      </c>
      <c r="H5209" s="38">
        <f>G5209*SUMIF('Manual Inputs'!$B$11:$B$22,'Expanded kW'!A5209,'Manual Inputs'!$C$11:$C$22)</f>
        <v>41325.240421719245</v>
      </c>
    </row>
    <row r="5210" spans="1:8" x14ac:dyDescent="0.2">
      <c r="A5210">
        <f t="shared" si="486"/>
        <v>10</v>
      </c>
      <c r="B5210" t="b">
        <f t="shared" si="487"/>
        <v>0</v>
      </c>
      <c r="C5210" t="str">
        <f t="shared" si="488"/>
        <v>OFF</v>
      </c>
      <c r="D5210" s="4">
        <f t="shared" si="490"/>
        <v>42646.999999987369</v>
      </c>
      <c r="E5210" t="str">
        <f t="shared" si="491"/>
        <v>LRKPLGS</v>
      </c>
      <c r="F5210" s="39">
        <v>71.027877807617188</v>
      </c>
      <c r="G5210">
        <f t="shared" si="489"/>
        <v>1.1619778313298381E-3</v>
      </c>
      <c r="H5210" s="38">
        <f>G5210*SUMIF('Manual Inputs'!$B$11:$B$22,'Expanded kW'!A5210,'Manual Inputs'!$C$11:$C$22)</f>
        <v>40347.328349798016</v>
      </c>
    </row>
    <row r="5211" spans="1:8" x14ac:dyDescent="0.2">
      <c r="A5211">
        <f t="shared" si="486"/>
        <v>10</v>
      </c>
      <c r="B5211" t="b">
        <f t="shared" si="487"/>
        <v>0</v>
      </c>
      <c r="C5211" t="str">
        <f t="shared" si="488"/>
        <v>OFF</v>
      </c>
      <c r="D5211" s="4">
        <f t="shared" si="490"/>
        <v>42647.041666654033</v>
      </c>
      <c r="E5211" t="str">
        <f t="shared" si="491"/>
        <v>LRKPLGS</v>
      </c>
      <c r="F5211" s="39">
        <v>68.104568481445312</v>
      </c>
      <c r="G5211">
        <f t="shared" si="489"/>
        <v>1.1141540650006236E-3</v>
      </c>
      <c r="H5211" s="38">
        <f>G5211*SUMIF('Manual Inputs'!$B$11:$B$22,'Expanded kW'!A5211,'Manual Inputs'!$C$11:$C$22)</f>
        <v>38686.744859319093</v>
      </c>
    </row>
    <row r="5212" spans="1:8" x14ac:dyDescent="0.2">
      <c r="A5212">
        <f t="shared" si="486"/>
        <v>10</v>
      </c>
      <c r="B5212" t="b">
        <f t="shared" si="487"/>
        <v>0</v>
      </c>
      <c r="C5212" t="str">
        <f t="shared" si="488"/>
        <v>OFF</v>
      </c>
      <c r="D5212" s="4">
        <f t="shared" si="490"/>
        <v>42647.083333320697</v>
      </c>
      <c r="E5212" t="str">
        <f t="shared" si="491"/>
        <v>LRKPLGS</v>
      </c>
      <c r="F5212" s="39">
        <v>64.109764099121094</v>
      </c>
      <c r="G5212">
        <f t="shared" si="489"/>
        <v>1.0488012165692964E-3</v>
      </c>
      <c r="H5212" s="38">
        <f>G5212*SUMIF('Manual Inputs'!$B$11:$B$22,'Expanded kW'!A5212,'Manual Inputs'!$C$11:$C$22)</f>
        <v>36417.499471706484</v>
      </c>
    </row>
    <row r="5213" spans="1:8" x14ac:dyDescent="0.2">
      <c r="A5213">
        <f t="shared" si="486"/>
        <v>10</v>
      </c>
      <c r="B5213" t="b">
        <f t="shared" si="487"/>
        <v>0</v>
      </c>
      <c r="C5213" t="str">
        <f t="shared" si="488"/>
        <v>OFF</v>
      </c>
      <c r="D5213" s="4">
        <f t="shared" si="490"/>
        <v>42647.124999987362</v>
      </c>
      <c r="E5213" t="str">
        <f t="shared" si="491"/>
        <v>LRKPLGS</v>
      </c>
      <c r="F5213" s="39">
        <v>60.49920654296875</v>
      </c>
      <c r="G5213">
        <f t="shared" si="489"/>
        <v>9.8973443929132546E-4</v>
      </c>
      <c r="H5213" s="38">
        <f>G5213*SUMIF('Manual Inputs'!$B$11:$B$22,'Expanded kW'!A5213,'Manual Inputs'!$C$11:$C$22)</f>
        <v>34366.525181886151</v>
      </c>
    </row>
    <row r="5214" spans="1:8" x14ac:dyDescent="0.2">
      <c r="A5214">
        <f t="shared" si="486"/>
        <v>10</v>
      </c>
      <c r="B5214" t="b">
        <f t="shared" si="487"/>
        <v>0</v>
      </c>
      <c r="C5214" t="str">
        <f t="shared" si="488"/>
        <v>OFF</v>
      </c>
      <c r="D5214" s="4">
        <f t="shared" si="490"/>
        <v>42647.166666654026</v>
      </c>
      <c r="E5214" t="str">
        <f t="shared" si="491"/>
        <v>LRKPLGS</v>
      </c>
      <c r="F5214" s="39">
        <v>62.475418090820312</v>
      </c>
      <c r="G5214">
        <f t="shared" si="489"/>
        <v>1.0220641959939152E-3</v>
      </c>
      <c r="H5214" s="38">
        <f>G5214*SUMIF('Manual Inputs'!$B$11:$B$22,'Expanded kW'!A5214,'Manual Inputs'!$C$11:$C$22)</f>
        <v>35489.110547956014</v>
      </c>
    </row>
    <row r="5215" spans="1:8" x14ac:dyDescent="0.2">
      <c r="A5215">
        <f t="shared" si="486"/>
        <v>10</v>
      </c>
      <c r="B5215" t="b">
        <f t="shared" si="487"/>
        <v>0</v>
      </c>
      <c r="C5215" t="str">
        <f t="shared" si="488"/>
        <v>OFF</v>
      </c>
      <c r="D5215" s="4">
        <f t="shared" si="490"/>
        <v>42647.20833332069</v>
      </c>
      <c r="E5215" t="str">
        <f t="shared" si="491"/>
        <v>LRKPLGS</v>
      </c>
      <c r="F5215" s="39">
        <v>79.276809692382813</v>
      </c>
      <c r="G5215">
        <f t="shared" si="489"/>
        <v>1.2969259147881276E-3</v>
      </c>
      <c r="H5215" s="38">
        <f>G5215*SUMIF('Manual Inputs'!$B$11:$B$22,'Expanded kW'!A5215,'Manual Inputs'!$C$11:$C$22)</f>
        <v>45033.127412966198</v>
      </c>
    </row>
    <row r="5216" spans="1:8" x14ac:dyDescent="0.2">
      <c r="A5216">
        <f t="shared" si="486"/>
        <v>10</v>
      </c>
      <c r="B5216" t="b">
        <f t="shared" si="487"/>
        <v>0</v>
      </c>
      <c r="C5216" t="str">
        <f t="shared" si="488"/>
        <v>OFF</v>
      </c>
      <c r="D5216" s="4">
        <f t="shared" si="490"/>
        <v>42647.249999987354</v>
      </c>
      <c r="E5216" t="str">
        <f t="shared" si="491"/>
        <v>LRKPLGS</v>
      </c>
      <c r="F5216" s="39">
        <v>97.220672607421875</v>
      </c>
      <c r="G5216">
        <f t="shared" si="489"/>
        <v>1.5904778490324722E-3</v>
      </c>
      <c r="H5216" s="38">
        <f>G5216*SUMIF('Manual Inputs'!$B$11:$B$22,'Expanded kW'!A5216,'Manual Inputs'!$C$11:$C$22)</f>
        <v>55226.124180486157</v>
      </c>
    </row>
    <row r="5217" spans="1:8" x14ac:dyDescent="0.2">
      <c r="A5217">
        <f t="shared" si="486"/>
        <v>10</v>
      </c>
      <c r="B5217" t="b">
        <f t="shared" si="487"/>
        <v>0</v>
      </c>
      <c r="C5217" t="str">
        <f t="shared" si="488"/>
        <v>ON</v>
      </c>
      <c r="D5217" s="4">
        <f t="shared" si="490"/>
        <v>42647.291666654019</v>
      </c>
      <c r="E5217" t="str">
        <f t="shared" si="491"/>
        <v>LRKPLGS</v>
      </c>
      <c r="F5217" s="39">
        <v>100.06494140625</v>
      </c>
      <c r="G5217">
        <f t="shared" si="489"/>
        <v>1.6370085548988807E-3</v>
      </c>
      <c r="H5217" s="38">
        <f>G5217*SUMIF('Manual Inputs'!$B$11:$B$22,'Expanded kW'!A5217,'Manual Inputs'!$C$11:$C$22)</f>
        <v>56841.808763548514</v>
      </c>
    </row>
    <row r="5218" spans="1:8" x14ac:dyDescent="0.2">
      <c r="A5218">
        <f t="shared" si="486"/>
        <v>10</v>
      </c>
      <c r="B5218" t="b">
        <f t="shared" si="487"/>
        <v>0</v>
      </c>
      <c r="C5218" t="str">
        <f t="shared" si="488"/>
        <v>ON</v>
      </c>
      <c r="D5218" s="4">
        <f t="shared" si="490"/>
        <v>42647.333333320683</v>
      </c>
      <c r="E5218" t="str">
        <f t="shared" si="491"/>
        <v>LRKPLGS</v>
      </c>
      <c r="F5218" s="39">
        <v>105.66167449951172</v>
      </c>
      <c r="G5218">
        <f t="shared" si="489"/>
        <v>1.728568094377938E-3</v>
      </c>
      <c r="H5218" s="38">
        <f>G5218*SUMIF('Manual Inputs'!$B$11:$B$22,'Expanded kW'!A5218,'Manual Inputs'!$C$11:$C$22)</f>
        <v>60021.028455450876</v>
      </c>
    </row>
    <row r="5219" spans="1:8" x14ac:dyDescent="0.2">
      <c r="A5219">
        <f t="shared" si="486"/>
        <v>10</v>
      </c>
      <c r="B5219" t="b">
        <f t="shared" si="487"/>
        <v>0</v>
      </c>
      <c r="C5219" t="str">
        <f t="shared" si="488"/>
        <v>ON</v>
      </c>
      <c r="D5219" s="4">
        <f t="shared" si="490"/>
        <v>42647.374999987347</v>
      </c>
      <c r="E5219" t="str">
        <f t="shared" si="491"/>
        <v>LRKPLGS</v>
      </c>
      <c r="F5219" s="39">
        <v>110.11650085449219</v>
      </c>
      <c r="G5219">
        <f t="shared" si="489"/>
        <v>1.8014466545530259E-3</v>
      </c>
      <c r="H5219" s="38">
        <f>G5219*SUMIF('Manual Inputs'!$B$11:$B$22,'Expanded kW'!A5219,'Manual Inputs'!$C$11:$C$22)</f>
        <v>62551.588951325008</v>
      </c>
    </row>
    <row r="5220" spans="1:8" x14ac:dyDescent="0.2">
      <c r="A5220">
        <f t="shared" si="486"/>
        <v>10</v>
      </c>
      <c r="B5220" t="b">
        <f t="shared" si="487"/>
        <v>0</v>
      </c>
      <c r="C5220" t="str">
        <f t="shared" si="488"/>
        <v>ON</v>
      </c>
      <c r="D5220" s="4">
        <f t="shared" si="490"/>
        <v>42647.416666654011</v>
      </c>
      <c r="E5220" t="str">
        <f t="shared" si="491"/>
        <v>LRKPLGS</v>
      </c>
      <c r="F5220" s="39">
        <v>113.38948822021484</v>
      </c>
      <c r="G5220">
        <f t="shared" si="489"/>
        <v>1.8549909653022977E-3</v>
      </c>
      <c r="H5220" s="38">
        <f>G5220*SUMIF('Manual Inputs'!$B$11:$B$22,'Expanded kW'!A5220,'Manual Inputs'!$C$11:$C$22)</f>
        <v>64410.806768408518</v>
      </c>
    </row>
    <row r="5221" spans="1:8" x14ac:dyDescent="0.2">
      <c r="A5221">
        <f t="shared" si="486"/>
        <v>10</v>
      </c>
      <c r="B5221" t="b">
        <f t="shared" si="487"/>
        <v>0</v>
      </c>
      <c r="C5221" t="str">
        <f t="shared" si="488"/>
        <v>ON</v>
      </c>
      <c r="D5221" s="4">
        <f t="shared" si="490"/>
        <v>42647.458333320676</v>
      </c>
      <c r="E5221" t="str">
        <f t="shared" si="491"/>
        <v>LRKPLGS</v>
      </c>
      <c r="F5221" s="39">
        <v>112.99371337890625</v>
      </c>
      <c r="G5221">
        <f t="shared" si="489"/>
        <v>1.8485163020293179E-3</v>
      </c>
      <c r="H5221" s="38">
        <f>G5221*SUMIF('Manual Inputs'!$B$11:$B$22,'Expanded kW'!A5221,'Manual Inputs'!$C$11:$C$22)</f>
        <v>64185.987190972759</v>
      </c>
    </row>
    <row r="5222" spans="1:8" x14ac:dyDescent="0.2">
      <c r="A5222">
        <f t="shared" si="486"/>
        <v>10</v>
      </c>
      <c r="B5222" t="b">
        <f t="shared" si="487"/>
        <v>0</v>
      </c>
      <c r="C5222" t="str">
        <f t="shared" si="488"/>
        <v>ON</v>
      </c>
      <c r="D5222" s="4">
        <f t="shared" si="490"/>
        <v>42647.49999998734</v>
      </c>
      <c r="E5222" t="str">
        <f t="shared" si="491"/>
        <v>LRKPLGS</v>
      </c>
      <c r="F5222" s="39">
        <v>115.814697265625</v>
      </c>
      <c r="G5222">
        <f t="shared" si="489"/>
        <v>1.8946660792728996E-3</v>
      </c>
      <c r="H5222" s="38">
        <f>G5222*SUMIF('Manual Inputs'!$B$11:$B$22,'Expanded kW'!A5222,'Manual Inputs'!$C$11:$C$22)</f>
        <v>65788.444798606986</v>
      </c>
    </row>
    <row r="5223" spans="1:8" x14ac:dyDescent="0.2">
      <c r="A5223">
        <f t="shared" si="486"/>
        <v>10</v>
      </c>
      <c r="B5223" t="b">
        <f t="shared" si="487"/>
        <v>0</v>
      </c>
      <c r="C5223" t="str">
        <f t="shared" si="488"/>
        <v>ON</v>
      </c>
      <c r="D5223" s="4">
        <f t="shared" si="490"/>
        <v>42647.541666654004</v>
      </c>
      <c r="E5223" t="str">
        <f t="shared" si="491"/>
        <v>LRKPLGS</v>
      </c>
      <c r="F5223" s="39">
        <v>120.85055541992187</v>
      </c>
      <c r="G5223">
        <f t="shared" si="489"/>
        <v>1.9770500067902586E-3</v>
      </c>
      <c r="H5223" s="38">
        <f>G5223*SUMIF('Manual Inputs'!$B$11:$B$22,'Expanded kW'!A5223,'Manual Inputs'!$C$11:$C$22)</f>
        <v>68649.059936577993</v>
      </c>
    </row>
    <row r="5224" spans="1:8" x14ac:dyDescent="0.2">
      <c r="A5224">
        <f t="shared" si="486"/>
        <v>10</v>
      </c>
      <c r="B5224" t="b">
        <f t="shared" si="487"/>
        <v>0</v>
      </c>
      <c r="C5224" t="str">
        <f t="shared" si="488"/>
        <v>ON</v>
      </c>
      <c r="D5224" s="4">
        <f t="shared" si="490"/>
        <v>42647.583333320668</v>
      </c>
      <c r="E5224" t="str">
        <f t="shared" si="491"/>
        <v>LRKPLGS</v>
      </c>
      <c r="F5224" s="39">
        <v>118.05819702148437</v>
      </c>
      <c r="G5224">
        <f t="shared" si="489"/>
        <v>1.9313685271196933E-3</v>
      </c>
      <c r="H5224" s="38">
        <f>G5224*SUMIF('Manual Inputs'!$B$11:$B$22,'Expanded kW'!A5224,'Manual Inputs'!$C$11:$C$22)</f>
        <v>67062.863014332455</v>
      </c>
    </row>
    <row r="5225" spans="1:8" x14ac:dyDescent="0.2">
      <c r="A5225">
        <f t="shared" si="486"/>
        <v>10</v>
      </c>
      <c r="B5225" t="b">
        <f t="shared" si="487"/>
        <v>0</v>
      </c>
      <c r="C5225" t="str">
        <f t="shared" si="488"/>
        <v>ON</v>
      </c>
      <c r="D5225" s="4">
        <f t="shared" si="490"/>
        <v>42647.624999987333</v>
      </c>
      <c r="E5225" t="str">
        <f t="shared" si="491"/>
        <v>LRKPLGS</v>
      </c>
      <c r="F5225" s="39">
        <v>119.66649627685547</v>
      </c>
      <c r="G5225">
        <f t="shared" si="489"/>
        <v>1.9576794368437213E-3</v>
      </c>
      <c r="H5225" s="38">
        <f>G5225*SUMIF('Manual Inputs'!$B$11:$B$22,'Expanded kW'!A5225,'Manual Inputs'!$C$11:$C$22)</f>
        <v>67976.456101218049</v>
      </c>
    </row>
    <row r="5226" spans="1:8" x14ac:dyDescent="0.2">
      <c r="A5226">
        <f t="shared" si="486"/>
        <v>10</v>
      </c>
      <c r="B5226" t="b">
        <f t="shared" si="487"/>
        <v>0</v>
      </c>
      <c r="C5226" t="str">
        <f t="shared" si="488"/>
        <v>ON</v>
      </c>
      <c r="D5226" s="4">
        <f t="shared" si="490"/>
        <v>42647.666666653997</v>
      </c>
      <c r="E5226" t="str">
        <f t="shared" si="491"/>
        <v>LRKPLGS</v>
      </c>
      <c r="F5226" s="39">
        <v>111.54927062988281</v>
      </c>
      <c r="G5226">
        <f t="shared" si="489"/>
        <v>1.8248859965098933E-3</v>
      </c>
      <c r="H5226" s="38">
        <f>G5226*SUMIF('Manual Inputs'!$B$11:$B$22,'Expanded kW'!A5226,'Manual Inputs'!$C$11:$C$22)</f>
        <v>63365.472659549108</v>
      </c>
    </row>
    <row r="5227" spans="1:8" x14ac:dyDescent="0.2">
      <c r="A5227">
        <f t="shared" si="486"/>
        <v>10</v>
      </c>
      <c r="B5227" t="b">
        <f t="shared" si="487"/>
        <v>0</v>
      </c>
      <c r="C5227" t="str">
        <f t="shared" si="488"/>
        <v>ON</v>
      </c>
      <c r="D5227" s="4">
        <f t="shared" si="490"/>
        <v>42647.708333320661</v>
      </c>
      <c r="E5227" t="str">
        <f t="shared" si="491"/>
        <v>LRKPLGS</v>
      </c>
      <c r="F5227" s="39">
        <v>106.16347503662109</v>
      </c>
      <c r="G5227">
        <f t="shared" si="489"/>
        <v>1.7367772809377534E-3</v>
      </c>
      <c r="H5227" s="38">
        <f>G5227*SUMIF('Manual Inputs'!$B$11:$B$22,'Expanded kW'!A5227,'Manual Inputs'!$C$11:$C$22)</f>
        <v>60306.075843346873</v>
      </c>
    </row>
    <row r="5228" spans="1:8" x14ac:dyDescent="0.2">
      <c r="A5228">
        <f t="shared" si="486"/>
        <v>10</v>
      </c>
      <c r="B5228" t="b">
        <f t="shared" si="487"/>
        <v>0</v>
      </c>
      <c r="C5228" t="str">
        <f t="shared" si="488"/>
        <v>ON</v>
      </c>
      <c r="D5228" s="4">
        <f t="shared" si="490"/>
        <v>42647.749999987325</v>
      </c>
      <c r="E5228" t="str">
        <f t="shared" si="491"/>
        <v>LRKPLGS</v>
      </c>
      <c r="F5228" s="39">
        <v>95.036613464355469</v>
      </c>
      <c r="G5228">
        <f t="shared" si="489"/>
        <v>1.554747817601289E-3</v>
      </c>
      <c r="H5228" s="38">
        <f>G5228*SUMIF('Manual Inputs'!$B$11:$B$22,'Expanded kW'!A5228,'Manual Inputs'!$C$11:$C$22)</f>
        <v>53985.471156621934</v>
      </c>
    </row>
    <row r="5229" spans="1:8" x14ac:dyDescent="0.2">
      <c r="A5229">
        <f t="shared" si="486"/>
        <v>10</v>
      </c>
      <c r="B5229" t="b">
        <f t="shared" si="487"/>
        <v>0</v>
      </c>
      <c r="C5229" t="str">
        <f t="shared" si="488"/>
        <v>ON</v>
      </c>
      <c r="D5229" s="4">
        <f t="shared" si="490"/>
        <v>42647.79166665399</v>
      </c>
      <c r="E5229" t="str">
        <f t="shared" si="491"/>
        <v>LRKPLGS</v>
      </c>
      <c r="F5229" s="39">
        <v>92.145805358886719</v>
      </c>
      <c r="G5229">
        <f t="shared" si="489"/>
        <v>1.5074557537403713E-3</v>
      </c>
      <c r="H5229" s="38">
        <f>G5229*SUMIF('Manual Inputs'!$B$11:$B$22,'Expanded kW'!A5229,'Manual Inputs'!$C$11:$C$22)</f>
        <v>52343.349958188825</v>
      </c>
    </row>
    <row r="5230" spans="1:8" x14ac:dyDescent="0.2">
      <c r="A5230">
        <f t="shared" si="486"/>
        <v>10</v>
      </c>
      <c r="B5230" t="b">
        <f t="shared" si="487"/>
        <v>0</v>
      </c>
      <c r="C5230" t="str">
        <f t="shared" si="488"/>
        <v>ON</v>
      </c>
      <c r="D5230" s="4">
        <f t="shared" si="490"/>
        <v>42647.833333320654</v>
      </c>
      <c r="E5230" t="str">
        <f t="shared" si="491"/>
        <v>LRKPLGS</v>
      </c>
      <c r="F5230" s="39">
        <v>85.050811767578125</v>
      </c>
      <c r="G5230">
        <f t="shared" si="489"/>
        <v>1.3913854793495498E-3</v>
      </c>
      <c r="H5230" s="38">
        <f>G5230*SUMIF('Manual Inputs'!$B$11:$B$22,'Expanded kW'!A5230,'Manual Inputs'!$C$11:$C$22)</f>
        <v>48313.044606202915</v>
      </c>
    </row>
    <row r="5231" spans="1:8" x14ac:dyDescent="0.2">
      <c r="A5231">
        <f t="shared" si="486"/>
        <v>10</v>
      </c>
      <c r="B5231" t="b">
        <f t="shared" si="487"/>
        <v>0</v>
      </c>
      <c r="C5231" t="str">
        <f t="shared" si="488"/>
        <v>OFF</v>
      </c>
      <c r="D5231" s="4">
        <f t="shared" si="490"/>
        <v>42647.874999987318</v>
      </c>
      <c r="E5231" t="str">
        <f t="shared" si="491"/>
        <v>LRKPLGS</v>
      </c>
      <c r="F5231" s="39">
        <v>77.053108215332031</v>
      </c>
      <c r="G5231">
        <f t="shared" si="489"/>
        <v>1.2605473561209655E-3</v>
      </c>
      <c r="H5231" s="38">
        <f>G5231*SUMIF('Manual Inputs'!$B$11:$B$22,'Expanded kW'!A5231,'Manual Inputs'!$C$11:$C$22)</f>
        <v>43769.955593451741</v>
      </c>
    </row>
    <row r="5232" spans="1:8" x14ac:dyDescent="0.2">
      <c r="A5232">
        <f t="shared" si="486"/>
        <v>10</v>
      </c>
      <c r="B5232" t="b">
        <f t="shared" si="487"/>
        <v>0</v>
      </c>
      <c r="C5232" t="str">
        <f t="shared" si="488"/>
        <v>OFF</v>
      </c>
      <c r="D5232" s="4">
        <f t="shared" si="490"/>
        <v>42647.916666653982</v>
      </c>
      <c r="E5232" t="str">
        <f t="shared" si="491"/>
        <v>LRKPLGS</v>
      </c>
      <c r="F5232" s="39">
        <v>75.546592712402344</v>
      </c>
      <c r="G5232">
        <f t="shared" si="489"/>
        <v>1.2359015737747655E-3</v>
      </c>
      <c r="H5232" s="38">
        <f>G5232*SUMIF('Manual Inputs'!$B$11:$B$22,'Expanded kW'!A5232,'Manual Inputs'!$C$11:$C$22)</f>
        <v>42914.180684543411</v>
      </c>
    </row>
    <row r="5233" spans="1:8" x14ac:dyDescent="0.2">
      <c r="A5233">
        <f t="shared" si="486"/>
        <v>10</v>
      </c>
      <c r="B5233" t="b">
        <f t="shared" si="487"/>
        <v>0</v>
      </c>
      <c r="C5233" t="str">
        <f t="shared" si="488"/>
        <v>OFF</v>
      </c>
      <c r="D5233" s="4">
        <f t="shared" si="490"/>
        <v>42647.958333320646</v>
      </c>
      <c r="E5233" t="str">
        <f t="shared" si="491"/>
        <v>LRKPLGS</v>
      </c>
      <c r="F5233" s="39">
        <v>74.9051513671875</v>
      </c>
      <c r="G5233">
        <f t="shared" si="489"/>
        <v>1.2254079387930639E-3</v>
      </c>
      <c r="H5233" s="38">
        <f>G5233*SUMIF('Manual Inputs'!$B$11:$B$22,'Expanded kW'!A5233,'Manual Inputs'!$C$11:$C$22)</f>
        <v>42549.810448921024</v>
      </c>
    </row>
    <row r="5234" spans="1:8" x14ac:dyDescent="0.2">
      <c r="A5234">
        <f t="shared" si="486"/>
        <v>10</v>
      </c>
      <c r="B5234" t="b">
        <f t="shared" si="487"/>
        <v>0</v>
      </c>
      <c r="C5234" t="str">
        <f t="shared" si="488"/>
        <v>OFF</v>
      </c>
      <c r="D5234" s="4">
        <f t="shared" si="490"/>
        <v>42647.999999987311</v>
      </c>
      <c r="E5234" t="str">
        <f t="shared" si="491"/>
        <v>LRKPLGS</v>
      </c>
      <c r="F5234" s="39">
        <v>71.838706970214844</v>
      </c>
      <c r="G5234">
        <f t="shared" si="489"/>
        <v>1.1752425597859818E-3</v>
      </c>
      <c r="H5234" s="38">
        <f>G5234*SUMIF('Manual Inputs'!$B$11:$B$22,'Expanded kW'!A5234,'Manual Inputs'!$C$11:$C$22)</f>
        <v>40807.919197627212</v>
      </c>
    </row>
    <row r="5235" spans="1:8" x14ac:dyDescent="0.2">
      <c r="A5235">
        <f t="shared" si="486"/>
        <v>10</v>
      </c>
      <c r="B5235" t="b">
        <f t="shared" si="487"/>
        <v>0</v>
      </c>
      <c r="C5235" t="str">
        <f t="shared" si="488"/>
        <v>OFF</v>
      </c>
      <c r="D5235" s="4">
        <f t="shared" si="490"/>
        <v>42648.041666653975</v>
      </c>
      <c r="E5235" t="str">
        <f t="shared" si="491"/>
        <v>LRKPLGS</v>
      </c>
      <c r="F5235" s="39">
        <v>69.317001342773438</v>
      </c>
      <c r="G5235">
        <f t="shared" si="489"/>
        <v>1.1339888136982397E-3</v>
      </c>
      <c r="H5235" s="38">
        <f>G5235*SUMIF('Manual Inputs'!$B$11:$B$22,'Expanded kW'!A5235,'Manual Inputs'!$C$11:$C$22)</f>
        <v>39375.466362312451</v>
      </c>
    </row>
    <row r="5236" spans="1:8" x14ac:dyDescent="0.2">
      <c r="A5236">
        <f t="shared" si="486"/>
        <v>10</v>
      </c>
      <c r="B5236" t="b">
        <f t="shared" si="487"/>
        <v>0</v>
      </c>
      <c r="C5236" t="str">
        <f t="shared" si="488"/>
        <v>OFF</v>
      </c>
      <c r="D5236" s="4">
        <f t="shared" si="490"/>
        <v>42648.083333320639</v>
      </c>
      <c r="E5236" t="str">
        <f t="shared" si="491"/>
        <v>LRKPLGS</v>
      </c>
      <c r="F5236" s="39">
        <v>65.443443298339844</v>
      </c>
      <c r="G5236">
        <f t="shared" si="489"/>
        <v>1.0706194900617888E-3</v>
      </c>
      <c r="H5236" s="38">
        <f>G5236*SUMIF('Manual Inputs'!$B$11:$B$22,'Expanded kW'!A5236,'Manual Inputs'!$C$11:$C$22)</f>
        <v>37175.094858547731</v>
      </c>
    </row>
    <row r="5237" spans="1:8" x14ac:dyDescent="0.2">
      <c r="A5237">
        <f t="shared" si="486"/>
        <v>10</v>
      </c>
      <c r="B5237" t="b">
        <f t="shared" si="487"/>
        <v>0</v>
      </c>
      <c r="C5237" t="str">
        <f t="shared" si="488"/>
        <v>OFF</v>
      </c>
      <c r="D5237" s="4">
        <f t="shared" si="490"/>
        <v>42648.124999987303</v>
      </c>
      <c r="E5237" t="str">
        <f t="shared" si="491"/>
        <v>LRKPLGS</v>
      </c>
      <c r="F5237" s="39">
        <v>60.6810302734375</v>
      </c>
      <c r="G5237">
        <f t="shared" si="489"/>
        <v>9.927089776069235E-4</v>
      </c>
      <c r="H5237" s="38">
        <f>G5237*SUMIF('Manual Inputs'!$B$11:$B$22,'Expanded kW'!A5237,'Manual Inputs'!$C$11:$C$22)</f>
        <v>34469.810004429739</v>
      </c>
    </row>
    <row r="5238" spans="1:8" x14ac:dyDescent="0.2">
      <c r="A5238">
        <f t="shared" si="486"/>
        <v>10</v>
      </c>
      <c r="B5238" t="b">
        <f t="shared" si="487"/>
        <v>0</v>
      </c>
      <c r="C5238" t="str">
        <f t="shared" si="488"/>
        <v>OFF</v>
      </c>
      <c r="D5238" s="4">
        <f t="shared" si="490"/>
        <v>42648.166666653968</v>
      </c>
      <c r="E5238" t="str">
        <f t="shared" si="491"/>
        <v>LRKPLGS</v>
      </c>
      <c r="F5238" s="39">
        <v>64.965957641601563</v>
      </c>
      <c r="G5238">
        <f t="shared" si="489"/>
        <v>1.0628080818509079E-3</v>
      </c>
      <c r="H5238" s="38">
        <f>G5238*SUMIF('Manual Inputs'!$B$11:$B$22,'Expanded kW'!A5238,'Manual Inputs'!$C$11:$C$22)</f>
        <v>36903.859518715115</v>
      </c>
    </row>
    <row r="5239" spans="1:8" x14ac:dyDescent="0.2">
      <c r="A5239">
        <f t="shared" si="486"/>
        <v>10</v>
      </c>
      <c r="B5239" t="b">
        <f t="shared" si="487"/>
        <v>0</v>
      </c>
      <c r="C5239" t="str">
        <f t="shared" si="488"/>
        <v>OFF</v>
      </c>
      <c r="D5239" s="4">
        <f t="shared" si="490"/>
        <v>42648.208333320632</v>
      </c>
      <c r="E5239" t="str">
        <f t="shared" si="491"/>
        <v>LRKPLGS</v>
      </c>
      <c r="F5239" s="39">
        <v>77.567100524902344</v>
      </c>
      <c r="G5239">
        <f t="shared" si="489"/>
        <v>1.2689559935127851E-3</v>
      </c>
      <c r="H5239" s="38">
        <f>G5239*SUMIF('Manual Inputs'!$B$11:$B$22,'Expanded kW'!A5239,'Manual Inputs'!$C$11:$C$22)</f>
        <v>44061.928507800592</v>
      </c>
    </row>
    <row r="5240" spans="1:8" x14ac:dyDescent="0.2">
      <c r="A5240">
        <f t="shared" si="486"/>
        <v>10</v>
      </c>
      <c r="B5240" t="b">
        <f t="shared" si="487"/>
        <v>0</v>
      </c>
      <c r="C5240" t="str">
        <f t="shared" si="488"/>
        <v>OFF</v>
      </c>
      <c r="D5240" s="4">
        <f t="shared" si="490"/>
        <v>42648.249999987296</v>
      </c>
      <c r="E5240" t="str">
        <f t="shared" si="491"/>
        <v>LRKPLGS</v>
      </c>
      <c r="F5240" s="39">
        <v>90.265724182128906</v>
      </c>
      <c r="G5240">
        <f t="shared" si="489"/>
        <v>1.4766986381411944E-3</v>
      </c>
      <c r="H5240" s="38">
        <f>G5240*SUMIF('Manual Inputs'!$B$11:$B$22,'Expanded kW'!A5240,'Manual Inputs'!$C$11:$C$22)</f>
        <v>51275.371371409376</v>
      </c>
    </row>
    <row r="5241" spans="1:8" x14ac:dyDescent="0.2">
      <c r="A5241">
        <f t="shared" si="486"/>
        <v>10</v>
      </c>
      <c r="B5241" t="b">
        <f t="shared" si="487"/>
        <v>0</v>
      </c>
      <c r="C5241" t="str">
        <f t="shared" si="488"/>
        <v>ON</v>
      </c>
      <c r="D5241" s="4">
        <f t="shared" si="490"/>
        <v>42648.29166665396</v>
      </c>
      <c r="E5241" t="str">
        <f t="shared" si="491"/>
        <v>LRKPLGS</v>
      </c>
      <c r="F5241" s="39">
        <v>99.351524353027344</v>
      </c>
      <c r="G5241">
        <f t="shared" si="489"/>
        <v>1.6253374360941952E-3</v>
      </c>
      <c r="H5241" s="38">
        <f>G5241*SUMIF('Manual Inputs'!$B$11:$B$22,'Expanded kW'!A5241,'Manual Inputs'!$C$11:$C$22)</f>
        <v>56436.552785400272</v>
      </c>
    </row>
    <row r="5242" spans="1:8" x14ac:dyDescent="0.2">
      <c r="A5242">
        <f t="shared" si="486"/>
        <v>10</v>
      </c>
      <c r="B5242" t="b">
        <f t="shared" si="487"/>
        <v>0</v>
      </c>
      <c r="C5242" t="str">
        <f t="shared" si="488"/>
        <v>ON</v>
      </c>
      <c r="D5242" s="4">
        <f t="shared" si="490"/>
        <v>42648.333333320625</v>
      </c>
      <c r="E5242" t="str">
        <f t="shared" si="491"/>
        <v>LRKPLGS</v>
      </c>
      <c r="F5242" s="39">
        <v>101.72158813476562</v>
      </c>
      <c r="G5242">
        <f t="shared" si="489"/>
        <v>1.6641104032476964E-3</v>
      </c>
      <c r="H5242" s="38">
        <f>G5242*SUMIF('Manual Inputs'!$B$11:$B$22,'Expanded kW'!A5242,'Manual Inputs'!$C$11:$C$22)</f>
        <v>57782.865593320086</v>
      </c>
    </row>
    <row r="5243" spans="1:8" x14ac:dyDescent="0.2">
      <c r="A5243">
        <f t="shared" si="486"/>
        <v>10</v>
      </c>
      <c r="B5243" t="b">
        <f t="shared" si="487"/>
        <v>0</v>
      </c>
      <c r="C5243" t="str">
        <f t="shared" si="488"/>
        <v>ON</v>
      </c>
      <c r="D5243" s="4">
        <f t="shared" si="490"/>
        <v>42648.374999987289</v>
      </c>
      <c r="E5243" t="str">
        <f t="shared" si="491"/>
        <v>LRKPLGS</v>
      </c>
      <c r="F5243" s="39">
        <v>111.81062316894531</v>
      </c>
      <c r="G5243">
        <f t="shared" si="489"/>
        <v>1.8291615833066007E-3</v>
      </c>
      <c r="H5243" s="38">
        <f>G5243*SUMIF('Manual Inputs'!$B$11:$B$22,'Expanded kW'!A5243,'Manual Inputs'!$C$11:$C$22)</f>
        <v>63513.933757277096</v>
      </c>
    </row>
    <row r="5244" spans="1:8" x14ac:dyDescent="0.2">
      <c r="A5244">
        <f t="shared" si="486"/>
        <v>10</v>
      </c>
      <c r="B5244" t="b">
        <f t="shared" si="487"/>
        <v>0</v>
      </c>
      <c r="C5244" t="str">
        <f t="shared" si="488"/>
        <v>ON</v>
      </c>
      <c r="D5244" s="4">
        <f t="shared" si="490"/>
        <v>42648.416666653953</v>
      </c>
      <c r="E5244" t="str">
        <f t="shared" si="491"/>
        <v>LRKPLGS</v>
      </c>
      <c r="F5244" s="39">
        <v>114.72737884521484</v>
      </c>
      <c r="G5244">
        <f t="shared" si="489"/>
        <v>1.8768781354526539E-3</v>
      </c>
      <c r="H5244" s="38">
        <f>G5244*SUMIF('Manual Inputs'!$B$11:$B$22,'Expanded kW'!A5244,'Manual Inputs'!$C$11:$C$22)</f>
        <v>65170.794452247246</v>
      </c>
    </row>
    <row r="5245" spans="1:8" x14ac:dyDescent="0.2">
      <c r="A5245">
        <f t="shared" si="486"/>
        <v>10</v>
      </c>
      <c r="B5245" t="b">
        <f t="shared" si="487"/>
        <v>0</v>
      </c>
      <c r="C5245" t="str">
        <f t="shared" si="488"/>
        <v>ON</v>
      </c>
      <c r="D5245" s="4">
        <f t="shared" si="490"/>
        <v>42648.458333320617</v>
      </c>
      <c r="E5245" t="str">
        <f t="shared" si="491"/>
        <v>LRKPLGS</v>
      </c>
      <c r="F5245" s="39">
        <v>118.12436676025391</v>
      </c>
      <c r="G5245">
        <f t="shared" si="489"/>
        <v>1.9324510284125425E-3</v>
      </c>
      <c r="H5245" s="38">
        <f>G5245*SUMIF('Manual Inputs'!$B$11:$B$22,'Expanded kW'!A5245,'Manual Inputs'!$C$11:$C$22)</f>
        <v>67100.450680744034</v>
      </c>
    </row>
    <row r="5246" spans="1:8" x14ac:dyDescent="0.2">
      <c r="A5246">
        <f t="shared" si="486"/>
        <v>10</v>
      </c>
      <c r="B5246" t="b">
        <f t="shared" si="487"/>
        <v>0</v>
      </c>
      <c r="C5246" t="str">
        <f t="shared" si="488"/>
        <v>ON</v>
      </c>
      <c r="D5246" s="4">
        <f t="shared" si="490"/>
        <v>42648.499999987282</v>
      </c>
      <c r="E5246" t="str">
        <f t="shared" si="491"/>
        <v>LRKPLGS</v>
      </c>
      <c r="F5246" s="39">
        <v>121.26158905029297</v>
      </c>
      <c r="G5246">
        <f t="shared" si="489"/>
        <v>1.9837742956352088E-3</v>
      </c>
      <c r="H5246" s="38">
        <f>G5246*SUMIF('Manual Inputs'!$B$11:$B$22,'Expanded kW'!A5246,'Manual Inputs'!$C$11:$C$22)</f>
        <v>68882.547256758262</v>
      </c>
    </row>
    <row r="5247" spans="1:8" x14ac:dyDescent="0.2">
      <c r="A5247">
        <f t="shared" si="486"/>
        <v>10</v>
      </c>
      <c r="B5247" t="b">
        <f t="shared" si="487"/>
        <v>0</v>
      </c>
      <c r="C5247" t="str">
        <f t="shared" si="488"/>
        <v>ON</v>
      </c>
      <c r="D5247" s="4">
        <f t="shared" si="490"/>
        <v>42648.541666653946</v>
      </c>
      <c r="E5247" t="str">
        <f t="shared" si="491"/>
        <v>LRKPLGS</v>
      </c>
      <c r="F5247" s="39">
        <v>126.11066436767578</v>
      </c>
      <c r="G5247">
        <f t="shared" si="489"/>
        <v>2.0631025565260789E-3</v>
      </c>
      <c r="H5247" s="38">
        <f>G5247*SUMIF('Manual Inputs'!$B$11:$B$22,'Expanded kW'!A5247,'Manual Inputs'!$C$11:$C$22)</f>
        <v>71637.06055579368</v>
      </c>
    </row>
    <row r="5248" spans="1:8" x14ac:dyDescent="0.2">
      <c r="A5248">
        <f t="shared" si="486"/>
        <v>10</v>
      </c>
      <c r="B5248" t="b">
        <f t="shared" si="487"/>
        <v>0</v>
      </c>
      <c r="C5248" t="str">
        <f t="shared" si="488"/>
        <v>ON</v>
      </c>
      <c r="D5248" s="4">
        <f t="shared" si="490"/>
        <v>42648.58333332061</v>
      </c>
      <c r="E5248" t="str">
        <f t="shared" si="491"/>
        <v>LRKPLGS</v>
      </c>
      <c r="F5248" s="39">
        <v>128.06187438964844</v>
      </c>
      <c r="G5248">
        <f t="shared" si="489"/>
        <v>2.0950233017289956E-3</v>
      </c>
      <c r="H5248" s="38">
        <f>G5248*SUMIF('Manual Inputs'!$B$11:$B$22,'Expanded kW'!A5248,'Manual Inputs'!$C$11:$C$22)</f>
        <v>72745.443825376671</v>
      </c>
    </row>
    <row r="5249" spans="1:8" x14ac:dyDescent="0.2">
      <c r="A5249">
        <f t="shared" si="486"/>
        <v>10</v>
      </c>
      <c r="B5249" t="b">
        <f t="shared" si="487"/>
        <v>0</v>
      </c>
      <c r="C5249" t="str">
        <f t="shared" si="488"/>
        <v>ON</v>
      </c>
      <c r="D5249" s="4">
        <f t="shared" si="490"/>
        <v>42648.624999987274</v>
      </c>
      <c r="E5249" t="str">
        <f t="shared" si="491"/>
        <v>LRKPLGS</v>
      </c>
      <c r="F5249" s="39">
        <v>121.9705810546875</v>
      </c>
      <c r="G5249">
        <f t="shared" si="489"/>
        <v>1.9953730230240227E-3</v>
      </c>
      <c r="H5249" s="38">
        <f>G5249*SUMIF('Manual Inputs'!$B$11:$B$22,'Expanded kW'!A5249,'Manual Inputs'!$C$11:$C$22)</f>
        <v>69285.28958951059</v>
      </c>
    </row>
    <row r="5250" spans="1:8" x14ac:dyDescent="0.2">
      <c r="A5250">
        <f t="shared" ref="A5250:A5313" si="492">MONTH(D5250)</f>
        <v>10</v>
      </c>
      <c r="B5250" t="b">
        <f t="shared" ref="B5250:B5313" si="493">IF(ISNA(VLOOKUP(DATE(YEAR(D5250),MONTH(D5250),DAY(D5250)),Holidays,1,FALSE)),FALSE,TRUE)</f>
        <v>0</v>
      </c>
      <c r="C5250" t="str">
        <f t="shared" ref="C5250:C5313" si="494">IF(OR(HOUR(D5250)&lt;PkStart,HOUR(D5250)&gt;OPkStart-1,WEEKDAY(D5250,2)&gt;5,B5250)=TRUE,"OFF","ON")</f>
        <v>ON</v>
      </c>
      <c r="D5250" s="4">
        <f t="shared" si="490"/>
        <v>42648.666666653939</v>
      </c>
      <c r="E5250" t="str">
        <f t="shared" si="491"/>
        <v>LRKPLGS</v>
      </c>
      <c r="F5250" s="39">
        <v>117.34529113769531</v>
      </c>
      <c r="G5250">
        <f t="shared" ref="G5250:G5313" si="495">IF(SUMIF($A$2:$A$8761,A5250,$F$2:$F$8761)=0,0,F5250/SUMIF($A$2:$A$8761,A5250,$F$2:$F$8761))</f>
        <v>1.9197057707716688E-3</v>
      </c>
      <c r="H5250" s="38">
        <f>G5250*SUMIF('Manual Inputs'!$B$11:$B$22,'Expanded kW'!A5250,'Manual Inputs'!$C$11:$C$22)</f>
        <v>66657.897405566153</v>
      </c>
    </row>
    <row r="5251" spans="1:8" x14ac:dyDescent="0.2">
      <c r="A5251">
        <f t="shared" si="492"/>
        <v>10</v>
      </c>
      <c r="B5251" t="b">
        <f t="shared" si="493"/>
        <v>0</v>
      </c>
      <c r="C5251" t="str">
        <f t="shared" si="494"/>
        <v>ON</v>
      </c>
      <c r="D5251" s="4">
        <f t="shared" si="490"/>
        <v>42648.708333320603</v>
      </c>
      <c r="E5251" t="str">
        <f t="shared" si="491"/>
        <v>LRKPLGS</v>
      </c>
      <c r="F5251" s="39">
        <v>111.97091674804688</v>
      </c>
      <c r="G5251">
        <f t="shared" si="495"/>
        <v>1.8317838999401487E-3</v>
      </c>
      <c r="H5251" s="38">
        <f>G5251*SUMIF('Manual Inputs'!$B$11:$B$22,'Expanded kW'!A5251,'Manual Inputs'!$C$11:$C$22)</f>
        <v>63604.988394808184</v>
      </c>
    </row>
    <row r="5252" spans="1:8" x14ac:dyDescent="0.2">
      <c r="A5252">
        <f t="shared" si="492"/>
        <v>10</v>
      </c>
      <c r="B5252" t="b">
        <f t="shared" si="493"/>
        <v>0</v>
      </c>
      <c r="C5252" t="str">
        <f t="shared" si="494"/>
        <v>ON</v>
      </c>
      <c r="D5252" s="4">
        <f t="shared" ref="D5252:D5315" si="496">+D5251+1/24</f>
        <v>42648.749999987267</v>
      </c>
      <c r="E5252" t="str">
        <f t="shared" ref="E5252:E5315" si="497">+E5251</f>
        <v>LRKPLGS</v>
      </c>
      <c r="F5252" s="39">
        <v>106.9600830078125</v>
      </c>
      <c r="G5252">
        <f t="shared" si="495"/>
        <v>1.749809358360821E-3</v>
      </c>
      <c r="H5252" s="38">
        <f>G5252*SUMIF('Manual Inputs'!$B$11:$B$22,'Expanded kW'!A5252,'Manual Inputs'!$C$11:$C$22)</f>
        <v>60758.588354938191</v>
      </c>
    </row>
    <row r="5253" spans="1:8" x14ac:dyDescent="0.2">
      <c r="A5253">
        <f t="shared" si="492"/>
        <v>10</v>
      </c>
      <c r="B5253" t="b">
        <f t="shared" si="493"/>
        <v>0</v>
      </c>
      <c r="C5253" t="str">
        <f t="shared" si="494"/>
        <v>ON</v>
      </c>
      <c r="D5253" s="4">
        <f t="shared" si="496"/>
        <v>42648.791666653931</v>
      </c>
      <c r="E5253" t="str">
        <f t="shared" si="497"/>
        <v>LRKPLGS</v>
      </c>
      <c r="F5253" s="39">
        <v>100.89295959472656</v>
      </c>
      <c r="G5253">
        <f t="shared" si="495"/>
        <v>1.650554486561849E-3</v>
      </c>
      <c r="H5253" s="38">
        <f>G5253*SUMIF('Manual Inputs'!$B$11:$B$22,'Expanded kW'!A5253,'Manual Inputs'!$C$11:$C$22)</f>
        <v>57312.163823579409</v>
      </c>
    </row>
    <row r="5254" spans="1:8" x14ac:dyDescent="0.2">
      <c r="A5254">
        <f t="shared" si="492"/>
        <v>10</v>
      </c>
      <c r="B5254" t="b">
        <f t="shared" si="493"/>
        <v>0</v>
      </c>
      <c r="C5254" t="str">
        <f t="shared" si="494"/>
        <v>ON</v>
      </c>
      <c r="D5254" s="4">
        <f t="shared" si="496"/>
        <v>42648.833333320596</v>
      </c>
      <c r="E5254" t="str">
        <f t="shared" si="497"/>
        <v>LRKPLGS</v>
      </c>
      <c r="F5254" s="39">
        <v>90.179779052734375</v>
      </c>
      <c r="G5254">
        <f t="shared" si="495"/>
        <v>1.4752926221070716E-3</v>
      </c>
      <c r="H5254" s="38">
        <f>G5254*SUMIF('Manual Inputs'!$B$11:$B$22,'Expanded kW'!A5254,'Manual Inputs'!$C$11:$C$22)</f>
        <v>51226.550310400919</v>
      </c>
    </row>
    <row r="5255" spans="1:8" x14ac:dyDescent="0.2">
      <c r="A5255">
        <f t="shared" si="492"/>
        <v>10</v>
      </c>
      <c r="B5255" t="b">
        <f t="shared" si="493"/>
        <v>0</v>
      </c>
      <c r="C5255" t="str">
        <f t="shared" si="494"/>
        <v>OFF</v>
      </c>
      <c r="D5255" s="4">
        <f t="shared" si="496"/>
        <v>42648.87499998726</v>
      </c>
      <c r="E5255" t="str">
        <f t="shared" si="497"/>
        <v>LRKPLGS</v>
      </c>
      <c r="F5255" s="39">
        <v>80.988601684570312</v>
      </c>
      <c r="G5255">
        <f t="shared" si="495"/>
        <v>1.3249299099540441E-3</v>
      </c>
      <c r="H5255" s="38">
        <f>G5255*SUMIF('Manual Inputs'!$B$11:$B$22,'Expanded kW'!A5255,'Manual Inputs'!$C$11:$C$22)</f>
        <v>46005.509465016432</v>
      </c>
    </row>
    <row r="5256" spans="1:8" x14ac:dyDescent="0.2">
      <c r="A5256">
        <f t="shared" si="492"/>
        <v>10</v>
      </c>
      <c r="B5256" t="b">
        <f t="shared" si="493"/>
        <v>0</v>
      </c>
      <c r="C5256" t="str">
        <f t="shared" si="494"/>
        <v>OFF</v>
      </c>
      <c r="D5256" s="4">
        <f t="shared" si="496"/>
        <v>42648.916666653924</v>
      </c>
      <c r="E5256" t="str">
        <f t="shared" si="497"/>
        <v>LRKPLGS</v>
      </c>
      <c r="F5256" s="39">
        <v>76.038833618164063</v>
      </c>
      <c r="G5256">
        <f t="shared" si="495"/>
        <v>1.2439543699137414E-3</v>
      </c>
      <c r="H5256" s="38">
        <f>G5256*SUMIF('Manual Inputs'!$B$11:$B$22,'Expanded kW'!A5256,'Manual Inputs'!$C$11:$C$22)</f>
        <v>43193.797731609964</v>
      </c>
    </row>
    <row r="5257" spans="1:8" x14ac:dyDescent="0.2">
      <c r="A5257">
        <f t="shared" si="492"/>
        <v>10</v>
      </c>
      <c r="B5257" t="b">
        <f t="shared" si="493"/>
        <v>0</v>
      </c>
      <c r="C5257" t="str">
        <f t="shared" si="494"/>
        <v>OFF</v>
      </c>
      <c r="D5257" s="4">
        <f t="shared" si="496"/>
        <v>42648.958333320588</v>
      </c>
      <c r="E5257" t="str">
        <f t="shared" si="497"/>
        <v>LRKPLGS</v>
      </c>
      <c r="F5257" s="39">
        <v>69.533058166503906</v>
      </c>
      <c r="G5257">
        <f t="shared" si="495"/>
        <v>1.1375233869845532E-3</v>
      </c>
      <c r="H5257" s="38">
        <f>G5257*SUMIF('Manual Inputs'!$B$11:$B$22,'Expanded kW'!A5257,'Manual Inputs'!$C$11:$C$22)</f>
        <v>39498.197265703355</v>
      </c>
    </row>
    <row r="5258" spans="1:8" x14ac:dyDescent="0.2">
      <c r="A5258">
        <f t="shared" si="492"/>
        <v>10</v>
      </c>
      <c r="B5258" t="b">
        <f t="shared" si="493"/>
        <v>0</v>
      </c>
      <c r="C5258" t="str">
        <f t="shared" si="494"/>
        <v>OFF</v>
      </c>
      <c r="D5258" s="4">
        <f t="shared" si="496"/>
        <v>42648.999999987253</v>
      </c>
      <c r="E5258" t="str">
        <f t="shared" si="497"/>
        <v>LRKPLGS</v>
      </c>
      <c r="F5258" s="39">
        <v>66.898689270019531</v>
      </c>
      <c r="G5258">
        <f t="shared" si="495"/>
        <v>1.0944265304861684E-3</v>
      </c>
      <c r="H5258" s="38">
        <f>G5258*SUMIF('Manual Inputs'!$B$11:$B$22,'Expanded kW'!A5258,'Manual Inputs'!$C$11:$C$22)</f>
        <v>38001.746151834494</v>
      </c>
    </row>
    <row r="5259" spans="1:8" x14ac:dyDescent="0.2">
      <c r="A5259">
        <f t="shared" si="492"/>
        <v>10</v>
      </c>
      <c r="B5259" t="b">
        <f t="shared" si="493"/>
        <v>0</v>
      </c>
      <c r="C5259" t="str">
        <f t="shared" si="494"/>
        <v>OFF</v>
      </c>
      <c r="D5259" s="4">
        <f t="shared" si="496"/>
        <v>42649.041666653917</v>
      </c>
      <c r="E5259" t="str">
        <f t="shared" si="497"/>
        <v>LRKPLGS</v>
      </c>
      <c r="F5259" s="39">
        <v>64.223716735839844</v>
      </c>
      <c r="G5259">
        <f t="shared" si="495"/>
        <v>1.0506654203407705E-3</v>
      </c>
      <c r="H5259" s="38">
        <f>G5259*SUMIF('Manual Inputs'!$B$11:$B$22,'Expanded kW'!A5259,'Manual Inputs'!$C$11:$C$22)</f>
        <v>36482.23017452249</v>
      </c>
    </row>
    <row r="5260" spans="1:8" x14ac:dyDescent="0.2">
      <c r="A5260">
        <f t="shared" si="492"/>
        <v>10</v>
      </c>
      <c r="B5260" t="b">
        <f t="shared" si="493"/>
        <v>0</v>
      </c>
      <c r="C5260" t="str">
        <f t="shared" si="494"/>
        <v>OFF</v>
      </c>
      <c r="D5260" s="4">
        <f t="shared" si="496"/>
        <v>42649.083333320581</v>
      </c>
      <c r="E5260" t="str">
        <f t="shared" si="497"/>
        <v>LRKPLGS</v>
      </c>
      <c r="F5260" s="39">
        <v>59.603912353515625</v>
      </c>
      <c r="G5260">
        <f t="shared" si="495"/>
        <v>9.7508790848153991E-4</v>
      </c>
      <c r="H5260" s="38">
        <f>G5260*SUMIF('Manual Inputs'!$B$11:$B$22,'Expanded kW'!A5260,'Manual Inputs'!$C$11:$C$22)</f>
        <v>33857.954044094709</v>
      </c>
    </row>
    <row r="5261" spans="1:8" x14ac:dyDescent="0.2">
      <c r="A5261">
        <f t="shared" si="492"/>
        <v>10</v>
      </c>
      <c r="B5261" t="b">
        <f t="shared" si="493"/>
        <v>0</v>
      </c>
      <c r="C5261" t="str">
        <f t="shared" si="494"/>
        <v>OFF</v>
      </c>
      <c r="D5261" s="4">
        <f t="shared" si="496"/>
        <v>42649.124999987245</v>
      </c>
      <c r="E5261" t="str">
        <f t="shared" si="497"/>
        <v>LRKPLGS</v>
      </c>
      <c r="F5261" s="39">
        <v>56.220901489257813</v>
      </c>
      <c r="G5261">
        <f t="shared" si="495"/>
        <v>9.1974367254557608E-4</v>
      </c>
      <c r="H5261" s="38">
        <f>G5261*SUMIF('Manual Inputs'!$B$11:$B$22,'Expanded kW'!A5261,'Manual Inputs'!$C$11:$C$22)</f>
        <v>31936.237467951898</v>
      </c>
    </row>
    <row r="5262" spans="1:8" x14ac:dyDescent="0.2">
      <c r="A5262">
        <f t="shared" si="492"/>
        <v>10</v>
      </c>
      <c r="B5262" t="b">
        <f t="shared" si="493"/>
        <v>0</v>
      </c>
      <c r="C5262" t="str">
        <f t="shared" si="494"/>
        <v>OFF</v>
      </c>
      <c r="D5262" s="4">
        <f t="shared" si="496"/>
        <v>42649.166666653909</v>
      </c>
      <c r="E5262" t="str">
        <f t="shared" si="497"/>
        <v>LRKPLGS</v>
      </c>
      <c r="F5262" s="39">
        <v>57.325443267822266</v>
      </c>
      <c r="G5262">
        <f t="shared" si="495"/>
        <v>9.378133812301834E-4</v>
      </c>
      <c r="H5262" s="38">
        <f>G5262*SUMIF('Manual Inputs'!$B$11:$B$22,'Expanded kW'!A5262,'Manual Inputs'!$C$11:$C$22)</f>
        <v>32563.671528934508</v>
      </c>
    </row>
    <row r="5263" spans="1:8" x14ac:dyDescent="0.2">
      <c r="A5263">
        <f t="shared" si="492"/>
        <v>10</v>
      </c>
      <c r="B5263" t="b">
        <f t="shared" si="493"/>
        <v>0</v>
      </c>
      <c r="C5263" t="str">
        <f t="shared" si="494"/>
        <v>OFF</v>
      </c>
      <c r="D5263" s="4">
        <f t="shared" si="496"/>
        <v>42649.208333320574</v>
      </c>
      <c r="E5263" t="str">
        <f t="shared" si="497"/>
        <v>LRKPLGS</v>
      </c>
      <c r="F5263" s="39">
        <v>73.136741638183594</v>
      </c>
      <c r="G5263">
        <f t="shared" si="495"/>
        <v>1.1964777079423517E-3</v>
      </c>
      <c r="H5263" s="38">
        <f>G5263*SUMIF('Manual Inputs'!$B$11:$B$22,'Expanded kW'!A5263,'Manual Inputs'!$C$11:$C$22)</f>
        <v>41545.266737417289</v>
      </c>
    </row>
    <row r="5264" spans="1:8" x14ac:dyDescent="0.2">
      <c r="A5264">
        <f t="shared" si="492"/>
        <v>10</v>
      </c>
      <c r="B5264" t="b">
        <f t="shared" si="493"/>
        <v>0</v>
      </c>
      <c r="C5264" t="str">
        <f t="shared" si="494"/>
        <v>OFF</v>
      </c>
      <c r="D5264" s="4">
        <f t="shared" si="496"/>
        <v>42649.249999987238</v>
      </c>
      <c r="E5264" t="str">
        <f t="shared" si="497"/>
        <v>LRKPLGS</v>
      </c>
      <c r="F5264" s="39">
        <v>93.431678771972656</v>
      </c>
      <c r="G5264">
        <f t="shared" si="495"/>
        <v>1.5284919503158806E-3</v>
      </c>
      <c r="H5264" s="38">
        <f>G5264*SUMIF('Manual Inputs'!$B$11:$B$22,'Expanded kW'!A5264,'Manual Inputs'!$C$11:$C$22)</f>
        <v>53073.78930701151</v>
      </c>
    </row>
    <row r="5265" spans="1:8" x14ac:dyDescent="0.2">
      <c r="A5265">
        <f t="shared" si="492"/>
        <v>10</v>
      </c>
      <c r="B5265" t="b">
        <f t="shared" si="493"/>
        <v>0</v>
      </c>
      <c r="C5265" t="str">
        <f t="shared" si="494"/>
        <v>ON</v>
      </c>
      <c r="D5265" s="4">
        <f t="shared" si="496"/>
        <v>42649.291666653902</v>
      </c>
      <c r="E5265" t="str">
        <f t="shared" si="497"/>
        <v>LRKPLGS</v>
      </c>
      <c r="F5265" s="39">
        <v>98.583526611328125</v>
      </c>
      <c r="G5265">
        <f t="shared" si="495"/>
        <v>1.6127734066185718E-3</v>
      </c>
      <c r="H5265" s="38">
        <f>G5265*SUMIF('Manual Inputs'!$B$11:$B$22,'Expanded kW'!A5265,'Manual Inputs'!$C$11:$C$22)</f>
        <v>56000.292291454913</v>
      </c>
    </row>
    <row r="5266" spans="1:8" x14ac:dyDescent="0.2">
      <c r="A5266">
        <f t="shared" si="492"/>
        <v>10</v>
      </c>
      <c r="B5266" t="b">
        <f t="shared" si="493"/>
        <v>0</v>
      </c>
      <c r="C5266" t="str">
        <f t="shared" si="494"/>
        <v>ON</v>
      </c>
      <c r="D5266" s="4">
        <f t="shared" si="496"/>
        <v>42649.333333320566</v>
      </c>
      <c r="E5266" t="str">
        <f t="shared" si="497"/>
        <v>LRKPLGS</v>
      </c>
      <c r="F5266" s="39">
        <v>97.424972534179688</v>
      </c>
      <c r="G5266">
        <f t="shared" si="495"/>
        <v>1.5938200858155826E-3</v>
      </c>
      <c r="H5266" s="38">
        <f>G5266*SUMIF('Manual Inputs'!$B$11:$B$22,'Expanded kW'!A5266,'Manual Inputs'!$C$11:$C$22)</f>
        <v>55342.176588092414</v>
      </c>
    </row>
    <row r="5267" spans="1:8" x14ac:dyDescent="0.2">
      <c r="A5267">
        <f t="shared" si="492"/>
        <v>10</v>
      </c>
      <c r="B5267" t="b">
        <f t="shared" si="493"/>
        <v>0</v>
      </c>
      <c r="C5267" t="str">
        <f t="shared" si="494"/>
        <v>ON</v>
      </c>
      <c r="D5267" s="4">
        <f t="shared" si="496"/>
        <v>42649.374999987231</v>
      </c>
      <c r="E5267" t="str">
        <f t="shared" si="497"/>
        <v>LRKPLGS</v>
      </c>
      <c r="F5267" s="39">
        <v>108.88262939453125</v>
      </c>
      <c r="G5267">
        <f t="shared" si="495"/>
        <v>1.7812611819267913E-3</v>
      </c>
      <c r="H5267" s="38">
        <f>G5267*SUMIF('Manual Inputs'!$B$11:$B$22,'Expanded kW'!A5267,'Manual Inputs'!$C$11:$C$22)</f>
        <v>61850.689269775605</v>
      </c>
    </row>
    <row r="5268" spans="1:8" x14ac:dyDescent="0.2">
      <c r="A5268">
        <f t="shared" si="492"/>
        <v>10</v>
      </c>
      <c r="B5268" t="b">
        <f t="shared" si="493"/>
        <v>0</v>
      </c>
      <c r="C5268" t="str">
        <f t="shared" si="494"/>
        <v>ON</v>
      </c>
      <c r="D5268" s="4">
        <f t="shared" si="496"/>
        <v>42649.416666653895</v>
      </c>
      <c r="E5268" t="str">
        <f t="shared" si="497"/>
        <v>LRKPLGS</v>
      </c>
      <c r="F5268" s="39">
        <v>111.72241973876953</v>
      </c>
      <c r="G5268">
        <f t="shared" si="495"/>
        <v>1.8277186226878263E-3</v>
      </c>
      <c r="H5268" s="38">
        <f>G5268*SUMIF('Manual Inputs'!$B$11:$B$22,'Expanded kW'!A5268,'Manual Inputs'!$C$11:$C$22)</f>
        <v>63463.829870342452</v>
      </c>
    </row>
    <row r="5269" spans="1:8" x14ac:dyDescent="0.2">
      <c r="A5269">
        <f t="shared" si="492"/>
        <v>10</v>
      </c>
      <c r="B5269" t="b">
        <f t="shared" si="493"/>
        <v>0</v>
      </c>
      <c r="C5269" t="str">
        <f t="shared" si="494"/>
        <v>ON</v>
      </c>
      <c r="D5269" s="4">
        <f t="shared" si="496"/>
        <v>42649.458333320559</v>
      </c>
      <c r="E5269" t="str">
        <f t="shared" si="497"/>
        <v>LRKPLGS</v>
      </c>
      <c r="F5269" s="39">
        <v>111.69724273681641</v>
      </c>
      <c r="G5269">
        <f t="shared" si="495"/>
        <v>1.8273067404940752E-3</v>
      </c>
      <c r="H5269" s="38">
        <f>G5269*SUMIF('Manual Inputs'!$B$11:$B$22,'Expanded kW'!A5269,'Manual Inputs'!$C$11:$C$22)</f>
        <v>63449.528094814006</v>
      </c>
    </row>
    <row r="5270" spans="1:8" x14ac:dyDescent="0.2">
      <c r="A5270">
        <f t="shared" si="492"/>
        <v>10</v>
      </c>
      <c r="B5270" t="b">
        <f t="shared" si="493"/>
        <v>0</v>
      </c>
      <c r="C5270" t="str">
        <f t="shared" si="494"/>
        <v>ON</v>
      </c>
      <c r="D5270" s="4">
        <f t="shared" si="496"/>
        <v>42649.499999987223</v>
      </c>
      <c r="E5270" t="str">
        <f t="shared" si="497"/>
        <v>LRKPLGS</v>
      </c>
      <c r="F5270" s="39">
        <v>115.70799255371094</v>
      </c>
      <c r="G5270">
        <f t="shared" si="495"/>
        <v>1.8929204476481113E-3</v>
      </c>
      <c r="H5270" s="38">
        <f>G5270*SUMIF('Manual Inputs'!$B$11:$B$22,'Expanded kW'!A5270,'Manual Inputs'!$C$11:$C$22)</f>
        <v>65727.831273594624</v>
      </c>
    </row>
    <row r="5271" spans="1:8" x14ac:dyDescent="0.2">
      <c r="A5271">
        <f t="shared" si="492"/>
        <v>10</v>
      </c>
      <c r="B5271" t="b">
        <f t="shared" si="493"/>
        <v>0</v>
      </c>
      <c r="C5271" t="str">
        <f t="shared" si="494"/>
        <v>ON</v>
      </c>
      <c r="D5271" s="4">
        <f t="shared" si="496"/>
        <v>42649.541666653888</v>
      </c>
      <c r="E5271" t="str">
        <f t="shared" si="497"/>
        <v>LRKPLGS</v>
      </c>
      <c r="F5271" s="39">
        <v>119.63163757324219</v>
      </c>
      <c r="G5271">
        <f t="shared" si="495"/>
        <v>1.9571091672245548E-3</v>
      </c>
      <c r="H5271" s="38">
        <f>G5271*SUMIF('Manual Inputs'!$B$11:$B$22,'Expanded kW'!A5271,'Manual Inputs'!$C$11:$C$22)</f>
        <v>67956.654642918205</v>
      </c>
    </row>
    <row r="5272" spans="1:8" x14ac:dyDescent="0.2">
      <c r="A5272">
        <f t="shared" si="492"/>
        <v>10</v>
      </c>
      <c r="B5272" t="b">
        <f t="shared" si="493"/>
        <v>0</v>
      </c>
      <c r="C5272" t="str">
        <f t="shared" si="494"/>
        <v>ON</v>
      </c>
      <c r="D5272" s="4">
        <f t="shared" si="496"/>
        <v>42649.583333320552</v>
      </c>
      <c r="E5272" t="str">
        <f t="shared" si="497"/>
        <v>LRKPLGS</v>
      </c>
      <c r="F5272" s="39">
        <v>121.44919586181641</v>
      </c>
      <c r="G5272">
        <f t="shared" si="495"/>
        <v>1.9868434420425834E-3</v>
      </c>
      <c r="H5272" s="38">
        <f>G5272*SUMIF('Manual Inputs'!$B$11:$B$22,'Expanded kW'!A5272,'Manual Inputs'!$C$11:$C$22)</f>
        <v>68989.117153802013</v>
      </c>
    </row>
    <row r="5273" spans="1:8" x14ac:dyDescent="0.2">
      <c r="A5273">
        <f t="shared" si="492"/>
        <v>10</v>
      </c>
      <c r="B5273" t="b">
        <f t="shared" si="493"/>
        <v>0</v>
      </c>
      <c r="C5273" t="str">
        <f t="shared" si="494"/>
        <v>ON</v>
      </c>
      <c r="D5273" s="4">
        <f t="shared" si="496"/>
        <v>42649.624999987216</v>
      </c>
      <c r="E5273" t="str">
        <f t="shared" si="497"/>
        <v>LRKPLGS</v>
      </c>
      <c r="F5273" s="39">
        <v>118.15240478515625</v>
      </c>
      <c r="G5273">
        <f t="shared" si="495"/>
        <v>1.9329097154010379E-3</v>
      </c>
      <c r="H5273" s="38">
        <f>G5273*SUMIF('Manual Inputs'!$B$11:$B$22,'Expanded kW'!A5273,'Manual Inputs'!$C$11:$C$22)</f>
        <v>67116.377658037076</v>
      </c>
    </row>
    <row r="5274" spans="1:8" x14ac:dyDescent="0.2">
      <c r="A5274">
        <f t="shared" si="492"/>
        <v>10</v>
      </c>
      <c r="B5274" t="b">
        <f t="shared" si="493"/>
        <v>0</v>
      </c>
      <c r="C5274" t="str">
        <f t="shared" si="494"/>
        <v>ON</v>
      </c>
      <c r="D5274" s="4">
        <f t="shared" si="496"/>
        <v>42649.66666665388</v>
      </c>
      <c r="E5274" t="str">
        <f t="shared" si="497"/>
        <v>LRKPLGS</v>
      </c>
      <c r="F5274" s="39">
        <v>107.59291076660156</v>
      </c>
      <c r="G5274">
        <f t="shared" si="495"/>
        <v>1.7601620797071454E-3</v>
      </c>
      <c r="H5274" s="38">
        <f>G5274*SUMIF('Manual Inputs'!$B$11:$B$22,'Expanded kW'!A5274,'Manual Inputs'!$C$11:$C$22)</f>
        <v>61118.065649781296</v>
      </c>
    </row>
    <row r="5275" spans="1:8" x14ac:dyDescent="0.2">
      <c r="A5275">
        <f t="shared" si="492"/>
        <v>10</v>
      </c>
      <c r="B5275" t="b">
        <f t="shared" si="493"/>
        <v>0</v>
      </c>
      <c r="C5275" t="str">
        <f t="shared" si="494"/>
        <v>ON</v>
      </c>
      <c r="D5275" s="4">
        <f t="shared" si="496"/>
        <v>42649.708333320545</v>
      </c>
      <c r="E5275" t="str">
        <f t="shared" si="497"/>
        <v>LRKPLGS</v>
      </c>
      <c r="F5275" s="39">
        <v>103.69246673583984</v>
      </c>
      <c r="G5275">
        <f t="shared" si="495"/>
        <v>1.6963529158128825E-3</v>
      </c>
      <c r="H5275" s="38">
        <f>G5275*SUMIF('Manual Inputs'!$B$11:$B$22,'Expanded kW'!A5275,'Manual Inputs'!$C$11:$C$22)</f>
        <v>58902.42158330074</v>
      </c>
    </row>
    <row r="5276" spans="1:8" x14ac:dyDescent="0.2">
      <c r="A5276">
        <f t="shared" si="492"/>
        <v>10</v>
      </c>
      <c r="B5276" t="b">
        <f t="shared" si="493"/>
        <v>0</v>
      </c>
      <c r="C5276" t="str">
        <f t="shared" si="494"/>
        <v>ON</v>
      </c>
      <c r="D5276" s="4">
        <f t="shared" si="496"/>
        <v>42649.749999987209</v>
      </c>
      <c r="E5276" t="str">
        <f t="shared" si="497"/>
        <v>LRKPLGS</v>
      </c>
      <c r="F5276" s="39">
        <v>93.007041931152344</v>
      </c>
      <c r="G5276">
        <f t="shared" si="495"/>
        <v>1.521545120273519E-3</v>
      </c>
      <c r="H5276" s="38">
        <f>G5276*SUMIF('Manual Inputs'!$B$11:$B$22,'Expanded kW'!A5276,'Manual Inputs'!$C$11:$C$22)</f>
        <v>52832.574694174516</v>
      </c>
    </row>
    <row r="5277" spans="1:8" x14ac:dyDescent="0.2">
      <c r="A5277">
        <f t="shared" si="492"/>
        <v>10</v>
      </c>
      <c r="B5277" t="b">
        <f t="shared" si="493"/>
        <v>0</v>
      </c>
      <c r="C5277" t="str">
        <f t="shared" si="494"/>
        <v>ON</v>
      </c>
      <c r="D5277" s="4">
        <f t="shared" si="496"/>
        <v>42649.791666653873</v>
      </c>
      <c r="E5277" t="str">
        <f t="shared" si="497"/>
        <v>LRKPLGS</v>
      </c>
      <c r="F5277" s="39">
        <v>88.833236694335938</v>
      </c>
      <c r="G5277">
        <f t="shared" si="495"/>
        <v>1.4532639142574083E-3</v>
      </c>
      <c r="H5277" s="38">
        <f>G5277*SUMIF('Manual Inputs'!$B$11:$B$22,'Expanded kW'!A5277,'Manual Inputs'!$C$11:$C$22)</f>
        <v>50461.648016426043</v>
      </c>
    </row>
    <row r="5278" spans="1:8" x14ac:dyDescent="0.2">
      <c r="A5278">
        <f t="shared" si="492"/>
        <v>10</v>
      </c>
      <c r="B5278" t="b">
        <f t="shared" si="493"/>
        <v>0</v>
      </c>
      <c r="C5278" t="str">
        <f t="shared" si="494"/>
        <v>ON</v>
      </c>
      <c r="D5278" s="4">
        <f t="shared" si="496"/>
        <v>42649.833333320537</v>
      </c>
      <c r="E5278" t="str">
        <f t="shared" si="497"/>
        <v>LRKPLGS</v>
      </c>
      <c r="F5278" s="39">
        <v>83.721061706542969</v>
      </c>
      <c r="G5278">
        <f t="shared" si="495"/>
        <v>1.36963148444184E-3</v>
      </c>
      <c r="H5278" s="38">
        <f>G5278*SUMIF('Manual Inputs'!$B$11:$B$22,'Expanded kW'!A5278,'Manual Inputs'!$C$11:$C$22)</f>
        <v>47557.681163118381</v>
      </c>
    </row>
    <row r="5279" spans="1:8" x14ac:dyDescent="0.2">
      <c r="A5279">
        <f t="shared" si="492"/>
        <v>10</v>
      </c>
      <c r="B5279" t="b">
        <f t="shared" si="493"/>
        <v>0</v>
      </c>
      <c r="C5279" t="str">
        <f t="shared" si="494"/>
        <v>OFF</v>
      </c>
      <c r="D5279" s="4">
        <f t="shared" si="496"/>
        <v>42649.874999987202</v>
      </c>
      <c r="E5279" t="str">
        <f t="shared" si="497"/>
        <v>LRKPLGS</v>
      </c>
      <c r="F5279" s="39">
        <v>69.955062866210938</v>
      </c>
      <c r="G5279">
        <f t="shared" si="495"/>
        <v>1.14442715661575E-3</v>
      </c>
      <c r="H5279" s="38">
        <f>G5279*SUMIF('Manual Inputs'!$B$11:$B$22,'Expanded kW'!A5279,'Manual Inputs'!$C$11:$C$22)</f>
        <v>39737.91669291693</v>
      </c>
    </row>
    <row r="5280" spans="1:8" x14ac:dyDescent="0.2">
      <c r="A5280">
        <f t="shared" si="492"/>
        <v>10</v>
      </c>
      <c r="B5280" t="b">
        <f t="shared" si="493"/>
        <v>0</v>
      </c>
      <c r="C5280" t="str">
        <f t="shared" si="494"/>
        <v>OFF</v>
      </c>
      <c r="D5280" s="4">
        <f t="shared" si="496"/>
        <v>42649.916666653866</v>
      </c>
      <c r="E5280" t="str">
        <f t="shared" si="497"/>
        <v>LRKPLGS</v>
      </c>
      <c r="F5280" s="39">
        <v>66.780303955078125</v>
      </c>
      <c r="G5280">
        <f t="shared" si="495"/>
        <v>1.0924898104860369E-3</v>
      </c>
      <c r="H5280" s="38">
        <f>G5280*SUMIF('Manual Inputs'!$B$11:$B$22,'Expanded kW'!A5280,'Manual Inputs'!$C$11:$C$22)</f>
        <v>37934.497469751208</v>
      </c>
    </row>
    <row r="5281" spans="1:8" x14ac:dyDescent="0.2">
      <c r="A5281">
        <f t="shared" si="492"/>
        <v>10</v>
      </c>
      <c r="B5281" t="b">
        <f t="shared" si="493"/>
        <v>0</v>
      </c>
      <c r="C5281" t="str">
        <f t="shared" si="494"/>
        <v>OFF</v>
      </c>
      <c r="D5281" s="4">
        <f t="shared" si="496"/>
        <v>42649.95833332053</v>
      </c>
      <c r="E5281" t="str">
        <f t="shared" si="497"/>
        <v>LRKPLGS</v>
      </c>
      <c r="F5281" s="39">
        <v>64.233634948730469</v>
      </c>
      <c r="G5281">
        <f t="shared" si="495"/>
        <v>1.0508276769625514E-3</v>
      </c>
      <c r="H5281" s="38">
        <f>G5281*SUMIF('Manual Inputs'!$B$11:$B$22,'Expanded kW'!A5281,'Manual Inputs'!$C$11:$C$22)</f>
        <v>36487.864207306426</v>
      </c>
    </row>
    <row r="5282" spans="1:8" x14ac:dyDescent="0.2">
      <c r="A5282">
        <f t="shared" si="492"/>
        <v>10</v>
      </c>
      <c r="B5282" t="b">
        <f t="shared" si="493"/>
        <v>0</v>
      </c>
      <c r="C5282" t="str">
        <f t="shared" si="494"/>
        <v>OFF</v>
      </c>
      <c r="D5282" s="4">
        <f t="shared" si="496"/>
        <v>42649.999999987194</v>
      </c>
      <c r="E5282" t="str">
        <f t="shared" si="497"/>
        <v>LRKPLGS</v>
      </c>
      <c r="F5282" s="39">
        <v>59.686180114746094</v>
      </c>
      <c r="G5282">
        <f t="shared" si="495"/>
        <v>9.7643376475281779E-4</v>
      </c>
      <c r="H5282" s="38">
        <f>G5282*SUMIF('Manual Inputs'!$B$11:$B$22,'Expanded kW'!A5282,'Manual Inputs'!$C$11:$C$22)</f>
        <v>33904.686179101736</v>
      </c>
    </row>
    <row r="5283" spans="1:8" x14ac:dyDescent="0.2">
      <c r="A5283">
        <f t="shared" si="492"/>
        <v>10</v>
      </c>
      <c r="B5283" t="b">
        <f t="shared" si="493"/>
        <v>0</v>
      </c>
      <c r="C5283" t="str">
        <f t="shared" si="494"/>
        <v>OFF</v>
      </c>
      <c r="D5283" s="4">
        <f t="shared" si="496"/>
        <v>42650.041666653859</v>
      </c>
      <c r="E5283" t="str">
        <f t="shared" si="497"/>
        <v>LRKPLGS</v>
      </c>
      <c r="F5283" s="39">
        <v>58.248401641845703</v>
      </c>
      <c r="G5283">
        <f t="shared" si="495"/>
        <v>9.5291248320195109E-4</v>
      </c>
      <c r="H5283" s="38">
        <f>G5283*SUMIF('Manual Inputs'!$B$11:$B$22,'Expanded kW'!A5283,'Manual Inputs'!$C$11:$C$22)</f>
        <v>33087.957284321754</v>
      </c>
    </row>
    <row r="5284" spans="1:8" x14ac:dyDescent="0.2">
      <c r="A5284">
        <f t="shared" si="492"/>
        <v>10</v>
      </c>
      <c r="B5284" t="b">
        <f t="shared" si="493"/>
        <v>0</v>
      </c>
      <c r="C5284" t="str">
        <f t="shared" si="494"/>
        <v>OFF</v>
      </c>
      <c r="D5284" s="4">
        <f t="shared" si="496"/>
        <v>42650.083333320523</v>
      </c>
      <c r="E5284" t="str">
        <f t="shared" si="497"/>
        <v>LRKPLGS</v>
      </c>
      <c r="F5284" s="39">
        <v>57.882213592529297</v>
      </c>
      <c r="G5284">
        <f t="shared" si="495"/>
        <v>9.469218439130218E-4</v>
      </c>
      <c r="H5284" s="38">
        <f>G5284*SUMIF('Manual Inputs'!$B$11:$B$22,'Expanded kW'!A5284,'Manual Inputs'!$C$11:$C$22)</f>
        <v>32879.9444600676</v>
      </c>
    </row>
    <row r="5285" spans="1:8" x14ac:dyDescent="0.2">
      <c r="A5285">
        <f t="shared" si="492"/>
        <v>10</v>
      </c>
      <c r="B5285" t="b">
        <f t="shared" si="493"/>
        <v>0</v>
      </c>
      <c r="C5285" t="str">
        <f t="shared" si="494"/>
        <v>OFF</v>
      </c>
      <c r="D5285" s="4">
        <f t="shared" si="496"/>
        <v>42650.124999987187</v>
      </c>
      <c r="E5285" t="str">
        <f t="shared" si="497"/>
        <v>LRKPLGS</v>
      </c>
      <c r="F5285" s="39">
        <v>58.043933868408203</v>
      </c>
      <c r="G5285">
        <f t="shared" si="495"/>
        <v>9.4956750053754903E-4</v>
      </c>
      <c r="H5285" s="38">
        <f>G5285*SUMIF('Manual Inputs'!$B$11:$B$22,'Expanded kW'!A5285,'Manual Inputs'!$C$11:$C$22)</f>
        <v>32971.809531545303</v>
      </c>
    </row>
    <row r="5286" spans="1:8" x14ac:dyDescent="0.2">
      <c r="A5286">
        <f t="shared" si="492"/>
        <v>10</v>
      </c>
      <c r="B5286" t="b">
        <f t="shared" si="493"/>
        <v>0</v>
      </c>
      <c r="C5286" t="str">
        <f t="shared" si="494"/>
        <v>OFF</v>
      </c>
      <c r="D5286" s="4">
        <f t="shared" si="496"/>
        <v>42650.166666653851</v>
      </c>
      <c r="E5286" t="str">
        <f t="shared" si="497"/>
        <v>LRKPLGS</v>
      </c>
      <c r="F5286" s="39">
        <v>58.258804321289063</v>
      </c>
      <c r="G5286">
        <f t="shared" si="495"/>
        <v>9.5308266543564187E-4</v>
      </c>
      <c r="H5286" s="38">
        <f>G5286*SUMIF('Manual Inputs'!$B$11:$B$22,'Expanded kW'!A5286,'Manual Inputs'!$C$11:$C$22)</f>
        <v>33093.866517937822</v>
      </c>
    </row>
    <row r="5287" spans="1:8" x14ac:dyDescent="0.2">
      <c r="A5287">
        <f t="shared" si="492"/>
        <v>10</v>
      </c>
      <c r="B5287" t="b">
        <f t="shared" si="493"/>
        <v>0</v>
      </c>
      <c r="C5287" t="str">
        <f t="shared" si="494"/>
        <v>OFF</v>
      </c>
      <c r="D5287" s="4">
        <f t="shared" si="496"/>
        <v>42650.208333320516</v>
      </c>
      <c r="E5287" t="str">
        <f t="shared" si="497"/>
        <v>LRKPLGS</v>
      </c>
      <c r="F5287" s="39">
        <v>67.917556762695312</v>
      </c>
      <c r="G5287">
        <f t="shared" si="495"/>
        <v>1.1110946539905555E-3</v>
      </c>
      <c r="H5287" s="38">
        <f>G5287*SUMIF('Manual Inputs'!$B$11:$B$22,'Expanded kW'!A5287,'Manual Inputs'!$C$11:$C$22)</f>
        <v>38580.513004242363</v>
      </c>
    </row>
    <row r="5288" spans="1:8" x14ac:dyDescent="0.2">
      <c r="A5288">
        <f t="shared" si="492"/>
        <v>10</v>
      </c>
      <c r="B5288" t="b">
        <f t="shared" si="493"/>
        <v>0</v>
      </c>
      <c r="C5288" t="str">
        <f t="shared" si="494"/>
        <v>OFF</v>
      </c>
      <c r="D5288" s="4">
        <f t="shared" si="496"/>
        <v>42650.24999998718</v>
      </c>
      <c r="E5288" t="str">
        <f t="shared" si="497"/>
        <v>LRKPLGS</v>
      </c>
      <c r="F5288" s="39">
        <v>84.816879272460938</v>
      </c>
      <c r="G5288">
        <f t="shared" si="495"/>
        <v>1.3875584697056731E-3</v>
      </c>
      <c r="H5288" s="38">
        <f>G5288*SUMIF('Manual Inputs'!$B$11:$B$22,'Expanded kW'!A5288,'Manual Inputs'!$C$11:$C$22)</f>
        <v>48180.159442186814</v>
      </c>
    </row>
    <row r="5289" spans="1:8" x14ac:dyDescent="0.2">
      <c r="A5289">
        <f t="shared" si="492"/>
        <v>10</v>
      </c>
      <c r="B5289" t="b">
        <f t="shared" si="493"/>
        <v>0</v>
      </c>
      <c r="C5289" t="str">
        <f t="shared" si="494"/>
        <v>ON</v>
      </c>
      <c r="D5289" s="4">
        <f t="shared" si="496"/>
        <v>42650.291666653844</v>
      </c>
      <c r="E5289" t="str">
        <f t="shared" si="497"/>
        <v>LRKPLGS</v>
      </c>
      <c r="F5289" s="39">
        <v>87.464752197265625</v>
      </c>
      <c r="G5289">
        <f t="shared" si="495"/>
        <v>1.4308762448352517E-3</v>
      </c>
      <c r="H5289" s="38">
        <f>G5289*SUMIF('Manual Inputs'!$B$11:$B$22,'Expanded kW'!A5289,'Manual Inputs'!$C$11:$C$22)</f>
        <v>49684.281508384571</v>
      </c>
    </row>
    <row r="5290" spans="1:8" x14ac:dyDescent="0.2">
      <c r="A5290">
        <f t="shared" si="492"/>
        <v>10</v>
      </c>
      <c r="B5290" t="b">
        <f t="shared" si="493"/>
        <v>0</v>
      </c>
      <c r="C5290" t="str">
        <f t="shared" si="494"/>
        <v>ON</v>
      </c>
      <c r="D5290" s="4">
        <f t="shared" si="496"/>
        <v>42650.333333320508</v>
      </c>
      <c r="E5290" t="str">
        <f t="shared" si="497"/>
        <v>LRKPLGS</v>
      </c>
      <c r="F5290" s="39">
        <v>92.251068115234375</v>
      </c>
      <c r="G5290">
        <f t="shared" si="495"/>
        <v>1.5091777957486083E-3</v>
      </c>
      <c r="H5290" s="38">
        <f>G5290*SUMIF('Manual Inputs'!$B$11:$B$22,'Expanded kW'!A5290,'Manual Inputs'!$C$11:$C$22)</f>
        <v>52403.144381511825</v>
      </c>
    </row>
    <row r="5291" spans="1:8" x14ac:dyDescent="0.2">
      <c r="A5291">
        <f t="shared" si="492"/>
        <v>10</v>
      </c>
      <c r="B5291" t="b">
        <f t="shared" si="493"/>
        <v>0</v>
      </c>
      <c r="C5291" t="str">
        <f t="shared" si="494"/>
        <v>ON</v>
      </c>
      <c r="D5291" s="4">
        <f t="shared" si="496"/>
        <v>42650.374999987172</v>
      </c>
      <c r="E5291" t="str">
        <f t="shared" si="497"/>
        <v>LRKPLGS</v>
      </c>
      <c r="F5291" s="39">
        <v>99.166435241699219</v>
      </c>
      <c r="G5291">
        <f t="shared" si="495"/>
        <v>1.6223094779061953E-3</v>
      </c>
      <c r="H5291" s="38">
        <f>G5291*SUMIF('Manual Inputs'!$B$11:$B$22,'Expanded kW'!A5291,'Manual Inputs'!$C$11:$C$22)</f>
        <v>56331.41306590935</v>
      </c>
    </row>
    <row r="5292" spans="1:8" x14ac:dyDescent="0.2">
      <c r="A5292">
        <f t="shared" si="492"/>
        <v>10</v>
      </c>
      <c r="B5292" t="b">
        <f t="shared" si="493"/>
        <v>0</v>
      </c>
      <c r="C5292" t="str">
        <f t="shared" si="494"/>
        <v>ON</v>
      </c>
      <c r="D5292" s="4">
        <f t="shared" si="496"/>
        <v>42650.416666653837</v>
      </c>
      <c r="E5292" t="str">
        <f t="shared" si="497"/>
        <v>LRKPLGS</v>
      </c>
      <c r="F5292" s="39">
        <v>102.89985656738281</v>
      </c>
      <c r="G5292">
        <f t="shared" si="495"/>
        <v>1.6833862402896712E-3</v>
      </c>
      <c r="H5292" s="38">
        <f>G5292*SUMIF('Manual Inputs'!$B$11:$B$22,'Expanded kW'!A5292,'Manual Inputs'!$C$11:$C$22)</f>
        <v>58452.180020308486</v>
      </c>
    </row>
    <row r="5293" spans="1:8" x14ac:dyDescent="0.2">
      <c r="A5293">
        <f t="shared" si="492"/>
        <v>10</v>
      </c>
      <c r="B5293" t="b">
        <f t="shared" si="493"/>
        <v>0</v>
      </c>
      <c r="C5293" t="str">
        <f t="shared" si="494"/>
        <v>ON</v>
      </c>
      <c r="D5293" s="4">
        <f t="shared" si="496"/>
        <v>42650.458333320501</v>
      </c>
      <c r="E5293" t="str">
        <f t="shared" si="497"/>
        <v>LRKPLGS</v>
      </c>
      <c r="F5293" s="39">
        <v>98.021018981933594</v>
      </c>
      <c r="G5293">
        <f t="shared" si="495"/>
        <v>1.6035710847206726E-3</v>
      </c>
      <c r="H5293" s="38">
        <f>G5293*SUMIF('Manual Inputs'!$B$11:$B$22,'Expanded kW'!A5293,'Manual Inputs'!$C$11:$C$22)</f>
        <v>55680.760289049882</v>
      </c>
    </row>
    <row r="5294" spans="1:8" x14ac:dyDescent="0.2">
      <c r="A5294">
        <f t="shared" si="492"/>
        <v>10</v>
      </c>
      <c r="B5294" t="b">
        <f t="shared" si="493"/>
        <v>0</v>
      </c>
      <c r="C5294" t="str">
        <f t="shared" si="494"/>
        <v>ON</v>
      </c>
      <c r="D5294" s="4">
        <f t="shared" si="496"/>
        <v>42650.499999987165</v>
      </c>
      <c r="E5294" t="str">
        <f t="shared" si="497"/>
        <v>LRKPLGS</v>
      </c>
      <c r="F5294" s="39">
        <v>102.47286224365234</v>
      </c>
      <c r="G5294">
        <f t="shared" si="495"/>
        <v>1.6764008430964403E-3</v>
      </c>
      <c r="H5294" s="38">
        <f>G5294*SUMIF('Manual Inputs'!$B$11:$B$22,'Expanded kW'!A5294,'Manual Inputs'!$C$11:$C$22)</f>
        <v>58209.626241217462</v>
      </c>
    </row>
    <row r="5295" spans="1:8" x14ac:dyDescent="0.2">
      <c r="A5295">
        <f t="shared" si="492"/>
        <v>10</v>
      </c>
      <c r="B5295" t="b">
        <f t="shared" si="493"/>
        <v>0</v>
      </c>
      <c r="C5295" t="str">
        <f t="shared" si="494"/>
        <v>ON</v>
      </c>
      <c r="D5295" s="4">
        <f t="shared" si="496"/>
        <v>42650.541666653829</v>
      </c>
      <c r="E5295" t="str">
        <f t="shared" si="497"/>
        <v>LRKPLGS</v>
      </c>
      <c r="F5295" s="39">
        <v>106.50823974609375</v>
      </c>
      <c r="G5295">
        <f t="shared" si="495"/>
        <v>1.7424174459236364E-3</v>
      </c>
      <c r="H5295" s="38">
        <f>G5295*SUMIF('Manual Inputs'!$B$11:$B$22,'Expanded kW'!A5295,'Manual Inputs'!$C$11:$C$22)</f>
        <v>60501.919156787721</v>
      </c>
    </row>
    <row r="5296" spans="1:8" x14ac:dyDescent="0.2">
      <c r="A5296">
        <f t="shared" si="492"/>
        <v>10</v>
      </c>
      <c r="B5296" t="b">
        <f t="shared" si="493"/>
        <v>0</v>
      </c>
      <c r="C5296" t="str">
        <f t="shared" si="494"/>
        <v>ON</v>
      </c>
      <c r="D5296" s="4">
        <f t="shared" si="496"/>
        <v>42650.583333320494</v>
      </c>
      <c r="E5296" t="str">
        <f t="shared" si="497"/>
        <v>LRKPLGS</v>
      </c>
      <c r="F5296" s="39">
        <v>105.84904479980469</v>
      </c>
      <c r="G5296">
        <f t="shared" si="495"/>
        <v>1.7316333715889473E-3</v>
      </c>
      <c r="H5296" s="38">
        <f>G5296*SUMIF('Manual Inputs'!$B$11:$B$22,'Expanded kW'!A5296,'Manual Inputs'!$C$11:$C$22)</f>
        <v>60127.464002482098</v>
      </c>
    </row>
    <row r="5297" spans="1:8" x14ac:dyDescent="0.2">
      <c r="A5297">
        <f t="shared" si="492"/>
        <v>10</v>
      </c>
      <c r="B5297" t="b">
        <f t="shared" si="493"/>
        <v>0</v>
      </c>
      <c r="C5297" t="str">
        <f t="shared" si="494"/>
        <v>ON</v>
      </c>
      <c r="D5297" s="4">
        <f t="shared" si="496"/>
        <v>42650.624999987158</v>
      </c>
      <c r="E5297" t="str">
        <f t="shared" si="497"/>
        <v>LRKPLGS</v>
      </c>
      <c r="F5297" s="39">
        <v>97.615005493164063</v>
      </c>
      <c r="G5297">
        <f t="shared" si="495"/>
        <v>1.5969289226889008E-3</v>
      </c>
      <c r="H5297" s="38">
        <f>G5297*SUMIF('Manual Inputs'!$B$11:$B$22,'Expanded kW'!A5297,'Manual Inputs'!$C$11:$C$22)</f>
        <v>55450.124656232561</v>
      </c>
    </row>
    <row r="5298" spans="1:8" x14ac:dyDescent="0.2">
      <c r="A5298">
        <f t="shared" si="492"/>
        <v>10</v>
      </c>
      <c r="B5298" t="b">
        <f t="shared" si="493"/>
        <v>0</v>
      </c>
      <c r="C5298" t="str">
        <f t="shared" si="494"/>
        <v>ON</v>
      </c>
      <c r="D5298" s="4">
        <f t="shared" si="496"/>
        <v>42650.666666653822</v>
      </c>
      <c r="E5298" t="str">
        <f t="shared" si="497"/>
        <v>LRKPLGS</v>
      </c>
      <c r="F5298" s="39">
        <v>93.650276184082031</v>
      </c>
      <c r="G5298">
        <f t="shared" si="495"/>
        <v>1.5320680862599271E-3</v>
      </c>
      <c r="H5298" s="38">
        <f>G5298*SUMIF('Manual Inputs'!$B$11:$B$22,'Expanded kW'!A5298,'Manual Inputs'!$C$11:$C$22)</f>
        <v>53197.963389569377</v>
      </c>
    </row>
    <row r="5299" spans="1:8" x14ac:dyDescent="0.2">
      <c r="A5299">
        <f t="shared" si="492"/>
        <v>10</v>
      </c>
      <c r="B5299" t="b">
        <f t="shared" si="493"/>
        <v>0</v>
      </c>
      <c r="C5299" t="str">
        <f t="shared" si="494"/>
        <v>ON</v>
      </c>
      <c r="D5299" s="4">
        <f t="shared" si="496"/>
        <v>42650.708333320486</v>
      </c>
      <c r="E5299" t="str">
        <f t="shared" si="497"/>
        <v>LRKPLGS</v>
      </c>
      <c r="F5299" s="39">
        <v>88.024574279785156</v>
      </c>
      <c r="G5299">
        <f t="shared" si="495"/>
        <v>1.4400346326324841E-3</v>
      </c>
      <c r="H5299" s="38">
        <f>G5299*SUMIF('Manual Inputs'!$B$11:$B$22,'Expanded kW'!A5299,'Manual Inputs'!$C$11:$C$22)</f>
        <v>50002.287988066564</v>
      </c>
    </row>
    <row r="5300" spans="1:8" x14ac:dyDescent="0.2">
      <c r="A5300">
        <f t="shared" si="492"/>
        <v>10</v>
      </c>
      <c r="B5300" t="b">
        <f t="shared" si="493"/>
        <v>0</v>
      </c>
      <c r="C5300" t="str">
        <f t="shared" si="494"/>
        <v>ON</v>
      </c>
      <c r="D5300" s="4">
        <f t="shared" si="496"/>
        <v>42650.749999987151</v>
      </c>
      <c r="E5300" t="str">
        <f t="shared" si="497"/>
        <v>LRKPLGS</v>
      </c>
      <c r="F5300" s="39">
        <v>83.480644226074219</v>
      </c>
      <c r="G5300">
        <f t="shared" si="495"/>
        <v>1.3656983839298758E-3</v>
      </c>
      <c r="H5300" s="38">
        <f>G5300*SUMIF('Manual Inputs'!$B$11:$B$22,'Expanded kW'!A5300,'Manual Inputs'!$C$11:$C$22)</f>
        <v>47421.112208435865</v>
      </c>
    </row>
    <row r="5301" spans="1:8" x14ac:dyDescent="0.2">
      <c r="A5301">
        <f t="shared" si="492"/>
        <v>10</v>
      </c>
      <c r="B5301" t="b">
        <f t="shared" si="493"/>
        <v>0</v>
      </c>
      <c r="C5301" t="str">
        <f t="shared" si="494"/>
        <v>ON</v>
      </c>
      <c r="D5301" s="4">
        <f t="shared" si="496"/>
        <v>42650.791666653815</v>
      </c>
      <c r="E5301" t="str">
        <f t="shared" si="497"/>
        <v>LRKPLGS</v>
      </c>
      <c r="F5301" s="39">
        <v>87.760551452636719</v>
      </c>
      <c r="G5301">
        <f t="shared" si="495"/>
        <v>1.435715361360682E-3</v>
      </c>
      <c r="H5301" s="38">
        <f>G5301*SUMIF('Manual Inputs'!$B$11:$B$22,'Expanded kW'!A5301,'Manual Inputs'!$C$11:$C$22)</f>
        <v>49852.310035358285</v>
      </c>
    </row>
    <row r="5302" spans="1:8" x14ac:dyDescent="0.2">
      <c r="A5302">
        <f t="shared" si="492"/>
        <v>10</v>
      </c>
      <c r="B5302" t="b">
        <f t="shared" si="493"/>
        <v>0</v>
      </c>
      <c r="C5302" t="str">
        <f t="shared" si="494"/>
        <v>ON</v>
      </c>
      <c r="D5302" s="4">
        <f t="shared" si="496"/>
        <v>42650.833333320479</v>
      </c>
      <c r="E5302" t="str">
        <f t="shared" si="497"/>
        <v>LRKPLGS</v>
      </c>
      <c r="F5302" s="39">
        <v>80.238151550292969</v>
      </c>
      <c r="G5302">
        <f t="shared" si="495"/>
        <v>1.3126529498861865E-3</v>
      </c>
      <c r="H5302" s="38">
        <f>G5302*SUMIF('Manual Inputs'!$B$11:$B$22,'Expanded kW'!A5302,'Manual Inputs'!$C$11:$C$22)</f>
        <v>45579.216875227256</v>
      </c>
    </row>
    <row r="5303" spans="1:8" x14ac:dyDescent="0.2">
      <c r="A5303">
        <f t="shared" si="492"/>
        <v>10</v>
      </c>
      <c r="B5303" t="b">
        <f t="shared" si="493"/>
        <v>0</v>
      </c>
      <c r="C5303" t="str">
        <f t="shared" si="494"/>
        <v>OFF</v>
      </c>
      <c r="D5303" s="4">
        <f t="shared" si="496"/>
        <v>42650.874999987143</v>
      </c>
      <c r="E5303" t="str">
        <f t="shared" si="497"/>
        <v>LRKPLGS</v>
      </c>
      <c r="F5303" s="39">
        <v>71.675132751464844</v>
      </c>
      <c r="G5303">
        <f t="shared" si="495"/>
        <v>1.1725665736544602E-3</v>
      </c>
      <c r="H5303" s="38">
        <f>G5303*SUMIF('Manual Inputs'!$B$11:$B$22,'Expanded kW'!A5303,'Manual Inputs'!$C$11:$C$22)</f>
        <v>40715.000995406052</v>
      </c>
    </row>
    <row r="5304" spans="1:8" x14ac:dyDescent="0.2">
      <c r="A5304">
        <f t="shared" si="492"/>
        <v>10</v>
      </c>
      <c r="B5304" t="b">
        <f t="shared" si="493"/>
        <v>0</v>
      </c>
      <c r="C5304" t="str">
        <f t="shared" si="494"/>
        <v>OFF</v>
      </c>
      <c r="D5304" s="4">
        <f t="shared" si="496"/>
        <v>42650.916666653808</v>
      </c>
      <c r="E5304" t="str">
        <f t="shared" si="497"/>
        <v>LRKPLGS</v>
      </c>
      <c r="F5304" s="39">
        <v>66.974212646484375</v>
      </c>
      <c r="G5304">
        <f t="shared" si="495"/>
        <v>1.0956620522546354E-3</v>
      </c>
      <c r="H5304" s="38">
        <f>G5304*SUMIF('Manual Inputs'!$B$11:$B$22,'Expanded kW'!A5304,'Manual Inputs'!$C$11:$C$22)</f>
        <v>38044.647144548449</v>
      </c>
    </row>
    <row r="5305" spans="1:8" x14ac:dyDescent="0.2">
      <c r="A5305">
        <f t="shared" si="492"/>
        <v>10</v>
      </c>
      <c r="B5305" t="b">
        <f t="shared" si="493"/>
        <v>0</v>
      </c>
      <c r="C5305" t="str">
        <f t="shared" si="494"/>
        <v>OFF</v>
      </c>
      <c r="D5305" s="4">
        <f t="shared" si="496"/>
        <v>42650.958333320472</v>
      </c>
      <c r="E5305" t="str">
        <f t="shared" si="497"/>
        <v>LRKPLGS</v>
      </c>
      <c r="F5305" s="39">
        <v>64.452133178710938</v>
      </c>
      <c r="G5305">
        <f t="shared" si="495"/>
        <v>1.05440219034038E-3</v>
      </c>
      <c r="H5305" s="38">
        <f>G5305*SUMIF('Manual Inputs'!$B$11:$B$22,'Expanded kW'!A5305,'Manual Inputs'!$C$11:$C$22)</f>
        <v>36611.98194953645</v>
      </c>
    </row>
    <row r="5306" spans="1:8" x14ac:dyDescent="0.2">
      <c r="A5306">
        <f t="shared" si="492"/>
        <v>10</v>
      </c>
      <c r="B5306" t="b">
        <f t="shared" si="493"/>
        <v>0</v>
      </c>
      <c r="C5306" t="str">
        <f t="shared" si="494"/>
        <v>OFF</v>
      </c>
      <c r="D5306" s="4">
        <f t="shared" si="496"/>
        <v>42650.999999987136</v>
      </c>
      <c r="E5306" t="str">
        <f t="shared" si="497"/>
        <v>LRKPLGS</v>
      </c>
      <c r="F5306" s="39">
        <v>63.289169311523437</v>
      </c>
      <c r="G5306">
        <f t="shared" si="495"/>
        <v>1.0353767277470915E-3</v>
      </c>
      <c r="H5306" s="38">
        <f>G5306*SUMIF('Manual Inputs'!$B$11:$B$22,'Expanded kW'!A5306,'Manual Inputs'!$C$11:$C$22)</f>
        <v>35951.361268520792</v>
      </c>
    </row>
    <row r="5307" spans="1:8" x14ac:dyDescent="0.2">
      <c r="A5307">
        <f t="shared" si="492"/>
        <v>10</v>
      </c>
      <c r="B5307" t="b">
        <f t="shared" si="493"/>
        <v>0</v>
      </c>
      <c r="C5307" t="str">
        <f t="shared" si="494"/>
        <v>OFF</v>
      </c>
      <c r="D5307" s="4">
        <f t="shared" si="496"/>
        <v>42651.0416666538</v>
      </c>
      <c r="E5307" t="str">
        <f t="shared" si="497"/>
        <v>LRKPLGS</v>
      </c>
      <c r="F5307" s="39">
        <v>62.707504272460938</v>
      </c>
      <c r="G5307">
        <f t="shared" si="495"/>
        <v>1.0258610009435836E-3</v>
      </c>
      <c r="H5307" s="38">
        <f>G5307*SUMIF('Manual Inputs'!$B$11:$B$22,'Expanded kW'!A5307,'Manual Inputs'!$C$11:$C$22)</f>
        <v>35620.94691510003</v>
      </c>
    </row>
    <row r="5308" spans="1:8" x14ac:dyDescent="0.2">
      <c r="A5308">
        <f t="shared" si="492"/>
        <v>10</v>
      </c>
      <c r="B5308" t="b">
        <f t="shared" si="493"/>
        <v>0</v>
      </c>
      <c r="C5308" t="str">
        <f t="shared" si="494"/>
        <v>OFF</v>
      </c>
      <c r="D5308" s="4">
        <f t="shared" si="496"/>
        <v>42651.083333320465</v>
      </c>
      <c r="E5308" t="str">
        <f t="shared" si="497"/>
        <v>LRKPLGS</v>
      </c>
      <c r="F5308" s="39">
        <v>60.033260345458984</v>
      </c>
      <c r="G5308">
        <f t="shared" si="495"/>
        <v>9.8211181041924726E-4</v>
      </c>
      <c r="H5308" s="38">
        <f>G5308*SUMIF('Manual Inputs'!$B$11:$B$22,'Expanded kW'!A5308,'Manual Inputs'!$C$11:$C$22)</f>
        <v>34101.84482250407</v>
      </c>
    </row>
    <row r="5309" spans="1:8" x14ac:dyDescent="0.2">
      <c r="A5309">
        <f t="shared" si="492"/>
        <v>10</v>
      </c>
      <c r="B5309" t="b">
        <f t="shared" si="493"/>
        <v>0</v>
      </c>
      <c r="C5309" t="str">
        <f t="shared" si="494"/>
        <v>OFF</v>
      </c>
      <c r="D5309" s="4">
        <f t="shared" si="496"/>
        <v>42651.124999987129</v>
      </c>
      <c r="E5309" t="str">
        <f t="shared" si="497"/>
        <v>LRKPLGS</v>
      </c>
      <c r="F5309" s="39">
        <v>59.903354644775391</v>
      </c>
      <c r="G5309">
        <f t="shared" si="495"/>
        <v>9.799866231122781E-4</v>
      </c>
      <c r="H5309" s="38">
        <f>G5309*SUMIF('Manual Inputs'!$B$11:$B$22,'Expanded kW'!A5309,'Manual Inputs'!$C$11:$C$22)</f>
        <v>34028.051994648675</v>
      </c>
    </row>
    <row r="5310" spans="1:8" x14ac:dyDescent="0.2">
      <c r="A5310">
        <f t="shared" si="492"/>
        <v>10</v>
      </c>
      <c r="B5310" t="b">
        <f t="shared" si="493"/>
        <v>0</v>
      </c>
      <c r="C5310" t="str">
        <f t="shared" si="494"/>
        <v>OFF</v>
      </c>
      <c r="D5310" s="4">
        <f t="shared" si="496"/>
        <v>42651.166666653793</v>
      </c>
      <c r="E5310" t="str">
        <f t="shared" si="497"/>
        <v>LRKPLGS</v>
      </c>
      <c r="F5310" s="39">
        <v>60.557868957519531</v>
      </c>
      <c r="G5310">
        <f t="shared" si="495"/>
        <v>9.9069412480276521E-4</v>
      </c>
      <c r="H5310" s="38">
        <f>G5310*SUMIF('Manual Inputs'!$B$11:$B$22,'Expanded kW'!A5310,'Manual Inputs'!$C$11:$C$22)</f>
        <v>34399.848318867422</v>
      </c>
    </row>
    <row r="5311" spans="1:8" x14ac:dyDescent="0.2">
      <c r="A5311">
        <f t="shared" si="492"/>
        <v>10</v>
      </c>
      <c r="B5311" t="b">
        <f t="shared" si="493"/>
        <v>0</v>
      </c>
      <c r="C5311" t="str">
        <f t="shared" si="494"/>
        <v>OFF</v>
      </c>
      <c r="D5311" s="4">
        <f t="shared" si="496"/>
        <v>42651.208333320457</v>
      </c>
      <c r="E5311" t="str">
        <f t="shared" si="497"/>
        <v>LRKPLGS</v>
      </c>
      <c r="F5311" s="39">
        <v>70.087287902832031</v>
      </c>
      <c r="G5311">
        <f t="shared" si="495"/>
        <v>1.1465902870096587E-3</v>
      </c>
      <c r="H5311" s="38">
        <f>G5311*SUMIF('Manual Inputs'!$B$11:$B$22,'Expanded kW'!A5311,'Manual Inputs'!$C$11:$C$22)</f>
        <v>39813.02701766949</v>
      </c>
    </row>
    <row r="5312" spans="1:8" x14ac:dyDescent="0.2">
      <c r="A5312">
        <f t="shared" si="492"/>
        <v>10</v>
      </c>
      <c r="B5312" t="b">
        <f t="shared" si="493"/>
        <v>0</v>
      </c>
      <c r="C5312" t="str">
        <f t="shared" si="494"/>
        <v>OFF</v>
      </c>
      <c r="D5312" s="4">
        <f t="shared" si="496"/>
        <v>42651.249999987122</v>
      </c>
      <c r="E5312" t="str">
        <f t="shared" si="497"/>
        <v>LRKPLGS</v>
      </c>
      <c r="F5312" s="39">
        <v>69.12579345703125</v>
      </c>
      <c r="G5312">
        <f t="shared" si="495"/>
        <v>1.1308607556558799E-3</v>
      </c>
      <c r="H5312" s="38">
        <f>G5312*SUMIF('Manual Inputs'!$B$11:$B$22,'Expanded kW'!A5312,'Manual Inputs'!$C$11:$C$22)</f>
        <v>39266.850877980985</v>
      </c>
    </row>
    <row r="5313" spans="1:8" x14ac:dyDescent="0.2">
      <c r="A5313">
        <f t="shared" si="492"/>
        <v>10</v>
      </c>
      <c r="B5313" t="b">
        <f t="shared" si="493"/>
        <v>0</v>
      </c>
      <c r="C5313" t="str">
        <f t="shared" si="494"/>
        <v>OFF</v>
      </c>
      <c r="D5313" s="4">
        <f t="shared" si="496"/>
        <v>42651.291666653786</v>
      </c>
      <c r="E5313" t="str">
        <f t="shared" si="497"/>
        <v>LRKPLGS</v>
      </c>
      <c r="F5313" s="39">
        <v>72.066909790039063</v>
      </c>
      <c r="G5313">
        <f t="shared" si="495"/>
        <v>1.1789758350275838E-3</v>
      </c>
      <c r="H5313" s="38">
        <f>G5313*SUMIF('Manual Inputs'!$B$11:$B$22,'Expanded kW'!A5313,'Manual Inputs'!$C$11:$C$22)</f>
        <v>40937.549624242754</v>
      </c>
    </row>
    <row r="5314" spans="1:8" x14ac:dyDescent="0.2">
      <c r="A5314">
        <f t="shared" ref="A5314:A5377" si="498">MONTH(D5314)</f>
        <v>10</v>
      </c>
      <c r="B5314" t="b">
        <f t="shared" ref="B5314:B5377" si="499">IF(ISNA(VLOOKUP(DATE(YEAR(D5314),MONTH(D5314),DAY(D5314)),Holidays,1,FALSE)),FALSE,TRUE)</f>
        <v>0</v>
      </c>
      <c r="C5314" t="str">
        <f t="shared" ref="C5314:C5377" si="500">IF(OR(HOUR(D5314)&lt;PkStart,HOUR(D5314)&gt;OPkStart-1,WEEKDAY(D5314,2)&gt;5,B5314)=TRUE,"OFF","ON")</f>
        <v>OFF</v>
      </c>
      <c r="D5314" s="4">
        <f t="shared" si="496"/>
        <v>42651.33333332045</v>
      </c>
      <c r="E5314" t="str">
        <f t="shared" si="497"/>
        <v>LRKPLGS</v>
      </c>
      <c r="F5314" s="39">
        <v>75.524559020996094</v>
      </c>
      <c r="G5314">
        <f t="shared" ref="G5314:G5377" si="501">IF(SUMIF($A$2:$A$8761,A5314,$F$2:$F$8761)=0,0,F5314/SUMIF($A$2:$A$8761,A5314,$F$2:$F$8761))</f>
        <v>1.2355411144488403E-3</v>
      </c>
      <c r="H5314" s="38">
        <f>G5314*SUMIF('Manual Inputs'!$B$11:$B$22,'Expanded kW'!A5314,'Manual Inputs'!$C$11:$C$22)</f>
        <v>42901.664464020338</v>
      </c>
    </row>
    <row r="5315" spans="1:8" x14ac:dyDescent="0.2">
      <c r="A5315">
        <f t="shared" si="498"/>
        <v>10</v>
      </c>
      <c r="B5315" t="b">
        <f t="shared" si="499"/>
        <v>0</v>
      </c>
      <c r="C5315" t="str">
        <f t="shared" si="500"/>
        <v>OFF</v>
      </c>
      <c r="D5315" s="4">
        <f t="shared" si="496"/>
        <v>42651.374999987114</v>
      </c>
      <c r="E5315" t="str">
        <f t="shared" si="497"/>
        <v>LRKPLGS</v>
      </c>
      <c r="F5315" s="39">
        <v>78.862319946289063</v>
      </c>
      <c r="G5315">
        <f t="shared" si="501"/>
        <v>1.2901450857511262E-3</v>
      </c>
      <c r="H5315" s="38">
        <f>G5315*SUMIF('Manual Inputs'!$B$11:$B$22,'Expanded kW'!A5315,'Manual Inputs'!$C$11:$C$22)</f>
        <v>44797.676849054296</v>
      </c>
    </row>
    <row r="5316" spans="1:8" x14ac:dyDescent="0.2">
      <c r="A5316">
        <f t="shared" si="498"/>
        <v>10</v>
      </c>
      <c r="B5316" t="b">
        <f t="shared" si="499"/>
        <v>0</v>
      </c>
      <c r="C5316" t="str">
        <f t="shared" si="500"/>
        <v>OFF</v>
      </c>
      <c r="D5316" s="4">
        <f t="shared" ref="D5316:D5379" si="502">+D5315+1/24</f>
        <v>42651.416666653779</v>
      </c>
      <c r="E5316" t="str">
        <f t="shared" ref="E5316:E5379" si="503">+E5315</f>
        <v>LRKPLGS</v>
      </c>
      <c r="F5316" s="39">
        <v>76.740859985351563</v>
      </c>
      <c r="G5316">
        <f t="shared" si="501"/>
        <v>1.2554391432289512E-3</v>
      </c>
      <c r="H5316" s="38">
        <f>G5316*SUMIF('Manual Inputs'!$B$11:$B$22,'Expanded kW'!A5316,'Manual Inputs'!$C$11:$C$22)</f>
        <v>43592.583239799431</v>
      </c>
    </row>
    <row r="5317" spans="1:8" x14ac:dyDescent="0.2">
      <c r="A5317">
        <f t="shared" si="498"/>
        <v>10</v>
      </c>
      <c r="B5317" t="b">
        <f t="shared" si="499"/>
        <v>0</v>
      </c>
      <c r="C5317" t="str">
        <f t="shared" si="500"/>
        <v>OFF</v>
      </c>
      <c r="D5317" s="4">
        <f t="shared" si="502"/>
        <v>42651.458333320443</v>
      </c>
      <c r="E5317" t="str">
        <f t="shared" si="503"/>
        <v>LRKPLGS</v>
      </c>
      <c r="F5317" s="39">
        <v>80.6976318359375</v>
      </c>
      <c r="G5317">
        <f t="shared" si="501"/>
        <v>1.3201697999221424E-3</v>
      </c>
      <c r="H5317" s="38">
        <f>G5317*SUMIF('Manual Inputs'!$B$11:$B$22,'Expanded kW'!A5317,'Manual Inputs'!$C$11:$C$22)</f>
        <v>45840.224278621354</v>
      </c>
    </row>
    <row r="5318" spans="1:8" x14ac:dyDescent="0.2">
      <c r="A5318">
        <f t="shared" si="498"/>
        <v>10</v>
      </c>
      <c r="B5318" t="b">
        <f t="shared" si="499"/>
        <v>0</v>
      </c>
      <c r="C5318" t="str">
        <f t="shared" si="500"/>
        <v>OFF</v>
      </c>
      <c r="D5318" s="4">
        <f t="shared" si="502"/>
        <v>42651.499999987107</v>
      </c>
      <c r="E5318" t="str">
        <f t="shared" si="503"/>
        <v>LRKPLGS</v>
      </c>
      <c r="F5318" s="39">
        <v>80.470863342285156</v>
      </c>
      <c r="G5318">
        <f t="shared" si="501"/>
        <v>1.3164599894843055E-3</v>
      </c>
      <c r="H5318" s="38">
        <f>G5318*SUMIF('Manual Inputs'!$B$11:$B$22,'Expanded kW'!A5318,'Manual Inputs'!$C$11:$C$22)</f>
        <v>45711.408619823793</v>
      </c>
    </row>
    <row r="5319" spans="1:8" x14ac:dyDescent="0.2">
      <c r="A5319">
        <f t="shared" si="498"/>
        <v>10</v>
      </c>
      <c r="B5319" t="b">
        <f t="shared" si="499"/>
        <v>0</v>
      </c>
      <c r="C5319" t="str">
        <f t="shared" si="500"/>
        <v>OFF</v>
      </c>
      <c r="D5319" s="4">
        <f t="shared" si="502"/>
        <v>42651.541666653771</v>
      </c>
      <c r="E5319" t="str">
        <f t="shared" si="503"/>
        <v>LRKPLGS</v>
      </c>
      <c r="F5319" s="39">
        <v>80.046897888183594</v>
      </c>
      <c r="G5319">
        <f t="shared" si="501"/>
        <v>1.3095241429671107E-3</v>
      </c>
      <c r="H5319" s="38">
        <f>G5319*SUMIF('Manual Inputs'!$B$11:$B$22,'Expanded kW'!A5319,'Manual Inputs'!$C$11:$C$22)</f>
        <v>45470.575387667552</v>
      </c>
    </row>
    <row r="5320" spans="1:8" x14ac:dyDescent="0.2">
      <c r="A5320">
        <f t="shared" si="498"/>
        <v>10</v>
      </c>
      <c r="B5320" t="b">
        <f t="shared" si="499"/>
        <v>0</v>
      </c>
      <c r="C5320" t="str">
        <f t="shared" si="500"/>
        <v>OFF</v>
      </c>
      <c r="D5320" s="4">
        <f t="shared" si="502"/>
        <v>42651.583333320435</v>
      </c>
      <c r="E5320" t="str">
        <f t="shared" si="503"/>
        <v>LRKPLGS</v>
      </c>
      <c r="F5320" s="39">
        <v>79.307769775390625</v>
      </c>
      <c r="G5320">
        <f t="shared" si="501"/>
        <v>1.2974324050736552E-3</v>
      </c>
      <c r="H5320" s="38">
        <f>G5320*SUMIF('Manual Inputs'!$B$11:$B$22,'Expanded kW'!A5320,'Manual Inputs'!$C$11:$C$22)</f>
        <v>45050.714262994807</v>
      </c>
    </row>
    <row r="5321" spans="1:8" x14ac:dyDescent="0.2">
      <c r="A5321">
        <f t="shared" si="498"/>
        <v>10</v>
      </c>
      <c r="B5321" t="b">
        <f t="shared" si="499"/>
        <v>0</v>
      </c>
      <c r="C5321" t="str">
        <f t="shared" si="500"/>
        <v>OFF</v>
      </c>
      <c r="D5321" s="4">
        <f t="shared" si="502"/>
        <v>42651.6249999871</v>
      </c>
      <c r="E5321" t="str">
        <f t="shared" si="503"/>
        <v>LRKPLGS</v>
      </c>
      <c r="F5321" s="39">
        <v>81.904464721679688</v>
      </c>
      <c r="G5321">
        <f t="shared" si="501"/>
        <v>1.3399129360348455E-3</v>
      </c>
      <c r="H5321" s="38">
        <f>G5321*SUMIF('Manual Inputs'!$B$11:$B$22,'Expanded kW'!A5321,'Manual Inputs'!$C$11:$C$22)</f>
        <v>46525.764720027473</v>
      </c>
    </row>
    <row r="5322" spans="1:8" x14ac:dyDescent="0.2">
      <c r="A5322">
        <f t="shared" si="498"/>
        <v>10</v>
      </c>
      <c r="B5322" t="b">
        <f t="shared" si="499"/>
        <v>0</v>
      </c>
      <c r="C5322" t="str">
        <f t="shared" si="500"/>
        <v>OFF</v>
      </c>
      <c r="D5322" s="4">
        <f t="shared" si="502"/>
        <v>42651.666666653764</v>
      </c>
      <c r="E5322" t="str">
        <f t="shared" si="503"/>
        <v>LRKPLGS</v>
      </c>
      <c r="F5322" s="39">
        <v>82.380790710449219</v>
      </c>
      <c r="G5322">
        <f t="shared" si="501"/>
        <v>1.3477053727022565E-3</v>
      </c>
      <c r="H5322" s="38">
        <f>G5322*SUMIF('Manual Inputs'!$B$11:$B$22,'Expanded kW'!A5322,'Manual Inputs'!$C$11:$C$22)</f>
        <v>46796.341311411503</v>
      </c>
    </row>
    <row r="5323" spans="1:8" x14ac:dyDescent="0.2">
      <c r="A5323">
        <f t="shared" si="498"/>
        <v>10</v>
      </c>
      <c r="B5323" t="b">
        <f t="shared" si="499"/>
        <v>0</v>
      </c>
      <c r="C5323" t="str">
        <f t="shared" si="500"/>
        <v>OFF</v>
      </c>
      <c r="D5323" s="4">
        <f t="shared" si="502"/>
        <v>42651.708333320428</v>
      </c>
      <c r="E5323" t="str">
        <f t="shared" si="503"/>
        <v>LRKPLGS</v>
      </c>
      <c r="F5323" s="39">
        <v>78.636985778808594</v>
      </c>
      <c r="G5323">
        <f t="shared" si="501"/>
        <v>1.2864587401170548E-3</v>
      </c>
      <c r="H5323" s="38">
        <f>G5323*SUMIF('Manual Inputs'!$B$11:$B$22,'Expanded kW'!A5323,'Manual Inputs'!$C$11:$C$22)</f>
        <v>44669.675958074731</v>
      </c>
    </row>
    <row r="5324" spans="1:8" x14ac:dyDescent="0.2">
      <c r="A5324">
        <f t="shared" si="498"/>
        <v>10</v>
      </c>
      <c r="B5324" t="b">
        <f t="shared" si="499"/>
        <v>0</v>
      </c>
      <c r="C5324" t="str">
        <f t="shared" si="500"/>
        <v>OFF</v>
      </c>
      <c r="D5324" s="4">
        <f t="shared" si="502"/>
        <v>42651.749999987092</v>
      </c>
      <c r="E5324" t="str">
        <f t="shared" si="503"/>
        <v>LRKPLGS</v>
      </c>
      <c r="F5324" s="39">
        <v>71.504096984863281</v>
      </c>
      <c r="G5324">
        <f t="shared" si="501"/>
        <v>1.1697685206182452E-3</v>
      </c>
      <c r="H5324" s="38">
        <f>G5324*SUMIF('Manual Inputs'!$B$11:$B$22,'Expanded kW'!A5324,'Manual Inputs'!$C$11:$C$22)</f>
        <v>40617.844266982836</v>
      </c>
    </row>
    <row r="5325" spans="1:8" x14ac:dyDescent="0.2">
      <c r="A5325">
        <f t="shared" si="498"/>
        <v>10</v>
      </c>
      <c r="B5325" t="b">
        <f t="shared" si="499"/>
        <v>0</v>
      </c>
      <c r="C5325" t="str">
        <f t="shared" si="500"/>
        <v>OFF</v>
      </c>
      <c r="D5325" s="4">
        <f t="shared" si="502"/>
        <v>42651.791666653757</v>
      </c>
      <c r="E5325" t="str">
        <f t="shared" si="503"/>
        <v>LRKPLGS</v>
      </c>
      <c r="F5325" s="39">
        <v>69.297073364257813</v>
      </c>
      <c r="G5325">
        <f t="shared" si="501"/>
        <v>1.1336628027012465E-3</v>
      </c>
      <c r="H5325" s="38">
        <f>G5325*SUMIF('Manual Inputs'!$B$11:$B$22,'Expanded kW'!A5325,'Manual Inputs'!$C$11:$C$22)</f>
        <v>39364.146290288118</v>
      </c>
    </row>
    <row r="5326" spans="1:8" x14ac:dyDescent="0.2">
      <c r="A5326">
        <f t="shared" si="498"/>
        <v>10</v>
      </c>
      <c r="B5326" t="b">
        <f t="shared" si="499"/>
        <v>0</v>
      </c>
      <c r="C5326" t="str">
        <f t="shared" si="500"/>
        <v>OFF</v>
      </c>
      <c r="D5326" s="4">
        <f t="shared" si="502"/>
        <v>42651.833333320421</v>
      </c>
      <c r="E5326" t="str">
        <f t="shared" si="503"/>
        <v>LRKPLGS</v>
      </c>
      <c r="F5326" s="39">
        <v>66.2083740234375</v>
      </c>
      <c r="G5326">
        <f t="shared" si="501"/>
        <v>1.083133344797446E-3</v>
      </c>
      <c r="H5326" s="38">
        <f>G5326*SUMIF('Manual Inputs'!$B$11:$B$22,'Expanded kW'!A5326,'Manual Inputs'!$C$11:$C$22)</f>
        <v>37609.613136201442</v>
      </c>
    </row>
    <row r="5327" spans="1:8" x14ac:dyDescent="0.2">
      <c r="A5327">
        <f t="shared" si="498"/>
        <v>10</v>
      </c>
      <c r="B5327" t="b">
        <f t="shared" si="499"/>
        <v>0</v>
      </c>
      <c r="C5327" t="str">
        <f t="shared" si="500"/>
        <v>OFF</v>
      </c>
      <c r="D5327" s="4">
        <f t="shared" si="502"/>
        <v>42651.874999987085</v>
      </c>
      <c r="E5327" t="str">
        <f t="shared" si="503"/>
        <v>LRKPLGS</v>
      </c>
      <c r="F5327" s="39">
        <v>58.024242401123047</v>
      </c>
      <c r="G5327">
        <f t="shared" si="501"/>
        <v>9.4924535873692128E-4</v>
      </c>
      <c r="H5327" s="38">
        <f>G5327*SUMIF('Manual Inputs'!$B$11:$B$22,'Expanded kW'!A5327,'Manual Inputs'!$C$11:$C$22)</f>
        <v>32960.623809533507</v>
      </c>
    </row>
    <row r="5328" spans="1:8" x14ac:dyDescent="0.2">
      <c r="A5328">
        <f t="shared" si="498"/>
        <v>10</v>
      </c>
      <c r="B5328" t="b">
        <f t="shared" si="499"/>
        <v>0</v>
      </c>
      <c r="C5328" t="str">
        <f t="shared" si="500"/>
        <v>OFF</v>
      </c>
      <c r="D5328" s="4">
        <f t="shared" si="502"/>
        <v>42651.916666653749</v>
      </c>
      <c r="E5328" t="str">
        <f t="shared" si="503"/>
        <v>LRKPLGS</v>
      </c>
      <c r="F5328" s="39">
        <v>54.424728393554688</v>
      </c>
      <c r="G5328">
        <f t="shared" si="501"/>
        <v>8.9035924796666388E-4</v>
      </c>
      <c r="H5328" s="38">
        <f>G5328*SUMIF('Manual Inputs'!$B$11:$B$22,'Expanded kW'!A5328,'Manual Inputs'!$C$11:$C$22)</f>
        <v>30915.92279852452</v>
      </c>
    </row>
    <row r="5329" spans="1:8" x14ac:dyDescent="0.2">
      <c r="A5329">
        <f t="shared" si="498"/>
        <v>10</v>
      </c>
      <c r="B5329" t="b">
        <f t="shared" si="499"/>
        <v>0</v>
      </c>
      <c r="C5329" t="str">
        <f t="shared" si="500"/>
        <v>OFF</v>
      </c>
      <c r="D5329" s="4">
        <f t="shared" si="502"/>
        <v>42651.958333320414</v>
      </c>
      <c r="E5329" t="str">
        <f t="shared" si="503"/>
        <v>LRKPLGS</v>
      </c>
      <c r="F5329" s="39">
        <v>51.997097015380859</v>
      </c>
      <c r="G5329">
        <f t="shared" si="501"/>
        <v>8.5064450593651166E-4</v>
      </c>
      <c r="H5329" s="38">
        <f>G5329*SUMIF('Manual Inputs'!$B$11:$B$22,'Expanded kW'!A5329,'Manual Inputs'!$C$11:$C$22)</f>
        <v>29536.908764165353</v>
      </c>
    </row>
    <row r="5330" spans="1:8" x14ac:dyDescent="0.2">
      <c r="A5330">
        <f t="shared" si="498"/>
        <v>10</v>
      </c>
      <c r="B5330" t="b">
        <f t="shared" si="499"/>
        <v>0</v>
      </c>
      <c r="C5330" t="str">
        <f t="shared" si="500"/>
        <v>OFF</v>
      </c>
      <c r="D5330" s="4">
        <f t="shared" si="502"/>
        <v>42651.999999987078</v>
      </c>
      <c r="E5330" t="str">
        <f t="shared" si="503"/>
        <v>LRKPLGS</v>
      </c>
      <c r="F5330" s="39">
        <v>50.451957702636719</v>
      </c>
      <c r="G5330">
        <f t="shared" si="501"/>
        <v>8.2536685886126185E-4</v>
      </c>
      <c r="H5330" s="38">
        <f>G5330*SUMIF('Manual Inputs'!$B$11:$B$22,'Expanded kW'!A5330,'Manual Inputs'!$C$11:$C$22)</f>
        <v>28659.193631434984</v>
      </c>
    </row>
    <row r="5331" spans="1:8" x14ac:dyDescent="0.2">
      <c r="A5331">
        <f t="shared" si="498"/>
        <v>10</v>
      </c>
      <c r="B5331" t="b">
        <f t="shared" si="499"/>
        <v>0</v>
      </c>
      <c r="C5331" t="str">
        <f t="shared" si="500"/>
        <v>OFF</v>
      </c>
      <c r="D5331" s="4">
        <f t="shared" si="502"/>
        <v>42652.041666653742</v>
      </c>
      <c r="E5331" t="str">
        <f t="shared" si="503"/>
        <v>LRKPLGS</v>
      </c>
      <c r="F5331" s="39">
        <v>50.902961730957031</v>
      </c>
      <c r="G5331">
        <f t="shared" si="501"/>
        <v>8.3274504189198811E-4</v>
      </c>
      <c r="H5331" s="38">
        <f>G5331*SUMIF('Manual Inputs'!$B$11:$B$22,'Expanded kW'!A5331,'Manual Inputs'!$C$11:$C$22)</f>
        <v>28915.386103734498</v>
      </c>
    </row>
    <row r="5332" spans="1:8" x14ac:dyDescent="0.2">
      <c r="A5332">
        <f t="shared" si="498"/>
        <v>10</v>
      </c>
      <c r="B5332" t="b">
        <f t="shared" si="499"/>
        <v>0</v>
      </c>
      <c r="C5332" t="str">
        <f t="shared" si="500"/>
        <v>OFF</v>
      </c>
      <c r="D5332" s="4">
        <f t="shared" si="502"/>
        <v>42652.083333320406</v>
      </c>
      <c r="E5332" t="str">
        <f t="shared" si="503"/>
        <v>LRKPLGS</v>
      </c>
      <c r="F5332" s="39">
        <v>49.921279907226562</v>
      </c>
      <c r="G5332">
        <f t="shared" si="501"/>
        <v>8.1668525590649277E-4</v>
      </c>
      <c r="H5332" s="38">
        <f>G5332*SUMIF('Manual Inputs'!$B$11:$B$22,'Expanded kW'!A5332,'Manual Inputs'!$C$11:$C$22)</f>
        <v>28357.742540395007</v>
      </c>
    </row>
    <row r="5333" spans="1:8" x14ac:dyDescent="0.2">
      <c r="A5333">
        <f t="shared" si="498"/>
        <v>10</v>
      </c>
      <c r="B5333" t="b">
        <f t="shared" si="499"/>
        <v>0</v>
      </c>
      <c r="C5333" t="str">
        <f t="shared" si="500"/>
        <v>OFF</v>
      </c>
      <c r="D5333" s="4">
        <f t="shared" si="502"/>
        <v>42652.124999987071</v>
      </c>
      <c r="E5333" t="str">
        <f t="shared" si="503"/>
        <v>LRKPLGS</v>
      </c>
      <c r="F5333" s="39">
        <v>49.286403656005859</v>
      </c>
      <c r="G5333">
        <f t="shared" si="501"/>
        <v>8.0629902232713137E-4</v>
      </c>
      <c r="H5333" s="38">
        <f>G5333*SUMIF('Manual Inputs'!$B$11:$B$22,'Expanded kW'!A5333,'Manual Inputs'!$C$11:$C$22)</f>
        <v>27997.101601088445</v>
      </c>
    </row>
    <row r="5334" spans="1:8" x14ac:dyDescent="0.2">
      <c r="A5334">
        <f t="shared" si="498"/>
        <v>10</v>
      </c>
      <c r="B5334" t="b">
        <f t="shared" si="499"/>
        <v>0</v>
      </c>
      <c r="C5334" t="str">
        <f t="shared" si="500"/>
        <v>OFF</v>
      </c>
      <c r="D5334" s="4">
        <f t="shared" si="502"/>
        <v>42652.166666653735</v>
      </c>
      <c r="E5334" t="str">
        <f t="shared" si="503"/>
        <v>LRKPLGS</v>
      </c>
      <c r="F5334" s="39">
        <v>49.596412658691406</v>
      </c>
      <c r="G5334">
        <f t="shared" si="501"/>
        <v>8.1137060266645901E-4</v>
      </c>
      <c r="H5334" s="38">
        <f>G5334*SUMIF('Manual Inputs'!$B$11:$B$22,'Expanded kW'!A5334,'Manual Inputs'!$C$11:$C$22)</f>
        <v>28173.201963492993</v>
      </c>
    </row>
    <row r="5335" spans="1:8" x14ac:dyDescent="0.2">
      <c r="A5335">
        <f t="shared" si="498"/>
        <v>10</v>
      </c>
      <c r="B5335" t="b">
        <f t="shared" si="499"/>
        <v>0</v>
      </c>
      <c r="C5335" t="str">
        <f t="shared" si="500"/>
        <v>OFF</v>
      </c>
      <c r="D5335" s="4">
        <f t="shared" si="502"/>
        <v>42652.208333320399</v>
      </c>
      <c r="E5335" t="str">
        <f t="shared" si="503"/>
        <v>LRKPLGS</v>
      </c>
      <c r="F5335" s="39">
        <v>58.936046600341797</v>
      </c>
      <c r="G5335">
        <f t="shared" si="501"/>
        <v>9.6416198441557873E-4</v>
      </c>
      <c r="H5335" s="38">
        <f>G5335*SUMIF('Manual Inputs'!$B$11:$B$22,'Expanded kW'!A5335,'Manual Inputs'!$C$11:$C$22)</f>
        <v>33478.573444974514</v>
      </c>
    </row>
    <row r="5336" spans="1:8" x14ac:dyDescent="0.2">
      <c r="A5336">
        <f t="shared" si="498"/>
        <v>10</v>
      </c>
      <c r="B5336" t="b">
        <f t="shared" si="499"/>
        <v>0</v>
      </c>
      <c r="C5336" t="str">
        <f t="shared" si="500"/>
        <v>OFF</v>
      </c>
      <c r="D5336" s="4">
        <f t="shared" si="502"/>
        <v>42652.249999987063</v>
      </c>
      <c r="E5336" t="str">
        <f t="shared" si="503"/>
        <v>LRKPLGS</v>
      </c>
      <c r="F5336" s="39">
        <v>63.627899169921875</v>
      </c>
      <c r="G5336">
        <f t="shared" si="501"/>
        <v>1.0409181658192603E-3</v>
      </c>
      <c r="H5336" s="38">
        <f>G5336*SUMIF('Manual Inputs'!$B$11:$B$22,'Expanded kW'!A5336,'Manual Inputs'!$C$11:$C$22)</f>
        <v>36143.776489706193</v>
      </c>
    </row>
    <row r="5337" spans="1:8" x14ac:dyDescent="0.2">
      <c r="A5337">
        <f t="shared" si="498"/>
        <v>10</v>
      </c>
      <c r="B5337" t="b">
        <f t="shared" si="499"/>
        <v>0</v>
      </c>
      <c r="C5337" t="str">
        <f t="shared" si="500"/>
        <v>OFF</v>
      </c>
      <c r="D5337" s="4">
        <f t="shared" si="502"/>
        <v>42652.291666653728</v>
      </c>
      <c r="E5337" t="str">
        <f t="shared" si="503"/>
        <v>LRKPLGS</v>
      </c>
      <c r="F5337" s="39">
        <v>60.173271179199219</v>
      </c>
      <c r="G5337">
        <f t="shared" si="501"/>
        <v>9.8440231226125385E-4</v>
      </c>
      <c r="H5337" s="38">
        <f>G5337*SUMIF('Manual Inputs'!$B$11:$B$22,'Expanded kW'!A5337,'Manual Inputs'!$C$11:$C$22)</f>
        <v>34181.37786299202</v>
      </c>
    </row>
    <row r="5338" spans="1:8" x14ac:dyDescent="0.2">
      <c r="A5338">
        <f t="shared" si="498"/>
        <v>10</v>
      </c>
      <c r="B5338" t="b">
        <f t="shared" si="499"/>
        <v>0</v>
      </c>
      <c r="C5338" t="str">
        <f t="shared" si="500"/>
        <v>OFF</v>
      </c>
      <c r="D5338" s="4">
        <f t="shared" si="502"/>
        <v>42652.333333320392</v>
      </c>
      <c r="E5338" t="str">
        <f t="shared" si="503"/>
        <v>LRKPLGS</v>
      </c>
      <c r="F5338" s="39">
        <v>61.485321044921875</v>
      </c>
      <c r="G5338">
        <f t="shared" si="501"/>
        <v>1.0058667415054781E-3</v>
      </c>
      <c r="H5338" s="38">
        <f>G5338*SUMIF('Manual Inputs'!$B$11:$B$22,'Expanded kW'!A5338,'Manual Inputs'!$C$11:$C$22)</f>
        <v>34926.686724492924</v>
      </c>
    </row>
    <row r="5339" spans="1:8" x14ac:dyDescent="0.2">
      <c r="A5339">
        <f t="shared" si="498"/>
        <v>10</v>
      </c>
      <c r="B5339" t="b">
        <f t="shared" si="499"/>
        <v>0</v>
      </c>
      <c r="C5339" t="str">
        <f t="shared" si="500"/>
        <v>OFF</v>
      </c>
      <c r="D5339" s="4">
        <f t="shared" si="502"/>
        <v>42652.374999987056</v>
      </c>
      <c r="E5339" t="str">
        <f t="shared" si="503"/>
        <v>LRKPLGS</v>
      </c>
      <c r="F5339" s="39">
        <v>63.239696502685547</v>
      </c>
      <c r="G5339">
        <f t="shared" si="501"/>
        <v>1.0345673792363707E-3</v>
      </c>
      <c r="H5339" s="38">
        <f>G5339*SUMIF('Manual Inputs'!$B$11:$B$22,'Expanded kW'!A5339,'Manual Inputs'!$C$11:$C$22)</f>
        <v>35923.258279607398</v>
      </c>
    </row>
    <row r="5340" spans="1:8" x14ac:dyDescent="0.2">
      <c r="A5340">
        <f t="shared" si="498"/>
        <v>10</v>
      </c>
      <c r="B5340" t="b">
        <f t="shared" si="499"/>
        <v>0</v>
      </c>
      <c r="C5340" t="str">
        <f t="shared" si="500"/>
        <v>OFF</v>
      </c>
      <c r="D5340" s="4">
        <f t="shared" si="502"/>
        <v>42652.41666665372</v>
      </c>
      <c r="E5340" t="str">
        <f t="shared" si="503"/>
        <v>LRKPLGS</v>
      </c>
      <c r="F5340" s="39">
        <v>66.185562133789063</v>
      </c>
      <c r="G5340">
        <f t="shared" si="501"/>
        <v>1.0827601545673503E-3</v>
      </c>
      <c r="H5340" s="38">
        <f>G5340*SUMIF('Manual Inputs'!$B$11:$B$22,'Expanded kW'!A5340,'Manual Inputs'!$C$11:$C$22)</f>
        <v>37596.654860798393</v>
      </c>
    </row>
    <row r="5341" spans="1:8" x14ac:dyDescent="0.2">
      <c r="A5341">
        <f t="shared" si="498"/>
        <v>10</v>
      </c>
      <c r="B5341" t="b">
        <f t="shared" si="499"/>
        <v>0</v>
      </c>
      <c r="C5341" t="str">
        <f t="shared" si="500"/>
        <v>OFF</v>
      </c>
      <c r="D5341" s="4">
        <f t="shared" si="502"/>
        <v>42652.458333320385</v>
      </c>
      <c r="E5341" t="str">
        <f t="shared" si="503"/>
        <v>LRKPLGS</v>
      </c>
      <c r="F5341" s="39">
        <v>68.065849304199219</v>
      </c>
      <c r="G5341">
        <f t="shared" si="501"/>
        <v>1.1135206401117488E-3</v>
      </c>
      <c r="H5341" s="38">
        <f>G5341*SUMIF('Manual Inputs'!$B$11:$B$22,'Expanded kW'!A5341,'Manual Inputs'!$C$11:$C$22)</f>
        <v>38664.750462104887</v>
      </c>
    </row>
    <row r="5342" spans="1:8" x14ac:dyDescent="0.2">
      <c r="A5342">
        <f t="shared" si="498"/>
        <v>10</v>
      </c>
      <c r="B5342" t="b">
        <f t="shared" si="499"/>
        <v>0</v>
      </c>
      <c r="C5342" t="str">
        <f t="shared" si="500"/>
        <v>OFF</v>
      </c>
      <c r="D5342" s="4">
        <f t="shared" si="502"/>
        <v>42652.499999987049</v>
      </c>
      <c r="E5342" t="str">
        <f t="shared" si="503"/>
        <v>LRKPLGS</v>
      </c>
      <c r="F5342" s="39">
        <v>74.05499267578125</v>
      </c>
      <c r="G5342">
        <f t="shared" si="501"/>
        <v>1.2114998004251665E-3</v>
      </c>
      <c r="H5342" s="38">
        <f>G5342*SUMIF('Manual Inputs'!$B$11:$B$22,'Expanded kW'!A5342,'Manual Inputs'!$C$11:$C$22)</f>
        <v>42066.878494167846</v>
      </c>
    </row>
    <row r="5343" spans="1:8" x14ac:dyDescent="0.2">
      <c r="A5343">
        <f t="shared" si="498"/>
        <v>10</v>
      </c>
      <c r="B5343" t="b">
        <f t="shared" si="499"/>
        <v>0</v>
      </c>
      <c r="C5343" t="str">
        <f t="shared" si="500"/>
        <v>OFF</v>
      </c>
      <c r="D5343" s="4">
        <f t="shared" si="502"/>
        <v>42652.541666653713</v>
      </c>
      <c r="E5343" t="str">
        <f t="shared" si="503"/>
        <v>LRKPLGS</v>
      </c>
      <c r="F5343" s="39">
        <v>75.744682312011719</v>
      </c>
      <c r="G5343">
        <f t="shared" si="501"/>
        <v>1.2391422129500839E-3</v>
      </c>
      <c r="H5343" s="38">
        <f>G5343*SUMIF('Manual Inputs'!$B$11:$B$22,'Expanded kW'!A5343,'Manual Inputs'!$C$11:$C$22)</f>
        <v>43026.705320852656</v>
      </c>
    </row>
    <row r="5344" spans="1:8" x14ac:dyDescent="0.2">
      <c r="A5344">
        <f t="shared" si="498"/>
        <v>10</v>
      </c>
      <c r="B5344" t="b">
        <f t="shared" si="499"/>
        <v>0</v>
      </c>
      <c r="C5344" t="str">
        <f t="shared" si="500"/>
        <v>OFF</v>
      </c>
      <c r="D5344" s="4">
        <f t="shared" si="502"/>
        <v>42652.583333320377</v>
      </c>
      <c r="E5344" t="str">
        <f t="shared" si="503"/>
        <v>LRKPLGS</v>
      </c>
      <c r="F5344" s="39">
        <v>72.739738464355469</v>
      </c>
      <c r="G5344">
        <f t="shared" si="501"/>
        <v>1.1899829498108283E-3</v>
      </c>
      <c r="H5344" s="38">
        <f>G5344*SUMIF('Manual Inputs'!$B$11:$B$22,'Expanded kW'!A5344,'Manual Inputs'!$C$11:$C$22)</f>
        <v>41319.749406690593</v>
      </c>
    </row>
    <row r="5345" spans="1:8" x14ac:dyDescent="0.2">
      <c r="A5345">
        <f t="shared" si="498"/>
        <v>10</v>
      </c>
      <c r="B5345" t="b">
        <f t="shared" si="499"/>
        <v>0</v>
      </c>
      <c r="C5345" t="str">
        <f t="shared" si="500"/>
        <v>OFF</v>
      </c>
      <c r="D5345" s="4">
        <f t="shared" si="502"/>
        <v>42652.624999987042</v>
      </c>
      <c r="E5345" t="str">
        <f t="shared" si="503"/>
        <v>LRKPLGS</v>
      </c>
      <c r="F5345" s="39">
        <v>77.358169555664062</v>
      </c>
      <c r="G5345">
        <f t="shared" si="501"/>
        <v>1.2655379953685818E-3</v>
      </c>
      <c r="H5345" s="38">
        <f>G5345*SUMIF('Manual Inputs'!$B$11:$B$22,'Expanded kW'!A5345,'Manual Inputs'!$C$11:$C$22)</f>
        <v>43943.245440271377</v>
      </c>
    </row>
    <row r="5346" spans="1:8" x14ac:dyDescent="0.2">
      <c r="A5346">
        <f t="shared" si="498"/>
        <v>10</v>
      </c>
      <c r="B5346" t="b">
        <f t="shared" si="499"/>
        <v>0</v>
      </c>
      <c r="C5346" t="str">
        <f t="shared" si="500"/>
        <v>OFF</v>
      </c>
      <c r="D5346" s="4">
        <f t="shared" si="502"/>
        <v>42652.666666653706</v>
      </c>
      <c r="E5346" t="str">
        <f t="shared" si="503"/>
        <v>LRKPLGS</v>
      </c>
      <c r="F5346" s="39">
        <v>77.799751281738281</v>
      </c>
      <c r="G5346">
        <f t="shared" si="501"/>
        <v>1.2727620346086163E-3</v>
      </c>
      <c r="H5346" s="38">
        <f>G5346*SUMIF('Manual Inputs'!$B$11:$B$22,'Expanded kW'!A5346,'Manual Inputs'!$C$11:$C$22)</f>
        <v>44194.085581426152</v>
      </c>
    </row>
    <row r="5347" spans="1:8" x14ac:dyDescent="0.2">
      <c r="A5347">
        <f t="shared" si="498"/>
        <v>10</v>
      </c>
      <c r="B5347" t="b">
        <f t="shared" si="499"/>
        <v>0</v>
      </c>
      <c r="C5347" t="str">
        <f t="shared" si="500"/>
        <v>OFF</v>
      </c>
      <c r="D5347" s="4">
        <f t="shared" si="502"/>
        <v>42652.70833332037</v>
      </c>
      <c r="E5347" t="str">
        <f t="shared" si="503"/>
        <v>LRKPLGS</v>
      </c>
      <c r="F5347" s="39">
        <v>83.377449035644531</v>
      </c>
      <c r="G5347">
        <f t="shared" si="501"/>
        <v>1.3640101661866408E-3</v>
      </c>
      <c r="H5347" s="38">
        <f>G5347*SUMIF('Manual Inputs'!$B$11:$B$22,'Expanded kW'!A5347,'Manual Inputs'!$C$11:$C$22)</f>
        <v>47362.492264254739</v>
      </c>
    </row>
    <row r="5348" spans="1:8" x14ac:dyDescent="0.2">
      <c r="A5348">
        <f t="shared" si="498"/>
        <v>10</v>
      </c>
      <c r="B5348" t="b">
        <f t="shared" si="499"/>
        <v>0</v>
      </c>
      <c r="C5348" t="str">
        <f t="shared" si="500"/>
        <v>OFF</v>
      </c>
      <c r="D5348" s="4">
        <f t="shared" si="502"/>
        <v>42652.749999987034</v>
      </c>
      <c r="E5348" t="str">
        <f t="shared" si="503"/>
        <v>LRKPLGS</v>
      </c>
      <c r="F5348" s="39">
        <v>70.774765014648437</v>
      </c>
      <c r="G5348">
        <f t="shared" si="501"/>
        <v>1.1578370423419946E-3</v>
      </c>
      <c r="H5348" s="38">
        <f>G5348*SUMIF('Manual Inputs'!$B$11:$B$22,'Expanded kW'!A5348,'Manual Inputs'!$C$11:$C$22)</f>
        <v>40203.547833152064</v>
      </c>
    </row>
    <row r="5349" spans="1:8" x14ac:dyDescent="0.2">
      <c r="A5349">
        <f t="shared" si="498"/>
        <v>10</v>
      </c>
      <c r="B5349" t="b">
        <f t="shared" si="499"/>
        <v>0</v>
      </c>
      <c r="C5349" t="str">
        <f t="shared" si="500"/>
        <v>OFF</v>
      </c>
      <c r="D5349" s="4">
        <f t="shared" si="502"/>
        <v>42652.791666653698</v>
      </c>
      <c r="E5349" t="str">
        <f t="shared" si="503"/>
        <v>LRKPLGS</v>
      </c>
      <c r="F5349" s="39">
        <v>68.40814208984375</v>
      </c>
      <c r="G5349">
        <f t="shared" si="501"/>
        <v>1.1191203657549727E-3</v>
      </c>
      <c r="H5349" s="38">
        <f>G5349*SUMIF('Manual Inputs'!$B$11:$B$22,'Expanded kW'!A5349,'Manual Inputs'!$C$11:$C$22)</f>
        <v>38859.189601221136</v>
      </c>
    </row>
    <row r="5350" spans="1:8" x14ac:dyDescent="0.2">
      <c r="A5350">
        <f t="shared" si="498"/>
        <v>10</v>
      </c>
      <c r="B5350" t="b">
        <f t="shared" si="499"/>
        <v>0</v>
      </c>
      <c r="C5350" t="str">
        <f t="shared" si="500"/>
        <v>OFF</v>
      </c>
      <c r="D5350" s="4">
        <f t="shared" si="502"/>
        <v>42652.833333320363</v>
      </c>
      <c r="E5350" t="str">
        <f t="shared" si="503"/>
        <v>LRKPLGS</v>
      </c>
      <c r="F5350" s="39">
        <v>67.578422546386719</v>
      </c>
      <c r="G5350">
        <f t="shared" si="501"/>
        <v>1.1055466008407296E-3</v>
      </c>
      <c r="H5350" s="38">
        <f>G5350*SUMIF('Manual Inputs'!$B$11:$B$22,'Expanded kW'!A5350,'Manual Inputs'!$C$11:$C$22)</f>
        <v>38387.868087874231</v>
      </c>
    </row>
    <row r="5351" spans="1:8" x14ac:dyDescent="0.2">
      <c r="A5351">
        <f t="shared" si="498"/>
        <v>10</v>
      </c>
      <c r="B5351" t="b">
        <f t="shared" si="499"/>
        <v>0</v>
      </c>
      <c r="C5351" t="str">
        <f t="shared" si="500"/>
        <v>OFF</v>
      </c>
      <c r="D5351" s="4">
        <f t="shared" si="502"/>
        <v>42652.874999987027</v>
      </c>
      <c r="E5351" t="str">
        <f t="shared" si="503"/>
        <v>LRKPLGS</v>
      </c>
      <c r="F5351" s="39">
        <v>65.466285705566406</v>
      </c>
      <c r="G5351">
        <f t="shared" si="501"/>
        <v>1.0709931795430283E-3</v>
      </c>
      <c r="H5351" s="38">
        <f>G5351*SUMIF('Manual Inputs'!$B$11:$B$22,'Expanded kW'!A5351,'Manual Inputs'!$C$11:$C$22)</f>
        <v>37188.070469436265</v>
      </c>
    </row>
    <row r="5352" spans="1:8" x14ac:dyDescent="0.2">
      <c r="A5352">
        <f t="shared" si="498"/>
        <v>10</v>
      </c>
      <c r="B5352" t="b">
        <f t="shared" si="499"/>
        <v>0</v>
      </c>
      <c r="C5352" t="str">
        <f t="shared" si="500"/>
        <v>OFF</v>
      </c>
      <c r="D5352" s="4">
        <f t="shared" si="502"/>
        <v>42652.916666653691</v>
      </c>
      <c r="E5352" t="str">
        <f t="shared" si="503"/>
        <v>LRKPLGS</v>
      </c>
      <c r="F5352" s="39">
        <v>63.086082458496094</v>
      </c>
      <c r="G5352">
        <f t="shared" si="501"/>
        <v>1.0320543361969528E-3</v>
      </c>
      <c r="H5352" s="38">
        <f>G5352*SUMIF('Manual Inputs'!$B$11:$B$22,'Expanded kW'!A5352,'Manual Inputs'!$C$11:$C$22)</f>
        <v>35835.997946462725</v>
      </c>
    </row>
    <row r="5353" spans="1:8" x14ac:dyDescent="0.2">
      <c r="A5353">
        <f t="shared" si="498"/>
        <v>10</v>
      </c>
      <c r="B5353" t="b">
        <f t="shared" si="499"/>
        <v>0</v>
      </c>
      <c r="C5353" t="str">
        <f t="shared" si="500"/>
        <v>OFF</v>
      </c>
      <c r="D5353" s="4">
        <f t="shared" si="502"/>
        <v>42652.958333320355</v>
      </c>
      <c r="E5353" t="str">
        <f t="shared" si="503"/>
        <v>LRKPLGS</v>
      </c>
      <c r="F5353" s="39">
        <v>63.391349792480469</v>
      </c>
      <c r="G5353">
        <f t="shared" si="501"/>
        <v>1.0370483453897906E-3</v>
      </c>
      <c r="H5353" s="38">
        <f>G5353*SUMIF('Manual Inputs'!$B$11:$B$22,'Expanded kW'!A5353,'Manual Inputs'!$C$11:$C$22)</f>
        <v>36009.404807809413</v>
      </c>
    </row>
    <row r="5354" spans="1:8" x14ac:dyDescent="0.2">
      <c r="A5354">
        <f t="shared" si="498"/>
        <v>10</v>
      </c>
      <c r="B5354" t="b">
        <f t="shared" si="499"/>
        <v>0</v>
      </c>
      <c r="C5354" t="str">
        <f t="shared" si="500"/>
        <v>OFF</v>
      </c>
      <c r="D5354" s="4">
        <f t="shared" si="502"/>
        <v>42652.99999998702</v>
      </c>
      <c r="E5354" t="str">
        <f t="shared" si="503"/>
        <v>LRKPLGS</v>
      </c>
      <c r="F5354" s="39">
        <v>60.990634918212891</v>
      </c>
      <c r="G5354">
        <f t="shared" si="501"/>
        <v>9.9777394286859394E-4</v>
      </c>
      <c r="H5354" s="38">
        <f>G5354*SUMIF('Manual Inputs'!$B$11:$B$22,'Expanded kW'!A5354,'Manual Inputs'!$C$11:$C$22)</f>
        <v>34645.680671651557</v>
      </c>
    </row>
    <row r="5355" spans="1:8" x14ac:dyDescent="0.2">
      <c r="A5355">
        <f t="shared" si="498"/>
        <v>10</v>
      </c>
      <c r="B5355" t="b">
        <f t="shared" si="499"/>
        <v>0</v>
      </c>
      <c r="C5355" t="str">
        <f t="shared" si="500"/>
        <v>OFF</v>
      </c>
      <c r="D5355" s="4">
        <f t="shared" si="502"/>
        <v>42653.041666653684</v>
      </c>
      <c r="E5355" t="str">
        <f t="shared" si="503"/>
        <v>LRKPLGS</v>
      </c>
      <c r="F5355" s="39">
        <v>60.365341186523438</v>
      </c>
      <c r="G5355">
        <f t="shared" si="501"/>
        <v>9.8754447414843008E-4</v>
      </c>
      <c r="H5355" s="38">
        <f>G5355*SUMIF('Manual Inputs'!$B$11:$B$22,'Expanded kW'!A5355,'Manual Inputs'!$C$11:$C$22)</f>
        <v>34290.483074788557</v>
      </c>
    </row>
    <row r="5356" spans="1:8" x14ac:dyDescent="0.2">
      <c r="A5356">
        <f t="shared" si="498"/>
        <v>10</v>
      </c>
      <c r="B5356" t="b">
        <f t="shared" si="499"/>
        <v>0</v>
      </c>
      <c r="C5356" t="str">
        <f t="shared" si="500"/>
        <v>OFF</v>
      </c>
      <c r="D5356" s="4">
        <f t="shared" si="502"/>
        <v>42653.083333320348</v>
      </c>
      <c r="E5356" t="str">
        <f t="shared" si="503"/>
        <v>LRKPLGS</v>
      </c>
      <c r="F5356" s="39">
        <v>58.831172943115234</v>
      </c>
      <c r="G5356">
        <f t="shared" si="501"/>
        <v>9.624463078594268E-4</v>
      </c>
      <c r="H5356" s="38">
        <f>G5356*SUMIF('Manual Inputs'!$B$11:$B$22,'Expanded kW'!A5356,'Manual Inputs'!$C$11:$C$22)</f>
        <v>33419.00004909149</v>
      </c>
    </row>
    <row r="5357" spans="1:8" x14ac:dyDescent="0.2">
      <c r="A5357">
        <f t="shared" si="498"/>
        <v>10</v>
      </c>
      <c r="B5357" t="b">
        <f t="shared" si="499"/>
        <v>0</v>
      </c>
      <c r="C5357" t="str">
        <f t="shared" si="500"/>
        <v>OFF</v>
      </c>
      <c r="D5357" s="4">
        <f t="shared" si="502"/>
        <v>42653.124999987012</v>
      </c>
      <c r="E5357" t="str">
        <f t="shared" si="503"/>
        <v>LRKPLGS</v>
      </c>
      <c r="F5357" s="39">
        <v>57.064228057861328</v>
      </c>
      <c r="G5357">
        <f t="shared" si="501"/>
        <v>9.3354004106362381E-4</v>
      </c>
      <c r="H5357" s="38">
        <f>G5357*SUMIF('Manual Inputs'!$B$11:$B$22,'Expanded kW'!A5357,'Manual Inputs'!$C$11:$C$22)</f>
        <v>32415.288440891225</v>
      </c>
    </row>
    <row r="5358" spans="1:8" x14ac:dyDescent="0.2">
      <c r="A5358">
        <f t="shared" si="498"/>
        <v>10</v>
      </c>
      <c r="B5358" t="b">
        <f t="shared" si="499"/>
        <v>0</v>
      </c>
      <c r="C5358" t="str">
        <f t="shared" si="500"/>
        <v>OFF</v>
      </c>
      <c r="D5358" s="4">
        <f t="shared" si="502"/>
        <v>42653.166666653677</v>
      </c>
      <c r="E5358" t="str">
        <f t="shared" si="503"/>
        <v>LRKPLGS</v>
      </c>
      <c r="F5358" s="39">
        <v>58.134872436523438</v>
      </c>
      <c r="G5358">
        <f t="shared" si="501"/>
        <v>9.5105520654009906E-4</v>
      </c>
      <c r="H5358" s="38">
        <f>G5358*SUMIF('Manual Inputs'!$B$11:$B$22,'Expanded kW'!A5358,'Manual Inputs'!$C$11:$C$22)</f>
        <v>33023.467111366903</v>
      </c>
    </row>
    <row r="5359" spans="1:8" x14ac:dyDescent="0.2">
      <c r="A5359">
        <f t="shared" si="498"/>
        <v>10</v>
      </c>
      <c r="B5359" t="b">
        <f t="shared" si="499"/>
        <v>0</v>
      </c>
      <c r="C5359" t="str">
        <f t="shared" si="500"/>
        <v>OFF</v>
      </c>
      <c r="D5359" s="4">
        <f t="shared" si="502"/>
        <v>42653.208333320341</v>
      </c>
      <c r="E5359" t="str">
        <f t="shared" si="503"/>
        <v>LRKPLGS</v>
      </c>
      <c r="F5359" s="39">
        <v>70.22113037109375</v>
      </c>
      <c r="G5359">
        <f t="shared" si="501"/>
        <v>1.1487798777141962E-3</v>
      </c>
      <c r="H5359" s="38">
        <f>G5359*SUMIF('Manual Inputs'!$B$11:$B$22,'Expanded kW'!A5359,'Manual Inputs'!$C$11:$C$22)</f>
        <v>39889.056123152972</v>
      </c>
    </row>
    <row r="5360" spans="1:8" x14ac:dyDescent="0.2">
      <c r="A5360">
        <f t="shared" si="498"/>
        <v>10</v>
      </c>
      <c r="B5360" t="b">
        <f t="shared" si="499"/>
        <v>0</v>
      </c>
      <c r="C5360" t="str">
        <f t="shared" si="500"/>
        <v>OFF</v>
      </c>
      <c r="D5360" s="4">
        <f t="shared" si="502"/>
        <v>42653.249999987005</v>
      </c>
      <c r="E5360" t="str">
        <f t="shared" si="503"/>
        <v>LRKPLGS</v>
      </c>
      <c r="F5360" s="39">
        <v>87.546401977539063</v>
      </c>
      <c r="G5360">
        <f t="shared" si="501"/>
        <v>1.4322119912708649E-3</v>
      </c>
      <c r="H5360" s="38">
        <f>G5360*SUMIF('Manual Inputs'!$B$11:$B$22,'Expanded kW'!A5360,'Manual Inputs'!$C$11:$C$22)</f>
        <v>49730.66259981045</v>
      </c>
    </row>
    <row r="5361" spans="1:8" x14ac:dyDescent="0.2">
      <c r="A5361">
        <f t="shared" si="498"/>
        <v>10</v>
      </c>
      <c r="B5361" t="b">
        <f t="shared" si="499"/>
        <v>0</v>
      </c>
      <c r="C5361" t="str">
        <f t="shared" si="500"/>
        <v>ON</v>
      </c>
      <c r="D5361" s="4">
        <f t="shared" si="502"/>
        <v>42653.291666653669</v>
      </c>
      <c r="E5361" t="str">
        <f t="shared" si="503"/>
        <v>LRKPLGS</v>
      </c>
      <c r="F5361" s="39">
        <v>89.391609191894531</v>
      </c>
      <c r="G5361">
        <f t="shared" si="501"/>
        <v>1.4623985876253036E-3</v>
      </c>
      <c r="H5361" s="38">
        <f>G5361*SUMIF('Manual Inputs'!$B$11:$B$22,'Expanded kW'!A5361,'Manual Inputs'!$C$11:$C$22)</f>
        <v>50778.831060547316</v>
      </c>
    </row>
    <row r="5362" spans="1:8" x14ac:dyDescent="0.2">
      <c r="A5362">
        <f t="shared" si="498"/>
        <v>10</v>
      </c>
      <c r="B5362" t="b">
        <f t="shared" si="499"/>
        <v>0</v>
      </c>
      <c r="C5362" t="str">
        <f t="shared" si="500"/>
        <v>ON</v>
      </c>
      <c r="D5362" s="4">
        <f t="shared" si="502"/>
        <v>42653.333333320334</v>
      </c>
      <c r="E5362" t="str">
        <f t="shared" si="503"/>
        <v>LRKPLGS</v>
      </c>
      <c r="F5362" s="39">
        <v>92.49346923828125</v>
      </c>
      <c r="G5362">
        <f t="shared" si="501"/>
        <v>1.5131433475849287E-3</v>
      </c>
      <c r="H5362" s="38">
        <f>G5362*SUMIF('Manual Inputs'!$B$11:$B$22,'Expanded kW'!A5362,'Manual Inputs'!$C$11:$C$22)</f>
        <v>52540.840142751134</v>
      </c>
    </row>
    <row r="5363" spans="1:8" x14ac:dyDescent="0.2">
      <c r="A5363">
        <f t="shared" si="498"/>
        <v>10</v>
      </c>
      <c r="B5363" t="b">
        <f t="shared" si="499"/>
        <v>0</v>
      </c>
      <c r="C5363" t="str">
        <f t="shared" si="500"/>
        <v>ON</v>
      </c>
      <c r="D5363" s="4">
        <f t="shared" si="502"/>
        <v>42653.374999986998</v>
      </c>
      <c r="E5363" t="str">
        <f t="shared" si="503"/>
        <v>LRKPLGS</v>
      </c>
      <c r="F5363" s="39">
        <v>95.442535400390625</v>
      </c>
      <c r="G5363">
        <f t="shared" si="501"/>
        <v>1.561388481879629E-3</v>
      </c>
      <c r="H5363" s="38">
        <f>G5363*SUMIF('Manual Inputs'!$B$11:$B$22,'Expanded kW'!A5363,'Manual Inputs'!$C$11:$C$22)</f>
        <v>54216.054782982792</v>
      </c>
    </row>
    <row r="5364" spans="1:8" x14ac:dyDescent="0.2">
      <c r="A5364">
        <f t="shared" si="498"/>
        <v>10</v>
      </c>
      <c r="B5364" t="b">
        <f t="shared" si="499"/>
        <v>0</v>
      </c>
      <c r="C5364" t="str">
        <f t="shared" si="500"/>
        <v>ON</v>
      </c>
      <c r="D5364" s="4">
        <f t="shared" si="502"/>
        <v>42653.416666653662</v>
      </c>
      <c r="E5364" t="str">
        <f t="shared" si="503"/>
        <v>LRKPLGS</v>
      </c>
      <c r="F5364" s="39">
        <v>100.12578582763672</v>
      </c>
      <c r="G5364">
        <f t="shared" si="501"/>
        <v>1.6380039368671122E-3</v>
      </c>
      <c r="H5364" s="38">
        <f>G5364*SUMIF('Manual Inputs'!$B$11:$B$22,'Expanded kW'!A5364,'Manual Inputs'!$C$11:$C$22)</f>
        <v>56876.371387742249</v>
      </c>
    </row>
    <row r="5365" spans="1:8" x14ac:dyDescent="0.2">
      <c r="A5365">
        <f t="shared" si="498"/>
        <v>10</v>
      </c>
      <c r="B5365" t="b">
        <f t="shared" si="499"/>
        <v>0</v>
      </c>
      <c r="C5365" t="str">
        <f t="shared" si="500"/>
        <v>ON</v>
      </c>
      <c r="D5365" s="4">
        <f t="shared" si="502"/>
        <v>42653.458333320326</v>
      </c>
      <c r="E5365" t="str">
        <f t="shared" si="503"/>
        <v>LRKPLGS</v>
      </c>
      <c r="F5365" s="39">
        <v>96.99310302734375</v>
      </c>
      <c r="G5365">
        <f t="shared" si="501"/>
        <v>1.5867549332521072E-3</v>
      </c>
      <c r="H5365" s="38">
        <f>G5365*SUMIF('Manual Inputs'!$B$11:$B$22,'Expanded kW'!A5365,'Manual Inputs'!$C$11:$C$22)</f>
        <v>55096.853465194523</v>
      </c>
    </row>
    <row r="5366" spans="1:8" x14ac:dyDescent="0.2">
      <c r="A5366">
        <f t="shared" si="498"/>
        <v>10</v>
      </c>
      <c r="B5366" t="b">
        <f t="shared" si="499"/>
        <v>0</v>
      </c>
      <c r="C5366" t="str">
        <f t="shared" si="500"/>
        <v>ON</v>
      </c>
      <c r="D5366" s="4">
        <f t="shared" si="502"/>
        <v>42653.499999986991</v>
      </c>
      <c r="E5366" t="str">
        <f t="shared" si="503"/>
        <v>LRKPLGS</v>
      </c>
      <c r="F5366" s="39">
        <v>102.10257720947266</v>
      </c>
      <c r="G5366">
        <f t="shared" si="501"/>
        <v>1.6703431793414368E-3</v>
      </c>
      <c r="H5366" s="38">
        <f>G5366*SUMIF('Manual Inputs'!$B$11:$B$22,'Expanded kW'!A5366,'Manual Inputs'!$C$11:$C$22)</f>
        <v>57999.286128036409</v>
      </c>
    </row>
    <row r="5367" spans="1:8" x14ac:dyDescent="0.2">
      <c r="A5367">
        <f t="shared" si="498"/>
        <v>10</v>
      </c>
      <c r="B5367" t="b">
        <f t="shared" si="499"/>
        <v>0</v>
      </c>
      <c r="C5367" t="str">
        <f t="shared" si="500"/>
        <v>ON</v>
      </c>
      <c r="D5367" s="4">
        <f t="shared" si="502"/>
        <v>42653.541666653655</v>
      </c>
      <c r="E5367" t="str">
        <f t="shared" si="503"/>
        <v>LRKPLGS</v>
      </c>
      <c r="F5367" s="39">
        <v>103.82174682617187</v>
      </c>
      <c r="G5367">
        <f t="shared" si="501"/>
        <v>1.6984678684714009E-3</v>
      </c>
      <c r="H5367" s="38">
        <f>G5367*SUMIF('Manual Inputs'!$B$11:$B$22,'Expanded kW'!A5367,'Manual Inputs'!$C$11:$C$22)</f>
        <v>58975.859033703608</v>
      </c>
    </row>
    <row r="5368" spans="1:8" x14ac:dyDescent="0.2">
      <c r="A5368">
        <f t="shared" si="498"/>
        <v>10</v>
      </c>
      <c r="B5368" t="b">
        <f t="shared" si="499"/>
        <v>0</v>
      </c>
      <c r="C5368" t="str">
        <f t="shared" si="500"/>
        <v>ON</v>
      </c>
      <c r="D5368" s="4">
        <f t="shared" si="502"/>
        <v>42653.583333320319</v>
      </c>
      <c r="E5368" t="str">
        <f t="shared" si="503"/>
        <v>LRKPLGS</v>
      </c>
      <c r="F5368" s="39">
        <v>102.58545684814453</v>
      </c>
      <c r="G5368">
        <f t="shared" si="501"/>
        <v>1.678242830192009E-3</v>
      </c>
      <c r="H5368" s="38">
        <f>G5368*SUMIF('Manual Inputs'!$B$11:$B$22,'Expanded kW'!A5368,'Manual Inputs'!$C$11:$C$22)</f>
        <v>58273.585514929204</v>
      </c>
    </row>
    <row r="5369" spans="1:8" x14ac:dyDescent="0.2">
      <c r="A5369">
        <f t="shared" si="498"/>
        <v>10</v>
      </c>
      <c r="B5369" t="b">
        <f t="shared" si="499"/>
        <v>0</v>
      </c>
      <c r="C5369" t="str">
        <f t="shared" si="500"/>
        <v>ON</v>
      </c>
      <c r="D5369" s="4">
        <f t="shared" si="502"/>
        <v>42653.624999986983</v>
      </c>
      <c r="E5369" t="str">
        <f t="shared" si="503"/>
        <v>LRKPLGS</v>
      </c>
      <c r="F5369" s="39">
        <v>107.36294555664062</v>
      </c>
      <c r="G5369">
        <f t="shared" si="501"/>
        <v>1.7563999727119809E-3</v>
      </c>
      <c r="H5369" s="38">
        <f>G5369*SUMIF('Manual Inputs'!$B$11:$B$22,'Expanded kW'!A5369,'Manual Inputs'!$C$11:$C$22)</f>
        <v>60987.434098878766</v>
      </c>
    </row>
    <row r="5370" spans="1:8" x14ac:dyDescent="0.2">
      <c r="A5370">
        <f t="shared" si="498"/>
        <v>10</v>
      </c>
      <c r="B5370" t="b">
        <f t="shared" si="499"/>
        <v>0</v>
      </c>
      <c r="C5370" t="str">
        <f t="shared" si="500"/>
        <v>ON</v>
      </c>
      <c r="D5370" s="4">
        <f t="shared" si="502"/>
        <v>42653.666666653648</v>
      </c>
      <c r="E5370" t="str">
        <f t="shared" si="503"/>
        <v>LRKPLGS</v>
      </c>
      <c r="F5370" s="39">
        <v>98.261520385742188</v>
      </c>
      <c r="G5370">
        <f t="shared" si="501"/>
        <v>1.6075055581732825E-3</v>
      </c>
      <c r="H5370" s="38">
        <f>G5370*SUMIF('Manual Inputs'!$B$11:$B$22,'Expanded kW'!A5370,'Manual Inputs'!$C$11:$C$22)</f>
        <v>55817.376916317495</v>
      </c>
    </row>
    <row r="5371" spans="1:8" x14ac:dyDescent="0.2">
      <c r="A5371">
        <f t="shared" si="498"/>
        <v>10</v>
      </c>
      <c r="B5371" t="b">
        <f t="shared" si="499"/>
        <v>0</v>
      </c>
      <c r="C5371" t="str">
        <f t="shared" si="500"/>
        <v>ON</v>
      </c>
      <c r="D5371" s="4">
        <f t="shared" si="502"/>
        <v>42653.708333320312</v>
      </c>
      <c r="E5371" t="str">
        <f t="shared" si="503"/>
        <v>LRKPLGS</v>
      </c>
      <c r="F5371" s="39">
        <v>99.209342956542969</v>
      </c>
      <c r="G5371">
        <f t="shared" si="501"/>
        <v>1.6230114250145758E-3</v>
      </c>
      <c r="H5371" s="38">
        <f>G5371*SUMIF('Manual Inputs'!$B$11:$B$22,'Expanded kW'!A5371,'Manual Inputs'!$C$11:$C$22)</f>
        <v>56355.786758506911</v>
      </c>
    </row>
    <row r="5372" spans="1:8" x14ac:dyDescent="0.2">
      <c r="A5372">
        <f t="shared" si="498"/>
        <v>10</v>
      </c>
      <c r="B5372" t="b">
        <f t="shared" si="499"/>
        <v>0</v>
      </c>
      <c r="C5372" t="str">
        <f t="shared" si="500"/>
        <v>ON</v>
      </c>
      <c r="D5372" s="4">
        <f t="shared" si="502"/>
        <v>42653.749999986976</v>
      </c>
      <c r="E5372" t="str">
        <f t="shared" si="503"/>
        <v>LRKPLGS</v>
      </c>
      <c r="F5372" s="39">
        <v>97.031837463378906</v>
      </c>
      <c r="G5372">
        <f t="shared" si="501"/>
        <v>1.5873886077665538E-3</v>
      </c>
      <c r="H5372" s="38">
        <f>G5372*SUMIF('Manual Inputs'!$B$11:$B$22,'Expanded kW'!A5372,'Manual Inputs'!$C$11:$C$22)</f>
        <v>55118.856530151461</v>
      </c>
    </row>
    <row r="5373" spans="1:8" x14ac:dyDescent="0.2">
      <c r="A5373">
        <f t="shared" si="498"/>
        <v>10</v>
      </c>
      <c r="B5373" t="b">
        <f t="shared" si="499"/>
        <v>0</v>
      </c>
      <c r="C5373" t="str">
        <f t="shared" si="500"/>
        <v>ON</v>
      </c>
      <c r="D5373" s="4">
        <f t="shared" si="502"/>
        <v>42653.79166665364</v>
      </c>
      <c r="E5373" t="str">
        <f t="shared" si="503"/>
        <v>LRKPLGS</v>
      </c>
      <c r="F5373" s="39">
        <v>94.772560119628906</v>
      </c>
      <c r="G5373">
        <f t="shared" si="501"/>
        <v>1.5504280470783429E-3</v>
      </c>
      <c r="H5373" s="38">
        <f>G5373*SUMIF('Manual Inputs'!$B$11:$B$22,'Expanded kW'!A5373,'Manual Inputs'!$C$11:$C$22)</f>
        <v>53835.47586842817</v>
      </c>
    </row>
    <row r="5374" spans="1:8" x14ac:dyDescent="0.2">
      <c r="A5374">
        <f t="shared" si="498"/>
        <v>10</v>
      </c>
      <c r="B5374" t="b">
        <f t="shared" si="499"/>
        <v>0</v>
      </c>
      <c r="C5374" t="str">
        <f t="shared" si="500"/>
        <v>ON</v>
      </c>
      <c r="D5374" s="4">
        <f t="shared" si="502"/>
        <v>42653.833333320305</v>
      </c>
      <c r="E5374" t="str">
        <f t="shared" si="503"/>
        <v>LRKPLGS</v>
      </c>
      <c r="F5374" s="39">
        <v>92.281539916992188</v>
      </c>
      <c r="G5374">
        <f t="shared" si="501"/>
        <v>1.5096762980158331E-3</v>
      </c>
      <c r="H5374" s="38">
        <f>G5374*SUMIF('Manual Inputs'!$B$11:$B$22,'Expanded kW'!A5374,'Manual Inputs'!$C$11:$C$22)</f>
        <v>52420.453863772622</v>
      </c>
    </row>
    <row r="5375" spans="1:8" x14ac:dyDescent="0.2">
      <c r="A5375">
        <f t="shared" si="498"/>
        <v>10</v>
      </c>
      <c r="B5375" t="b">
        <f t="shared" si="499"/>
        <v>0</v>
      </c>
      <c r="C5375" t="str">
        <f t="shared" si="500"/>
        <v>OFF</v>
      </c>
      <c r="D5375" s="4">
        <f t="shared" si="502"/>
        <v>42653.874999986969</v>
      </c>
      <c r="E5375" t="str">
        <f t="shared" si="503"/>
        <v>LRKPLGS</v>
      </c>
      <c r="F5375" s="39">
        <v>84.789543151855469</v>
      </c>
      <c r="G5375">
        <f t="shared" si="501"/>
        <v>1.3871112654934884E-3</v>
      </c>
      <c r="H5375" s="38">
        <f>G5375*SUMIF('Manual Inputs'!$B$11:$B$22,'Expanded kW'!A5375,'Manual Inputs'!$C$11:$C$22)</f>
        <v>48164.631181060024</v>
      </c>
    </row>
    <row r="5376" spans="1:8" x14ac:dyDescent="0.2">
      <c r="A5376">
        <f t="shared" si="498"/>
        <v>10</v>
      </c>
      <c r="B5376" t="b">
        <f t="shared" si="499"/>
        <v>0</v>
      </c>
      <c r="C5376" t="str">
        <f t="shared" si="500"/>
        <v>OFF</v>
      </c>
      <c r="D5376" s="4">
        <f t="shared" si="502"/>
        <v>42653.916666653633</v>
      </c>
      <c r="E5376" t="str">
        <f t="shared" si="503"/>
        <v>LRKPLGS</v>
      </c>
      <c r="F5376" s="39">
        <v>77.805976867675781</v>
      </c>
      <c r="G5376">
        <f t="shared" si="501"/>
        <v>1.2728638818419802E-3</v>
      </c>
      <c r="H5376" s="38">
        <f>G5376*SUMIF('Manual Inputs'!$B$11:$B$22,'Expanded kW'!A5376,'Manual Inputs'!$C$11:$C$22)</f>
        <v>44197.622020465918</v>
      </c>
    </row>
    <row r="5377" spans="1:8" x14ac:dyDescent="0.2">
      <c r="A5377">
        <f t="shared" si="498"/>
        <v>10</v>
      </c>
      <c r="B5377" t="b">
        <f t="shared" si="499"/>
        <v>0</v>
      </c>
      <c r="C5377" t="str">
        <f t="shared" si="500"/>
        <v>OFF</v>
      </c>
      <c r="D5377" s="4">
        <f t="shared" si="502"/>
        <v>42653.958333320297</v>
      </c>
      <c r="E5377" t="str">
        <f t="shared" si="503"/>
        <v>LRKPLGS</v>
      </c>
      <c r="F5377" s="39">
        <v>77.547042846679688</v>
      </c>
      <c r="G5377">
        <f t="shared" si="501"/>
        <v>1.2686278606984301E-3</v>
      </c>
      <c r="H5377" s="38">
        <f>G5377*SUMIF('Manual Inputs'!$B$11:$B$22,'Expanded kW'!A5377,'Manual Inputs'!$C$11:$C$22)</f>
        <v>44050.534759962931</v>
      </c>
    </row>
    <row r="5378" spans="1:8" x14ac:dyDescent="0.2">
      <c r="A5378">
        <f t="shared" ref="A5378:A5441" si="504">MONTH(D5378)</f>
        <v>10</v>
      </c>
      <c r="B5378" t="b">
        <f t="shared" ref="B5378:B5441" si="505">IF(ISNA(VLOOKUP(DATE(YEAR(D5378),MONTH(D5378),DAY(D5378)),Holidays,1,FALSE)),FALSE,TRUE)</f>
        <v>0</v>
      </c>
      <c r="C5378" t="str">
        <f t="shared" ref="C5378:C5441" si="506">IF(OR(HOUR(D5378)&lt;PkStart,HOUR(D5378)&gt;OPkStart-1,WEEKDAY(D5378,2)&gt;5,B5378)=TRUE,"OFF","ON")</f>
        <v>OFF</v>
      </c>
      <c r="D5378" s="4">
        <f t="shared" si="502"/>
        <v>42653.999999986961</v>
      </c>
      <c r="E5378" t="str">
        <f t="shared" si="503"/>
        <v>LRKPLGS</v>
      </c>
      <c r="F5378" s="39">
        <v>72.316230773925781</v>
      </c>
      <c r="G5378">
        <f t="shared" ref="G5378:G5441" si="507">IF(SUMIF($A$2:$A$8761,A5378,$F$2:$F$8761)=0,0,F5378/SUMIF($A$2:$A$8761,A5378,$F$2:$F$8761))</f>
        <v>1.1830545920607925E-3</v>
      </c>
      <c r="H5378" s="38">
        <f>G5378*SUMIF('Manual Inputs'!$B$11:$B$22,'Expanded kW'!A5378,'Manual Inputs'!$C$11:$C$22)</f>
        <v>41079.176206816694</v>
      </c>
    </row>
    <row r="5379" spans="1:8" x14ac:dyDescent="0.2">
      <c r="A5379">
        <f t="shared" si="504"/>
        <v>10</v>
      </c>
      <c r="B5379" t="b">
        <f t="shared" si="505"/>
        <v>0</v>
      </c>
      <c r="C5379" t="str">
        <f t="shared" si="506"/>
        <v>OFF</v>
      </c>
      <c r="D5379" s="4">
        <f t="shared" si="502"/>
        <v>42654.041666653626</v>
      </c>
      <c r="E5379" t="str">
        <f t="shared" si="503"/>
        <v>LRKPLGS</v>
      </c>
      <c r="F5379" s="39">
        <v>72.423606872558594</v>
      </c>
      <c r="G5379">
        <f t="shared" si="507"/>
        <v>1.1848112072107475E-3</v>
      </c>
      <c r="H5379" s="38">
        <f>G5379*SUMIF('Manual Inputs'!$B$11:$B$22,'Expanded kW'!A5379,'Manual Inputs'!$C$11:$C$22)</f>
        <v>41140.171112509815</v>
      </c>
    </row>
    <row r="5380" spans="1:8" x14ac:dyDescent="0.2">
      <c r="A5380">
        <f t="shared" si="504"/>
        <v>10</v>
      </c>
      <c r="B5380" t="b">
        <f t="shared" si="505"/>
        <v>0</v>
      </c>
      <c r="C5380" t="str">
        <f t="shared" si="506"/>
        <v>OFF</v>
      </c>
      <c r="D5380" s="4">
        <f t="shared" ref="D5380:D5443" si="508">+D5379+1/24</f>
        <v>42654.08333332029</v>
      </c>
      <c r="E5380" t="str">
        <f t="shared" ref="E5380:E5443" si="509">+E5379</f>
        <v>LRKPLGS</v>
      </c>
      <c r="F5380" s="39">
        <v>68.129325866699219</v>
      </c>
      <c r="G5380">
        <f t="shared" si="507"/>
        <v>1.1145590824911454E-3</v>
      </c>
      <c r="H5380" s="38">
        <f>G5380*SUMIF('Manual Inputs'!$B$11:$B$22,'Expanded kW'!A5380,'Manual Inputs'!$C$11:$C$22)</f>
        <v>38700.808271922062</v>
      </c>
    </row>
    <row r="5381" spans="1:8" x14ac:dyDescent="0.2">
      <c r="A5381">
        <f t="shared" si="504"/>
        <v>10</v>
      </c>
      <c r="B5381" t="b">
        <f t="shared" si="505"/>
        <v>0</v>
      </c>
      <c r="C5381" t="str">
        <f t="shared" si="506"/>
        <v>OFF</v>
      </c>
      <c r="D5381" s="4">
        <f t="shared" si="508"/>
        <v>42654.124999986954</v>
      </c>
      <c r="E5381" t="str">
        <f t="shared" si="509"/>
        <v>LRKPLGS</v>
      </c>
      <c r="F5381" s="39">
        <v>64.145278930664063</v>
      </c>
      <c r="G5381">
        <f t="shared" si="507"/>
        <v>1.0493822200880573E-3</v>
      </c>
      <c r="H5381" s="38">
        <f>G5381*SUMIF('Manual Inputs'!$B$11:$B$22,'Expanded kW'!A5381,'Manual Inputs'!$C$11:$C$22)</f>
        <v>36437.673642944334</v>
      </c>
    </row>
    <row r="5382" spans="1:8" x14ac:dyDescent="0.2">
      <c r="A5382">
        <f t="shared" si="504"/>
        <v>10</v>
      </c>
      <c r="B5382" t="b">
        <f t="shared" si="505"/>
        <v>0</v>
      </c>
      <c r="C5382" t="str">
        <f t="shared" si="506"/>
        <v>OFF</v>
      </c>
      <c r="D5382" s="4">
        <f t="shared" si="508"/>
        <v>42654.166666653618</v>
      </c>
      <c r="E5382" t="str">
        <f t="shared" si="509"/>
        <v>LRKPLGS</v>
      </c>
      <c r="F5382" s="39">
        <v>68.632415771484375</v>
      </c>
      <c r="G5382">
        <f t="shared" si="507"/>
        <v>1.1227893624117921E-3</v>
      </c>
      <c r="H5382" s="38">
        <f>G5382*SUMIF('Manual Inputs'!$B$11:$B$22,'Expanded kW'!A5382,'Manual Inputs'!$C$11:$C$22)</f>
        <v>38986.588084079958</v>
      </c>
    </row>
    <row r="5383" spans="1:8" x14ac:dyDescent="0.2">
      <c r="A5383">
        <f t="shared" si="504"/>
        <v>10</v>
      </c>
      <c r="B5383" t="b">
        <f t="shared" si="505"/>
        <v>0</v>
      </c>
      <c r="C5383" t="str">
        <f t="shared" si="506"/>
        <v>OFF</v>
      </c>
      <c r="D5383" s="4">
        <f t="shared" si="508"/>
        <v>42654.208333320283</v>
      </c>
      <c r="E5383" t="str">
        <f t="shared" si="509"/>
        <v>LRKPLGS</v>
      </c>
      <c r="F5383" s="39">
        <v>74.05108642578125</v>
      </c>
      <c r="G5383">
        <f t="shared" si="507"/>
        <v>1.2114358962787421E-3</v>
      </c>
      <c r="H5383" s="38">
        <f>G5383*SUMIF('Manual Inputs'!$B$11:$B$22,'Expanded kW'!A5383,'Manual Inputs'!$C$11:$C$22)</f>
        <v>42064.659552025252</v>
      </c>
    </row>
    <row r="5384" spans="1:8" x14ac:dyDescent="0.2">
      <c r="A5384">
        <f t="shared" si="504"/>
        <v>10</v>
      </c>
      <c r="B5384" t="b">
        <f t="shared" si="505"/>
        <v>0</v>
      </c>
      <c r="C5384" t="str">
        <f t="shared" si="506"/>
        <v>OFF</v>
      </c>
      <c r="D5384" s="4">
        <f t="shared" si="508"/>
        <v>42654.249999986947</v>
      </c>
      <c r="E5384" t="str">
        <f t="shared" si="509"/>
        <v>LRKPLGS</v>
      </c>
      <c r="F5384" s="39">
        <v>92.782127380371094</v>
      </c>
      <c r="G5384">
        <f t="shared" si="507"/>
        <v>1.5178656393426769E-3</v>
      </c>
      <c r="H5384" s="38">
        <f>G5384*SUMIF('Manual Inputs'!$B$11:$B$22,'Expanded kW'!A5384,'Manual Inputs'!$C$11:$C$22)</f>
        <v>52704.812166120428</v>
      </c>
    </row>
    <row r="5385" spans="1:8" x14ac:dyDescent="0.2">
      <c r="A5385">
        <f t="shared" si="504"/>
        <v>10</v>
      </c>
      <c r="B5385" t="b">
        <f t="shared" si="505"/>
        <v>0</v>
      </c>
      <c r="C5385" t="str">
        <f t="shared" si="506"/>
        <v>ON</v>
      </c>
      <c r="D5385" s="4">
        <f t="shared" si="508"/>
        <v>42654.291666653611</v>
      </c>
      <c r="E5385" t="str">
        <f t="shared" si="509"/>
        <v>LRKPLGS</v>
      </c>
      <c r="F5385" s="39">
        <v>96.980628967285156</v>
      </c>
      <c r="G5385">
        <f t="shared" si="507"/>
        <v>1.5865508643470214E-3</v>
      </c>
      <c r="H5385" s="38">
        <f>G5385*SUMIF('Manual Inputs'!$B$11:$B$22,'Expanded kW'!A5385,'Manual Inputs'!$C$11:$C$22)</f>
        <v>55089.767585500878</v>
      </c>
    </row>
    <row r="5386" spans="1:8" x14ac:dyDescent="0.2">
      <c r="A5386">
        <f t="shared" si="504"/>
        <v>10</v>
      </c>
      <c r="B5386" t="b">
        <f t="shared" si="505"/>
        <v>0</v>
      </c>
      <c r="C5386" t="str">
        <f t="shared" si="506"/>
        <v>ON</v>
      </c>
      <c r="D5386" s="4">
        <f t="shared" si="508"/>
        <v>42654.333333320275</v>
      </c>
      <c r="E5386" t="str">
        <f t="shared" si="509"/>
        <v>LRKPLGS</v>
      </c>
      <c r="F5386" s="39">
        <v>105.66922760009766</v>
      </c>
      <c r="G5386">
        <f t="shared" si="507"/>
        <v>1.7286916590360632E-3</v>
      </c>
      <c r="H5386" s="38">
        <f>G5386*SUMIF('Manual Inputs'!$B$11:$B$22,'Expanded kW'!A5386,'Manual Inputs'!$C$11:$C$22)</f>
        <v>60025.318988109408</v>
      </c>
    </row>
    <row r="5387" spans="1:8" x14ac:dyDescent="0.2">
      <c r="A5387">
        <f t="shared" si="504"/>
        <v>10</v>
      </c>
      <c r="B5387" t="b">
        <f t="shared" si="505"/>
        <v>0</v>
      </c>
      <c r="C5387" t="str">
        <f t="shared" si="506"/>
        <v>ON</v>
      </c>
      <c r="D5387" s="4">
        <f t="shared" si="508"/>
        <v>42654.37499998694</v>
      </c>
      <c r="E5387" t="str">
        <f t="shared" si="509"/>
        <v>LRKPLGS</v>
      </c>
      <c r="F5387" s="39">
        <v>108.28658294677734</v>
      </c>
      <c r="G5387">
        <f t="shared" si="507"/>
        <v>1.7715101830217013E-3</v>
      </c>
      <c r="H5387" s="38">
        <f>G5387*SUMIF('Manual Inputs'!$B$11:$B$22,'Expanded kW'!A5387,'Manual Inputs'!$C$11:$C$22)</f>
        <v>61512.105568818144</v>
      </c>
    </row>
    <row r="5388" spans="1:8" x14ac:dyDescent="0.2">
      <c r="A5388">
        <f t="shared" si="504"/>
        <v>10</v>
      </c>
      <c r="B5388" t="b">
        <f t="shared" si="505"/>
        <v>0</v>
      </c>
      <c r="C5388" t="str">
        <f t="shared" si="506"/>
        <v>ON</v>
      </c>
      <c r="D5388" s="4">
        <f t="shared" si="508"/>
        <v>42654.416666653604</v>
      </c>
      <c r="E5388" t="str">
        <f t="shared" si="509"/>
        <v>LRKPLGS</v>
      </c>
      <c r="F5388" s="39">
        <v>121.23253631591797</v>
      </c>
      <c r="G5388">
        <f t="shared" si="507"/>
        <v>1.9832990085461772E-3</v>
      </c>
      <c r="H5388" s="38">
        <f>G5388*SUMIF('Manual Inputs'!$B$11:$B$22,'Expanded kW'!A5388,'Manual Inputs'!$C$11:$C$22)</f>
        <v>68866.043874572701</v>
      </c>
    </row>
    <row r="5389" spans="1:8" x14ac:dyDescent="0.2">
      <c r="A5389">
        <f t="shared" si="504"/>
        <v>10</v>
      </c>
      <c r="B5389" t="b">
        <f t="shared" si="505"/>
        <v>0</v>
      </c>
      <c r="C5389" t="str">
        <f t="shared" si="506"/>
        <v>ON</v>
      </c>
      <c r="D5389" s="4">
        <f t="shared" si="508"/>
        <v>42654.458333320268</v>
      </c>
      <c r="E5389" t="str">
        <f t="shared" si="509"/>
        <v>LRKPLGS</v>
      </c>
      <c r="F5389" s="39">
        <v>118.97632598876953</v>
      </c>
      <c r="G5389">
        <f t="shared" si="507"/>
        <v>1.9463886225979323E-3</v>
      </c>
      <c r="H5389" s="38">
        <f>G5389*SUMIF('Manual Inputs'!$B$11:$B$22,'Expanded kW'!A5389,'Manual Inputs'!$C$11:$C$22)</f>
        <v>67584.405429141058</v>
      </c>
    </row>
    <row r="5390" spans="1:8" x14ac:dyDescent="0.2">
      <c r="A5390">
        <f t="shared" si="504"/>
        <v>10</v>
      </c>
      <c r="B5390" t="b">
        <f t="shared" si="505"/>
        <v>0</v>
      </c>
      <c r="C5390" t="str">
        <f t="shared" si="506"/>
        <v>ON</v>
      </c>
      <c r="D5390" s="4">
        <f t="shared" si="508"/>
        <v>42654.499999986932</v>
      </c>
      <c r="E5390" t="str">
        <f t="shared" si="509"/>
        <v>LRKPLGS</v>
      </c>
      <c r="F5390" s="39">
        <v>120.91049194335937</v>
      </c>
      <c r="G5390">
        <f t="shared" si="507"/>
        <v>1.9780305360369579E-3</v>
      </c>
      <c r="H5390" s="38">
        <f>G5390*SUMIF('Manual Inputs'!$B$11:$B$22,'Expanded kW'!A5390,'Manual Inputs'!$C$11:$C$22)</f>
        <v>68683.106830078425</v>
      </c>
    </row>
    <row r="5391" spans="1:8" x14ac:dyDescent="0.2">
      <c r="A5391">
        <f t="shared" si="504"/>
        <v>10</v>
      </c>
      <c r="B5391" t="b">
        <f t="shared" si="505"/>
        <v>0</v>
      </c>
      <c r="C5391" t="str">
        <f t="shared" si="506"/>
        <v>ON</v>
      </c>
      <c r="D5391" s="4">
        <f t="shared" si="508"/>
        <v>42654.541666653597</v>
      </c>
      <c r="E5391" t="str">
        <f t="shared" si="509"/>
        <v>LRKPLGS</v>
      </c>
      <c r="F5391" s="39">
        <v>127.86966705322266</v>
      </c>
      <c r="G5391">
        <f t="shared" si="507"/>
        <v>2.0918788932116719E-3</v>
      </c>
      <c r="H5391" s="38">
        <f>G5391*SUMIF('Manual Inputs'!$B$11:$B$22,'Expanded kW'!A5391,'Manual Inputs'!$C$11:$C$22)</f>
        <v>72636.26060389544</v>
      </c>
    </row>
    <row r="5392" spans="1:8" x14ac:dyDescent="0.2">
      <c r="A5392">
        <f t="shared" si="504"/>
        <v>10</v>
      </c>
      <c r="B5392" t="b">
        <f t="shared" si="505"/>
        <v>0</v>
      </c>
      <c r="C5392" t="str">
        <f t="shared" si="506"/>
        <v>ON</v>
      </c>
      <c r="D5392" s="4">
        <f t="shared" si="508"/>
        <v>42654.583333320261</v>
      </c>
      <c r="E5392" t="str">
        <f t="shared" si="509"/>
        <v>LRKPLGS</v>
      </c>
      <c r="F5392" s="39">
        <v>121.44706726074219</v>
      </c>
      <c r="G5392">
        <f t="shared" si="507"/>
        <v>1.9868086192752939E-3</v>
      </c>
      <c r="H5392" s="38">
        <f>G5392*SUMIF('Manual Inputs'!$B$11:$B$22,'Expanded kW'!A5392,'Manual Inputs'!$C$11:$C$22)</f>
        <v>68987.908003689168</v>
      </c>
    </row>
    <row r="5393" spans="1:8" x14ac:dyDescent="0.2">
      <c r="A5393">
        <f t="shared" si="504"/>
        <v>10</v>
      </c>
      <c r="B5393" t="b">
        <f t="shared" si="505"/>
        <v>0</v>
      </c>
      <c r="C5393" t="str">
        <f t="shared" si="506"/>
        <v>ON</v>
      </c>
      <c r="D5393" s="4">
        <f t="shared" si="508"/>
        <v>42654.624999986925</v>
      </c>
      <c r="E5393" t="str">
        <f t="shared" si="509"/>
        <v>LRKPLGS</v>
      </c>
      <c r="F5393" s="39">
        <v>117.99506378173828</v>
      </c>
      <c r="G5393">
        <f t="shared" si="507"/>
        <v>1.9303357013156662E-3</v>
      </c>
      <c r="H5393" s="38">
        <f>G5393*SUMIF('Manual Inputs'!$B$11:$B$22,'Expanded kW'!A5393,'Manual Inputs'!$C$11:$C$22)</f>
        <v>67027.000228727047</v>
      </c>
    </row>
    <row r="5394" spans="1:8" x14ac:dyDescent="0.2">
      <c r="A5394">
        <f t="shared" si="504"/>
        <v>10</v>
      </c>
      <c r="B5394" t="b">
        <f t="shared" si="505"/>
        <v>0</v>
      </c>
      <c r="C5394" t="str">
        <f t="shared" si="506"/>
        <v>ON</v>
      </c>
      <c r="D5394" s="4">
        <f t="shared" si="508"/>
        <v>42654.666666653589</v>
      </c>
      <c r="E5394" t="str">
        <f t="shared" si="509"/>
        <v>LRKPLGS</v>
      </c>
      <c r="F5394" s="39">
        <v>110.94231414794922</v>
      </c>
      <c r="G5394">
        <f t="shared" si="507"/>
        <v>1.8149565153208445E-3</v>
      </c>
      <c r="H5394" s="38">
        <f>G5394*SUMIF('Manual Inputs'!$B$11:$B$22,'Expanded kW'!A5394,'Manual Inputs'!$C$11:$C$22)</f>
        <v>63020.69152252932</v>
      </c>
    </row>
    <row r="5395" spans="1:8" x14ac:dyDescent="0.2">
      <c r="A5395">
        <f t="shared" si="504"/>
        <v>10</v>
      </c>
      <c r="B5395" t="b">
        <f t="shared" si="505"/>
        <v>0</v>
      </c>
      <c r="C5395" t="str">
        <f t="shared" si="506"/>
        <v>ON</v>
      </c>
      <c r="D5395" s="4">
        <f t="shared" si="508"/>
        <v>42654.708333320254</v>
      </c>
      <c r="E5395" t="str">
        <f t="shared" si="509"/>
        <v>LRKPLGS</v>
      </c>
      <c r="F5395" s="39">
        <v>103.05550384521484</v>
      </c>
      <c r="G5395">
        <f t="shared" si="507"/>
        <v>1.6859325459365542E-3</v>
      </c>
      <c r="H5395" s="38">
        <f>G5395*SUMIF('Manual Inputs'!$B$11:$B$22,'Expanded kW'!A5395,'Manual Inputs'!$C$11:$C$22)</f>
        <v>58540.59533017387</v>
      </c>
    </row>
    <row r="5396" spans="1:8" x14ac:dyDescent="0.2">
      <c r="A5396">
        <f t="shared" si="504"/>
        <v>10</v>
      </c>
      <c r="B5396" t="b">
        <f t="shared" si="505"/>
        <v>0</v>
      </c>
      <c r="C5396" t="str">
        <f t="shared" si="506"/>
        <v>ON</v>
      </c>
      <c r="D5396" s="4">
        <f t="shared" si="508"/>
        <v>42654.749999986918</v>
      </c>
      <c r="E5396" t="str">
        <f t="shared" si="509"/>
        <v>LRKPLGS</v>
      </c>
      <c r="F5396" s="39">
        <v>97.481178283691406</v>
      </c>
      <c r="G5396">
        <f t="shared" si="507"/>
        <v>1.5947395816099353E-3</v>
      </c>
      <c r="H5396" s="38">
        <f>G5396*SUMIF('Manual Inputs'!$B$11:$B$22,'Expanded kW'!A5396,'Manual Inputs'!$C$11:$C$22)</f>
        <v>55374.104218491826</v>
      </c>
    </row>
    <row r="5397" spans="1:8" x14ac:dyDescent="0.2">
      <c r="A5397">
        <f t="shared" si="504"/>
        <v>10</v>
      </c>
      <c r="B5397" t="b">
        <f t="shared" si="505"/>
        <v>0</v>
      </c>
      <c r="C5397" t="str">
        <f t="shared" si="506"/>
        <v>ON</v>
      </c>
      <c r="D5397" s="4">
        <f t="shared" si="508"/>
        <v>42654.791666653582</v>
      </c>
      <c r="E5397" t="str">
        <f t="shared" si="509"/>
        <v>LRKPLGS</v>
      </c>
      <c r="F5397" s="39">
        <v>85.932266235351562</v>
      </c>
      <c r="G5397">
        <f t="shared" si="507"/>
        <v>1.4058055997655584E-3</v>
      </c>
      <c r="H5397" s="38">
        <f>G5397*SUMIF('Manual Inputs'!$B$11:$B$22,'Expanded kW'!A5397,'Manual Inputs'!$C$11:$C$22)</f>
        <v>48813.754101325088</v>
      </c>
    </row>
    <row r="5398" spans="1:8" x14ac:dyDescent="0.2">
      <c r="A5398">
        <f t="shared" si="504"/>
        <v>10</v>
      </c>
      <c r="B5398" t="b">
        <f t="shared" si="505"/>
        <v>0</v>
      </c>
      <c r="C5398" t="str">
        <f t="shared" si="506"/>
        <v>ON</v>
      </c>
      <c r="D5398" s="4">
        <f t="shared" si="508"/>
        <v>42654.833333320246</v>
      </c>
      <c r="E5398" t="str">
        <f t="shared" si="509"/>
        <v>LRKPLGS</v>
      </c>
      <c r="F5398" s="39">
        <v>80.430183410644531</v>
      </c>
      <c r="G5398">
        <f t="shared" si="507"/>
        <v>1.3157944877094329E-3</v>
      </c>
      <c r="H5398" s="38">
        <f>G5398*SUMIF('Manual Inputs'!$B$11:$B$22,'Expanded kW'!A5398,'Manual Inputs'!$C$11:$C$22)</f>
        <v>45688.300417666935</v>
      </c>
    </row>
    <row r="5399" spans="1:8" x14ac:dyDescent="0.2">
      <c r="A5399">
        <f t="shared" si="504"/>
        <v>10</v>
      </c>
      <c r="B5399" t="b">
        <f t="shared" si="505"/>
        <v>0</v>
      </c>
      <c r="C5399" t="str">
        <f t="shared" si="506"/>
        <v>OFF</v>
      </c>
      <c r="D5399" s="4">
        <f t="shared" si="508"/>
        <v>42654.874999986911</v>
      </c>
      <c r="E5399" t="str">
        <f t="shared" si="509"/>
        <v>LRKPLGS</v>
      </c>
      <c r="F5399" s="39">
        <v>72.358001708984375</v>
      </c>
      <c r="G5399">
        <f t="shared" si="507"/>
        <v>1.1837379420640613E-3</v>
      </c>
      <c r="H5399" s="38">
        <f>G5399*SUMIF('Manual Inputs'!$B$11:$B$22,'Expanded kW'!A5399,'Manual Inputs'!$C$11:$C$22)</f>
        <v>41102.904152579795</v>
      </c>
    </row>
    <row r="5400" spans="1:8" x14ac:dyDescent="0.2">
      <c r="A5400">
        <f t="shared" si="504"/>
        <v>10</v>
      </c>
      <c r="B5400" t="b">
        <f t="shared" si="505"/>
        <v>0</v>
      </c>
      <c r="C5400" t="str">
        <f t="shared" si="506"/>
        <v>OFF</v>
      </c>
      <c r="D5400" s="4">
        <f t="shared" si="508"/>
        <v>42654.916666653575</v>
      </c>
      <c r="E5400" t="str">
        <f t="shared" si="509"/>
        <v>LRKPLGS</v>
      </c>
      <c r="F5400" s="39">
        <v>69.723518371582031</v>
      </c>
      <c r="G5400">
        <f t="shared" si="507"/>
        <v>1.1406392133738866E-3</v>
      </c>
      <c r="H5400" s="38">
        <f>G5400*SUMIF('Manual Inputs'!$B$11:$B$22,'Expanded kW'!A5400,'Manual Inputs'!$C$11:$C$22)</f>
        <v>39606.388030640344</v>
      </c>
    </row>
    <row r="5401" spans="1:8" x14ac:dyDescent="0.2">
      <c r="A5401">
        <f t="shared" si="504"/>
        <v>10</v>
      </c>
      <c r="B5401" t="b">
        <f t="shared" si="505"/>
        <v>0</v>
      </c>
      <c r="C5401" t="str">
        <f t="shared" si="506"/>
        <v>OFF</v>
      </c>
      <c r="D5401" s="4">
        <f t="shared" si="508"/>
        <v>42654.958333320239</v>
      </c>
      <c r="E5401" t="str">
        <f t="shared" si="509"/>
        <v>LRKPLGS</v>
      </c>
      <c r="F5401" s="39">
        <v>66.120559692382812</v>
      </c>
      <c r="G5401">
        <f t="shared" si="507"/>
        <v>1.0816967496307568E-3</v>
      </c>
      <c r="H5401" s="38">
        <f>G5401*SUMIF('Manual Inputs'!$B$11:$B$22,'Expanded kW'!A5401,'Manual Inputs'!$C$11:$C$22)</f>
        <v>37559.730276706781</v>
      </c>
    </row>
    <row r="5402" spans="1:8" x14ac:dyDescent="0.2">
      <c r="A5402">
        <f t="shared" si="504"/>
        <v>10</v>
      </c>
      <c r="B5402" t="b">
        <f t="shared" si="505"/>
        <v>0</v>
      </c>
      <c r="C5402" t="str">
        <f t="shared" si="506"/>
        <v>OFF</v>
      </c>
      <c r="D5402" s="4">
        <f t="shared" si="508"/>
        <v>42654.999999986903</v>
      </c>
      <c r="E5402" t="str">
        <f t="shared" si="509"/>
        <v>LRKPLGS</v>
      </c>
      <c r="F5402" s="39">
        <v>62.179828643798828</v>
      </c>
      <c r="G5402">
        <f t="shared" si="507"/>
        <v>1.0172285118200996E-3</v>
      </c>
      <c r="H5402" s="38">
        <f>G5402*SUMIF('Manual Inputs'!$B$11:$B$22,'Expanded kW'!A5402,'Manual Inputs'!$C$11:$C$22)</f>
        <v>35321.201202445031</v>
      </c>
    </row>
    <row r="5403" spans="1:8" x14ac:dyDescent="0.2">
      <c r="A5403">
        <f t="shared" si="504"/>
        <v>10</v>
      </c>
      <c r="B5403" t="b">
        <f t="shared" si="505"/>
        <v>0</v>
      </c>
      <c r="C5403" t="str">
        <f t="shared" si="506"/>
        <v>OFF</v>
      </c>
      <c r="D5403" s="4">
        <f t="shared" si="508"/>
        <v>42655.041666653568</v>
      </c>
      <c r="E5403" t="str">
        <f t="shared" si="509"/>
        <v>LRKPLGS</v>
      </c>
      <c r="F5403" s="39">
        <v>60.002002716064453</v>
      </c>
      <c r="G5403">
        <f t="shared" si="507"/>
        <v>9.816004524350662E-4</v>
      </c>
      <c r="H5403" s="38">
        <f>G5403*SUMIF('Manual Inputs'!$B$11:$B$22,'Expanded kW'!A5403,'Manual Inputs'!$C$11:$C$22)</f>
        <v>34084.088951491947</v>
      </c>
    </row>
    <row r="5404" spans="1:8" x14ac:dyDescent="0.2">
      <c r="A5404">
        <f t="shared" si="504"/>
        <v>10</v>
      </c>
      <c r="B5404" t="b">
        <f t="shared" si="505"/>
        <v>0</v>
      </c>
      <c r="C5404" t="str">
        <f t="shared" si="506"/>
        <v>OFF</v>
      </c>
      <c r="D5404" s="4">
        <f t="shared" si="508"/>
        <v>42655.083333320232</v>
      </c>
      <c r="E5404" t="str">
        <f t="shared" si="509"/>
        <v>LRKPLGS</v>
      </c>
      <c r="F5404" s="39">
        <v>54.390106201171875</v>
      </c>
      <c r="G5404">
        <f t="shared" si="507"/>
        <v>8.8979284754386325E-4</v>
      </c>
      <c r="H5404" s="38">
        <f>G5404*SUMIF('Manual Inputs'!$B$11:$B$22,'Expanded kW'!A5404,'Manual Inputs'!$C$11:$C$22)</f>
        <v>30896.255690237223</v>
      </c>
    </row>
    <row r="5405" spans="1:8" x14ac:dyDescent="0.2">
      <c r="A5405">
        <f t="shared" si="504"/>
        <v>10</v>
      </c>
      <c r="B5405" t="b">
        <f t="shared" si="505"/>
        <v>0</v>
      </c>
      <c r="C5405" t="str">
        <f t="shared" si="506"/>
        <v>OFF</v>
      </c>
      <c r="D5405" s="4">
        <f t="shared" si="508"/>
        <v>42655.124999986896</v>
      </c>
      <c r="E5405" t="str">
        <f t="shared" si="509"/>
        <v>LRKPLGS</v>
      </c>
      <c r="F5405" s="39">
        <v>53.946697235107422</v>
      </c>
      <c r="G5405">
        <f t="shared" si="507"/>
        <v>8.8253891564158522E-4</v>
      </c>
      <c r="H5405" s="38">
        <f>G5405*SUMIF('Manual Inputs'!$B$11:$B$22,'Expanded kW'!A5405,'Manual Inputs'!$C$11:$C$22)</f>
        <v>30644.37758688879</v>
      </c>
    </row>
    <row r="5406" spans="1:8" x14ac:dyDescent="0.2">
      <c r="A5406">
        <f t="shared" si="504"/>
        <v>10</v>
      </c>
      <c r="B5406" t="b">
        <f t="shared" si="505"/>
        <v>0</v>
      </c>
      <c r="C5406" t="str">
        <f t="shared" si="506"/>
        <v>OFF</v>
      </c>
      <c r="D5406" s="4">
        <f t="shared" si="508"/>
        <v>42655.16666665356</v>
      </c>
      <c r="E5406" t="str">
        <f t="shared" si="509"/>
        <v>LRKPLGS</v>
      </c>
      <c r="F5406" s="39">
        <v>56.507369995117188</v>
      </c>
      <c r="G5406">
        <f t="shared" si="507"/>
        <v>9.2443014303374659E-4</v>
      </c>
      <c r="H5406" s="38">
        <f>G5406*SUMIF('Manual Inputs'!$B$11:$B$22,'Expanded kW'!A5406,'Manual Inputs'!$C$11:$C$22)</f>
        <v>32098.96567023735</v>
      </c>
    </row>
    <row r="5407" spans="1:8" x14ac:dyDescent="0.2">
      <c r="A5407">
        <f t="shared" si="504"/>
        <v>10</v>
      </c>
      <c r="B5407" t="b">
        <f t="shared" si="505"/>
        <v>0</v>
      </c>
      <c r="C5407" t="str">
        <f t="shared" si="506"/>
        <v>OFF</v>
      </c>
      <c r="D5407" s="4">
        <f t="shared" si="508"/>
        <v>42655.208333320224</v>
      </c>
      <c r="E5407" t="str">
        <f t="shared" si="509"/>
        <v>LRKPLGS</v>
      </c>
      <c r="F5407" s="39">
        <v>74.162162780761719</v>
      </c>
      <c r="G5407">
        <f t="shared" si="507"/>
        <v>1.2132530456298999E-3</v>
      </c>
      <c r="H5407" s="38">
        <f>G5407*SUMIF('Manual Inputs'!$B$11:$B$22,'Expanded kW'!A5407,'Manual Inputs'!$C$11:$C$22)</f>
        <v>42127.756385333916</v>
      </c>
    </row>
    <row r="5408" spans="1:8" x14ac:dyDescent="0.2">
      <c r="A5408">
        <f t="shared" si="504"/>
        <v>10</v>
      </c>
      <c r="B5408" t="b">
        <f t="shared" si="505"/>
        <v>0</v>
      </c>
      <c r="C5408" t="str">
        <f t="shared" si="506"/>
        <v>OFF</v>
      </c>
      <c r="D5408" s="4">
        <f t="shared" si="508"/>
        <v>42655.249999986889</v>
      </c>
      <c r="E5408" t="str">
        <f t="shared" si="509"/>
        <v>LRKPLGS</v>
      </c>
      <c r="F5408" s="39">
        <v>92.949295043945313</v>
      </c>
      <c r="G5408">
        <f t="shared" si="507"/>
        <v>1.5206004122963975E-3</v>
      </c>
      <c r="H5408" s="38">
        <f>G5408*SUMIF('Manual Inputs'!$B$11:$B$22,'Expanded kW'!A5408,'Manual Inputs'!$C$11:$C$22)</f>
        <v>52799.771621757915</v>
      </c>
    </row>
    <row r="5409" spans="1:8" x14ac:dyDescent="0.2">
      <c r="A5409">
        <f t="shared" si="504"/>
        <v>10</v>
      </c>
      <c r="B5409" t="b">
        <f t="shared" si="505"/>
        <v>0</v>
      </c>
      <c r="C5409" t="str">
        <f t="shared" si="506"/>
        <v>ON</v>
      </c>
      <c r="D5409" s="4">
        <f t="shared" si="508"/>
        <v>42655.291666653553</v>
      </c>
      <c r="E5409" t="str">
        <f t="shared" si="509"/>
        <v>LRKPLGS</v>
      </c>
      <c r="F5409" s="39">
        <v>100.82215881347656</v>
      </c>
      <c r="G5409">
        <f t="shared" si="507"/>
        <v>1.649396223907907E-3</v>
      </c>
      <c r="H5409" s="38">
        <f>G5409*SUMIF('Manual Inputs'!$B$11:$B$22,'Expanded kW'!A5409,'Manual Inputs'!$C$11:$C$22)</f>
        <v>57271.94549724488</v>
      </c>
    </row>
    <row r="5410" spans="1:8" x14ac:dyDescent="0.2">
      <c r="A5410">
        <f t="shared" si="504"/>
        <v>10</v>
      </c>
      <c r="B5410" t="b">
        <f t="shared" si="505"/>
        <v>0</v>
      </c>
      <c r="C5410" t="str">
        <f t="shared" si="506"/>
        <v>ON</v>
      </c>
      <c r="D5410" s="4">
        <f t="shared" si="508"/>
        <v>42655.333333320217</v>
      </c>
      <c r="E5410" t="str">
        <f t="shared" si="509"/>
        <v>LRKPLGS</v>
      </c>
      <c r="F5410" s="39">
        <v>101.85112762451172</v>
      </c>
      <c r="G5410">
        <f t="shared" si="507"/>
        <v>1.6662295995409384E-3</v>
      </c>
      <c r="H5410" s="38">
        <f>G5410*SUMIF('Manual Inputs'!$B$11:$B$22,'Expanded kW'!A5410,'Manual Inputs'!$C$11:$C$22)</f>
        <v>57856.450395349617</v>
      </c>
    </row>
    <row r="5411" spans="1:8" x14ac:dyDescent="0.2">
      <c r="A5411">
        <f t="shared" si="504"/>
        <v>10</v>
      </c>
      <c r="B5411" t="b">
        <f t="shared" si="505"/>
        <v>0</v>
      </c>
      <c r="C5411" t="str">
        <f t="shared" si="506"/>
        <v>ON</v>
      </c>
      <c r="D5411" s="4">
        <f t="shared" si="508"/>
        <v>42655.374999986881</v>
      </c>
      <c r="E5411" t="str">
        <f t="shared" si="509"/>
        <v>LRKPLGS</v>
      </c>
      <c r="F5411" s="39">
        <v>107.72349548339844</v>
      </c>
      <c r="G5411">
        <f t="shared" si="507"/>
        <v>1.7622983753520672E-3</v>
      </c>
      <c r="H5411" s="38">
        <f>G5411*SUMIF('Manual Inputs'!$B$11:$B$22,'Expanded kW'!A5411,'Manual Inputs'!$C$11:$C$22)</f>
        <v>61192.244192188817</v>
      </c>
    </row>
    <row r="5412" spans="1:8" x14ac:dyDescent="0.2">
      <c r="A5412">
        <f t="shared" si="504"/>
        <v>10</v>
      </c>
      <c r="B5412" t="b">
        <f t="shared" si="505"/>
        <v>0</v>
      </c>
      <c r="C5412" t="str">
        <f t="shared" si="506"/>
        <v>ON</v>
      </c>
      <c r="D5412" s="4">
        <f t="shared" si="508"/>
        <v>42655.416666653546</v>
      </c>
      <c r="E5412" t="str">
        <f t="shared" si="509"/>
        <v>LRKPLGS</v>
      </c>
      <c r="F5412" s="39">
        <v>108.14285278320313</v>
      </c>
      <c r="G5412">
        <f t="shared" si="507"/>
        <v>1.7691588349465269E-3</v>
      </c>
      <c r="H5412" s="38">
        <f>G5412*SUMIF('Manual Inputs'!$B$11:$B$22,'Expanded kW'!A5412,'Manual Inputs'!$C$11:$C$22)</f>
        <v>61430.459766036212</v>
      </c>
    </row>
    <row r="5413" spans="1:8" x14ac:dyDescent="0.2">
      <c r="A5413">
        <f t="shared" si="504"/>
        <v>10</v>
      </c>
      <c r="B5413" t="b">
        <f t="shared" si="505"/>
        <v>0</v>
      </c>
      <c r="C5413" t="str">
        <f t="shared" si="506"/>
        <v>ON</v>
      </c>
      <c r="D5413" s="4">
        <f t="shared" si="508"/>
        <v>42655.45833332021</v>
      </c>
      <c r="E5413" t="str">
        <f t="shared" si="509"/>
        <v>LRKPLGS</v>
      </c>
      <c r="F5413" s="39">
        <v>105.75363159179687</v>
      </c>
      <c r="G5413">
        <f t="shared" si="507"/>
        <v>1.730072462887417E-3</v>
      </c>
      <c r="H5413" s="38">
        <f>G5413*SUMIF('Manual Inputs'!$B$11:$B$22,'Expanded kW'!A5413,'Manual Inputs'!$C$11:$C$22)</f>
        <v>60073.264607100675</v>
      </c>
    </row>
    <row r="5414" spans="1:8" x14ac:dyDescent="0.2">
      <c r="A5414">
        <f t="shared" si="504"/>
        <v>10</v>
      </c>
      <c r="B5414" t="b">
        <f t="shared" si="505"/>
        <v>0</v>
      </c>
      <c r="C5414" t="str">
        <f t="shared" si="506"/>
        <v>ON</v>
      </c>
      <c r="D5414" s="4">
        <f t="shared" si="508"/>
        <v>42655.499999986874</v>
      </c>
      <c r="E5414" t="str">
        <f t="shared" si="509"/>
        <v>LRKPLGS</v>
      </c>
      <c r="F5414" s="39">
        <v>114.87652587890625</v>
      </c>
      <c r="G5414">
        <f t="shared" si="507"/>
        <v>1.8793181006058776E-3</v>
      </c>
      <c r="H5414" s="38">
        <f>G5414*SUMIF('Manual Inputs'!$B$11:$B$22,'Expanded kW'!A5414,'Manual Inputs'!$C$11:$C$22)</f>
        <v>65255.517303703477</v>
      </c>
    </row>
    <row r="5415" spans="1:8" x14ac:dyDescent="0.2">
      <c r="A5415">
        <f t="shared" si="504"/>
        <v>10</v>
      </c>
      <c r="B5415" t="b">
        <f t="shared" si="505"/>
        <v>0</v>
      </c>
      <c r="C5415" t="str">
        <f t="shared" si="506"/>
        <v>ON</v>
      </c>
      <c r="D5415" s="4">
        <f t="shared" si="508"/>
        <v>42655.541666653538</v>
      </c>
      <c r="E5415" t="str">
        <f t="shared" si="509"/>
        <v>LRKPLGS</v>
      </c>
      <c r="F5415" s="39">
        <v>115.67568969726562</v>
      </c>
      <c r="G5415">
        <f t="shared" si="507"/>
        <v>1.8923919903122502E-3</v>
      </c>
      <c r="H5415" s="38">
        <f>G5415*SUMIF('Manual Inputs'!$B$11:$B$22,'Expanded kW'!A5415,'Manual Inputs'!$C$11:$C$22)</f>
        <v>65709.481662204489</v>
      </c>
    </row>
    <row r="5416" spans="1:8" x14ac:dyDescent="0.2">
      <c r="A5416">
        <f t="shared" si="504"/>
        <v>10</v>
      </c>
      <c r="B5416" t="b">
        <f t="shared" si="505"/>
        <v>0</v>
      </c>
      <c r="C5416" t="str">
        <f t="shared" si="506"/>
        <v>ON</v>
      </c>
      <c r="D5416" s="4">
        <f t="shared" si="508"/>
        <v>42655.583333320203</v>
      </c>
      <c r="E5416" t="str">
        <f t="shared" si="509"/>
        <v>LRKPLGS</v>
      </c>
      <c r="F5416" s="39">
        <v>115.00059509277344</v>
      </c>
      <c r="G5416">
        <f t="shared" si="507"/>
        <v>1.8813478061315682E-3</v>
      </c>
      <c r="H5416" s="38">
        <f>G5416*SUMIF('Manual Inputs'!$B$11:$B$22,'Expanded kW'!A5416,'Manual Inputs'!$C$11:$C$22)</f>
        <v>65325.994719959097</v>
      </c>
    </row>
    <row r="5417" spans="1:8" x14ac:dyDescent="0.2">
      <c r="A5417">
        <f t="shared" si="504"/>
        <v>10</v>
      </c>
      <c r="B5417" t="b">
        <f t="shared" si="505"/>
        <v>0</v>
      </c>
      <c r="C5417" t="str">
        <f t="shared" si="506"/>
        <v>ON</v>
      </c>
      <c r="D5417" s="4">
        <f t="shared" si="508"/>
        <v>42655.624999986867</v>
      </c>
      <c r="E5417" t="str">
        <f t="shared" si="509"/>
        <v>LRKPLGS</v>
      </c>
      <c r="F5417" s="39">
        <v>116.35124206542969</v>
      </c>
      <c r="G5417">
        <f t="shared" si="507"/>
        <v>1.9034436632600915E-3</v>
      </c>
      <c r="H5417" s="38">
        <f>G5417*SUMIF('Manual Inputs'!$B$11:$B$22,'Expanded kW'!A5417,'Manual Inputs'!$C$11:$C$22)</f>
        <v>66093.228636732238</v>
      </c>
    </row>
    <row r="5418" spans="1:8" x14ac:dyDescent="0.2">
      <c r="A5418">
        <f t="shared" si="504"/>
        <v>10</v>
      </c>
      <c r="B5418" t="b">
        <f t="shared" si="505"/>
        <v>0</v>
      </c>
      <c r="C5418" t="str">
        <f t="shared" si="506"/>
        <v>ON</v>
      </c>
      <c r="D5418" s="4">
        <f t="shared" si="508"/>
        <v>42655.666666653531</v>
      </c>
      <c r="E5418" t="str">
        <f t="shared" si="509"/>
        <v>LRKPLGS</v>
      </c>
      <c r="F5418" s="39">
        <v>108.43077087402344</v>
      </c>
      <c r="G5418">
        <f t="shared" si="507"/>
        <v>1.7738690198640346E-3</v>
      </c>
      <c r="H5418" s="38">
        <f>G5418*SUMIF('Manual Inputs'!$B$11:$B$22,'Expanded kW'!A5418,'Manual Inputs'!$C$11:$C$22)</f>
        <v>61594.011403882396</v>
      </c>
    </row>
    <row r="5419" spans="1:8" x14ac:dyDescent="0.2">
      <c r="A5419">
        <f t="shared" si="504"/>
        <v>10</v>
      </c>
      <c r="B5419" t="b">
        <f t="shared" si="505"/>
        <v>0</v>
      </c>
      <c r="C5419" t="str">
        <f t="shared" si="506"/>
        <v>ON</v>
      </c>
      <c r="D5419" s="4">
        <f t="shared" si="508"/>
        <v>42655.708333320195</v>
      </c>
      <c r="E5419" t="str">
        <f t="shared" si="509"/>
        <v>LRKPLGS</v>
      </c>
      <c r="F5419" s="39">
        <v>100.52230834960937</v>
      </c>
      <c r="G5419">
        <f t="shared" si="507"/>
        <v>1.6444908317931185E-3</v>
      </c>
      <c r="H5419" s="38">
        <f>G5419*SUMIF('Manual Inputs'!$B$11:$B$22,'Expanded kW'!A5419,'Manual Inputs'!$C$11:$C$22)</f>
        <v>57101.615684572491</v>
      </c>
    </row>
    <row r="5420" spans="1:8" x14ac:dyDescent="0.2">
      <c r="A5420">
        <f t="shared" si="504"/>
        <v>10</v>
      </c>
      <c r="B5420" t="b">
        <f t="shared" si="505"/>
        <v>0</v>
      </c>
      <c r="C5420" t="str">
        <f t="shared" si="506"/>
        <v>ON</v>
      </c>
      <c r="D5420" s="4">
        <f t="shared" si="508"/>
        <v>42655.74999998686</v>
      </c>
      <c r="E5420" t="str">
        <f t="shared" si="509"/>
        <v>LRKPLGS</v>
      </c>
      <c r="F5420" s="39">
        <v>96.711227416992188</v>
      </c>
      <c r="G5420">
        <f t="shared" si="507"/>
        <v>1.5821436000610998E-3</v>
      </c>
      <c r="H5420" s="38">
        <f>G5420*SUMIF('Manual Inputs'!$B$11:$B$22,'Expanded kW'!A5420,'Manual Inputs'!$C$11:$C$22)</f>
        <v>54936.734253475166</v>
      </c>
    </row>
    <row r="5421" spans="1:8" x14ac:dyDescent="0.2">
      <c r="A5421">
        <f t="shared" si="504"/>
        <v>10</v>
      </c>
      <c r="B5421" t="b">
        <f t="shared" si="505"/>
        <v>0</v>
      </c>
      <c r="C5421" t="str">
        <f t="shared" si="506"/>
        <v>ON</v>
      </c>
      <c r="D5421" s="4">
        <f t="shared" si="508"/>
        <v>42655.791666653524</v>
      </c>
      <c r="E5421" t="str">
        <f t="shared" si="509"/>
        <v>LRKPLGS</v>
      </c>
      <c r="F5421" s="39">
        <v>89.766616821289062</v>
      </c>
      <c r="G5421">
        <f t="shared" si="507"/>
        <v>1.4685335104948317E-3</v>
      </c>
      <c r="H5421" s="38">
        <f>G5421*SUMIF('Manual Inputs'!$B$11:$B$22,'Expanded kW'!A5421,'Manual Inputs'!$C$11:$C$22)</f>
        <v>50991.853840107789</v>
      </c>
    </row>
    <row r="5422" spans="1:8" x14ac:dyDescent="0.2">
      <c r="A5422">
        <f t="shared" si="504"/>
        <v>10</v>
      </c>
      <c r="B5422" t="b">
        <f t="shared" si="505"/>
        <v>0</v>
      </c>
      <c r="C5422" t="str">
        <f t="shared" si="506"/>
        <v>ON</v>
      </c>
      <c r="D5422" s="4">
        <f t="shared" si="508"/>
        <v>42655.833333320188</v>
      </c>
      <c r="E5422" t="str">
        <f t="shared" si="509"/>
        <v>LRKPLGS</v>
      </c>
      <c r="F5422" s="39">
        <v>86.399604797363281</v>
      </c>
      <c r="G5422">
        <f t="shared" si="507"/>
        <v>1.4134510069710787E-3</v>
      </c>
      <c r="H5422" s="38">
        <f>G5422*SUMIF('Manual Inputs'!$B$11:$B$22,'Expanded kW'!A5422,'Manual Inputs'!$C$11:$C$22)</f>
        <v>49079.225392232598</v>
      </c>
    </row>
    <row r="5423" spans="1:8" x14ac:dyDescent="0.2">
      <c r="A5423">
        <f t="shared" si="504"/>
        <v>10</v>
      </c>
      <c r="B5423" t="b">
        <f t="shared" si="505"/>
        <v>0</v>
      </c>
      <c r="C5423" t="str">
        <f t="shared" si="506"/>
        <v>OFF</v>
      </c>
      <c r="D5423" s="4">
        <f t="shared" si="508"/>
        <v>42655.874999986852</v>
      </c>
      <c r="E5423" t="str">
        <f t="shared" si="509"/>
        <v>LRKPLGS</v>
      </c>
      <c r="F5423" s="39">
        <v>77.017616271972656</v>
      </c>
      <c r="G5423">
        <f t="shared" si="507"/>
        <v>1.2599667270405625E-3</v>
      </c>
      <c r="H5423" s="38">
        <f>G5423*SUMIF('Manual Inputs'!$B$11:$B$22,'Expanded kW'!A5423,'Manual Inputs'!$C$11:$C$22)</f>
        <v>43749.794423828003</v>
      </c>
    </row>
    <row r="5424" spans="1:8" x14ac:dyDescent="0.2">
      <c r="A5424">
        <f t="shared" si="504"/>
        <v>10</v>
      </c>
      <c r="B5424" t="b">
        <f t="shared" si="505"/>
        <v>0</v>
      </c>
      <c r="C5424" t="str">
        <f t="shared" si="506"/>
        <v>OFF</v>
      </c>
      <c r="D5424" s="4">
        <f t="shared" si="508"/>
        <v>42655.916666653517</v>
      </c>
      <c r="E5424" t="str">
        <f t="shared" si="509"/>
        <v>LRKPLGS</v>
      </c>
      <c r="F5424" s="39">
        <v>75.64556884765625</v>
      </c>
      <c r="G5424">
        <f t="shared" si="507"/>
        <v>1.2375207700473507E-3</v>
      </c>
      <c r="H5424" s="38">
        <f>G5424*SUMIF('Manual Inputs'!$B$11:$B$22,'Expanded kW'!A5424,'Manual Inputs'!$C$11:$C$22)</f>
        <v>42970.403997855676</v>
      </c>
    </row>
    <row r="5425" spans="1:8" x14ac:dyDescent="0.2">
      <c r="A5425">
        <f t="shared" si="504"/>
        <v>10</v>
      </c>
      <c r="B5425" t="b">
        <f t="shared" si="505"/>
        <v>0</v>
      </c>
      <c r="C5425" t="str">
        <f t="shared" si="506"/>
        <v>OFF</v>
      </c>
      <c r="D5425" s="4">
        <f t="shared" si="508"/>
        <v>42655.958333320181</v>
      </c>
      <c r="E5425" t="str">
        <f t="shared" si="509"/>
        <v>LRKPLGS</v>
      </c>
      <c r="F5425" s="39">
        <v>76.26910400390625</v>
      </c>
      <c r="G5425">
        <f t="shared" si="507"/>
        <v>1.2477214694203453E-3</v>
      </c>
      <c r="H5425" s="38">
        <f>G5425*SUMIF('Manual Inputs'!$B$11:$B$22,'Expanded kW'!A5425,'Manual Inputs'!$C$11:$C$22)</f>
        <v>43324.602637367381</v>
      </c>
    </row>
    <row r="5426" spans="1:8" x14ac:dyDescent="0.2">
      <c r="A5426">
        <f t="shared" si="504"/>
        <v>10</v>
      </c>
      <c r="B5426" t="b">
        <f t="shared" si="505"/>
        <v>0</v>
      </c>
      <c r="C5426" t="str">
        <f t="shared" si="506"/>
        <v>OFF</v>
      </c>
      <c r="D5426" s="4">
        <f t="shared" si="508"/>
        <v>42655.999999986845</v>
      </c>
      <c r="E5426" t="str">
        <f t="shared" si="509"/>
        <v>LRKPLGS</v>
      </c>
      <c r="F5426" s="39">
        <v>70.683219909667969</v>
      </c>
      <c r="G5426">
        <f t="shared" si="507"/>
        <v>1.1563394137229588E-3</v>
      </c>
      <c r="H5426" s="38">
        <f>G5426*SUMIF('Manual Inputs'!$B$11:$B$22,'Expanded kW'!A5426,'Manual Inputs'!$C$11:$C$22)</f>
        <v>40151.545710556369</v>
      </c>
    </row>
    <row r="5427" spans="1:8" x14ac:dyDescent="0.2">
      <c r="A5427">
        <f t="shared" si="504"/>
        <v>10</v>
      </c>
      <c r="B5427" t="b">
        <f t="shared" si="505"/>
        <v>0</v>
      </c>
      <c r="C5427" t="str">
        <f t="shared" si="506"/>
        <v>OFF</v>
      </c>
      <c r="D5427" s="4">
        <f t="shared" si="508"/>
        <v>42656.041666653509</v>
      </c>
      <c r="E5427" t="str">
        <f t="shared" si="509"/>
        <v>LRKPLGS</v>
      </c>
      <c r="F5427" s="39">
        <v>65.417915344238281</v>
      </c>
      <c r="G5427">
        <f t="shared" si="507"/>
        <v>1.0702018664798824E-3</v>
      </c>
      <c r="H5427" s="38">
        <f>G5427*SUMIF('Manual Inputs'!$B$11:$B$22,'Expanded kW'!A5427,'Manual Inputs'!$C$11:$C$22)</f>
        <v>37160.59372493616</v>
      </c>
    </row>
    <row r="5428" spans="1:8" x14ac:dyDescent="0.2">
      <c r="A5428">
        <f t="shared" si="504"/>
        <v>10</v>
      </c>
      <c r="B5428" t="b">
        <f t="shared" si="505"/>
        <v>0</v>
      </c>
      <c r="C5428" t="str">
        <f t="shared" si="506"/>
        <v>OFF</v>
      </c>
      <c r="D5428" s="4">
        <f t="shared" si="508"/>
        <v>42656.083333320174</v>
      </c>
      <c r="E5428" t="str">
        <f t="shared" si="509"/>
        <v>LRKPLGS</v>
      </c>
      <c r="F5428" s="39">
        <v>62.46624755859375</v>
      </c>
      <c r="G5428">
        <f t="shared" si="507"/>
        <v>1.0219141710251611E-3</v>
      </c>
      <c r="H5428" s="38">
        <f>G5428*SUMIF('Manual Inputs'!$B$11:$B$22,'Expanded kW'!A5428,'Manual Inputs'!$C$11:$C$22)</f>
        <v>35483.901234566561</v>
      </c>
    </row>
    <row r="5429" spans="1:8" x14ac:dyDescent="0.2">
      <c r="A5429">
        <f t="shared" si="504"/>
        <v>10</v>
      </c>
      <c r="B5429" t="b">
        <f t="shared" si="505"/>
        <v>0</v>
      </c>
      <c r="C5429" t="str">
        <f t="shared" si="506"/>
        <v>OFF</v>
      </c>
      <c r="D5429" s="4">
        <f t="shared" si="508"/>
        <v>42656.124999986838</v>
      </c>
      <c r="E5429" t="str">
        <f t="shared" si="509"/>
        <v>LRKPLGS</v>
      </c>
      <c r="F5429" s="39">
        <v>58.438587188720703</v>
      </c>
      <c r="G5429">
        <f t="shared" si="507"/>
        <v>9.5602381633098888E-4</v>
      </c>
      <c r="H5429" s="38">
        <f>G5429*SUMIF('Manual Inputs'!$B$11:$B$22,'Expanded kW'!A5429,'Manual Inputs'!$C$11:$C$22)</f>
        <v>33195.992029889334</v>
      </c>
    </row>
    <row r="5430" spans="1:8" x14ac:dyDescent="0.2">
      <c r="A5430">
        <f t="shared" si="504"/>
        <v>10</v>
      </c>
      <c r="B5430" t="b">
        <f t="shared" si="505"/>
        <v>0</v>
      </c>
      <c r="C5430" t="str">
        <f t="shared" si="506"/>
        <v>OFF</v>
      </c>
      <c r="D5430" s="4">
        <f t="shared" si="508"/>
        <v>42656.166666653502</v>
      </c>
      <c r="E5430" t="str">
        <f t="shared" si="509"/>
        <v>LRKPLGS</v>
      </c>
      <c r="F5430" s="39">
        <v>58.886955261230469</v>
      </c>
      <c r="G5430">
        <f t="shared" si="507"/>
        <v>9.6335887654415723E-4</v>
      </c>
      <c r="H5430" s="38">
        <f>G5430*SUMIF('Manual Inputs'!$B$11:$B$22,'Expanded kW'!A5430,'Manual Inputs'!$C$11:$C$22)</f>
        <v>33450.687149629732</v>
      </c>
    </row>
    <row r="5431" spans="1:8" x14ac:dyDescent="0.2">
      <c r="A5431">
        <f t="shared" si="504"/>
        <v>10</v>
      </c>
      <c r="B5431" t="b">
        <f t="shared" si="505"/>
        <v>0</v>
      </c>
      <c r="C5431" t="str">
        <f t="shared" si="506"/>
        <v>OFF</v>
      </c>
      <c r="D5431" s="4">
        <f t="shared" si="508"/>
        <v>42656.208333320166</v>
      </c>
      <c r="E5431" t="str">
        <f t="shared" si="509"/>
        <v>LRKPLGS</v>
      </c>
      <c r="F5431" s="39">
        <v>70.346672058105469</v>
      </c>
      <c r="G5431">
        <f t="shared" si="507"/>
        <v>1.1508336721075818E-3</v>
      </c>
      <c r="H5431" s="38">
        <f>G5431*SUMIF('Manual Inputs'!$B$11:$B$22,'Expanded kW'!A5431,'Manual Inputs'!$C$11:$C$22)</f>
        <v>39960.369976583432</v>
      </c>
    </row>
    <row r="5432" spans="1:8" x14ac:dyDescent="0.2">
      <c r="A5432">
        <f t="shared" si="504"/>
        <v>10</v>
      </c>
      <c r="B5432" t="b">
        <f t="shared" si="505"/>
        <v>0</v>
      </c>
      <c r="C5432" t="str">
        <f t="shared" si="506"/>
        <v>OFF</v>
      </c>
      <c r="D5432" s="4">
        <f t="shared" si="508"/>
        <v>42656.249999986831</v>
      </c>
      <c r="E5432" t="str">
        <f t="shared" si="509"/>
        <v>LRKPLGS</v>
      </c>
      <c r="F5432" s="39">
        <v>101.4652099609375</v>
      </c>
      <c r="G5432">
        <f t="shared" si="507"/>
        <v>1.6599161943874514E-3</v>
      </c>
      <c r="H5432" s="38">
        <f>G5432*SUMIF('Manual Inputs'!$B$11:$B$22,'Expanded kW'!A5432,'Manual Inputs'!$C$11:$C$22)</f>
        <v>57637.230179726808</v>
      </c>
    </row>
    <row r="5433" spans="1:8" x14ac:dyDescent="0.2">
      <c r="A5433">
        <f t="shared" si="504"/>
        <v>10</v>
      </c>
      <c r="B5433" t="b">
        <f t="shared" si="505"/>
        <v>0</v>
      </c>
      <c r="C5433" t="str">
        <f t="shared" si="506"/>
        <v>ON</v>
      </c>
      <c r="D5433" s="4">
        <f t="shared" si="508"/>
        <v>42656.291666653495</v>
      </c>
      <c r="E5433" t="str">
        <f t="shared" si="509"/>
        <v>LRKPLGS</v>
      </c>
      <c r="F5433" s="39">
        <v>107.15742492675781</v>
      </c>
      <c r="G5433">
        <f t="shared" si="507"/>
        <v>1.7530377658831128E-3</v>
      </c>
      <c r="H5433" s="38">
        <f>G5433*SUMIF('Manual Inputs'!$B$11:$B$22,'Expanded kW'!A5433,'Manual Inputs'!$C$11:$C$22)</f>
        <v>60870.688271852945</v>
      </c>
    </row>
    <row r="5434" spans="1:8" x14ac:dyDescent="0.2">
      <c r="A5434">
        <f t="shared" si="504"/>
        <v>10</v>
      </c>
      <c r="B5434" t="b">
        <f t="shared" si="505"/>
        <v>0</v>
      </c>
      <c r="C5434" t="str">
        <f t="shared" si="506"/>
        <v>ON</v>
      </c>
      <c r="D5434" s="4">
        <f t="shared" si="508"/>
        <v>42656.333333320159</v>
      </c>
      <c r="E5434" t="str">
        <f t="shared" si="509"/>
        <v>LRKPLGS</v>
      </c>
      <c r="F5434" s="39">
        <v>108.39556884765625</v>
      </c>
      <c r="G5434">
        <f t="shared" si="507"/>
        <v>1.7732931336694991E-3</v>
      </c>
      <c r="H5434" s="38">
        <f>G5434*SUMIF('Manual Inputs'!$B$11:$B$22,'Expanded kW'!A5434,'Manual Inputs'!$C$11:$C$22)</f>
        <v>61574.014921370806</v>
      </c>
    </row>
    <row r="5435" spans="1:8" x14ac:dyDescent="0.2">
      <c r="A5435">
        <f t="shared" si="504"/>
        <v>10</v>
      </c>
      <c r="B5435" t="b">
        <f t="shared" si="505"/>
        <v>0</v>
      </c>
      <c r="C5435" t="str">
        <f t="shared" si="506"/>
        <v>ON</v>
      </c>
      <c r="D5435" s="4">
        <f t="shared" si="508"/>
        <v>42656.374999986823</v>
      </c>
      <c r="E5435" t="str">
        <f t="shared" si="509"/>
        <v>LRKPLGS</v>
      </c>
      <c r="F5435" s="39">
        <v>105.49269866943359</v>
      </c>
      <c r="G5435">
        <f t="shared" si="507"/>
        <v>1.7258037407939389E-3</v>
      </c>
      <c r="H5435" s="38">
        <f>G5435*SUMIF('Manual Inputs'!$B$11:$B$22,'Expanded kW'!A5435,'Manual Inputs'!$C$11:$C$22)</f>
        <v>59925.041872298163</v>
      </c>
    </row>
    <row r="5436" spans="1:8" x14ac:dyDescent="0.2">
      <c r="A5436">
        <f t="shared" si="504"/>
        <v>10</v>
      </c>
      <c r="B5436" t="b">
        <f t="shared" si="505"/>
        <v>0</v>
      </c>
      <c r="C5436" t="str">
        <f t="shared" si="506"/>
        <v>ON</v>
      </c>
      <c r="D5436" s="4">
        <f t="shared" si="508"/>
        <v>42656.416666653487</v>
      </c>
      <c r="E5436" t="str">
        <f t="shared" si="509"/>
        <v>LRKPLGS</v>
      </c>
      <c r="F5436" s="39">
        <v>108.19577789306641</v>
      </c>
      <c r="G5436">
        <f t="shared" si="507"/>
        <v>1.7700246612429059E-3</v>
      </c>
      <c r="H5436" s="38">
        <f>G5436*SUMIF('Manual Inputs'!$B$11:$B$22,'Expanded kW'!A5436,'Manual Inputs'!$C$11:$C$22)</f>
        <v>61460.523831745551</v>
      </c>
    </row>
    <row r="5437" spans="1:8" x14ac:dyDescent="0.2">
      <c r="A5437">
        <f t="shared" si="504"/>
        <v>10</v>
      </c>
      <c r="B5437" t="b">
        <f t="shared" si="505"/>
        <v>0</v>
      </c>
      <c r="C5437" t="str">
        <f t="shared" si="506"/>
        <v>ON</v>
      </c>
      <c r="D5437" s="4">
        <f t="shared" si="508"/>
        <v>42656.458333320152</v>
      </c>
      <c r="E5437" t="str">
        <f t="shared" si="509"/>
        <v>LRKPLGS</v>
      </c>
      <c r="F5437" s="39">
        <v>103.59976196289062</v>
      </c>
      <c r="G5437">
        <f t="shared" si="507"/>
        <v>1.6948363156503771E-3</v>
      </c>
      <c r="H5437" s="38">
        <f>G5437*SUMIF('Manual Inputs'!$B$11:$B$22,'Expanded kW'!A5437,'Manual Inputs'!$C$11:$C$22)</f>
        <v>58849.760712256466</v>
      </c>
    </row>
    <row r="5438" spans="1:8" x14ac:dyDescent="0.2">
      <c r="A5438">
        <f t="shared" si="504"/>
        <v>10</v>
      </c>
      <c r="B5438" t="b">
        <f t="shared" si="505"/>
        <v>0</v>
      </c>
      <c r="C5438" t="str">
        <f t="shared" si="506"/>
        <v>ON</v>
      </c>
      <c r="D5438" s="4">
        <f t="shared" si="508"/>
        <v>42656.499999986816</v>
      </c>
      <c r="E5438" t="str">
        <f t="shared" si="509"/>
        <v>LRKPLGS</v>
      </c>
      <c r="F5438" s="39">
        <v>106.37807464599609</v>
      </c>
      <c r="G5438">
        <f t="shared" si="507"/>
        <v>1.7402880149819436E-3</v>
      </c>
      <c r="H5438" s="38">
        <f>G5438*SUMIF('Manual Inputs'!$B$11:$B$22,'Expanded kW'!A5438,'Manual Inputs'!$C$11:$C$22)</f>
        <v>60427.978977305669</v>
      </c>
    </row>
    <row r="5439" spans="1:8" x14ac:dyDescent="0.2">
      <c r="A5439">
        <f t="shared" si="504"/>
        <v>10</v>
      </c>
      <c r="B5439" t="b">
        <f t="shared" si="505"/>
        <v>0</v>
      </c>
      <c r="C5439" t="str">
        <f t="shared" si="506"/>
        <v>ON</v>
      </c>
      <c r="D5439" s="4">
        <f t="shared" si="508"/>
        <v>42656.54166665348</v>
      </c>
      <c r="E5439" t="str">
        <f t="shared" si="509"/>
        <v>LRKPLGS</v>
      </c>
      <c r="F5439" s="39">
        <v>109.70079040527344</v>
      </c>
      <c r="G5439">
        <f t="shared" si="507"/>
        <v>1.7946458554702668E-3</v>
      </c>
      <c r="H5439" s="38">
        <f>G5439*SUMIF('Manual Inputs'!$B$11:$B$22,'Expanded kW'!A5439,'Manual Inputs'!$C$11:$C$22)</f>
        <v>62315.444967993542</v>
      </c>
    </row>
    <row r="5440" spans="1:8" x14ac:dyDescent="0.2">
      <c r="A5440">
        <f t="shared" si="504"/>
        <v>10</v>
      </c>
      <c r="B5440" t="b">
        <f t="shared" si="505"/>
        <v>0</v>
      </c>
      <c r="C5440" t="str">
        <f t="shared" si="506"/>
        <v>ON</v>
      </c>
      <c r="D5440" s="4">
        <f t="shared" si="508"/>
        <v>42656.583333320144</v>
      </c>
      <c r="E5440" t="str">
        <f t="shared" si="509"/>
        <v>LRKPLGS</v>
      </c>
      <c r="F5440" s="39">
        <v>109.099609375</v>
      </c>
      <c r="G5440">
        <f t="shared" si="507"/>
        <v>1.784810857560209E-3</v>
      </c>
      <c r="H5440" s="38">
        <f>G5440*SUMIF('Manual Inputs'!$B$11:$B$22,'Expanded kW'!A5440,'Manual Inputs'!$C$11:$C$22)</f>
        <v>61973.944571602558</v>
      </c>
    </row>
    <row r="5441" spans="1:8" x14ac:dyDescent="0.2">
      <c r="A5441">
        <f t="shared" si="504"/>
        <v>10</v>
      </c>
      <c r="B5441" t="b">
        <f t="shared" si="505"/>
        <v>0</v>
      </c>
      <c r="C5441" t="str">
        <f t="shared" si="506"/>
        <v>ON</v>
      </c>
      <c r="D5441" s="4">
        <f t="shared" si="508"/>
        <v>42656.624999986809</v>
      </c>
      <c r="E5441" t="str">
        <f t="shared" si="509"/>
        <v>LRKPLGS</v>
      </c>
      <c r="F5441" s="39">
        <v>112.82403564453125</v>
      </c>
      <c r="G5441">
        <f t="shared" si="507"/>
        <v>1.8457404656690084E-3</v>
      </c>
      <c r="H5441" s="38">
        <f>G5441*SUMIF('Manual Inputs'!$B$11:$B$22,'Expanded kW'!A5441,'Manual Inputs'!$C$11:$C$22)</f>
        <v>64089.601891653801</v>
      </c>
    </row>
    <row r="5442" spans="1:8" x14ac:dyDescent="0.2">
      <c r="A5442">
        <f t="shared" ref="A5442:A5505" si="510">MONTH(D5442)</f>
        <v>10</v>
      </c>
      <c r="B5442" t="b">
        <f t="shared" ref="B5442:B5505" si="511">IF(ISNA(VLOOKUP(DATE(YEAR(D5442),MONTH(D5442),DAY(D5442)),Holidays,1,FALSE)),FALSE,TRUE)</f>
        <v>0</v>
      </c>
      <c r="C5442" t="str">
        <f t="shared" ref="C5442:C5505" si="512">IF(OR(HOUR(D5442)&lt;PkStart,HOUR(D5442)&gt;OPkStart-1,WEEKDAY(D5442,2)&gt;5,B5442)=TRUE,"OFF","ON")</f>
        <v>ON</v>
      </c>
      <c r="D5442" s="4">
        <f t="shared" si="508"/>
        <v>42656.666666653473</v>
      </c>
      <c r="E5442" t="str">
        <f t="shared" si="509"/>
        <v>LRKPLGS</v>
      </c>
      <c r="F5442" s="39">
        <v>103.50686645507812</v>
      </c>
      <c r="G5442">
        <f t="shared" ref="G5442:G5505" si="513">IF(SUMIF($A$2:$A$8761,A5442,$F$2:$F$8761)=0,0,F5442/SUMIF($A$2:$A$8761,A5442,$F$2:$F$8761))</f>
        <v>1.6933165951682218E-3</v>
      </c>
      <c r="H5442" s="38">
        <f>G5442*SUMIF('Manual Inputs'!$B$11:$B$22,'Expanded kW'!A5442,'Manual Inputs'!$C$11:$C$22)</f>
        <v>58796.991494427879</v>
      </c>
    </row>
    <row r="5443" spans="1:8" x14ac:dyDescent="0.2">
      <c r="A5443">
        <f t="shared" si="510"/>
        <v>10</v>
      </c>
      <c r="B5443" t="b">
        <f t="shared" si="511"/>
        <v>0</v>
      </c>
      <c r="C5443" t="str">
        <f t="shared" si="512"/>
        <v>ON</v>
      </c>
      <c r="D5443" s="4">
        <f t="shared" si="508"/>
        <v>42656.708333320137</v>
      </c>
      <c r="E5443" t="str">
        <f t="shared" si="509"/>
        <v>LRKPLGS</v>
      </c>
      <c r="F5443" s="39">
        <v>92.162315368652344</v>
      </c>
      <c r="G5443">
        <f t="shared" si="513"/>
        <v>1.5077258486092431E-3</v>
      </c>
      <c r="H5443" s="38">
        <f>G5443*SUMIF('Manual Inputs'!$B$11:$B$22,'Expanded kW'!A5443,'Manual Inputs'!$C$11:$C$22)</f>
        <v>52352.728455838384</v>
      </c>
    </row>
    <row r="5444" spans="1:8" x14ac:dyDescent="0.2">
      <c r="A5444">
        <f t="shared" si="510"/>
        <v>10</v>
      </c>
      <c r="B5444" t="b">
        <f t="shared" si="511"/>
        <v>0</v>
      </c>
      <c r="C5444" t="str">
        <f t="shared" si="512"/>
        <v>ON</v>
      </c>
      <c r="D5444" s="4">
        <f t="shared" ref="D5444:D5507" si="514">+D5443+1/24</f>
        <v>42656.749999986801</v>
      </c>
      <c r="E5444" t="str">
        <f t="shared" ref="E5444:E5507" si="515">+E5443</f>
        <v>LRKPLGS</v>
      </c>
      <c r="F5444" s="39">
        <v>86.708000183105469</v>
      </c>
      <c r="G5444">
        <f t="shared" si="513"/>
        <v>1.4184961894061706E-3</v>
      </c>
      <c r="H5444" s="38">
        <f>G5444*SUMIF('Manual Inputs'!$B$11:$B$22,'Expanded kW'!A5444,'Manual Inputs'!$C$11:$C$22)</f>
        <v>49254.409140841919</v>
      </c>
    </row>
    <row r="5445" spans="1:8" x14ac:dyDescent="0.2">
      <c r="A5445">
        <f t="shared" si="510"/>
        <v>10</v>
      </c>
      <c r="B5445" t="b">
        <f t="shared" si="511"/>
        <v>0</v>
      </c>
      <c r="C5445" t="str">
        <f t="shared" si="512"/>
        <v>ON</v>
      </c>
      <c r="D5445" s="4">
        <f t="shared" si="514"/>
        <v>42656.791666653466</v>
      </c>
      <c r="E5445" t="str">
        <f t="shared" si="515"/>
        <v>LRKPLGS</v>
      </c>
      <c r="F5445" s="39">
        <v>80.204139709472656</v>
      </c>
      <c r="G5445">
        <f t="shared" si="513"/>
        <v>1.3120965344862647E-3</v>
      </c>
      <c r="H5445" s="38">
        <f>G5445*SUMIF('Manual Inputs'!$B$11:$B$22,'Expanded kW'!A5445,'Manual Inputs'!$C$11:$C$22)</f>
        <v>45559.896476649745</v>
      </c>
    </row>
    <row r="5446" spans="1:8" x14ac:dyDescent="0.2">
      <c r="A5446">
        <f t="shared" si="510"/>
        <v>10</v>
      </c>
      <c r="B5446" t="b">
        <f t="shared" si="511"/>
        <v>0</v>
      </c>
      <c r="C5446" t="str">
        <f t="shared" si="512"/>
        <v>ON</v>
      </c>
      <c r="D5446" s="4">
        <f t="shared" si="514"/>
        <v>42656.83333332013</v>
      </c>
      <c r="E5446" t="str">
        <f t="shared" si="515"/>
        <v>LRKPLGS</v>
      </c>
      <c r="F5446" s="39">
        <v>80.407676696777344</v>
      </c>
      <c r="G5446">
        <f t="shared" si="513"/>
        <v>1.3154262899907766E-3</v>
      </c>
      <c r="H5446" s="38">
        <f>G5446*SUMIF('Manual Inputs'!$B$11:$B$22,'Expanded kW'!A5446,'Manual Inputs'!$C$11:$C$22)</f>
        <v>45675.515497118773</v>
      </c>
    </row>
    <row r="5447" spans="1:8" x14ac:dyDescent="0.2">
      <c r="A5447">
        <f t="shared" si="510"/>
        <v>10</v>
      </c>
      <c r="B5447" t="b">
        <f t="shared" si="511"/>
        <v>0</v>
      </c>
      <c r="C5447" t="str">
        <f t="shared" si="512"/>
        <v>OFF</v>
      </c>
      <c r="D5447" s="4">
        <f t="shared" si="514"/>
        <v>42656.874999986794</v>
      </c>
      <c r="E5447" t="str">
        <f t="shared" si="515"/>
        <v>LRKPLGS</v>
      </c>
      <c r="F5447" s="39">
        <v>74.274040222167969</v>
      </c>
      <c r="G5447">
        <f t="shared" si="513"/>
        <v>1.2150833003235861E-3</v>
      </c>
      <c r="H5447" s="38">
        <f>G5447*SUMIF('Manual Inputs'!$B$11:$B$22,'Expanded kW'!A5447,'Manual Inputs'!$C$11:$C$22)</f>
        <v>42191.308275136675</v>
      </c>
    </row>
    <row r="5448" spans="1:8" x14ac:dyDescent="0.2">
      <c r="A5448">
        <f t="shared" si="510"/>
        <v>10</v>
      </c>
      <c r="B5448" t="b">
        <f t="shared" si="511"/>
        <v>0</v>
      </c>
      <c r="C5448" t="str">
        <f t="shared" si="512"/>
        <v>OFF</v>
      </c>
      <c r="D5448" s="4">
        <f t="shared" si="514"/>
        <v>42656.916666653458</v>
      </c>
      <c r="E5448" t="str">
        <f t="shared" si="515"/>
        <v>LRKPLGS</v>
      </c>
      <c r="F5448" s="39">
        <v>67.158126831054688</v>
      </c>
      <c r="G5448">
        <f t="shared" si="513"/>
        <v>1.0986707892735935E-3</v>
      </c>
      <c r="H5448" s="38">
        <f>G5448*SUMIF('Manual Inputs'!$B$11:$B$22,'Expanded kW'!A5448,'Manual Inputs'!$C$11:$C$22)</f>
        <v>38149.119447848047</v>
      </c>
    </row>
    <row r="5449" spans="1:8" x14ac:dyDescent="0.2">
      <c r="A5449">
        <f t="shared" si="510"/>
        <v>10</v>
      </c>
      <c r="B5449" t="b">
        <f t="shared" si="511"/>
        <v>0</v>
      </c>
      <c r="C5449" t="str">
        <f t="shared" si="512"/>
        <v>OFF</v>
      </c>
      <c r="D5449" s="4">
        <f t="shared" si="514"/>
        <v>42656.958333320123</v>
      </c>
      <c r="E5449" t="str">
        <f t="shared" si="515"/>
        <v>LRKPLGS</v>
      </c>
      <c r="F5449" s="39">
        <v>61.603351593017578</v>
      </c>
      <c r="G5449">
        <f t="shared" si="513"/>
        <v>1.0077976577110616E-3</v>
      </c>
      <c r="H5449" s="38">
        <f>G5449*SUMIF('Manual Inputs'!$B$11:$B$22,'Expanded kW'!A5449,'Manual Inputs'!$C$11:$C$22)</f>
        <v>34993.733881557404</v>
      </c>
    </row>
    <row r="5450" spans="1:8" x14ac:dyDescent="0.2">
      <c r="A5450">
        <f t="shared" si="510"/>
        <v>10</v>
      </c>
      <c r="B5450" t="b">
        <f t="shared" si="511"/>
        <v>0</v>
      </c>
      <c r="C5450" t="str">
        <f t="shared" si="512"/>
        <v>OFF</v>
      </c>
      <c r="D5450" s="4">
        <f t="shared" si="514"/>
        <v>42656.999999986787</v>
      </c>
      <c r="E5450" t="str">
        <f t="shared" si="515"/>
        <v>LRKPLGS</v>
      </c>
      <c r="F5450" s="39">
        <v>57.504020690917969</v>
      </c>
      <c r="G5450">
        <f t="shared" si="513"/>
        <v>9.4073481170534479E-4</v>
      </c>
      <c r="H5450" s="38">
        <f>G5450*SUMIF('Manual Inputs'!$B$11:$B$22,'Expanded kW'!A5450,'Manual Inputs'!$C$11:$C$22)</f>
        <v>32665.112289209206</v>
      </c>
    </row>
    <row r="5451" spans="1:8" x14ac:dyDescent="0.2">
      <c r="A5451">
        <f t="shared" si="510"/>
        <v>10</v>
      </c>
      <c r="B5451" t="b">
        <f t="shared" si="511"/>
        <v>0</v>
      </c>
      <c r="C5451" t="str">
        <f t="shared" si="512"/>
        <v>OFF</v>
      </c>
      <c r="D5451" s="4">
        <f t="shared" si="514"/>
        <v>42657.041666653451</v>
      </c>
      <c r="E5451" t="str">
        <f t="shared" si="515"/>
        <v>LRKPLGS</v>
      </c>
      <c r="F5451" s="39">
        <v>55.948635101318359</v>
      </c>
      <c r="G5451">
        <f t="shared" si="513"/>
        <v>9.1528954105851701E-4</v>
      </c>
      <c r="H5451" s="38">
        <f>G5451*SUMIF('Manual Inputs'!$B$11:$B$22,'Expanded kW'!A5451,'Manual Inputs'!$C$11:$C$22)</f>
        <v>31781.576767225903</v>
      </c>
    </row>
    <row r="5452" spans="1:8" x14ac:dyDescent="0.2">
      <c r="A5452">
        <f t="shared" si="510"/>
        <v>10</v>
      </c>
      <c r="B5452" t="b">
        <f t="shared" si="511"/>
        <v>0</v>
      </c>
      <c r="C5452" t="str">
        <f t="shared" si="512"/>
        <v>OFF</v>
      </c>
      <c r="D5452" s="4">
        <f t="shared" si="514"/>
        <v>42657.083333320115</v>
      </c>
      <c r="E5452" t="str">
        <f t="shared" si="515"/>
        <v>LRKPLGS</v>
      </c>
      <c r="F5452" s="39">
        <v>54.655410766601563</v>
      </c>
      <c r="G5452">
        <f t="shared" si="513"/>
        <v>8.9413308736371096E-4</v>
      </c>
      <c r="H5452" s="38">
        <f>G5452*SUMIF('Manual Inputs'!$B$11:$B$22,'Expanded kW'!A5452,'Manual Inputs'!$C$11:$C$22)</f>
        <v>31046.96173333604</v>
      </c>
    </row>
    <row r="5453" spans="1:8" x14ac:dyDescent="0.2">
      <c r="A5453">
        <f t="shared" si="510"/>
        <v>10</v>
      </c>
      <c r="B5453" t="b">
        <f t="shared" si="511"/>
        <v>0</v>
      </c>
      <c r="C5453" t="str">
        <f t="shared" si="512"/>
        <v>OFF</v>
      </c>
      <c r="D5453" s="4">
        <f t="shared" si="514"/>
        <v>42657.12499998678</v>
      </c>
      <c r="E5453" t="str">
        <f t="shared" si="515"/>
        <v>LRKPLGS</v>
      </c>
      <c r="F5453" s="39">
        <v>55.398460388183594</v>
      </c>
      <c r="G5453">
        <f t="shared" si="513"/>
        <v>9.0628897902916275E-4</v>
      </c>
      <c r="H5453" s="38">
        <f>G5453*SUMIF('Manual Inputs'!$B$11:$B$22,'Expanded kW'!A5453,'Manual Inputs'!$C$11:$C$22)</f>
        <v>31469.050467894122</v>
      </c>
    </row>
    <row r="5454" spans="1:8" x14ac:dyDescent="0.2">
      <c r="A5454">
        <f t="shared" si="510"/>
        <v>10</v>
      </c>
      <c r="B5454" t="b">
        <f t="shared" si="511"/>
        <v>0</v>
      </c>
      <c r="C5454" t="str">
        <f t="shared" si="512"/>
        <v>OFF</v>
      </c>
      <c r="D5454" s="4">
        <f t="shared" si="514"/>
        <v>42657.166666653444</v>
      </c>
      <c r="E5454" t="str">
        <f t="shared" si="515"/>
        <v>LRKPLGS</v>
      </c>
      <c r="F5454" s="39">
        <v>58.500484466552734</v>
      </c>
      <c r="G5454">
        <f t="shared" si="513"/>
        <v>9.5703642246368641E-4</v>
      </c>
      <c r="H5454" s="38">
        <f>G5454*SUMIF('Manual Inputs'!$B$11:$B$22,'Expanded kW'!A5454,'Manual Inputs'!$C$11:$C$22)</f>
        <v>33231.152728332447</v>
      </c>
    </row>
    <row r="5455" spans="1:8" x14ac:dyDescent="0.2">
      <c r="A5455">
        <f t="shared" si="510"/>
        <v>10</v>
      </c>
      <c r="B5455" t="b">
        <f t="shared" si="511"/>
        <v>0</v>
      </c>
      <c r="C5455" t="str">
        <f t="shared" si="512"/>
        <v>OFF</v>
      </c>
      <c r="D5455" s="4">
        <f t="shared" si="514"/>
        <v>42657.208333320108</v>
      </c>
      <c r="E5455" t="str">
        <f t="shared" si="515"/>
        <v>LRKPLGS</v>
      </c>
      <c r="F5455" s="39">
        <v>64.918601989746094</v>
      </c>
      <c r="G5455">
        <f t="shared" si="513"/>
        <v>1.0620333688882982E-3</v>
      </c>
      <c r="H5455" s="38">
        <f>G5455*SUMIF('Manual Inputs'!$B$11:$B$22,'Expanded kW'!A5455,'Manual Inputs'!$C$11:$C$22)</f>
        <v>36876.959179107522</v>
      </c>
    </row>
    <row r="5456" spans="1:8" x14ac:dyDescent="0.2">
      <c r="A5456">
        <f t="shared" si="510"/>
        <v>10</v>
      </c>
      <c r="B5456" t="b">
        <f t="shared" si="511"/>
        <v>0</v>
      </c>
      <c r="C5456" t="str">
        <f t="shared" si="512"/>
        <v>OFF</v>
      </c>
      <c r="D5456" s="4">
        <f t="shared" si="514"/>
        <v>42657.249999986772</v>
      </c>
      <c r="E5456" t="str">
        <f t="shared" si="515"/>
        <v>LRKPLGS</v>
      </c>
      <c r="F5456" s="39">
        <v>87.075241088867187</v>
      </c>
      <c r="G5456">
        <f t="shared" si="513"/>
        <v>1.4245040528595657E-3</v>
      </c>
      <c r="H5456" s="38">
        <f>G5456*SUMIF('Manual Inputs'!$B$11:$B$22,'Expanded kW'!A5456,'Manual Inputs'!$C$11:$C$22)</f>
        <v>49463.020039345429</v>
      </c>
    </row>
    <row r="5457" spans="1:8" x14ac:dyDescent="0.2">
      <c r="A5457">
        <f t="shared" si="510"/>
        <v>10</v>
      </c>
      <c r="B5457" t="b">
        <f t="shared" si="511"/>
        <v>0</v>
      </c>
      <c r="C5457" t="str">
        <f t="shared" si="512"/>
        <v>ON</v>
      </c>
      <c r="D5457" s="4">
        <f t="shared" si="514"/>
        <v>42657.291666653437</v>
      </c>
      <c r="E5457" t="str">
        <f t="shared" si="515"/>
        <v>LRKPLGS</v>
      </c>
      <c r="F5457" s="39">
        <v>88.993141174316406</v>
      </c>
      <c r="G5457">
        <f t="shared" si="513"/>
        <v>1.4558798654388712E-3</v>
      </c>
      <c r="H5457" s="38">
        <f>G5457*SUMIF('Manual Inputs'!$B$11:$B$22,'Expanded kW'!A5457,'Manual Inputs'!$C$11:$C$22)</f>
        <v>50552.481626517154</v>
      </c>
    </row>
    <row r="5458" spans="1:8" x14ac:dyDescent="0.2">
      <c r="A5458">
        <f t="shared" si="510"/>
        <v>10</v>
      </c>
      <c r="B5458" t="b">
        <f t="shared" si="511"/>
        <v>0</v>
      </c>
      <c r="C5458" t="str">
        <f t="shared" si="512"/>
        <v>ON</v>
      </c>
      <c r="D5458" s="4">
        <f t="shared" si="514"/>
        <v>42657.333333320101</v>
      </c>
      <c r="E5458" t="str">
        <f t="shared" si="515"/>
        <v>LRKPLGS</v>
      </c>
      <c r="F5458" s="39">
        <v>96.423416137695313</v>
      </c>
      <c r="G5458">
        <f t="shared" si="513"/>
        <v>1.5774351625225959E-3</v>
      </c>
      <c r="H5458" s="38">
        <f>G5458*SUMIF('Manual Inputs'!$B$11:$B$22,'Expanded kW'!A5458,'Manual Inputs'!$C$11:$C$22)</f>
        <v>54773.243289828199</v>
      </c>
    </row>
    <row r="5459" spans="1:8" x14ac:dyDescent="0.2">
      <c r="A5459">
        <f t="shared" si="510"/>
        <v>10</v>
      </c>
      <c r="B5459" t="b">
        <f t="shared" si="511"/>
        <v>0</v>
      </c>
      <c r="C5459" t="str">
        <f t="shared" si="512"/>
        <v>ON</v>
      </c>
      <c r="D5459" s="4">
        <f t="shared" si="514"/>
        <v>42657.374999986765</v>
      </c>
      <c r="E5459" t="str">
        <f t="shared" si="515"/>
        <v>LRKPLGS</v>
      </c>
      <c r="F5459" s="39">
        <v>98.743995666503906</v>
      </c>
      <c r="G5459">
        <f t="shared" si="513"/>
        <v>1.6153985939461974E-3</v>
      </c>
      <c r="H5459" s="38">
        <f>G5459*SUMIF('Manual Inputs'!$B$11:$B$22,'Expanded kW'!A5459,'Manual Inputs'!$C$11:$C$22)</f>
        <v>56091.44660802756</v>
      </c>
    </row>
    <row r="5460" spans="1:8" x14ac:dyDescent="0.2">
      <c r="A5460">
        <f t="shared" si="510"/>
        <v>10</v>
      </c>
      <c r="B5460" t="b">
        <f t="shared" si="511"/>
        <v>0</v>
      </c>
      <c r="C5460" t="str">
        <f t="shared" si="512"/>
        <v>ON</v>
      </c>
      <c r="D5460" s="4">
        <f t="shared" si="514"/>
        <v>42657.416666653429</v>
      </c>
      <c r="E5460" t="str">
        <f t="shared" si="515"/>
        <v>LRKPLGS</v>
      </c>
      <c r="F5460" s="39">
        <v>96.218917846679688</v>
      </c>
      <c r="G5460">
        <f t="shared" si="513"/>
        <v>1.57408968060705E-3</v>
      </c>
      <c r="H5460" s="38">
        <f>G5460*SUMIF('Manual Inputs'!$B$11:$B$22,'Expanded kW'!A5460,'Manual Inputs'!$C$11:$C$22)</f>
        <v>54657.078201566263</v>
      </c>
    </row>
    <row r="5461" spans="1:8" x14ac:dyDescent="0.2">
      <c r="A5461">
        <f t="shared" si="510"/>
        <v>10</v>
      </c>
      <c r="B5461" t="b">
        <f t="shared" si="511"/>
        <v>0</v>
      </c>
      <c r="C5461" t="str">
        <f t="shared" si="512"/>
        <v>ON</v>
      </c>
      <c r="D5461" s="4">
        <f t="shared" si="514"/>
        <v>42657.458333320094</v>
      </c>
      <c r="E5461" t="str">
        <f t="shared" si="515"/>
        <v>LRKPLGS</v>
      </c>
      <c r="F5461" s="39">
        <v>91.179641723632813</v>
      </c>
      <c r="G5461">
        <f t="shared" si="513"/>
        <v>1.4916498369615696E-3</v>
      </c>
      <c r="H5461" s="38">
        <f>G5461*SUMIF('Manual Inputs'!$B$11:$B$22,'Expanded kW'!A5461,'Manual Inputs'!$C$11:$C$22)</f>
        <v>51794.521489220489</v>
      </c>
    </row>
    <row r="5462" spans="1:8" x14ac:dyDescent="0.2">
      <c r="A5462">
        <f t="shared" si="510"/>
        <v>10</v>
      </c>
      <c r="B5462" t="b">
        <f t="shared" si="511"/>
        <v>0</v>
      </c>
      <c r="C5462" t="str">
        <f t="shared" si="512"/>
        <v>ON</v>
      </c>
      <c r="D5462" s="4">
        <f t="shared" si="514"/>
        <v>42657.499999986758</v>
      </c>
      <c r="E5462" t="str">
        <f t="shared" si="515"/>
        <v>LRKPLGS</v>
      </c>
      <c r="F5462" s="39">
        <v>95.494834899902344</v>
      </c>
      <c r="G5462">
        <f t="shared" si="513"/>
        <v>1.5622440735275573E-3</v>
      </c>
      <c r="H5462" s="38">
        <f>G5462*SUMIF('Manual Inputs'!$B$11:$B$22,'Expanded kW'!A5462,'Manual Inputs'!$C$11:$C$22)</f>
        <v>54245.763471239603</v>
      </c>
    </row>
    <row r="5463" spans="1:8" x14ac:dyDescent="0.2">
      <c r="A5463">
        <f t="shared" si="510"/>
        <v>10</v>
      </c>
      <c r="B5463" t="b">
        <f t="shared" si="511"/>
        <v>0</v>
      </c>
      <c r="C5463" t="str">
        <f t="shared" si="512"/>
        <v>ON</v>
      </c>
      <c r="D5463" s="4">
        <f t="shared" si="514"/>
        <v>42657.541666653422</v>
      </c>
      <c r="E5463" t="str">
        <f t="shared" si="515"/>
        <v>LRKPLGS</v>
      </c>
      <c r="F5463" s="39">
        <v>95.86376953125</v>
      </c>
      <c r="G5463">
        <f t="shared" si="513"/>
        <v>1.5682796454194411E-3</v>
      </c>
      <c r="H5463" s="38">
        <f>G5463*SUMIF('Manual Inputs'!$B$11:$B$22,'Expanded kW'!A5463,'Manual Inputs'!$C$11:$C$22)</f>
        <v>54455.336489187765</v>
      </c>
    </row>
    <row r="5464" spans="1:8" x14ac:dyDescent="0.2">
      <c r="A5464">
        <f t="shared" si="510"/>
        <v>10</v>
      </c>
      <c r="B5464" t="b">
        <f t="shared" si="511"/>
        <v>0</v>
      </c>
      <c r="C5464" t="str">
        <f t="shared" si="512"/>
        <v>ON</v>
      </c>
      <c r="D5464" s="4">
        <f t="shared" si="514"/>
        <v>42657.583333320086</v>
      </c>
      <c r="E5464" t="str">
        <f t="shared" si="515"/>
        <v>LRKPLGS</v>
      </c>
      <c r="F5464" s="39">
        <v>97.417266845703125</v>
      </c>
      <c r="G5464">
        <f t="shared" si="513"/>
        <v>1.5936940249017377E-3</v>
      </c>
      <c r="H5464" s="38">
        <f>G5464*SUMIF('Manual Inputs'!$B$11:$B$22,'Expanded kW'!A5464,'Manual Inputs'!$C$11:$C$22)</f>
        <v>55337.799378006443</v>
      </c>
    </row>
    <row r="5465" spans="1:8" x14ac:dyDescent="0.2">
      <c r="A5465">
        <f t="shared" si="510"/>
        <v>10</v>
      </c>
      <c r="B5465" t="b">
        <f t="shared" si="511"/>
        <v>0</v>
      </c>
      <c r="C5465" t="str">
        <f t="shared" si="512"/>
        <v>ON</v>
      </c>
      <c r="D5465" s="4">
        <f t="shared" si="514"/>
        <v>42657.62499998675</v>
      </c>
      <c r="E5465" t="str">
        <f t="shared" si="515"/>
        <v>LRKPLGS</v>
      </c>
      <c r="F5465" s="39">
        <v>95.946441650390625</v>
      </c>
      <c r="G5465">
        <f t="shared" si="513"/>
        <v>1.5696321167683763E-3</v>
      </c>
      <c r="H5465" s="38">
        <f>G5465*SUMIF('Manual Inputs'!$B$11:$B$22,'Expanded kW'!A5465,'Manual Inputs'!$C$11:$C$22)</f>
        <v>54502.298319377529</v>
      </c>
    </row>
    <row r="5466" spans="1:8" x14ac:dyDescent="0.2">
      <c r="A5466">
        <f t="shared" si="510"/>
        <v>10</v>
      </c>
      <c r="B5466" t="b">
        <f t="shared" si="511"/>
        <v>0</v>
      </c>
      <c r="C5466" t="str">
        <f t="shared" si="512"/>
        <v>ON</v>
      </c>
      <c r="D5466" s="4">
        <f t="shared" si="514"/>
        <v>42657.666666653415</v>
      </c>
      <c r="E5466" t="str">
        <f t="shared" si="515"/>
        <v>LRKPLGS</v>
      </c>
      <c r="F5466" s="39">
        <v>88.572135925292969</v>
      </c>
      <c r="G5466">
        <f t="shared" si="513"/>
        <v>1.4489924462826385E-3</v>
      </c>
      <c r="H5466" s="38">
        <f>G5466*SUMIF('Manual Inputs'!$B$11:$B$22,'Expanded kW'!A5466,'Manual Inputs'!$C$11:$C$22)</f>
        <v>50313.329936453345</v>
      </c>
    </row>
    <row r="5467" spans="1:8" x14ac:dyDescent="0.2">
      <c r="A5467">
        <f t="shared" si="510"/>
        <v>10</v>
      </c>
      <c r="B5467" t="b">
        <f t="shared" si="511"/>
        <v>0</v>
      </c>
      <c r="C5467" t="str">
        <f t="shared" si="512"/>
        <v>ON</v>
      </c>
      <c r="D5467" s="4">
        <f t="shared" si="514"/>
        <v>42657.708333320079</v>
      </c>
      <c r="E5467" t="str">
        <f t="shared" si="515"/>
        <v>LRKPLGS</v>
      </c>
      <c r="F5467" s="39">
        <v>85.170478820800781</v>
      </c>
      <c r="G5467">
        <f t="shared" si="513"/>
        <v>1.393343167897727E-3</v>
      </c>
      <c r="H5467" s="38">
        <f>G5467*SUMIF('Manual Inputs'!$B$11:$B$22,'Expanded kW'!A5467,'Manual Inputs'!$C$11:$C$22)</f>
        <v>48381.021378676742</v>
      </c>
    </row>
    <row r="5468" spans="1:8" x14ac:dyDescent="0.2">
      <c r="A5468">
        <f t="shared" si="510"/>
        <v>10</v>
      </c>
      <c r="B5468" t="b">
        <f t="shared" si="511"/>
        <v>0</v>
      </c>
      <c r="C5468" t="str">
        <f t="shared" si="512"/>
        <v>ON</v>
      </c>
      <c r="D5468" s="4">
        <f t="shared" si="514"/>
        <v>42657.749999986743</v>
      </c>
      <c r="E5468" t="str">
        <f t="shared" si="515"/>
        <v>LRKPLGS</v>
      </c>
      <c r="F5468" s="39">
        <v>74.917953491210938</v>
      </c>
      <c r="G5468">
        <f t="shared" si="513"/>
        <v>1.225617374647947E-3</v>
      </c>
      <c r="H5468" s="38">
        <f>G5468*SUMIF('Manual Inputs'!$B$11:$B$22,'Expanded kW'!A5468,'Manual Inputs'!$C$11:$C$22)</f>
        <v>42557.082685083675</v>
      </c>
    </row>
    <row r="5469" spans="1:8" x14ac:dyDescent="0.2">
      <c r="A5469">
        <f t="shared" si="510"/>
        <v>10</v>
      </c>
      <c r="B5469" t="b">
        <f t="shared" si="511"/>
        <v>0</v>
      </c>
      <c r="C5469" t="str">
        <f t="shared" si="512"/>
        <v>ON</v>
      </c>
      <c r="D5469" s="4">
        <f t="shared" si="514"/>
        <v>42657.791666653407</v>
      </c>
      <c r="E5469" t="str">
        <f t="shared" si="515"/>
        <v>LRKPLGS</v>
      </c>
      <c r="F5469" s="39">
        <v>72.070335388183594</v>
      </c>
      <c r="G5469">
        <f t="shared" si="513"/>
        <v>1.1790318759684912E-3</v>
      </c>
      <c r="H5469" s="38">
        <f>G5469*SUMIF('Manual Inputs'!$B$11:$B$22,'Expanded kW'!A5469,'Manual Inputs'!$C$11:$C$22)</f>
        <v>40939.495532488894</v>
      </c>
    </row>
    <row r="5470" spans="1:8" x14ac:dyDescent="0.2">
      <c r="A5470">
        <f t="shared" si="510"/>
        <v>10</v>
      </c>
      <c r="B5470" t="b">
        <f t="shared" si="511"/>
        <v>0</v>
      </c>
      <c r="C5470" t="str">
        <f t="shared" si="512"/>
        <v>ON</v>
      </c>
      <c r="D5470" s="4">
        <f t="shared" si="514"/>
        <v>42657.833333320072</v>
      </c>
      <c r="E5470" t="str">
        <f t="shared" si="515"/>
        <v>LRKPLGS</v>
      </c>
      <c r="F5470" s="39">
        <v>72.213211059570313</v>
      </c>
      <c r="G5470">
        <f t="shared" si="513"/>
        <v>1.1813692450116352E-3</v>
      </c>
      <c r="H5470" s="38">
        <f>G5470*SUMIF('Manual Inputs'!$B$11:$B$22,'Expanded kW'!A5470,'Manual Inputs'!$C$11:$C$22)</f>
        <v>41020.655941677127</v>
      </c>
    </row>
    <row r="5471" spans="1:8" x14ac:dyDescent="0.2">
      <c r="A5471">
        <f t="shared" si="510"/>
        <v>10</v>
      </c>
      <c r="B5471" t="b">
        <f t="shared" si="511"/>
        <v>0</v>
      </c>
      <c r="C5471" t="str">
        <f t="shared" si="512"/>
        <v>OFF</v>
      </c>
      <c r="D5471" s="4">
        <f t="shared" si="514"/>
        <v>42657.874999986736</v>
      </c>
      <c r="E5471" t="str">
        <f t="shared" si="515"/>
        <v>LRKPLGS</v>
      </c>
      <c r="F5471" s="39">
        <v>66.382530212402344</v>
      </c>
      <c r="G5471">
        <f t="shared" si="513"/>
        <v>1.085982446263129E-3</v>
      </c>
      <c r="H5471" s="38">
        <f>G5471*SUMIF('Manual Inputs'!$B$11:$B$22,'Expanded kW'!A5471,'Manual Inputs'!$C$11:$C$22)</f>
        <v>37708.542418015917</v>
      </c>
    </row>
    <row r="5472" spans="1:8" x14ac:dyDescent="0.2">
      <c r="A5472">
        <f t="shared" si="510"/>
        <v>10</v>
      </c>
      <c r="B5472" t="b">
        <f t="shared" si="511"/>
        <v>0</v>
      </c>
      <c r="C5472" t="str">
        <f t="shared" si="512"/>
        <v>OFF</v>
      </c>
      <c r="D5472" s="4">
        <f t="shared" si="514"/>
        <v>42657.9166666534</v>
      </c>
      <c r="E5472" t="str">
        <f t="shared" si="515"/>
        <v>LRKPLGS</v>
      </c>
      <c r="F5472" s="39">
        <v>61.183578491210937</v>
      </c>
      <c r="G5472">
        <f t="shared" si="513"/>
        <v>1.0009303958197656E-3</v>
      </c>
      <c r="H5472" s="38">
        <f>G5472*SUMIF('Manual Inputs'!$B$11:$B$22,'Expanded kW'!A5472,'Manual Inputs'!$C$11:$C$22)</f>
        <v>34755.282111720218</v>
      </c>
    </row>
    <row r="5473" spans="1:8" x14ac:dyDescent="0.2">
      <c r="A5473">
        <f t="shared" si="510"/>
        <v>10</v>
      </c>
      <c r="B5473" t="b">
        <f t="shared" si="511"/>
        <v>0</v>
      </c>
      <c r="C5473" t="str">
        <f t="shared" si="512"/>
        <v>OFF</v>
      </c>
      <c r="D5473" s="4">
        <f t="shared" si="514"/>
        <v>42657.958333320064</v>
      </c>
      <c r="E5473" t="str">
        <f t="shared" si="515"/>
        <v>LRKPLGS</v>
      </c>
      <c r="F5473" s="39">
        <v>58.073966979980469</v>
      </c>
      <c r="G5473">
        <f t="shared" si="513"/>
        <v>9.5005882606957954E-4</v>
      </c>
      <c r="H5473" s="38">
        <f>G5473*SUMIF('Manual Inputs'!$B$11:$B$22,'Expanded kW'!A5473,'Manual Inputs'!$C$11:$C$22)</f>
        <v>32988.869816202183</v>
      </c>
    </row>
    <row r="5474" spans="1:8" x14ac:dyDescent="0.2">
      <c r="A5474">
        <f t="shared" si="510"/>
        <v>10</v>
      </c>
      <c r="B5474" t="b">
        <f t="shared" si="511"/>
        <v>0</v>
      </c>
      <c r="C5474" t="str">
        <f t="shared" si="512"/>
        <v>OFF</v>
      </c>
      <c r="D5474" s="4">
        <f t="shared" si="514"/>
        <v>42657.999999986729</v>
      </c>
      <c r="E5474" t="str">
        <f t="shared" si="515"/>
        <v>LRKPLGS</v>
      </c>
      <c r="F5474" s="39">
        <v>56.594512939453125</v>
      </c>
      <c r="G5474">
        <f t="shared" si="513"/>
        <v>9.2585575467526895E-4</v>
      </c>
      <c r="H5474" s="38">
        <f>G5474*SUMIF('Manual Inputs'!$B$11:$B$22,'Expanded kW'!A5474,'Manual Inputs'!$C$11:$C$22)</f>
        <v>32148.467149051252</v>
      </c>
    </row>
    <row r="5475" spans="1:8" x14ac:dyDescent="0.2">
      <c r="A5475">
        <f t="shared" si="510"/>
        <v>10</v>
      </c>
      <c r="B5475" t="b">
        <f t="shared" si="511"/>
        <v>0</v>
      </c>
      <c r="C5475" t="str">
        <f t="shared" si="512"/>
        <v>OFF</v>
      </c>
      <c r="D5475" s="4">
        <f t="shared" si="514"/>
        <v>42658.041666653393</v>
      </c>
      <c r="E5475" t="str">
        <f t="shared" si="515"/>
        <v>LRKPLGS</v>
      </c>
      <c r="F5475" s="39">
        <v>57.885173797607422</v>
      </c>
      <c r="G5475">
        <f t="shared" si="513"/>
        <v>9.4697027127398396E-4</v>
      </c>
      <c r="H5475" s="38">
        <f>G5475*SUMIF('Manual Inputs'!$B$11:$B$22,'Expanded kW'!A5475,'Manual Inputs'!$C$11:$C$22)</f>
        <v>32881.626002160032</v>
      </c>
    </row>
    <row r="5476" spans="1:8" x14ac:dyDescent="0.2">
      <c r="A5476">
        <f t="shared" si="510"/>
        <v>10</v>
      </c>
      <c r="B5476" t="b">
        <f t="shared" si="511"/>
        <v>0</v>
      </c>
      <c r="C5476" t="str">
        <f t="shared" si="512"/>
        <v>OFF</v>
      </c>
      <c r="D5476" s="4">
        <f t="shared" si="514"/>
        <v>42658.083333320057</v>
      </c>
      <c r="E5476" t="str">
        <f t="shared" si="515"/>
        <v>LRKPLGS</v>
      </c>
      <c r="F5476" s="39">
        <v>56.759426116943359</v>
      </c>
      <c r="G5476">
        <f t="shared" si="513"/>
        <v>9.2855364545073099E-4</v>
      </c>
      <c r="H5476" s="38">
        <f>G5476*SUMIF('Manual Inputs'!$B$11:$B$22,'Expanded kW'!A5476,'Manual Inputs'!$C$11:$C$22)</f>
        <v>32242.145945698241</v>
      </c>
    </row>
    <row r="5477" spans="1:8" x14ac:dyDescent="0.2">
      <c r="A5477">
        <f t="shared" si="510"/>
        <v>10</v>
      </c>
      <c r="B5477" t="b">
        <f t="shared" si="511"/>
        <v>0</v>
      </c>
      <c r="C5477" t="str">
        <f t="shared" si="512"/>
        <v>OFF</v>
      </c>
      <c r="D5477" s="4">
        <f t="shared" si="514"/>
        <v>42658.124999986721</v>
      </c>
      <c r="E5477" t="str">
        <f t="shared" si="515"/>
        <v>LRKPLGS</v>
      </c>
      <c r="F5477" s="39">
        <v>56.044185638427734</v>
      </c>
      <c r="G5477">
        <f t="shared" si="513"/>
        <v>9.1685269639019498E-4</v>
      </c>
      <c r="H5477" s="38">
        <f>G5477*SUMIF('Manual Inputs'!$B$11:$B$22,'Expanded kW'!A5477,'Manual Inputs'!$C$11:$C$22)</f>
        <v>31835.854172292027</v>
      </c>
    </row>
    <row r="5478" spans="1:8" x14ac:dyDescent="0.2">
      <c r="A5478">
        <f t="shared" si="510"/>
        <v>10</v>
      </c>
      <c r="B5478" t="b">
        <f t="shared" si="511"/>
        <v>0</v>
      </c>
      <c r="C5478" t="str">
        <f t="shared" si="512"/>
        <v>OFF</v>
      </c>
      <c r="D5478" s="4">
        <f t="shared" si="514"/>
        <v>42658.166666653386</v>
      </c>
      <c r="E5478" t="str">
        <f t="shared" si="515"/>
        <v>LRKPLGS</v>
      </c>
      <c r="F5478" s="39">
        <v>59.097625732421875</v>
      </c>
      <c r="G5478">
        <f t="shared" si="513"/>
        <v>9.6680533200356532E-4</v>
      </c>
      <c r="H5478" s="38">
        <f>G5478*SUMIF('Manual Inputs'!$B$11:$B$22,'Expanded kW'!A5478,'Manual Inputs'!$C$11:$C$22)</f>
        <v>33570.35833983183</v>
      </c>
    </row>
    <row r="5479" spans="1:8" x14ac:dyDescent="0.2">
      <c r="A5479">
        <f t="shared" si="510"/>
        <v>10</v>
      </c>
      <c r="B5479" t="b">
        <f t="shared" si="511"/>
        <v>0</v>
      </c>
      <c r="C5479" t="str">
        <f t="shared" si="512"/>
        <v>OFF</v>
      </c>
      <c r="D5479" s="4">
        <f t="shared" si="514"/>
        <v>42658.20833332005</v>
      </c>
      <c r="E5479" t="str">
        <f t="shared" si="515"/>
        <v>LRKPLGS</v>
      </c>
      <c r="F5479" s="39">
        <v>66.964622497558594</v>
      </c>
      <c r="G5479">
        <f t="shared" si="513"/>
        <v>1.0955051625826521E-3</v>
      </c>
      <c r="H5479" s="38">
        <f>G5479*SUMIF('Manual Inputs'!$B$11:$B$22,'Expanded kW'!A5479,'Manual Inputs'!$C$11:$C$22)</f>
        <v>38039.199468233528</v>
      </c>
    </row>
    <row r="5480" spans="1:8" x14ac:dyDescent="0.2">
      <c r="A5480">
        <f t="shared" si="510"/>
        <v>10</v>
      </c>
      <c r="B5480" t="b">
        <f t="shared" si="511"/>
        <v>0</v>
      </c>
      <c r="C5480" t="str">
        <f t="shared" si="512"/>
        <v>OFF</v>
      </c>
      <c r="D5480" s="4">
        <f t="shared" si="514"/>
        <v>42658.249999986714</v>
      </c>
      <c r="E5480" t="str">
        <f t="shared" si="515"/>
        <v>LRKPLGS</v>
      </c>
      <c r="F5480" s="39">
        <v>65.205619812011719</v>
      </c>
      <c r="G5480">
        <f t="shared" si="513"/>
        <v>1.0667288258970596E-3</v>
      </c>
      <c r="H5480" s="38">
        <f>G5480*SUMIF('Manual Inputs'!$B$11:$B$22,'Expanded kW'!A5480,'Manual Inputs'!$C$11:$C$22)</f>
        <v>37039.999420131775</v>
      </c>
    </row>
    <row r="5481" spans="1:8" x14ac:dyDescent="0.2">
      <c r="A5481">
        <f t="shared" si="510"/>
        <v>10</v>
      </c>
      <c r="B5481" t="b">
        <f t="shared" si="511"/>
        <v>0</v>
      </c>
      <c r="C5481" t="str">
        <f t="shared" si="512"/>
        <v>OFF</v>
      </c>
      <c r="D5481" s="4">
        <f t="shared" si="514"/>
        <v>42658.291666653378</v>
      </c>
      <c r="E5481" t="str">
        <f t="shared" si="515"/>
        <v>LRKPLGS</v>
      </c>
      <c r="F5481" s="39">
        <v>72.45184326171875</v>
      </c>
      <c r="G5481">
        <f t="shared" si="513"/>
        <v>1.1852731393316787E-3</v>
      </c>
      <c r="H5481" s="38">
        <f>G5481*SUMIF('Manual Inputs'!$B$11:$B$22,'Expanded kW'!A5481,'Manual Inputs'!$C$11:$C$22)</f>
        <v>41156.210770458536</v>
      </c>
    </row>
    <row r="5482" spans="1:8" x14ac:dyDescent="0.2">
      <c r="A5482">
        <f t="shared" si="510"/>
        <v>10</v>
      </c>
      <c r="B5482" t="b">
        <f t="shared" si="511"/>
        <v>0</v>
      </c>
      <c r="C5482" t="str">
        <f t="shared" si="512"/>
        <v>OFF</v>
      </c>
      <c r="D5482" s="4">
        <f t="shared" si="514"/>
        <v>42658.333333320043</v>
      </c>
      <c r="E5482" t="str">
        <f t="shared" si="515"/>
        <v>LRKPLGS</v>
      </c>
      <c r="F5482" s="39">
        <v>73.206787109375</v>
      </c>
      <c r="G5482">
        <f t="shared" si="513"/>
        <v>1.1976236141304814E-3</v>
      </c>
      <c r="H5482" s="38">
        <f>G5482*SUMIF('Manual Inputs'!$B$11:$B$22,'Expanded kW'!A5482,'Manual Inputs'!$C$11:$C$22)</f>
        <v>41585.056010485969</v>
      </c>
    </row>
    <row r="5483" spans="1:8" x14ac:dyDescent="0.2">
      <c r="A5483">
        <f t="shared" si="510"/>
        <v>10</v>
      </c>
      <c r="B5483" t="b">
        <f t="shared" si="511"/>
        <v>0</v>
      </c>
      <c r="C5483" t="str">
        <f t="shared" si="512"/>
        <v>OFF</v>
      </c>
      <c r="D5483" s="4">
        <f t="shared" si="514"/>
        <v>42658.374999986707</v>
      </c>
      <c r="E5483" t="str">
        <f t="shared" si="515"/>
        <v>LRKPLGS</v>
      </c>
      <c r="F5483" s="39">
        <v>74.119575500488281</v>
      </c>
      <c r="G5483">
        <f t="shared" si="513"/>
        <v>1.2125563406585307E-3</v>
      </c>
      <c r="H5483" s="38">
        <f>G5483*SUMIF('Manual Inputs'!$B$11:$B$22,'Expanded kW'!A5483,'Manual Inputs'!$C$11:$C$22)</f>
        <v>42103.564715333989</v>
      </c>
    </row>
    <row r="5484" spans="1:8" x14ac:dyDescent="0.2">
      <c r="A5484">
        <f t="shared" si="510"/>
        <v>10</v>
      </c>
      <c r="B5484" t="b">
        <f t="shared" si="511"/>
        <v>0</v>
      </c>
      <c r="C5484" t="str">
        <f t="shared" si="512"/>
        <v>OFF</v>
      </c>
      <c r="D5484" s="4">
        <f t="shared" si="514"/>
        <v>42658.416666653371</v>
      </c>
      <c r="E5484" t="str">
        <f t="shared" si="515"/>
        <v>LRKPLGS</v>
      </c>
      <c r="F5484" s="39">
        <v>73.299156188964844</v>
      </c>
      <c r="G5484">
        <f t="shared" si="513"/>
        <v>1.1991347225304035E-3</v>
      </c>
      <c r="H5484" s="38">
        <f>G5484*SUMIF('Manual Inputs'!$B$11:$B$22,'Expanded kW'!A5484,'Manual Inputs'!$C$11:$C$22)</f>
        <v>41637.526191189856</v>
      </c>
    </row>
    <row r="5485" spans="1:8" x14ac:dyDescent="0.2">
      <c r="A5485">
        <f t="shared" si="510"/>
        <v>10</v>
      </c>
      <c r="B5485" t="b">
        <f t="shared" si="511"/>
        <v>0</v>
      </c>
      <c r="C5485" t="str">
        <f t="shared" si="512"/>
        <v>OFF</v>
      </c>
      <c r="D5485" s="4">
        <f t="shared" si="514"/>
        <v>42658.458333320035</v>
      </c>
      <c r="E5485" t="str">
        <f t="shared" si="515"/>
        <v>LRKPLGS</v>
      </c>
      <c r="F5485" s="39">
        <v>73.583290100097656</v>
      </c>
      <c r="G5485">
        <f t="shared" si="513"/>
        <v>1.2037830003060626E-3</v>
      </c>
      <c r="H5485" s="38">
        <f>G5485*SUMIF('Manual Inputs'!$B$11:$B$22,'Expanded kW'!A5485,'Manual Inputs'!$C$11:$C$22)</f>
        <v>41798.928228835408</v>
      </c>
    </row>
    <row r="5486" spans="1:8" x14ac:dyDescent="0.2">
      <c r="A5486">
        <f t="shared" si="510"/>
        <v>10</v>
      </c>
      <c r="B5486" t="b">
        <f t="shared" si="511"/>
        <v>0</v>
      </c>
      <c r="C5486" t="str">
        <f t="shared" si="512"/>
        <v>OFF</v>
      </c>
      <c r="D5486" s="4">
        <f t="shared" si="514"/>
        <v>42658.4999999867</v>
      </c>
      <c r="E5486" t="str">
        <f t="shared" si="515"/>
        <v>LRKPLGS</v>
      </c>
      <c r="F5486" s="39">
        <v>74.269744873046875</v>
      </c>
      <c r="G5486">
        <f t="shared" si="513"/>
        <v>1.2150130307250766E-3</v>
      </c>
      <c r="H5486" s="38">
        <f>G5486*SUMIF('Manual Inputs'!$B$11:$B$22,'Expanded kW'!A5486,'Manual Inputs'!$C$11:$C$22)</f>
        <v>42188.868305554097</v>
      </c>
    </row>
    <row r="5487" spans="1:8" x14ac:dyDescent="0.2">
      <c r="A5487">
        <f t="shared" si="510"/>
        <v>10</v>
      </c>
      <c r="B5487" t="b">
        <f t="shared" si="511"/>
        <v>0</v>
      </c>
      <c r="C5487" t="str">
        <f t="shared" si="512"/>
        <v>OFF</v>
      </c>
      <c r="D5487" s="4">
        <f t="shared" si="514"/>
        <v>42658.541666653364</v>
      </c>
      <c r="E5487" t="str">
        <f t="shared" si="515"/>
        <v>LRKPLGS</v>
      </c>
      <c r="F5487" s="39">
        <v>80.296882629394531</v>
      </c>
      <c r="G5487">
        <f t="shared" si="513"/>
        <v>1.3136137587127002E-3</v>
      </c>
      <c r="H5487" s="38">
        <f>G5487*SUMIF('Manual Inputs'!$B$11:$B$22,'Expanded kW'!A5487,'Manual Inputs'!$C$11:$C$22)</f>
        <v>45612.579017050884</v>
      </c>
    </row>
    <row r="5488" spans="1:8" x14ac:dyDescent="0.2">
      <c r="A5488">
        <f t="shared" si="510"/>
        <v>10</v>
      </c>
      <c r="B5488" t="b">
        <f t="shared" si="511"/>
        <v>0</v>
      </c>
      <c r="C5488" t="str">
        <f t="shared" si="512"/>
        <v>OFF</v>
      </c>
      <c r="D5488" s="4">
        <f t="shared" si="514"/>
        <v>42658.583333320028</v>
      </c>
      <c r="E5488" t="str">
        <f t="shared" si="515"/>
        <v>LRKPLGS</v>
      </c>
      <c r="F5488" s="39">
        <v>79.143630981445312</v>
      </c>
      <c r="G5488">
        <f t="shared" si="513"/>
        <v>1.2947471827959708E-3</v>
      </c>
      <c r="H5488" s="38">
        <f>G5488*SUMIF('Manual Inputs'!$B$11:$B$22,'Expanded kW'!A5488,'Manual Inputs'!$C$11:$C$22)</f>
        <v>44957.47535429211</v>
      </c>
    </row>
    <row r="5489" spans="1:8" x14ac:dyDescent="0.2">
      <c r="A5489">
        <f t="shared" si="510"/>
        <v>10</v>
      </c>
      <c r="B5489" t="b">
        <f t="shared" si="511"/>
        <v>0</v>
      </c>
      <c r="C5489" t="str">
        <f t="shared" si="512"/>
        <v>OFF</v>
      </c>
      <c r="D5489" s="4">
        <f t="shared" si="514"/>
        <v>42658.624999986692</v>
      </c>
      <c r="E5489" t="str">
        <f t="shared" si="515"/>
        <v>LRKPLGS</v>
      </c>
      <c r="F5489" s="39">
        <v>78.718338012695313</v>
      </c>
      <c r="G5489">
        <f t="shared" si="513"/>
        <v>1.2877896188540144E-3</v>
      </c>
      <c r="H5489" s="38">
        <f>G5489*SUMIF('Manual Inputs'!$B$11:$B$22,'Expanded kW'!A5489,'Manual Inputs'!$C$11:$C$22)</f>
        <v>44715.888028517089</v>
      </c>
    </row>
    <row r="5490" spans="1:8" x14ac:dyDescent="0.2">
      <c r="A5490">
        <f t="shared" si="510"/>
        <v>10</v>
      </c>
      <c r="B5490" t="b">
        <f t="shared" si="511"/>
        <v>0</v>
      </c>
      <c r="C5490" t="str">
        <f t="shared" si="512"/>
        <v>OFF</v>
      </c>
      <c r="D5490" s="4">
        <f t="shared" si="514"/>
        <v>42658.666666653357</v>
      </c>
      <c r="E5490" t="str">
        <f t="shared" si="515"/>
        <v>LRKPLGS</v>
      </c>
      <c r="F5490" s="39">
        <v>81.402053833007812</v>
      </c>
      <c r="G5490">
        <f t="shared" si="513"/>
        <v>1.3316937644521512E-3</v>
      </c>
      <c r="H5490" s="38">
        <f>G5490*SUMIF('Manual Inputs'!$B$11:$B$22,'Expanded kW'!A5490,'Manual Inputs'!$C$11:$C$22)</f>
        <v>46240.370622421702</v>
      </c>
    </row>
    <row r="5491" spans="1:8" x14ac:dyDescent="0.2">
      <c r="A5491">
        <f t="shared" si="510"/>
        <v>10</v>
      </c>
      <c r="B5491" t="b">
        <f t="shared" si="511"/>
        <v>0</v>
      </c>
      <c r="C5491" t="str">
        <f t="shared" si="512"/>
        <v>OFF</v>
      </c>
      <c r="D5491" s="4">
        <f t="shared" si="514"/>
        <v>42658.708333320021</v>
      </c>
      <c r="E5491" t="str">
        <f t="shared" si="515"/>
        <v>LRKPLGS</v>
      </c>
      <c r="F5491" s="39">
        <v>78.024803161621094</v>
      </c>
      <c r="G5491">
        <f t="shared" si="513"/>
        <v>1.2764437621696062E-3</v>
      </c>
      <c r="H5491" s="38">
        <f>G5491*SUMIF('Manual Inputs'!$B$11:$B$22,'Expanded kW'!A5491,'Manual Inputs'!$C$11:$C$22)</f>
        <v>44321.926119164942</v>
      </c>
    </row>
    <row r="5492" spans="1:8" x14ac:dyDescent="0.2">
      <c r="A5492">
        <f t="shared" si="510"/>
        <v>10</v>
      </c>
      <c r="B5492" t="b">
        <f t="shared" si="511"/>
        <v>0</v>
      </c>
      <c r="C5492" t="str">
        <f t="shared" si="512"/>
        <v>OFF</v>
      </c>
      <c r="D5492" s="4">
        <f t="shared" si="514"/>
        <v>42658.749999986685</v>
      </c>
      <c r="E5492" t="str">
        <f t="shared" si="515"/>
        <v>LRKPLGS</v>
      </c>
      <c r="F5492" s="39">
        <v>75.878623962402344</v>
      </c>
      <c r="G5492">
        <f t="shared" si="513"/>
        <v>1.2413334262208393E-3</v>
      </c>
      <c r="H5492" s="38">
        <f>G5492*SUMIF('Manual Inputs'!$B$11:$B$22,'Expanded kW'!A5492,'Manual Inputs'!$C$11:$C$22)</f>
        <v>43102.790766663973</v>
      </c>
    </row>
    <row r="5493" spans="1:8" x14ac:dyDescent="0.2">
      <c r="A5493">
        <f t="shared" si="510"/>
        <v>10</v>
      </c>
      <c r="B5493" t="b">
        <f t="shared" si="511"/>
        <v>0</v>
      </c>
      <c r="C5493" t="str">
        <f t="shared" si="512"/>
        <v>OFF</v>
      </c>
      <c r="D5493" s="4">
        <f t="shared" si="514"/>
        <v>42658.791666653349</v>
      </c>
      <c r="E5493" t="str">
        <f t="shared" si="515"/>
        <v>LRKPLGS</v>
      </c>
      <c r="F5493" s="39">
        <v>68.142082214355469</v>
      </c>
      <c r="G5493">
        <f t="shared" si="513"/>
        <v>1.1147677694693125E-3</v>
      </c>
      <c r="H5493" s="38">
        <f>G5493*SUMIF('Manual Inputs'!$B$11:$B$22,'Expanded kW'!A5493,'Manual Inputs'!$C$11:$C$22)</f>
        <v>38708.054504856467</v>
      </c>
    </row>
    <row r="5494" spans="1:8" x14ac:dyDescent="0.2">
      <c r="A5494">
        <f t="shared" si="510"/>
        <v>10</v>
      </c>
      <c r="B5494" t="b">
        <f t="shared" si="511"/>
        <v>0</v>
      </c>
      <c r="C5494" t="str">
        <f t="shared" si="512"/>
        <v>OFF</v>
      </c>
      <c r="D5494" s="4">
        <f t="shared" si="514"/>
        <v>42658.833333320013</v>
      </c>
      <c r="E5494" t="str">
        <f t="shared" si="515"/>
        <v>LRKPLGS</v>
      </c>
      <c r="F5494" s="39">
        <v>67.383468627929688</v>
      </c>
      <c r="G5494">
        <f t="shared" si="513"/>
        <v>1.1023572597204509E-3</v>
      </c>
      <c r="H5494" s="38">
        <f>G5494*SUMIF('Manual Inputs'!$B$11:$B$22,'Expanded kW'!A5494,'Manual Inputs'!$C$11:$C$22)</f>
        <v>38277.124672698985</v>
      </c>
    </row>
    <row r="5495" spans="1:8" x14ac:dyDescent="0.2">
      <c r="A5495">
        <f t="shared" si="510"/>
        <v>10</v>
      </c>
      <c r="B5495" t="b">
        <f t="shared" si="511"/>
        <v>0</v>
      </c>
      <c r="C5495" t="str">
        <f t="shared" si="512"/>
        <v>OFF</v>
      </c>
      <c r="D5495" s="4">
        <f t="shared" si="514"/>
        <v>42658.874999986678</v>
      </c>
      <c r="E5495" t="str">
        <f t="shared" si="515"/>
        <v>LRKPLGS</v>
      </c>
      <c r="F5495" s="39">
        <v>62.439319610595703</v>
      </c>
      <c r="G5495">
        <f t="shared" si="513"/>
        <v>1.0214736442970265E-3</v>
      </c>
      <c r="H5495" s="38">
        <f>G5495*SUMIF('Manual Inputs'!$B$11:$B$22,'Expanded kW'!A5495,'Manual Inputs'!$C$11:$C$22)</f>
        <v>35468.604835558188</v>
      </c>
    </row>
    <row r="5496" spans="1:8" x14ac:dyDescent="0.2">
      <c r="A5496">
        <f t="shared" si="510"/>
        <v>10</v>
      </c>
      <c r="B5496" t="b">
        <f t="shared" si="511"/>
        <v>0</v>
      </c>
      <c r="C5496" t="str">
        <f t="shared" si="512"/>
        <v>OFF</v>
      </c>
      <c r="D5496" s="4">
        <f t="shared" si="514"/>
        <v>42658.916666653342</v>
      </c>
      <c r="E5496" t="str">
        <f t="shared" si="515"/>
        <v>LRKPLGS</v>
      </c>
      <c r="F5496" s="39">
        <v>59.219432830810547</v>
      </c>
      <c r="G5496">
        <f t="shared" si="513"/>
        <v>9.6879803053821116E-4</v>
      </c>
      <c r="H5496" s="38">
        <f>G5496*SUMIF('Manual Inputs'!$B$11:$B$22,'Expanded kW'!A5496,'Manual Inputs'!$C$11:$C$22)</f>
        <v>33639.550763225576</v>
      </c>
    </row>
    <row r="5497" spans="1:8" x14ac:dyDescent="0.2">
      <c r="A5497">
        <f t="shared" si="510"/>
        <v>10</v>
      </c>
      <c r="B5497" t="b">
        <f t="shared" si="511"/>
        <v>0</v>
      </c>
      <c r="C5497" t="str">
        <f t="shared" si="512"/>
        <v>OFF</v>
      </c>
      <c r="D5497" s="4">
        <f t="shared" si="514"/>
        <v>42658.958333320006</v>
      </c>
      <c r="E5497" t="str">
        <f t="shared" si="515"/>
        <v>LRKPLGS</v>
      </c>
      <c r="F5497" s="39">
        <v>57.740486145019531</v>
      </c>
      <c r="G5497">
        <f t="shared" si="513"/>
        <v>9.4460325919416865E-4</v>
      </c>
      <c r="H5497" s="38">
        <f>G5497*SUMIF('Manual Inputs'!$B$11:$B$22,'Expanded kW'!A5497,'Manual Inputs'!$C$11:$C$22)</f>
        <v>32799.436298520894</v>
      </c>
    </row>
    <row r="5498" spans="1:8" x14ac:dyDescent="0.2">
      <c r="A5498">
        <f t="shared" si="510"/>
        <v>10</v>
      </c>
      <c r="B5498" t="b">
        <f t="shared" si="511"/>
        <v>0</v>
      </c>
      <c r="C5498" t="str">
        <f t="shared" si="512"/>
        <v>OFF</v>
      </c>
      <c r="D5498" s="4">
        <f t="shared" si="514"/>
        <v>42658.99999998667</v>
      </c>
      <c r="E5498" t="str">
        <f t="shared" si="515"/>
        <v>LRKPLGS</v>
      </c>
      <c r="F5498" s="39">
        <v>56.822200775146484</v>
      </c>
      <c r="G5498">
        <f t="shared" si="513"/>
        <v>9.2958060505381678E-4</v>
      </c>
      <c r="H5498" s="38">
        <f>G5498*SUMIF('Manual Inputs'!$B$11:$B$22,'Expanded kW'!A5498,'Manual Inputs'!$C$11:$C$22)</f>
        <v>32277.805039349158</v>
      </c>
    </row>
    <row r="5499" spans="1:8" x14ac:dyDescent="0.2">
      <c r="A5499">
        <f t="shared" si="510"/>
        <v>10</v>
      </c>
      <c r="B5499" t="b">
        <f t="shared" si="511"/>
        <v>0</v>
      </c>
      <c r="C5499" t="str">
        <f t="shared" si="512"/>
        <v>OFF</v>
      </c>
      <c r="D5499" s="4">
        <f t="shared" si="514"/>
        <v>42659.041666653335</v>
      </c>
      <c r="E5499" t="str">
        <f t="shared" si="515"/>
        <v>LRKPLGS</v>
      </c>
      <c r="F5499" s="39">
        <v>56.243911743164062</v>
      </c>
      <c r="G5499">
        <f t="shared" si="513"/>
        <v>9.2012010790810733E-4</v>
      </c>
      <c r="H5499" s="38">
        <f>G5499*SUMIF('Manual Inputs'!$B$11:$B$22,'Expanded kW'!A5499,'Manual Inputs'!$C$11:$C$22)</f>
        <v>31949.308424010622</v>
      </c>
    </row>
    <row r="5500" spans="1:8" x14ac:dyDescent="0.2">
      <c r="A5500">
        <f t="shared" si="510"/>
        <v>10</v>
      </c>
      <c r="B5500" t="b">
        <f t="shared" si="511"/>
        <v>0</v>
      </c>
      <c r="C5500" t="str">
        <f t="shared" si="512"/>
        <v>OFF</v>
      </c>
      <c r="D5500" s="4">
        <f t="shared" si="514"/>
        <v>42659.083333319999</v>
      </c>
      <c r="E5500" t="str">
        <f t="shared" si="515"/>
        <v>LRKPLGS</v>
      </c>
      <c r="F5500" s="39">
        <v>55.314167022705078</v>
      </c>
      <c r="G5500">
        <f t="shared" si="513"/>
        <v>9.049099849632058E-4</v>
      </c>
      <c r="H5500" s="38">
        <f>G5500*SUMIF('Manual Inputs'!$B$11:$B$22,'Expanded kW'!A5500,'Manual Inputs'!$C$11:$C$22)</f>
        <v>31421.167690037757</v>
      </c>
    </row>
    <row r="5501" spans="1:8" x14ac:dyDescent="0.2">
      <c r="A5501">
        <f t="shared" si="510"/>
        <v>10</v>
      </c>
      <c r="B5501" t="b">
        <f t="shared" si="511"/>
        <v>0</v>
      </c>
      <c r="C5501" t="str">
        <f t="shared" si="512"/>
        <v>OFF</v>
      </c>
      <c r="D5501" s="4">
        <f t="shared" si="514"/>
        <v>42659.124999986663</v>
      </c>
      <c r="E5501" t="str">
        <f t="shared" si="515"/>
        <v>LRKPLGS</v>
      </c>
      <c r="F5501" s="39">
        <v>56.160842895507812</v>
      </c>
      <c r="G5501">
        <f t="shared" si="513"/>
        <v>9.1876114629430093E-4</v>
      </c>
      <c r="H5501" s="38">
        <f>G5501*SUMIF('Manual Inputs'!$B$11:$B$22,'Expanded kW'!A5501,'Manual Inputs'!$C$11:$C$22)</f>
        <v>31902.1212325095</v>
      </c>
    </row>
    <row r="5502" spans="1:8" x14ac:dyDescent="0.2">
      <c r="A5502">
        <f t="shared" si="510"/>
        <v>10</v>
      </c>
      <c r="B5502" t="b">
        <f t="shared" si="511"/>
        <v>0</v>
      </c>
      <c r="C5502" t="str">
        <f t="shared" si="512"/>
        <v>OFF</v>
      </c>
      <c r="D5502" s="4">
        <f t="shared" si="514"/>
        <v>42659.166666653327</v>
      </c>
      <c r="E5502" t="str">
        <f t="shared" si="515"/>
        <v>LRKPLGS</v>
      </c>
      <c r="F5502" s="39">
        <v>58.684940338134766</v>
      </c>
      <c r="G5502">
        <f t="shared" si="513"/>
        <v>9.6005402119044947E-4</v>
      </c>
      <c r="H5502" s="38">
        <f>G5502*SUMIF('Manual Inputs'!$B$11:$B$22,'Expanded kW'!A5502,'Manual Inputs'!$C$11:$C$22)</f>
        <v>33335.932736499468</v>
      </c>
    </row>
    <row r="5503" spans="1:8" x14ac:dyDescent="0.2">
      <c r="A5503">
        <f t="shared" si="510"/>
        <v>10</v>
      </c>
      <c r="B5503" t="b">
        <f t="shared" si="511"/>
        <v>0</v>
      </c>
      <c r="C5503" t="str">
        <f t="shared" si="512"/>
        <v>OFF</v>
      </c>
      <c r="D5503" s="4">
        <f t="shared" si="514"/>
        <v>42659.208333319992</v>
      </c>
      <c r="E5503" t="str">
        <f t="shared" si="515"/>
        <v>LRKPLGS</v>
      </c>
      <c r="F5503" s="39">
        <v>65.578216552734375</v>
      </c>
      <c r="G5503">
        <f t="shared" si="513"/>
        <v>1.0728243079262164E-3</v>
      </c>
      <c r="H5503" s="38">
        <f>G5503*SUMIF('Manual Inputs'!$B$11:$B$22,'Expanded kW'!A5503,'Manual Inputs'!$C$11:$C$22)</f>
        <v>37251.65269633862</v>
      </c>
    </row>
    <row r="5504" spans="1:8" x14ac:dyDescent="0.2">
      <c r="A5504">
        <f t="shared" si="510"/>
        <v>10</v>
      </c>
      <c r="B5504" t="b">
        <f t="shared" si="511"/>
        <v>0</v>
      </c>
      <c r="C5504" t="str">
        <f t="shared" si="512"/>
        <v>OFF</v>
      </c>
      <c r="D5504" s="4">
        <f t="shared" si="514"/>
        <v>42659.249999986656</v>
      </c>
      <c r="E5504" t="str">
        <f t="shared" si="515"/>
        <v>LRKPLGS</v>
      </c>
      <c r="F5504" s="39">
        <v>63.816524505615234</v>
      </c>
      <c r="G5504">
        <f t="shared" si="513"/>
        <v>1.0440039747335642E-3</v>
      </c>
      <c r="H5504" s="38">
        <f>G5504*SUMIF('Manual Inputs'!$B$11:$B$22,'Expanded kW'!A5504,'Manual Inputs'!$C$11:$C$22)</f>
        <v>36250.924958578158</v>
      </c>
    </row>
    <row r="5505" spans="1:8" x14ac:dyDescent="0.2">
      <c r="A5505">
        <f t="shared" si="510"/>
        <v>10</v>
      </c>
      <c r="B5505" t="b">
        <f t="shared" si="511"/>
        <v>0</v>
      </c>
      <c r="C5505" t="str">
        <f t="shared" si="512"/>
        <v>OFF</v>
      </c>
      <c r="D5505" s="4">
        <f t="shared" si="514"/>
        <v>42659.29166665332</v>
      </c>
      <c r="E5505" t="str">
        <f t="shared" si="515"/>
        <v>LRKPLGS</v>
      </c>
      <c r="F5505" s="39">
        <v>64.283775329589844</v>
      </c>
      <c r="G5505">
        <f t="shared" si="513"/>
        <v>1.0516479465920458E-3</v>
      </c>
      <c r="H5505" s="38">
        <f>G5505*SUMIF('Manual Inputs'!$B$11:$B$22,'Expanded kW'!A5505,'Manual Inputs'!$C$11:$C$22)</f>
        <v>36516.346409964892</v>
      </c>
    </row>
    <row r="5506" spans="1:8" x14ac:dyDescent="0.2">
      <c r="A5506">
        <f t="shared" ref="A5506:A5569" si="516">MONTH(D5506)</f>
        <v>10</v>
      </c>
      <c r="B5506" t="b">
        <f t="shared" ref="B5506:B5569" si="517">IF(ISNA(VLOOKUP(DATE(YEAR(D5506),MONTH(D5506),DAY(D5506)),Holidays,1,FALSE)),FALSE,TRUE)</f>
        <v>0</v>
      </c>
      <c r="C5506" t="str">
        <f t="shared" ref="C5506:C5569" si="518">IF(OR(HOUR(D5506)&lt;PkStart,HOUR(D5506)&gt;OPkStart-1,WEEKDAY(D5506,2)&gt;5,B5506)=TRUE,"OFF","ON")</f>
        <v>OFF</v>
      </c>
      <c r="D5506" s="4">
        <f t="shared" si="514"/>
        <v>42659.333333319984</v>
      </c>
      <c r="E5506" t="str">
        <f t="shared" si="515"/>
        <v>LRKPLGS</v>
      </c>
      <c r="F5506" s="39">
        <v>63.956630706787109</v>
      </c>
      <c r="G5506">
        <f t="shared" ref="G5506:G5569" si="519">IF(SUMIF($A$2:$A$8761,A5506,$F$2:$F$8761)=0,0,F5506/SUMIF($A$2:$A$8761,A5506,$F$2:$F$8761))</f>
        <v>1.0462960367353955E-3</v>
      </c>
      <c r="H5506" s="38">
        <f>G5506*SUMIF('Manual Inputs'!$B$11:$B$22,'Expanded kW'!A5506,'Manual Inputs'!$C$11:$C$22)</f>
        <v>36330.512172458257</v>
      </c>
    </row>
    <row r="5507" spans="1:8" x14ac:dyDescent="0.2">
      <c r="A5507">
        <f t="shared" si="516"/>
        <v>10</v>
      </c>
      <c r="B5507" t="b">
        <f t="shared" si="517"/>
        <v>0</v>
      </c>
      <c r="C5507" t="str">
        <f t="shared" si="518"/>
        <v>OFF</v>
      </c>
      <c r="D5507" s="4">
        <f t="shared" si="514"/>
        <v>42659.374999986649</v>
      </c>
      <c r="E5507" t="str">
        <f t="shared" si="515"/>
        <v>LRKPLGS</v>
      </c>
      <c r="F5507" s="39">
        <v>65.526069641113281</v>
      </c>
      <c r="G5507">
        <f t="shared" si="519"/>
        <v>1.0719712125340079E-3</v>
      </c>
      <c r="H5507" s="38">
        <f>G5507*SUMIF('Manual Inputs'!$B$11:$B$22,'Expanded kW'!A5507,'Manual Inputs'!$C$11:$C$22)</f>
        <v>37222.030685509257</v>
      </c>
    </row>
    <row r="5508" spans="1:8" x14ac:dyDescent="0.2">
      <c r="A5508">
        <f t="shared" si="516"/>
        <v>10</v>
      </c>
      <c r="B5508" t="b">
        <f t="shared" si="517"/>
        <v>0</v>
      </c>
      <c r="C5508" t="str">
        <f t="shared" si="518"/>
        <v>OFF</v>
      </c>
      <c r="D5508" s="4">
        <f t="shared" ref="D5508:D5571" si="520">+D5507+1/24</f>
        <v>42659.416666653313</v>
      </c>
      <c r="E5508" t="str">
        <f t="shared" ref="E5508:E5571" si="521">+E5507</f>
        <v>LRKPLGS</v>
      </c>
      <c r="F5508" s="39">
        <v>70.721809387207031</v>
      </c>
      <c r="G5508">
        <f t="shared" si="519"/>
        <v>1.1569707167944717E-3</v>
      </c>
      <c r="H5508" s="38">
        <f>G5508*SUMIF('Manual Inputs'!$B$11:$B$22,'Expanded kW'!A5508,'Manual Inputs'!$C$11:$C$22)</f>
        <v>40173.466431957233</v>
      </c>
    </row>
    <row r="5509" spans="1:8" x14ac:dyDescent="0.2">
      <c r="A5509">
        <f t="shared" si="516"/>
        <v>10</v>
      </c>
      <c r="B5509" t="b">
        <f t="shared" si="517"/>
        <v>0</v>
      </c>
      <c r="C5509" t="str">
        <f t="shared" si="518"/>
        <v>OFF</v>
      </c>
      <c r="D5509" s="4">
        <f t="shared" si="520"/>
        <v>42659.458333319977</v>
      </c>
      <c r="E5509" t="str">
        <f t="shared" si="521"/>
        <v>LRKPLGS</v>
      </c>
      <c r="F5509" s="39">
        <v>76.1240234375</v>
      </c>
      <c r="G5509">
        <f t="shared" si="519"/>
        <v>1.2453480294820516E-3</v>
      </c>
      <c r="H5509" s="38">
        <f>G5509*SUMIF('Manual Inputs'!$B$11:$B$22,'Expanded kW'!A5509,'Manual Inputs'!$C$11:$C$22)</f>
        <v>43242.189739352572</v>
      </c>
    </row>
    <row r="5510" spans="1:8" x14ac:dyDescent="0.2">
      <c r="A5510">
        <f t="shared" si="516"/>
        <v>10</v>
      </c>
      <c r="B5510" t="b">
        <f t="shared" si="517"/>
        <v>0</v>
      </c>
      <c r="C5510" t="str">
        <f t="shared" si="518"/>
        <v>OFF</v>
      </c>
      <c r="D5510" s="4">
        <f t="shared" si="520"/>
        <v>42659.499999986641</v>
      </c>
      <c r="E5510" t="str">
        <f t="shared" si="521"/>
        <v>LRKPLGS</v>
      </c>
      <c r="F5510" s="39">
        <v>84.403427124023437</v>
      </c>
      <c r="G5510">
        <f t="shared" si="519"/>
        <v>1.380794615207566E-3</v>
      </c>
      <c r="H5510" s="38">
        <f>G5510*SUMIF('Manual Inputs'!$B$11:$B$22,'Expanded kW'!A5510,'Manual Inputs'!$C$11:$C$22)</f>
        <v>47945.298284781551</v>
      </c>
    </row>
    <row r="5511" spans="1:8" x14ac:dyDescent="0.2">
      <c r="A5511">
        <f t="shared" si="516"/>
        <v>10</v>
      </c>
      <c r="B5511" t="b">
        <f t="shared" si="517"/>
        <v>0</v>
      </c>
      <c r="C5511" t="str">
        <f t="shared" si="518"/>
        <v>OFF</v>
      </c>
      <c r="D5511" s="4">
        <f t="shared" si="520"/>
        <v>42659.541666653306</v>
      </c>
      <c r="E5511" t="str">
        <f t="shared" si="521"/>
        <v>LRKPLGS</v>
      </c>
      <c r="F5511" s="39">
        <v>82.257881164550781</v>
      </c>
      <c r="G5511">
        <f t="shared" si="519"/>
        <v>1.3456946387200356E-3</v>
      </c>
      <c r="H5511" s="38">
        <f>G5511*SUMIF('Manual Inputs'!$B$11:$B$22,'Expanded kW'!A5511,'Manual Inputs'!$C$11:$C$22)</f>
        <v>46726.522643604469</v>
      </c>
    </row>
    <row r="5512" spans="1:8" x14ac:dyDescent="0.2">
      <c r="A5512">
        <f t="shared" si="516"/>
        <v>10</v>
      </c>
      <c r="B5512" t="b">
        <f t="shared" si="517"/>
        <v>0</v>
      </c>
      <c r="C5512" t="str">
        <f t="shared" si="518"/>
        <v>OFF</v>
      </c>
      <c r="D5512" s="4">
        <f t="shared" si="520"/>
        <v>42659.58333331997</v>
      </c>
      <c r="E5512" t="str">
        <f t="shared" si="521"/>
        <v>LRKPLGS</v>
      </c>
      <c r="F5512" s="39">
        <v>82.001434326171875</v>
      </c>
      <c r="G5512">
        <f t="shared" si="519"/>
        <v>1.3414993065447168E-3</v>
      </c>
      <c r="H5512" s="38">
        <f>G5512*SUMIF('Manual Inputs'!$B$11:$B$22,'Expanded kW'!A5512,'Manual Inputs'!$C$11:$C$22)</f>
        <v>46580.848225168847</v>
      </c>
    </row>
    <row r="5513" spans="1:8" x14ac:dyDescent="0.2">
      <c r="A5513">
        <f t="shared" si="516"/>
        <v>10</v>
      </c>
      <c r="B5513" t="b">
        <f t="shared" si="517"/>
        <v>0</v>
      </c>
      <c r="C5513" t="str">
        <f t="shared" si="518"/>
        <v>OFF</v>
      </c>
      <c r="D5513" s="4">
        <f t="shared" si="520"/>
        <v>42659.624999986634</v>
      </c>
      <c r="E5513" t="str">
        <f t="shared" si="521"/>
        <v>LRKPLGS</v>
      </c>
      <c r="F5513" s="39">
        <v>85.891670227050781</v>
      </c>
      <c r="G5513">
        <f t="shared" si="519"/>
        <v>1.4051414709313314E-3</v>
      </c>
      <c r="H5513" s="38">
        <f>G5513*SUMIF('Manual Inputs'!$B$11:$B$22,'Expanded kW'!A5513,'Manual Inputs'!$C$11:$C$22)</f>
        <v>48790.69357175332</v>
      </c>
    </row>
    <row r="5514" spans="1:8" x14ac:dyDescent="0.2">
      <c r="A5514">
        <f t="shared" si="516"/>
        <v>10</v>
      </c>
      <c r="B5514" t="b">
        <f t="shared" si="517"/>
        <v>0</v>
      </c>
      <c r="C5514" t="str">
        <f t="shared" si="518"/>
        <v>OFF</v>
      </c>
      <c r="D5514" s="4">
        <f t="shared" si="520"/>
        <v>42659.666666653298</v>
      </c>
      <c r="E5514" t="str">
        <f t="shared" si="521"/>
        <v>LRKPLGS</v>
      </c>
      <c r="F5514" s="39">
        <v>92.760261535644531</v>
      </c>
      <c r="G5514">
        <f t="shared" si="519"/>
        <v>1.5175079258980433E-3</v>
      </c>
      <c r="H5514" s="38">
        <f>G5514*SUMIF('Manual Inputs'!$B$11:$B$22,'Expanded kW'!A5514,'Manual Inputs'!$C$11:$C$22)</f>
        <v>52692.391290767533</v>
      </c>
    </row>
    <row r="5515" spans="1:8" x14ac:dyDescent="0.2">
      <c r="A5515">
        <f t="shared" si="516"/>
        <v>10</v>
      </c>
      <c r="B5515" t="b">
        <f t="shared" si="517"/>
        <v>0</v>
      </c>
      <c r="C5515" t="str">
        <f t="shared" si="518"/>
        <v>OFF</v>
      </c>
      <c r="D5515" s="4">
        <f t="shared" si="520"/>
        <v>42659.708333319963</v>
      </c>
      <c r="E5515" t="str">
        <f t="shared" si="521"/>
        <v>LRKPLGS</v>
      </c>
      <c r="F5515" s="39">
        <v>86.323944091796875</v>
      </c>
      <c r="G5515">
        <f t="shared" si="519"/>
        <v>1.4122132385724641E-3</v>
      </c>
      <c r="H5515" s="38">
        <f>G5515*SUMIF('Manual Inputs'!$B$11:$B$22,'Expanded kW'!A5515,'Manual Inputs'!$C$11:$C$22)</f>
        <v>49036.246389833948</v>
      </c>
    </row>
    <row r="5516" spans="1:8" x14ac:dyDescent="0.2">
      <c r="A5516">
        <f t="shared" si="516"/>
        <v>10</v>
      </c>
      <c r="B5516" t="b">
        <f t="shared" si="517"/>
        <v>0</v>
      </c>
      <c r="C5516" t="str">
        <f t="shared" si="518"/>
        <v>OFF</v>
      </c>
      <c r="D5516" s="4">
        <f t="shared" si="520"/>
        <v>42659.749999986627</v>
      </c>
      <c r="E5516" t="str">
        <f t="shared" si="521"/>
        <v>LRKPLGS</v>
      </c>
      <c r="F5516" s="39">
        <v>76.49627685546875</v>
      </c>
      <c r="G5516">
        <f t="shared" si="519"/>
        <v>1.2514378949358392E-3</v>
      </c>
      <c r="H5516" s="38">
        <f>G5516*SUMIF('Manual Inputs'!$B$11:$B$22,'Expanded kW'!A5516,'Manual Inputs'!$C$11:$C$22)</f>
        <v>43453.647991347665</v>
      </c>
    </row>
    <row r="5517" spans="1:8" x14ac:dyDescent="0.2">
      <c r="A5517">
        <f t="shared" si="516"/>
        <v>10</v>
      </c>
      <c r="B5517" t="b">
        <f t="shared" si="517"/>
        <v>0</v>
      </c>
      <c r="C5517" t="str">
        <f t="shared" si="518"/>
        <v>OFF</v>
      </c>
      <c r="D5517" s="4">
        <f t="shared" si="520"/>
        <v>42659.791666653291</v>
      </c>
      <c r="E5517" t="str">
        <f t="shared" si="521"/>
        <v>LRKPLGS</v>
      </c>
      <c r="F5517" s="39">
        <v>74.487983703613281</v>
      </c>
      <c r="G5517">
        <f t="shared" si="519"/>
        <v>1.2185833004681819E-3</v>
      </c>
      <c r="H5517" s="38">
        <f>G5517*SUMIF('Manual Inputs'!$B$11:$B$22,'Expanded kW'!A5517,'Manual Inputs'!$C$11:$C$22)</f>
        <v>42312.838696157465</v>
      </c>
    </row>
    <row r="5518" spans="1:8" x14ac:dyDescent="0.2">
      <c r="A5518">
        <f t="shared" si="516"/>
        <v>10</v>
      </c>
      <c r="B5518" t="b">
        <f t="shared" si="517"/>
        <v>0</v>
      </c>
      <c r="C5518" t="str">
        <f t="shared" si="518"/>
        <v>OFF</v>
      </c>
      <c r="D5518" s="4">
        <f t="shared" si="520"/>
        <v>42659.833333319955</v>
      </c>
      <c r="E5518" t="str">
        <f t="shared" si="521"/>
        <v>LRKPLGS</v>
      </c>
      <c r="F5518" s="39">
        <v>69.909881591796875</v>
      </c>
      <c r="G5518">
        <f t="shared" si="519"/>
        <v>1.1436880152971458E-3</v>
      </c>
      <c r="H5518" s="38">
        <f>G5518*SUMIF('Manual Inputs'!$B$11:$B$22,'Expanded kW'!A5518,'Manual Inputs'!$C$11:$C$22)</f>
        <v>39712.251506650427</v>
      </c>
    </row>
    <row r="5519" spans="1:8" x14ac:dyDescent="0.2">
      <c r="A5519">
        <f t="shared" si="516"/>
        <v>10</v>
      </c>
      <c r="B5519" t="b">
        <f t="shared" si="517"/>
        <v>0</v>
      </c>
      <c r="C5519" t="str">
        <f t="shared" si="518"/>
        <v>OFF</v>
      </c>
      <c r="D5519" s="4">
        <f t="shared" si="520"/>
        <v>42659.87499998662</v>
      </c>
      <c r="E5519" t="str">
        <f t="shared" si="521"/>
        <v>LRKPLGS</v>
      </c>
      <c r="F5519" s="39">
        <v>66.283775329589844</v>
      </c>
      <c r="G5519">
        <f t="shared" si="519"/>
        <v>1.0843668695613372E-3</v>
      </c>
      <c r="H5519" s="38">
        <f>G5519*SUMIF('Manual Inputs'!$B$11:$B$22,'Expanded kW'!A5519,'Manual Inputs'!$C$11:$C$22)</f>
        <v>37652.444786973443</v>
      </c>
    </row>
    <row r="5520" spans="1:8" x14ac:dyDescent="0.2">
      <c r="A5520">
        <f t="shared" si="516"/>
        <v>10</v>
      </c>
      <c r="B5520" t="b">
        <f t="shared" si="517"/>
        <v>0</v>
      </c>
      <c r="C5520" t="str">
        <f t="shared" si="518"/>
        <v>OFF</v>
      </c>
      <c r="D5520" s="4">
        <f t="shared" si="520"/>
        <v>42659.916666653284</v>
      </c>
      <c r="E5520" t="str">
        <f t="shared" si="521"/>
        <v>LRKPLGS</v>
      </c>
      <c r="F5520" s="39">
        <v>64.527427673339844</v>
      </c>
      <c r="G5520">
        <f t="shared" si="519"/>
        <v>1.0556339677252676E-3</v>
      </c>
      <c r="H5520" s="38">
        <f>G5520*SUMIF('Manual Inputs'!$B$11:$B$22,'Expanded kW'!A5520,'Manual Inputs'!$C$11:$C$22)</f>
        <v>36654.752926109242</v>
      </c>
    </row>
    <row r="5521" spans="1:8" x14ac:dyDescent="0.2">
      <c r="A5521">
        <f t="shared" si="516"/>
        <v>10</v>
      </c>
      <c r="B5521" t="b">
        <f t="shared" si="517"/>
        <v>0</v>
      </c>
      <c r="C5521" t="str">
        <f t="shared" si="518"/>
        <v>OFF</v>
      </c>
      <c r="D5521" s="4">
        <f t="shared" si="520"/>
        <v>42659.958333319948</v>
      </c>
      <c r="E5521" t="str">
        <f t="shared" si="521"/>
        <v>LRKPLGS</v>
      </c>
      <c r="F5521" s="39">
        <v>63.745330810546875</v>
      </c>
      <c r="G5521">
        <f t="shared" si="519"/>
        <v>1.0428392842211436E-3</v>
      </c>
      <c r="H5521" s="38">
        <f>G5521*SUMIF('Manual Inputs'!$B$11:$B$22,'Expanded kW'!A5521,'Manual Inputs'!$C$11:$C$22)</f>
        <v>36210.483437867952</v>
      </c>
    </row>
    <row r="5522" spans="1:8" x14ac:dyDescent="0.2">
      <c r="A5522">
        <f t="shared" si="516"/>
        <v>10</v>
      </c>
      <c r="B5522" t="b">
        <f t="shared" si="517"/>
        <v>0</v>
      </c>
      <c r="C5522" t="str">
        <f t="shared" si="518"/>
        <v>OFF</v>
      </c>
      <c r="D5522" s="4">
        <f t="shared" si="520"/>
        <v>42659.999999986612</v>
      </c>
      <c r="E5522" t="str">
        <f t="shared" si="521"/>
        <v>LRKPLGS</v>
      </c>
      <c r="F5522" s="39">
        <v>62.358665466308594</v>
      </c>
      <c r="G5522">
        <f t="shared" si="519"/>
        <v>1.0201541859299844E-3</v>
      </c>
      <c r="H5522" s="38">
        <f>G5522*SUMIF('Manual Inputs'!$B$11:$B$22,'Expanded kW'!A5522,'Manual Inputs'!$C$11:$C$22)</f>
        <v>35422.789314346388</v>
      </c>
    </row>
    <row r="5523" spans="1:8" x14ac:dyDescent="0.2">
      <c r="A5523">
        <f t="shared" si="516"/>
        <v>10</v>
      </c>
      <c r="B5523" t="b">
        <f t="shared" si="517"/>
        <v>0</v>
      </c>
      <c r="C5523" t="str">
        <f t="shared" si="518"/>
        <v>OFF</v>
      </c>
      <c r="D5523" s="4">
        <f t="shared" si="520"/>
        <v>42660.041666653276</v>
      </c>
      <c r="E5523" t="str">
        <f t="shared" si="521"/>
        <v>LRKPLGS</v>
      </c>
      <c r="F5523" s="39">
        <v>60.9224853515625</v>
      </c>
      <c r="G5523">
        <f t="shared" si="519"/>
        <v>9.9665905265778156E-4</v>
      </c>
      <c r="H5523" s="38">
        <f>G5523*SUMIF('Manual Inputs'!$B$11:$B$22,'Expanded kW'!A5523,'Manual Inputs'!$C$11:$C$22)</f>
        <v>34606.968365618886</v>
      </c>
    </row>
    <row r="5524" spans="1:8" x14ac:dyDescent="0.2">
      <c r="A5524">
        <f t="shared" si="516"/>
        <v>10</v>
      </c>
      <c r="B5524" t="b">
        <f t="shared" si="517"/>
        <v>0</v>
      </c>
      <c r="C5524" t="str">
        <f t="shared" si="518"/>
        <v>OFF</v>
      </c>
      <c r="D5524" s="4">
        <f t="shared" si="520"/>
        <v>42660.083333319941</v>
      </c>
      <c r="E5524" t="str">
        <f t="shared" si="521"/>
        <v>LRKPLGS</v>
      </c>
      <c r="F5524" s="39">
        <v>58.867229461669922</v>
      </c>
      <c r="G5524">
        <f t="shared" si="519"/>
        <v>9.6303617308599271E-4</v>
      </c>
      <c r="H5524" s="38">
        <f>G5524*SUMIF('Manual Inputs'!$B$11:$B$22,'Expanded kW'!A5524,'Manual Inputs'!$C$11:$C$22)</f>
        <v>33439.481925196771</v>
      </c>
    </row>
    <row r="5525" spans="1:8" x14ac:dyDescent="0.2">
      <c r="A5525">
        <f t="shared" si="516"/>
        <v>10</v>
      </c>
      <c r="B5525" t="b">
        <f t="shared" si="517"/>
        <v>0</v>
      </c>
      <c r="C5525" t="str">
        <f t="shared" si="518"/>
        <v>OFF</v>
      </c>
      <c r="D5525" s="4">
        <f t="shared" si="520"/>
        <v>42660.124999986605</v>
      </c>
      <c r="E5525" t="str">
        <f t="shared" si="521"/>
        <v>LRKPLGS</v>
      </c>
      <c r="F5525" s="39">
        <v>56.358978271484375</v>
      </c>
      <c r="G5525">
        <f t="shared" si="519"/>
        <v>9.2200253434633541E-4</v>
      </c>
      <c r="H5525" s="38">
        <f>G5525*SUMIF('Manual Inputs'!$B$11:$B$22,'Expanded kW'!A5525,'Manual Inputs'!$C$11:$C$22)</f>
        <v>32014.67187204698</v>
      </c>
    </row>
    <row r="5526" spans="1:8" x14ac:dyDescent="0.2">
      <c r="A5526">
        <f t="shared" si="516"/>
        <v>10</v>
      </c>
      <c r="B5526" t="b">
        <f t="shared" si="517"/>
        <v>0</v>
      </c>
      <c r="C5526" t="str">
        <f t="shared" si="518"/>
        <v>OFF</v>
      </c>
      <c r="D5526" s="4">
        <f t="shared" si="520"/>
        <v>42660.166666653269</v>
      </c>
      <c r="E5526" t="str">
        <f t="shared" si="521"/>
        <v>LRKPLGS</v>
      </c>
      <c r="F5526" s="39">
        <v>60.340648651123047</v>
      </c>
      <c r="G5526">
        <f t="shared" si="519"/>
        <v>9.8714051756658905E-4</v>
      </c>
      <c r="H5526" s="38">
        <f>G5526*SUMIF('Manual Inputs'!$B$11:$B$22,'Expanded kW'!A5526,'Manual Inputs'!$C$11:$C$22)</f>
        <v>34276.456500092252</v>
      </c>
    </row>
    <row r="5527" spans="1:8" x14ac:dyDescent="0.2">
      <c r="A5527">
        <f t="shared" si="516"/>
        <v>10</v>
      </c>
      <c r="B5527" t="b">
        <f t="shared" si="517"/>
        <v>0</v>
      </c>
      <c r="C5527" t="str">
        <f t="shared" si="518"/>
        <v>OFF</v>
      </c>
      <c r="D5527" s="4">
        <f t="shared" si="520"/>
        <v>42660.208333319933</v>
      </c>
      <c r="E5527" t="str">
        <f t="shared" si="521"/>
        <v>LRKPLGS</v>
      </c>
      <c r="F5527" s="39">
        <v>75.1427001953125</v>
      </c>
      <c r="G5527">
        <f t="shared" si="519"/>
        <v>1.2292941096974975E-3</v>
      </c>
      <c r="H5527" s="38">
        <f>G5527*SUMIF('Manual Inputs'!$B$11:$B$22,'Expanded kW'!A5527,'Manual Inputs'!$C$11:$C$22)</f>
        <v>42684.749867967577</v>
      </c>
    </row>
    <row r="5528" spans="1:8" x14ac:dyDescent="0.2">
      <c r="A5528">
        <f t="shared" si="516"/>
        <v>10</v>
      </c>
      <c r="B5528" t="b">
        <f t="shared" si="517"/>
        <v>0</v>
      </c>
      <c r="C5528" t="str">
        <f t="shared" si="518"/>
        <v>OFF</v>
      </c>
      <c r="D5528" s="4">
        <f t="shared" si="520"/>
        <v>42660.249999986598</v>
      </c>
      <c r="E5528" t="str">
        <f t="shared" si="521"/>
        <v>LRKPLGS</v>
      </c>
      <c r="F5528" s="39">
        <v>91.867416381835938</v>
      </c>
      <c r="G5528">
        <f t="shared" si="519"/>
        <v>1.5029014599925591E-3</v>
      </c>
      <c r="H5528" s="38">
        <f>G5528*SUMIF('Manual Inputs'!$B$11:$B$22,'Expanded kW'!A5528,'Manual Inputs'!$C$11:$C$22)</f>
        <v>52185.211325686592</v>
      </c>
    </row>
    <row r="5529" spans="1:8" x14ac:dyDescent="0.2">
      <c r="A5529">
        <f t="shared" si="516"/>
        <v>10</v>
      </c>
      <c r="B5529" t="b">
        <f t="shared" si="517"/>
        <v>0</v>
      </c>
      <c r="C5529" t="str">
        <f t="shared" si="518"/>
        <v>ON</v>
      </c>
      <c r="D5529" s="4">
        <f t="shared" si="520"/>
        <v>42660.291666653262</v>
      </c>
      <c r="E5529" t="str">
        <f t="shared" si="521"/>
        <v>LRKPLGS</v>
      </c>
      <c r="F5529" s="39">
        <v>100.05876922607422</v>
      </c>
      <c r="G5529">
        <f t="shared" si="519"/>
        <v>1.6369075813550188E-3</v>
      </c>
      <c r="H5529" s="38">
        <f>G5529*SUMIF('Manual Inputs'!$B$11:$B$22,'Expanded kW'!A5529,'Manual Inputs'!$C$11:$C$22)</f>
        <v>56838.302661608366</v>
      </c>
    </row>
    <row r="5530" spans="1:8" x14ac:dyDescent="0.2">
      <c r="A5530">
        <f t="shared" si="516"/>
        <v>10</v>
      </c>
      <c r="B5530" t="b">
        <f t="shared" si="517"/>
        <v>0</v>
      </c>
      <c r="C5530" t="str">
        <f t="shared" si="518"/>
        <v>ON</v>
      </c>
      <c r="D5530" s="4">
        <f t="shared" si="520"/>
        <v>42660.333333319926</v>
      </c>
      <c r="E5530" t="str">
        <f t="shared" si="521"/>
        <v>LRKPLGS</v>
      </c>
      <c r="F5530" s="39">
        <v>102.19676971435547</v>
      </c>
      <c r="G5530">
        <f t="shared" si="519"/>
        <v>1.6718841179972097E-3</v>
      </c>
      <c r="H5530" s="38">
        <f>G5530*SUMIF('Manual Inputs'!$B$11:$B$22,'Expanded kW'!A5530,'Manual Inputs'!$C$11:$C$22)</f>
        <v>58052.792103998276</v>
      </c>
    </row>
    <row r="5531" spans="1:8" x14ac:dyDescent="0.2">
      <c r="A5531">
        <f t="shared" si="516"/>
        <v>10</v>
      </c>
      <c r="B5531" t="b">
        <f t="shared" si="517"/>
        <v>0</v>
      </c>
      <c r="C5531" t="str">
        <f t="shared" si="518"/>
        <v>ON</v>
      </c>
      <c r="D5531" s="4">
        <f t="shared" si="520"/>
        <v>42660.37499998659</v>
      </c>
      <c r="E5531" t="str">
        <f t="shared" si="521"/>
        <v>LRKPLGS</v>
      </c>
      <c r="F5531" s="39">
        <v>106.16753387451172</v>
      </c>
      <c r="G5531">
        <f t="shared" si="519"/>
        <v>1.7368436813398975E-3</v>
      </c>
      <c r="H5531" s="38">
        <f>G5531*SUMIF('Manual Inputs'!$B$11:$B$22,'Expanded kW'!A5531,'Manual Inputs'!$C$11:$C$22)</f>
        <v>60308.381462916914</v>
      </c>
    </row>
    <row r="5532" spans="1:8" x14ac:dyDescent="0.2">
      <c r="A5532">
        <f t="shared" si="516"/>
        <v>10</v>
      </c>
      <c r="B5532" t="b">
        <f t="shared" si="517"/>
        <v>0</v>
      </c>
      <c r="C5532" t="str">
        <f t="shared" si="518"/>
        <v>ON</v>
      </c>
      <c r="D5532" s="4">
        <f t="shared" si="520"/>
        <v>42660.416666653255</v>
      </c>
      <c r="E5532" t="str">
        <f t="shared" si="521"/>
        <v>LRKPLGS</v>
      </c>
      <c r="F5532" s="39">
        <v>110.40970611572266</v>
      </c>
      <c r="G5532">
        <f t="shared" si="519"/>
        <v>1.8062433347312212E-3</v>
      </c>
      <c r="H5532" s="38">
        <f>G5532*SUMIF('Manual Inputs'!$B$11:$B$22,'Expanded kW'!A5532,'Manual Inputs'!$C$11:$C$22)</f>
        <v>62718.143962032162</v>
      </c>
    </row>
    <row r="5533" spans="1:8" x14ac:dyDescent="0.2">
      <c r="A5533">
        <f t="shared" si="516"/>
        <v>10</v>
      </c>
      <c r="B5533" t="b">
        <f t="shared" si="517"/>
        <v>0</v>
      </c>
      <c r="C5533" t="str">
        <f t="shared" si="518"/>
        <v>ON</v>
      </c>
      <c r="D5533" s="4">
        <f t="shared" si="520"/>
        <v>42660.458333319919</v>
      </c>
      <c r="E5533" t="str">
        <f t="shared" si="521"/>
        <v>LRKPLGS</v>
      </c>
      <c r="F5533" s="39">
        <v>113.61752319335937</v>
      </c>
      <c r="G5533">
        <f t="shared" si="519"/>
        <v>1.858721494662608E-3</v>
      </c>
      <c r="H5533" s="38">
        <f>G5533*SUMIF('Manual Inputs'!$B$11:$B$22,'Expanded kW'!A5533,'Manual Inputs'!$C$11:$C$22)</f>
        <v>64540.341849853867</v>
      </c>
    </row>
    <row r="5534" spans="1:8" x14ac:dyDescent="0.2">
      <c r="A5534">
        <f t="shared" si="516"/>
        <v>10</v>
      </c>
      <c r="B5534" t="b">
        <f t="shared" si="517"/>
        <v>0</v>
      </c>
      <c r="C5534" t="str">
        <f t="shared" si="518"/>
        <v>ON</v>
      </c>
      <c r="D5534" s="4">
        <f t="shared" si="520"/>
        <v>42660.499999986583</v>
      </c>
      <c r="E5534" t="str">
        <f t="shared" si="521"/>
        <v>LRKPLGS</v>
      </c>
      <c r="F5534" s="39">
        <v>120.76008605957031</v>
      </c>
      <c r="G5534">
        <f t="shared" si="519"/>
        <v>1.9755699767740466E-3</v>
      </c>
      <c r="H5534" s="38">
        <f>G5534*SUMIF('Manual Inputs'!$B$11:$B$22,'Expanded kW'!A5534,'Manual Inputs'!$C$11:$C$22)</f>
        <v>68597.66888984578</v>
      </c>
    </row>
    <row r="5535" spans="1:8" x14ac:dyDescent="0.2">
      <c r="A5535">
        <f t="shared" si="516"/>
        <v>10</v>
      </c>
      <c r="B5535" t="b">
        <f t="shared" si="517"/>
        <v>0</v>
      </c>
      <c r="C5535" t="str">
        <f t="shared" si="518"/>
        <v>ON</v>
      </c>
      <c r="D5535" s="4">
        <f t="shared" si="520"/>
        <v>42660.541666653247</v>
      </c>
      <c r="E5535" t="str">
        <f t="shared" si="521"/>
        <v>LRKPLGS</v>
      </c>
      <c r="F5535" s="39">
        <v>125.31316375732422</v>
      </c>
      <c r="G5535">
        <f t="shared" si="519"/>
        <v>2.0500558760070515E-3</v>
      </c>
      <c r="H5535" s="38">
        <f>G5535*SUMIF('Manual Inputs'!$B$11:$B$22,'Expanded kW'!A5535,'Manual Inputs'!$C$11:$C$22)</f>
        <v>71184.040981251819</v>
      </c>
    </row>
    <row r="5536" spans="1:8" x14ac:dyDescent="0.2">
      <c r="A5536">
        <f t="shared" si="516"/>
        <v>10</v>
      </c>
      <c r="B5536" t="b">
        <f t="shared" si="517"/>
        <v>0</v>
      </c>
      <c r="C5536" t="str">
        <f t="shared" si="518"/>
        <v>ON</v>
      </c>
      <c r="D5536" s="4">
        <f t="shared" si="520"/>
        <v>42660.583333319912</v>
      </c>
      <c r="E5536" t="str">
        <f t="shared" si="521"/>
        <v>LRKPLGS</v>
      </c>
      <c r="F5536" s="39">
        <v>124.87351989746094</v>
      </c>
      <c r="G5536">
        <f t="shared" si="519"/>
        <v>2.0428635392146571E-3</v>
      </c>
      <c r="H5536" s="38">
        <f>G5536*SUMIF('Manual Inputs'!$B$11:$B$22,'Expanded kW'!A5536,'Manual Inputs'!$C$11:$C$22)</f>
        <v>70934.301643425599</v>
      </c>
    </row>
    <row r="5537" spans="1:8" x14ac:dyDescent="0.2">
      <c r="A5537">
        <f t="shared" si="516"/>
        <v>10</v>
      </c>
      <c r="B5537" t="b">
        <f t="shared" si="517"/>
        <v>0</v>
      </c>
      <c r="C5537" t="str">
        <f t="shared" si="518"/>
        <v>ON</v>
      </c>
      <c r="D5537" s="4">
        <f t="shared" si="520"/>
        <v>42660.624999986576</v>
      </c>
      <c r="E5537" t="str">
        <f t="shared" si="521"/>
        <v>LRKPLGS</v>
      </c>
      <c r="F5537" s="39">
        <v>127.55466461181641</v>
      </c>
      <c r="G5537">
        <f t="shared" si="519"/>
        <v>2.0867256229039166E-3</v>
      </c>
      <c r="H5537" s="38">
        <f>G5537*SUMIF('Manual Inputs'!$B$11:$B$22,'Expanded kW'!A5537,'Manual Inputs'!$C$11:$C$22)</f>
        <v>72457.323722677742</v>
      </c>
    </row>
    <row r="5538" spans="1:8" x14ac:dyDescent="0.2">
      <c r="A5538">
        <f t="shared" si="516"/>
        <v>10</v>
      </c>
      <c r="B5538" t="b">
        <f t="shared" si="517"/>
        <v>0</v>
      </c>
      <c r="C5538" t="str">
        <f t="shared" si="518"/>
        <v>ON</v>
      </c>
      <c r="D5538" s="4">
        <f t="shared" si="520"/>
        <v>42660.66666665324</v>
      </c>
      <c r="E5538" t="str">
        <f t="shared" si="521"/>
        <v>LRKPLGS</v>
      </c>
      <c r="F5538" s="39">
        <v>115.16503143310547</v>
      </c>
      <c r="G5538">
        <f t="shared" si="519"/>
        <v>1.8840378961079061E-3</v>
      </c>
      <c r="H5538" s="38">
        <f>G5538*SUMIF('Manual Inputs'!$B$11:$B$22,'Expanded kW'!A5538,'Manual Inputs'!$C$11:$C$22)</f>
        <v>65419.402649645315</v>
      </c>
    </row>
    <row r="5539" spans="1:8" x14ac:dyDescent="0.2">
      <c r="A5539">
        <f t="shared" si="516"/>
        <v>10</v>
      </c>
      <c r="B5539" t="b">
        <f t="shared" si="517"/>
        <v>0</v>
      </c>
      <c r="C5539" t="str">
        <f t="shared" si="518"/>
        <v>ON</v>
      </c>
      <c r="D5539" s="4">
        <f t="shared" si="520"/>
        <v>42660.708333319904</v>
      </c>
      <c r="E5539" t="str">
        <f t="shared" si="521"/>
        <v>LRKPLGS</v>
      </c>
      <c r="F5539" s="39">
        <v>107.31638336181641</v>
      </c>
      <c r="G5539">
        <f t="shared" si="519"/>
        <v>1.7556382402791136E-3</v>
      </c>
      <c r="H5539" s="38">
        <f>G5539*SUMIF('Manual Inputs'!$B$11:$B$22,'Expanded kW'!A5539,'Manual Inputs'!$C$11:$C$22)</f>
        <v>60960.984481893895</v>
      </c>
    </row>
    <row r="5540" spans="1:8" x14ac:dyDescent="0.2">
      <c r="A5540">
        <f t="shared" si="516"/>
        <v>10</v>
      </c>
      <c r="B5540" t="b">
        <f t="shared" si="517"/>
        <v>0</v>
      </c>
      <c r="C5540" t="str">
        <f t="shared" si="518"/>
        <v>ON</v>
      </c>
      <c r="D5540" s="4">
        <f t="shared" si="520"/>
        <v>42660.749999986569</v>
      </c>
      <c r="E5540" t="str">
        <f t="shared" si="521"/>
        <v>LRKPLGS</v>
      </c>
      <c r="F5540" s="39">
        <v>105.85904693603516</v>
      </c>
      <c r="G5540">
        <f t="shared" si="519"/>
        <v>1.7317970011513739E-3</v>
      </c>
      <c r="H5540" s="38">
        <f>G5540*SUMIF('Manual Inputs'!$B$11:$B$22,'Expanded kW'!A5540,'Manual Inputs'!$C$11:$C$22)</f>
        <v>60133.14570785113</v>
      </c>
    </row>
    <row r="5541" spans="1:8" x14ac:dyDescent="0.2">
      <c r="A5541">
        <f t="shared" si="516"/>
        <v>10</v>
      </c>
      <c r="B5541" t="b">
        <f t="shared" si="517"/>
        <v>0</v>
      </c>
      <c r="C5541" t="str">
        <f t="shared" si="518"/>
        <v>ON</v>
      </c>
      <c r="D5541" s="4">
        <f t="shared" si="520"/>
        <v>42660.791666653233</v>
      </c>
      <c r="E5541" t="str">
        <f t="shared" si="521"/>
        <v>LRKPLGS</v>
      </c>
      <c r="F5541" s="39">
        <v>98.757362365722656</v>
      </c>
      <c r="G5541">
        <f t="shared" si="519"/>
        <v>1.6156172659472436E-3</v>
      </c>
      <c r="H5541" s="38">
        <f>G5541*SUMIF('Manual Inputs'!$B$11:$B$22,'Expanded kW'!A5541,'Manual Inputs'!$C$11:$C$22)</f>
        <v>56099.039550671754</v>
      </c>
    </row>
    <row r="5542" spans="1:8" x14ac:dyDescent="0.2">
      <c r="A5542">
        <f t="shared" si="516"/>
        <v>10</v>
      </c>
      <c r="B5542" t="b">
        <f t="shared" si="517"/>
        <v>0</v>
      </c>
      <c r="C5542" t="str">
        <f t="shared" si="518"/>
        <v>ON</v>
      </c>
      <c r="D5542" s="4">
        <f t="shared" si="520"/>
        <v>42660.833333319897</v>
      </c>
      <c r="E5542" t="str">
        <f t="shared" si="521"/>
        <v>LRKPLGS</v>
      </c>
      <c r="F5542" s="39">
        <v>92.247947692871094</v>
      </c>
      <c r="G5542">
        <f t="shared" si="519"/>
        <v>1.5091267473191406E-3</v>
      </c>
      <c r="H5542" s="38">
        <f>G5542*SUMIF('Manual Inputs'!$B$11:$B$22,'Expanded kW'!A5542,'Manual Inputs'!$C$11:$C$22)</f>
        <v>52401.37182812058</v>
      </c>
    </row>
    <row r="5543" spans="1:8" x14ac:dyDescent="0.2">
      <c r="A5543">
        <f t="shared" si="516"/>
        <v>10</v>
      </c>
      <c r="B5543" t="b">
        <f t="shared" si="517"/>
        <v>0</v>
      </c>
      <c r="C5543" t="str">
        <f t="shared" si="518"/>
        <v>OFF</v>
      </c>
      <c r="D5543" s="4">
        <f t="shared" si="520"/>
        <v>42660.874999986561</v>
      </c>
      <c r="E5543" t="str">
        <f t="shared" si="521"/>
        <v>LRKPLGS</v>
      </c>
      <c r="F5543" s="39">
        <v>78.768524169921875</v>
      </c>
      <c r="G5543">
        <f t="shared" si="519"/>
        <v>1.2886106373602249E-3</v>
      </c>
      <c r="H5543" s="38">
        <f>G5543*SUMIF('Manual Inputs'!$B$11:$B$22,'Expanded kW'!A5543,'Manual Inputs'!$C$11:$C$22)</f>
        <v>44744.396234403794</v>
      </c>
    </row>
    <row r="5544" spans="1:8" x14ac:dyDescent="0.2">
      <c r="A5544">
        <f t="shared" si="516"/>
        <v>10</v>
      </c>
      <c r="B5544" t="b">
        <f t="shared" si="517"/>
        <v>0</v>
      </c>
      <c r="C5544" t="str">
        <f t="shared" si="518"/>
        <v>OFF</v>
      </c>
      <c r="D5544" s="4">
        <f t="shared" si="520"/>
        <v>42660.916666653226</v>
      </c>
      <c r="E5544" t="str">
        <f t="shared" si="521"/>
        <v>LRKPLGS</v>
      </c>
      <c r="F5544" s="39">
        <v>74.747230529785156</v>
      </c>
      <c r="G5544">
        <f t="shared" si="519"/>
        <v>1.2228244389359572E-3</v>
      </c>
      <c r="H5544" s="38">
        <f>G5544*SUMIF('Manual Inputs'!$B$11:$B$22,'Expanded kW'!A5544,'Manual Inputs'!$C$11:$C$22)</f>
        <v>42460.103645386705</v>
      </c>
    </row>
    <row r="5545" spans="1:8" x14ac:dyDescent="0.2">
      <c r="A5545">
        <f t="shared" si="516"/>
        <v>10</v>
      </c>
      <c r="B5545" t="b">
        <f t="shared" si="517"/>
        <v>0</v>
      </c>
      <c r="C5545" t="str">
        <f t="shared" si="518"/>
        <v>OFF</v>
      </c>
      <c r="D5545" s="4">
        <f t="shared" si="520"/>
        <v>42660.95833331989</v>
      </c>
      <c r="E5545" t="str">
        <f t="shared" si="521"/>
        <v>LRKPLGS</v>
      </c>
      <c r="F5545" s="39">
        <v>71.532173156738281</v>
      </c>
      <c r="G5545">
        <f t="shared" si="519"/>
        <v>1.1702278316706705E-3</v>
      </c>
      <c r="H5545" s="38">
        <f>G5545*SUMIF('Manual Inputs'!$B$11:$B$22,'Expanded kW'!A5545,'Manual Inputs'!$C$11:$C$22)</f>
        <v>40633.792913632729</v>
      </c>
    </row>
    <row r="5546" spans="1:8" x14ac:dyDescent="0.2">
      <c r="A5546">
        <f t="shared" si="516"/>
        <v>10</v>
      </c>
      <c r="B5546" t="b">
        <f t="shared" si="517"/>
        <v>0</v>
      </c>
      <c r="C5546" t="str">
        <f t="shared" si="518"/>
        <v>OFF</v>
      </c>
      <c r="D5546" s="4">
        <f t="shared" si="520"/>
        <v>42660.999999986554</v>
      </c>
      <c r="E5546" t="str">
        <f t="shared" si="521"/>
        <v>LRKPLGS</v>
      </c>
      <c r="F5546" s="39">
        <v>68.162353515625</v>
      </c>
      <c r="G5546">
        <f t="shared" si="519"/>
        <v>1.115099397041675E-3</v>
      </c>
      <c r="H5546" s="38">
        <f>G5546*SUMIF('Manual Inputs'!$B$11:$B$22,'Expanded kW'!A5546,'Manual Inputs'!$C$11:$C$22)</f>
        <v>38719.569601092553</v>
      </c>
    </row>
    <row r="5547" spans="1:8" x14ac:dyDescent="0.2">
      <c r="A5547">
        <f t="shared" si="516"/>
        <v>10</v>
      </c>
      <c r="B5547" t="b">
        <f t="shared" si="517"/>
        <v>0</v>
      </c>
      <c r="C5547" t="str">
        <f t="shared" si="518"/>
        <v>OFF</v>
      </c>
      <c r="D5547" s="4">
        <f t="shared" si="520"/>
        <v>42661.041666653218</v>
      </c>
      <c r="E5547" t="str">
        <f t="shared" si="521"/>
        <v>LRKPLGS</v>
      </c>
      <c r="F5547" s="39">
        <v>66.89520263671875</v>
      </c>
      <c r="G5547">
        <f t="shared" si="519"/>
        <v>1.0943694910429732E-3</v>
      </c>
      <c r="H5547" s="38">
        <f>G5547*SUMIF('Manual Inputs'!$B$11:$B$22,'Expanded kW'!A5547,'Manual Inputs'!$C$11:$C$22)</f>
        <v>37999.765572617376</v>
      </c>
    </row>
    <row r="5548" spans="1:8" x14ac:dyDescent="0.2">
      <c r="A5548">
        <f t="shared" si="516"/>
        <v>10</v>
      </c>
      <c r="B5548" t="b">
        <f t="shared" si="517"/>
        <v>0</v>
      </c>
      <c r="C5548" t="str">
        <f t="shared" si="518"/>
        <v>OFF</v>
      </c>
      <c r="D5548" s="4">
        <f t="shared" si="520"/>
        <v>42661.083333319883</v>
      </c>
      <c r="E5548" t="str">
        <f t="shared" si="521"/>
        <v>LRKPLGS</v>
      </c>
      <c r="F5548" s="39">
        <v>62.245246887207031</v>
      </c>
      <c r="G5548">
        <f t="shared" si="519"/>
        <v>1.0182987190535291E-3</v>
      </c>
      <c r="H5548" s="38">
        <f>G5548*SUMIF('Manual Inputs'!$B$11:$B$22,'Expanded kW'!A5548,'Manual Inputs'!$C$11:$C$22)</f>
        <v>35358.361982526432</v>
      </c>
    </row>
    <row r="5549" spans="1:8" x14ac:dyDescent="0.2">
      <c r="A5549">
        <f t="shared" si="516"/>
        <v>10</v>
      </c>
      <c r="B5549" t="b">
        <f t="shared" si="517"/>
        <v>0</v>
      </c>
      <c r="C5549" t="str">
        <f t="shared" si="518"/>
        <v>OFF</v>
      </c>
      <c r="D5549" s="4">
        <f t="shared" si="520"/>
        <v>42661.124999986547</v>
      </c>
      <c r="E5549" t="str">
        <f t="shared" si="521"/>
        <v>LRKPLGS</v>
      </c>
      <c r="F5549" s="39">
        <v>61.003173828125</v>
      </c>
      <c r="G5549">
        <f t="shared" si="519"/>
        <v>9.9797907268236053E-4</v>
      </c>
      <c r="H5549" s="38">
        <f>G5549*SUMIF('Manual Inputs'!$B$11:$B$22,'Expanded kW'!A5549,'Manual Inputs'!$C$11:$C$22)</f>
        <v>34652.803389251858</v>
      </c>
    </row>
    <row r="5550" spans="1:8" x14ac:dyDescent="0.2">
      <c r="A5550">
        <f t="shared" si="516"/>
        <v>10</v>
      </c>
      <c r="B5550" t="b">
        <f t="shared" si="517"/>
        <v>0</v>
      </c>
      <c r="C5550" t="str">
        <f t="shared" si="518"/>
        <v>OFF</v>
      </c>
      <c r="D5550" s="4">
        <f t="shared" si="520"/>
        <v>42661.166666653211</v>
      </c>
      <c r="E5550" t="str">
        <f t="shared" si="521"/>
        <v>LRKPLGS</v>
      </c>
      <c r="F5550" s="39">
        <v>65.503471374511719</v>
      </c>
      <c r="G5550">
        <f t="shared" si="519"/>
        <v>1.0716015170619199E-3</v>
      </c>
      <c r="H5550" s="38">
        <f>G5550*SUMIF('Manual Inputs'!$B$11:$B$22,'Expanded kW'!A5550,'Manual Inputs'!$C$11:$C$22)</f>
        <v>37209.193758504633</v>
      </c>
    </row>
    <row r="5551" spans="1:8" x14ac:dyDescent="0.2">
      <c r="A5551">
        <f t="shared" si="516"/>
        <v>10</v>
      </c>
      <c r="B5551" t="b">
        <f t="shared" si="517"/>
        <v>0</v>
      </c>
      <c r="C5551" t="str">
        <f t="shared" si="518"/>
        <v>OFF</v>
      </c>
      <c r="D5551" s="4">
        <f t="shared" si="520"/>
        <v>42661.208333319875</v>
      </c>
      <c r="E5551" t="str">
        <f t="shared" si="521"/>
        <v>LRKPLGS</v>
      </c>
      <c r="F5551" s="39">
        <v>77.966278076171875</v>
      </c>
      <c r="G5551">
        <f t="shared" si="519"/>
        <v>1.2754863232883142E-3</v>
      </c>
      <c r="H5551" s="38">
        <f>G5551*SUMIF('Manual Inputs'!$B$11:$B$22,'Expanded kW'!A5551,'Manual Inputs'!$C$11:$C$22)</f>
        <v>44288.680991868379</v>
      </c>
    </row>
    <row r="5552" spans="1:8" x14ac:dyDescent="0.2">
      <c r="A5552">
        <f t="shared" si="516"/>
        <v>10</v>
      </c>
      <c r="B5552" t="b">
        <f t="shared" si="517"/>
        <v>0</v>
      </c>
      <c r="C5552" t="str">
        <f t="shared" si="518"/>
        <v>OFF</v>
      </c>
      <c r="D5552" s="4">
        <f t="shared" si="520"/>
        <v>42661.249999986539</v>
      </c>
      <c r="E5552" t="str">
        <f t="shared" si="521"/>
        <v>LRKPLGS</v>
      </c>
      <c r="F5552" s="39">
        <v>92.181770324707031</v>
      </c>
      <c r="G5552">
        <f t="shared" si="519"/>
        <v>1.5080441212135052E-3</v>
      </c>
      <c r="H5552" s="38">
        <f>G5552*SUMIF('Manual Inputs'!$B$11:$B$22,'Expanded kW'!A5552,'Manual Inputs'!$C$11:$C$22)</f>
        <v>52363.779827837636</v>
      </c>
    </row>
    <row r="5553" spans="1:8" x14ac:dyDescent="0.2">
      <c r="A5553">
        <f t="shared" si="516"/>
        <v>10</v>
      </c>
      <c r="B5553" t="b">
        <f t="shared" si="517"/>
        <v>0</v>
      </c>
      <c r="C5553" t="str">
        <f t="shared" si="518"/>
        <v>ON</v>
      </c>
      <c r="D5553" s="4">
        <f t="shared" si="520"/>
        <v>42661.291666653204</v>
      </c>
      <c r="E5553" t="str">
        <f t="shared" si="521"/>
        <v>LRKPLGS</v>
      </c>
      <c r="F5553" s="39">
        <v>96.539909362792969</v>
      </c>
      <c r="G5553">
        <f t="shared" si="519"/>
        <v>1.5793409289518033E-3</v>
      </c>
      <c r="H5553" s="38">
        <f>G5553*SUMIF('Manual Inputs'!$B$11:$B$22,'Expanded kW'!A5553,'Manual Inputs'!$C$11:$C$22)</f>
        <v>54839.417171811176</v>
      </c>
    </row>
    <row r="5554" spans="1:8" x14ac:dyDescent="0.2">
      <c r="A5554">
        <f t="shared" si="516"/>
        <v>10</v>
      </c>
      <c r="B5554" t="b">
        <f t="shared" si="517"/>
        <v>0</v>
      </c>
      <c r="C5554" t="str">
        <f t="shared" si="518"/>
        <v>ON</v>
      </c>
      <c r="D5554" s="4">
        <f t="shared" si="520"/>
        <v>42661.333333319868</v>
      </c>
      <c r="E5554" t="str">
        <f t="shared" si="521"/>
        <v>LRKPLGS</v>
      </c>
      <c r="F5554" s="39">
        <v>106.73200225830078</v>
      </c>
      <c r="G5554">
        <f t="shared" si="519"/>
        <v>1.7460780801237948E-3</v>
      </c>
      <c r="H5554" s="38">
        <f>G5554*SUMIF('Manual Inputs'!$B$11:$B$22,'Expanded kW'!A5554,'Manual Inputs'!$C$11:$C$22)</f>
        <v>60629.027270264603</v>
      </c>
    </row>
    <row r="5555" spans="1:8" x14ac:dyDescent="0.2">
      <c r="A5555">
        <f t="shared" si="516"/>
        <v>10</v>
      </c>
      <c r="B5555" t="b">
        <f t="shared" si="517"/>
        <v>0</v>
      </c>
      <c r="C5555" t="str">
        <f t="shared" si="518"/>
        <v>ON</v>
      </c>
      <c r="D5555" s="4">
        <f t="shared" si="520"/>
        <v>42661.374999986532</v>
      </c>
      <c r="E5555" t="str">
        <f t="shared" si="521"/>
        <v>LRKPLGS</v>
      </c>
      <c r="F5555" s="39">
        <v>104.97489929199219</v>
      </c>
      <c r="G5555">
        <f t="shared" si="519"/>
        <v>1.7173328218219126E-3</v>
      </c>
      <c r="H5555" s="38">
        <f>G5555*SUMIF('Manual Inputs'!$B$11:$B$22,'Expanded kW'!A5555,'Manual Inputs'!$C$11:$C$22)</f>
        <v>59630.906356134547</v>
      </c>
    </row>
    <row r="5556" spans="1:8" x14ac:dyDescent="0.2">
      <c r="A5556">
        <f t="shared" si="516"/>
        <v>10</v>
      </c>
      <c r="B5556" t="b">
        <f t="shared" si="517"/>
        <v>0</v>
      </c>
      <c r="C5556" t="str">
        <f t="shared" si="518"/>
        <v>ON</v>
      </c>
      <c r="D5556" s="4">
        <f t="shared" si="520"/>
        <v>42661.416666653196</v>
      </c>
      <c r="E5556" t="str">
        <f t="shared" si="521"/>
        <v>LRKPLGS</v>
      </c>
      <c r="F5556" s="39">
        <v>108.16622161865234</v>
      </c>
      <c r="G5556">
        <f t="shared" si="519"/>
        <v>1.7695411365099996E-3</v>
      </c>
      <c r="H5556" s="38">
        <f>G5556*SUMIF('Manual Inputs'!$B$11:$B$22,'Expanded kW'!A5556,'Manual Inputs'!$C$11:$C$22)</f>
        <v>61443.734414049439</v>
      </c>
    </row>
    <row r="5557" spans="1:8" x14ac:dyDescent="0.2">
      <c r="A5557">
        <f t="shared" si="516"/>
        <v>10</v>
      </c>
      <c r="B5557" t="b">
        <f t="shared" si="517"/>
        <v>0</v>
      </c>
      <c r="C5557" t="str">
        <f t="shared" si="518"/>
        <v>ON</v>
      </c>
      <c r="D5557" s="4">
        <f t="shared" si="520"/>
        <v>42661.458333319861</v>
      </c>
      <c r="E5557" t="str">
        <f t="shared" si="521"/>
        <v>LRKPLGS</v>
      </c>
      <c r="F5557" s="39">
        <v>108.85861968994141</v>
      </c>
      <c r="G5557">
        <f t="shared" si="519"/>
        <v>1.780868396089296E-3</v>
      </c>
      <c r="H5557" s="38">
        <f>G5557*SUMIF('Manual Inputs'!$B$11:$B$22,'Expanded kW'!A5557,'Manual Inputs'!$C$11:$C$22)</f>
        <v>61837.050576567119</v>
      </c>
    </row>
    <row r="5558" spans="1:8" x14ac:dyDescent="0.2">
      <c r="A5558">
        <f t="shared" si="516"/>
        <v>10</v>
      </c>
      <c r="B5558" t="b">
        <f t="shared" si="517"/>
        <v>0</v>
      </c>
      <c r="C5558" t="str">
        <f t="shared" si="518"/>
        <v>ON</v>
      </c>
      <c r="D5558" s="4">
        <f t="shared" si="520"/>
        <v>42661.499999986525</v>
      </c>
      <c r="E5558" t="str">
        <f t="shared" si="521"/>
        <v>LRKPLGS</v>
      </c>
      <c r="F5558" s="39">
        <v>109.36830902099609</v>
      </c>
      <c r="G5558">
        <f t="shared" si="519"/>
        <v>1.7892066390698201E-3</v>
      </c>
      <c r="H5558" s="38">
        <f>G5558*SUMIF('Manual Inputs'!$B$11:$B$22,'Expanded kW'!A5558,'Manual Inputs'!$C$11:$C$22)</f>
        <v>62126.579187462026</v>
      </c>
    </row>
    <row r="5559" spans="1:8" x14ac:dyDescent="0.2">
      <c r="A5559">
        <f t="shared" si="516"/>
        <v>10</v>
      </c>
      <c r="B5559" t="b">
        <f t="shared" si="517"/>
        <v>0</v>
      </c>
      <c r="C5559" t="str">
        <f t="shared" si="518"/>
        <v>ON</v>
      </c>
      <c r="D5559" s="4">
        <f t="shared" si="520"/>
        <v>42661.541666653189</v>
      </c>
      <c r="E5559" t="str">
        <f t="shared" si="521"/>
        <v>LRKPLGS</v>
      </c>
      <c r="F5559" s="39">
        <v>116.29766082763672</v>
      </c>
      <c r="G5559">
        <f t="shared" si="519"/>
        <v>1.9025671030641178E-3</v>
      </c>
      <c r="H5559" s="38">
        <f>G5559*SUMIF('Manual Inputs'!$B$11:$B$22,'Expanded kW'!A5559,'Manual Inputs'!$C$11:$C$22)</f>
        <v>66062.791858084893</v>
      </c>
    </row>
    <row r="5560" spans="1:8" x14ac:dyDescent="0.2">
      <c r="A5560">
        <f t="shared" si="516"/>
        <v>10</v>
      </c>
      <c r="B5560" t="b">
        <f t="shared" si="517"/>
        <v>0</v>
      </c>
      <c r="C5560" t="str">
        <f t="shared" si="518"/>
        <v>ON</v>
      </c>
      <c r="D5560" s="4">
        <f t="shared" si="520"/>
        <v>42661.583333319853</v>
      </c>
      <c r="E5560" t="str">
        <f t="shared" si="521"/>
        <v>LRKPLGS</v>
      </c>
      <c r="F5560" s="39">
        <v>117.47817993164062</v>
      </c>
      <c r="G5560">
        <f t="shared" si="519"/>
        <v>1.9218797598779581E-3</v>
      </c>
      <c r="H5560" s="38">
        <f>G5560*SUMIF('Manual Inputs'!$B$11:$B$22,'Expanded kW'!A5560,'Manual Inputs'!$C$11:$C$22)</f>
        <v>66733.3847771281</v>
      </c>
    </row>
    <row r="5561" spans="1:8" x14ac:dyDescent="0.2">
      <c r="A5561">
        <f t="shared" si="516"/>
        <v>10</v>
      </c>
      <c r="B5561" t="b">
        <f t="shared" si="517"/>
        <v>0</v>
      </c>
      <c r="C5561" t="str">
        <f t="shared" si="518"/>
        <v>ON</v>
      </c>
      <c r="D5561" s="4">
        <f t="shared" si="520"/>
        <v>42661.624999986518</v>
      </c>
      <c r="E5561" t="str">
        <f t="shared" si="521"/>
        <v>LRKPLGS</v>
      </c>
      <c r="F5561" s="39">
        <v>113.47184753417969</v>
      </c>
      <c r="G5561">
        <f t="shared" si="519"/>
        <v>1.8563383193270075E-3</v>
      </c>
      <c r="H5561" s="38">
        <f>G5561*SUMIF('Manual Inputs'!$B$11:$B$22,'Expanded kW'!A5561,'Manual Inputs'!$C$11:$C$22)</f>
        <v>64457.590909872015</v>
      </c>
    </row>
    <row r="5562" spans="1:8" x14ac:dyDescent="0.2">
      <c r="A5562">
        <f t="shared" si="516"/>
        <v>10</v>
      </c>
      <c r="B5562" t="b">
        <f t="shared" si="517"/>
        <v>0</v>
      </c>
      <c r="C5562" t="str">
        <f t="shared" si="518"/>
        <v>ON</v>
      </c>
      <c r="D5562" s="4">
        <f t="shared" si="520"/>
        <v>42661.666666653182</v>
      </c>
      <c r="E5562" t="str">
        <f t="shared" si="521"/>
        <v>LRKPLGS</v>
      </c>
      <c r="F5562" s="39">
        <v>107.25428009033203</v>
      </c>
      <c r="G5562">
        <f t="shared" si="519"/>
        <v>1.7546222642011943E-3</v>
      </c>
      <c r="H5562" s="38">
        <f>G5562*SUMIF('Manual Inputs'!$B$11:$B$22,'Expanded kW'!A5562,'Manual Inputs'!$C$11:$C$22)</f>
        <v>60925.70676892373</v>
      </c>
    </row>
    <row r="5563" spans="1:8" x14ac:dyDescent="0.2">
      <c r="A5563">
        <f t="shared" si="516"/>
        <v>10</v>
      </c>
      <c r="B5563" t="b">
        <f t="shared" si="517"/>
        <v>0</v>
      </c>
      <c r="C5563" t="str">
        <f t="shared" si="518"/>
        <v>ON</v>
      </c>
      <c r="D5563" s="4">
        <f t="shared" si="520"/>
        <v>42661.708333319846</v>
      </c>
      <c r="E5563" t="str">
        <f t="shared" si="521"/>
        <v>LRKPLGS</v>
      </c>
      <c r="F5563" s="39">
        <v>104.35396575927734</v>
      </c>
      <c r="G5563">
        <f t="shared" si="519"/>
        <v>1.7071746836089391E-3</v>
      </c>
      <c r="H5563" s="38">
        <f>G5563*SUMIF('Manual Inputs'!$B$11:$B$22,'Expanded kW'!A5563,'Manual Inputs'!$C$11:$C$22)</f>
        <v>59278.185566760789</v>
      </c>
    </row>
    <row r="5564" spans="1:8" x14ac:dyDescent="0.2">
      <c r="A5564">
        <f t="shared" si="516"/>
        <v>10</v>
      </c>
      <c r="B5564" t="b">
        <f t="shared" si="517"/>
        <v>0</v>
      </c>
      <c r="C5564" t="str">
        <f t="shared" si="518"/>
        <v>ON</v>
      </c>
      <c r="D5564" s="4">
        <f t="shared" si="520"/>
        <v>42661.74999998651</v>
      </c>
      <c r="E5564" t="str">
        <f t="shared" si="521"/>
        <v>LRKPLGS</v>
      </c>
      <c r="F5564" s="39">
        <v>99.560600280761719</v>
      </c>
      <c r="G5564">
        <f t="shared" si="519"/>
        <v>1.6287578056813322E-3</v>
      </c>
      <c r="H5564" s="38">
        <f>G5564*SUMIF('Manual Inputs'!$B$11:$B$22,'Expanded kW'!A5564,'Manual Inputs'!$C$11:$C$22)</f>
        <v>56555.318196485561</v>
      </c>
    </row>
    <row r="5565" spans="1:8" x14ac:dyDescent="0.2">
      <c r="A5565">
        <f t="shared" si="516"/>
        <v>10</v>
      </c>
      <c r="B5565" t="b">
        <f t="shared" si="517"/>
        <v>0</v>
      </c>
      <c r="C5565" t="str">
        <f t="shared" si="518"/>
        <v>ON</v>
      </c>
      <c r="D5565" s="4">
        <f t="shared" si="520"/>
        <v>42661.791666653175</v>
      </c>
      <c r="E5565" t="str">
        <f t="shared" si="521"/>
        <v>LRKPLGS</v>
      </c>
      <c r="F5565" s="39">
        <v>99.2447509765625</v>
      </c>
      <c r="G5565">
        <f t="shared" si="519"/>
        <v>1.6235906811543329E-3</v>
      </c>
      <c r="H5565" s="38">
        <f>G5565*SUMIF('Manual Inputs'!$B$11:$B$22,'Expanded kW'!A5565,'Manual Inputs'!$C$11:$C$22)</f>
        <v>56375.900255545552</v>
      </c>
    </row>
    <row r="5566" spans="1:8" x14ac:dyDescent="0.2">
      <c r="A5566">
        <f t="shared" si="516"/>
        <v>10</v>
      </c>
      <c r="B5566" t="b">
        <f t="shared" si="517"/>
        <v>0</v>
      </c>
      <c r="C5566" t="str">
        <f t="shared" si="518"/>
        <v>ON</v>
      </c>
      <c r="D5566" s="4">
        <f t="shared" si="520"/>
        <v>42661.833333319839</v>
      </c>
      <c r="E5566" t="str">
        <f t="shared" si="521"/>
        <v>LRKPLGS</v>
      </c>
      <c r="F5566" s="39">
        <v>96.509910583496094</v>
      </c>
      <c r="G5566">
        <f t="shared" si="519"/>
        <v>1.5788501650773096E-3</v>
      </c>
      <c r="H5566" s="38">
        <f>G5566*SUMIF('Manual Inputs'!$B$11:$B$22,'Expanded kW'!A5566,'Manual Inputs'!$C$11:$C$22)</f>
        <v>54822.37638957546</v>
      </c>
    </row>
    <row r="5567" spans="1:8" x14ac:dyDescent="0.2">
      <c r="A5567">
        <f t="shared" si="516"/>
        <v>10</v>
      </c>
      <c r="B5567" t="b">
        <f t="shared" si="517"/>
        <v>0</v>
      </c>
      <c r="C5567" t="str">
        <f t="shared" si="518"/>
        <v>OFF</v>
      </c>
      <c r="D5567" s="4">
        <f t="shared" si="520"/>
        <v>42661.874999986503</v>
      </c>
      <c r="E5567" t="str">
        <f t="shared" si="521"/>
        <v>LRKPLGS</v>
      </c>
      <c r="F5567" s="39">
        <v>88.758575439453125</v>
      </c>
      <c r="G5567">
        <f t="shared" si="519"/>
        <v>1.4520424963337577E-3</v>
      </c>
      <c r="H5567" s="38">
        <f>G5567*SUMIF('Manual Inputs'!$B$11:$B$22,'Expanded kW'!A5567,'Manual Inputs'!$C$11:$C$22)</f>
        <v>50419.236751177159</v>
      </c>
    </row>
    <row r="5568" spans="1:8" x14ac:dyDescent="0.2">
      <c r="A5568">
        <f t="shared" si="516"/>
        <v>10</v>
      </c>
      <c r="B5568" t="b">
        <f t="shared" si="517"/>
        <v>0</v>
      </c>
      <c r="C5568" t="str">
        <f t="shared" si="518"/>
        <v>OFF</v>
      </c>
      <c r="D5568" s="4">
        <f t="shared" si="520"/>
        <v>42661.916666653167</v>
      </c>
      <c r="E5568" t="str">
        <f t="shared" si="521"/>
        <v>LRKPLGS</v>
      </c>
      <c r="F5568" s="39">
        <v>82.994659423828125</v>
      </c>
      <c r="G5568">
        <f t="shared" si="519"/>
        <v>1.3577479342754078E-3</v>
      </c>
      <c r="H5568" s="38">
        <f>G5568*SUMIF('Manual Inputs'!$B$11:$B$22,'Expanded kW'!A5568,'Manual Inputs'!$C$11:$C$22)</f>
        <v>47145.048935894563</v>
      </c>
    </row>
    <row r="5569" spans="1:8" x14ac:dyDescent="0.2">
      <c r="A5569">
        <f t="shared" si="516"/>
        <v>10</v>
      </c>
      <c r="B5569" t="b">
        <f t="shared" si="517"/>
        <v>0</v>
      </c>
      <c r="C5569" t="str">
        <f t="shared" si="518"/>
        <v>OFF</v>
      </c>
      <c r="D5569" s="4">
        <f t="shared" si="520"/>
        <v>42661.958333319832</v>
      </c>
      <c r="E5569" t="str">
        <f t="shared" si="521"/>
        <v>LRKPLGS</v>
      </c>
      <c r="F5569" s="39">
        <v>77.371559143066406</v>
      </c>
      <c r="G5569">
        <f t="shared" si="519"/>
        <v>1.2657570418079856E-3</v>
      </c>
      <c r="H5569" s="38">
        <f>G5569*SUMIF('Manual Inputs'!$B$11:$B$22,'Expanded kW'!A5569,'Manual Inputs'!$C$11:$C$22)</f>
        <v>43950.851384529684</v>
      </c>
    </row>
    <row r="5570" spans="1:8" x14ac:dyDescent="0.2">
      <c r="A5570">
        <f t="shared" ref="A5570:A5633" si="522">MONTH(D5570)</f>
        <v>10</v>
      </c>
      <c r="B5570" t="b">
        <f t="shared" ref="B5570:B5633" si="523">IF(ISNA(VLOOKUP(DATE(YEAR(D5570),MONTH(D5570),DAY(D5570)),Holidays,1,FALSE)),FALSE,TRUE)</f>
        <v>0</v>
      </c>
      <c r="C5570" t="str">
        <f t="shared" ref="C5570:C5633" si="524">IF(OR(HOUR(D5570)&lt;PkStart,HOUR(D5570)&gt;OPkStart-1,WEEKDAY(D5570,2)&gt;5,B5570)=TRUE,"OFF","ON")</f>
        <v>OFF</v>
      </c>
      <c r="D5570" s="4">
        <f t="shared" si="520"/>
        <v>42661.999999986496</v>
      </c>
      <c r="E5570" t="str">
        <f t="shared" si="521"/>
        <v>LRKPLGS</v>
      </c>
      <c r="F5570" s="39">
        <v>74.909721374511719</v>
      </c>
      <c r="G5570">
        <f t="shared" ref="G5570:G5633" si="525">IF(SUMIF($A$2:$A$8761,A5570,$F$2:$F$8761)=0,0,F5570/SUMIF($A$2:$A$8761,A5570,$F$2:$F$8761))</f>
        <v>1.2254827016518689E-3</v>
      </c>
      <c r="H5570" s="38">
        <f>G5570*SUMIF('Manual Inputs'!$B$11:$B$22,'Expanded kW'!A5570,'Manual Inputs'!$C$11:$C$22)</f>
        <v>42552.406437873004</v>
      </c>
    </row>
    <row r="5571" spans="1:8" x14ac:dyDescent="0.2">
      <c r="A5571">
        <f t="shared" si="522"/>
        <v>10</v>
      </c>
      <c r="B5571" t="b">
        <f t="shared" si="523"/>
        <v>0</v>
      </c>
      <c r="C5571" t="str">
        <f t="shared" si="524"/>
        <v>OFF</v>
      </c>
      <c r="D5571" s="4">
        <f t="shared" si="520"/>
        <v>42662.04166665316</v>
      </c>
      <c r="E5571" t="str">
        <f t="shared" si="521"/>
        <v>LRKPLGS</v>
      </c>
      <c r="F5571" s="39">
        <v>71.786705017089844</v>
      </c>
      <c r="G5571">
        <f t="shared" si="525"/>
        <v>1.1743918358367072E-3</v>
      </c>
      <c r="H5571" s="38">
        <f>G5571*SUMIF('Manual Inputs'!$B$11:$B$22,'Expanded kW'!A5571,'Manual Inputs'!$C$11:$C$22)</f>
        <v>40778.379530353923</v>
      </c>
    </row>
    <row r="5572" spans="1:8" x14ac:dyDescent="0.2">
      <c r="A5572">
        <f t="shared" si="522"/>
        <v>10</v>
      </c>
      <c r="B5572" t="b">
        <f t="shared" si="523"/>
        <v>0</v>
      </c>
      <c r="C5572" t="str">
        <f t="shared" si="524"/>
        <v>OFF</v>
      </c>
      <c r="D5572" s="4">
        <f t="shared" ref="D5572:D5635" si="526">+D5571+1/24</f>
        <v>42662.083333319824</v>
      </c>
      <c r="E5572" t="str">
        <f t="shared" ref="E5572:E5635" si="527">+E5571</f>
        <v>LRKPLGS</v>
      </c>
      <c r="F5572" s="39">
        <v>69.558280944824219</v>
      </c>
      <c r="G5572">
        <f t="shared" si="525"/>
        <v>1.1379360180550201E-3</v>
      </c>
      <c r="H5572" s="38">
        <f>G5572*SUMIF('Manual Inputs'!$B$11:$B$22,'Expanded kW'!A5572,'Manual Inputs'!$C$11:$C$22)</f>
        <v>39512.525044460031</v>
      </c>
    </row>
    <row r="5573" spans="1:8" x14ac:dyDescent="0.2">
      <c r="A5573">
        <f t="shared" si="522"/>
        <v>10</v>
      </c>
      <c r="B5573" t="b">
        <f t="shared" si="523"/>
        <v>0</v>
      </c>
      <c r="C5573" t="str">
        <f t="shared" si="524"/>
        <v>OFF</v>
      </c>
      <c r="D5573" s="4">
        <f t="shared" si="526"/>
        <v>42662.124999986489</v>
      </c>
      <c r="E5573" t="str">
        <f t="shared" si="527"/>
        <v>LRKPLGS</v>
      </c>
      <c r="F5573" s="39">
        <v>65.304573059082031</v>
      </c>
      <c r="G5573">
        <f t="shared" si="525"/>
        <v>1.0683476477312871E-3</v>
      </c>
      <c r="H5573" s="38">
        <f>G5573*SUMIF('Manual Inputs'!$B$11:$B$22,'Expanded kW'!A5573,'Manual Inputs'!$C$11:$C$22)</f>
        <v>37096.209731829935</v>
      </c>
    </row>
    <row r="5574" spans="1:8" x14ac:dyDescent="0.2">
      <c r="A5574">
        <f t="shared" si="522"/>
        <v>10</v>
      </c>
      <c r="B5574" t="b">
        <f t="shared" si="523"/>
        <v>0</v>
      </c>
      <c r="C5574" t="str">
        <f t="shared" si="524"/>
        <v>OFF</v>
      </c>
      <c r="D5574" s="4">
        <f t="shared" si="526"/>
        <v>42662.166666653153</v>
      </c>
      <c r="E5574" t="str">
        <f t="shared" si="527"/>
        <v>LRKPLGS</v>
      </c>
      <c r="F5574" s="39">
        <v>67.403228759765625</v>
      </c>
      <c r="G5574">
        <f t="shared" si="525"/>
        <v>1.1026805248361524E-3</v>
      </c>
      <c r="H5574" s="38">
        <f>G5574*SUMIF('Manual Inputs'!$B$11:$B$22,'Expanded kW'!A5574,'Manual Inputs'!$C$11:$C$22)</f>
        <v>38288.349399553124</v>
      </c>
    </row>
    <row r="5575" spans="1:8" x14ac:dyDescent="0.2">
      <c r="A5575">
        <f t="shared" si="522"/>
        <v>10</v>
      </c>
      <c r="B5575" t="b">
        <f t="shared" si="523"/>
        <v>0</v>
      </c>
      <c r="C5575" t="str">
        <f t="shared" si="524"/>
        <v>OFF</v>
      </c>
      <c r="D5575" s="4">
        <f t="shared" si="526"/>
        <v>42662.208333319817</v>
      </c>
      <c r="E5575" t="str">
        <f t="shared" si="527"/>
        <v>LRKPLGS</v>
      </c>
      <c r="F5575" s="39">
        <v>80.398887634277344</v>
      </c>
      <c r="G5575">
        <f t="shared" si="525"/>
        <v>1.3152825056613217E-3</v>
      </c>
      <c r="H5575" s="38">
        <f>G5575*SUMIF('Manual Inputs'!$B$11:$B$22,'Expanded kW'!A5575,'Manual Inputs'!$C$11:$C$22)</f>
        <v>45670.522877297939</v>
      </c>
    </row>
    <row r="5576" spans="1:8" x14ac:dyDescent="0.2">
      <c r="A5576">
        <f t="shared" si="522"/>
        <v>10</v>
      </c>
      <c r="B5576" t="b">
        <f t="shared" si="523"/>
        <v>0</v>
      </c>
      <c r="C5576" t="str">
        <f t="shared" si="524"/>
        <v>OFF</v>
      </c>
      <c r="D5576" s="4">
        <f t="shared" si="526"/>
        <v>42662.249999986481</v>
      </c>
      <c r="E5576" t="str">
        <f t="shared" si="527"/>
        <v>LRKPLGS</v>
      </c>
      <c r="F5576" s="39">
        <v>98.796073913574219</v>
      </c>
      <c r="G5576">
        <f t="shared" si="525"/>
        <v>1.6162505660233322E-3</v>
      </c>
      <c r="H5576" s="38">
        <f>G5576*SUMIF('Manual Inputs'!$B$11:$B$22,'Expanded kW'!A5576,'Manual Inputs'!$C$11:$C$22)</f>
        <v>56121.02961401458</v>
      </c>
    </row>
    <row r="5577" spans="1:8" x14ac:dyDescent="0.2">
      <c r="A5577">
        <f t="shared" si="522"/>
        <v>10</v>
      </c>
      <c r="B5577" t="b">
        <f t="shared" si="523"/>
        <v>0</v>
      </c>
      <c r="C5577" t="str">
        <f t="shared" si="524"/>
        <v>ON</v>
      </c>
      <c r="D5577" s="4">
        <f t="shared" si="526"/>
        <v>42662.291666653146</v>
      </c>
      <c r="E5577" t="str">
        <f t="shared" si="527"/>
        <v>LRKPLGS</v>
      </c>
      <c r="F5577" s="39">
        <v>99.648345947265625</v>
      </c>
      <c r="G5577">
        <f t="shared" si="525"/>
        <v>1.6301932775329474E-3</v>
      </c>
      <c r="H5577" s="38">
        <f>G5577*SUMIF('Manual Inputs'!$B$11:$B$22,'Expanded kW'!A5577,'Manual Inputs'!$C$11:$C$22)</f>
        <v>56605.162051137871</v>
      </c>
    </row>
    <row r="5578" spans="1:8" x14ac:dyDescent="0.2">
      <c r="A5578">
        <f t="shared" si="522"/>
        <v>10</v>
      </c>
      <c r="B5578" t="b">
        <f t="shared" si="523"/>
        <v>0</v>
      </c>
      <c r="C5578" t="str">
        <f t="shared" si="524"/>
        <v>ON</v>
      </c>
      <c r="D5578" s="4">
        <f t="shared" si="526"/>
        <v>42662.33333331981</v>
      </c>
      <c r="E5578" t="str">
        <f t="shared" si="527"/>
        <v>LRKPLGS</v>
      </c>
      <c r="F5578" s="39">
        <v>108.34521484375</v>
      </c>
      <c r="G5578">
        <f t="shared" si="525"/>
        <v>1.7724693692819972E-3</v>
      </c>
      <c r="H5578" s="38">
        <f>G5578*SUMIF('Manual Inputs'!$B$11:$B$22,'Expanded kW'!A5578,'Manual Inputs'!$C$11:$C$22)</f>
        <v>61545.411370313923</v>
      </c>
    </row>
    <row r="5579" spans="1:8" x14ac:dyDescent="0.2">
      <c r="A5579">
        <f t="shared" si="522"/>
        <v>10</v>
      </c>
      <c r="B5579" t="b">
        <f t="shared" si="523"/>
        <v>0</v>
      </c>
      <c r="C5579" t="str">
        <f t="shared" si="524"/>
        <v>ON</v>
      </c>
      <c r="D5579" s="4">
        <f t="shared" si="526"/>
        <v>42662.374999986474</v>
      </c>
      <c r="E5579" t="str">
        <f t="shared" si="527"/>
        <v>LRKPLGS</v>
      </c>
      <c r="F5579" s="39">
        <v>110.63624572753906</v>
      </c>
      <c r="G5579">
        <f t="shared" si="525"/>
        <v>1.8099494007854783E-3</v>
      </c>
      <c r="H5579" s="38">
        <f>G5579*SUMIF('Manual Inputs'!$B$11:$B$22,'Expanded kW'!A5579,'Manual Inputs'!$C$11:$C$22)</f>
        <v>62846.829604688544</v>
      </c>
    </row>
    <row r="5580" spans="1:8" x14ac:dyDescent="0.2">
      <c r="A5580">
        <f t="shared" si="522"/>
        <v>10</v>
      </c>
      <c r="B5580" t="b">
        <f t="shared" si="523"/>
        <v>0</v>
      </c>
      <c r="C5580" t="str">
        <f t="shared" si="524"/>
        <v>ON</v>
      </c>
      <c r="D5580" s="4">
        <f t="shared" si="526"/>
        <v>42662.416666653138</v>
      </c>
      <c r="E5580" t="str">
        <f t="shared" si="527"/>
        <v>LRKPLGS</v>
      </c>
      <c r="F5580" s="39">
        <v>121.40046691894531</v>
      </c>
      <c r="G5580">
        <f t="shared" si="525"/>
        <v>1.9860462627784964E-3</v>
      </c>
      <c r="H5580" s="38">
        <f>G5580*SUMIF('Manual Inputs'!$B$11:$B$22,'Expanded kW'!A5580,'Manual Inputs'!$C$11:$C$22)</f>
        <v>68961.436717347431</v>
      </c>
    </row>
    <row r="5581" spans="1:8" x14ac:dyDescent="0.2">
      <c r="A5581">
        <f t="shared" si="522"/>
        <v>10</v>
      </c>
      <c r="B5581" t="b">
        <f t="shared" si="523"/>
        <v>0</v>
      </c>
      <c r="C5581" t="str">
        <f t="shared" si="524"/>
        <v>ON</v>
      </c>
      <c r="D5581" s="4">
        <f t="shared" si="526"/>
        <v>42662.458333319802</v>
      </c>
      <c r="E5581" t="str">
        <f t="shared" si="527"/>
        <v>LRKPLGS</v>
      </c>
      <c r="F5581" s="39">
        <v>119.51313018798828</v>
      </c>
      <c r="G5581">
        <f t="shared" si="525"/>
        <v>1.9551704502198475E-3</v>
      </c>
      <c r="H5581" s="38">
        <f>G5581*SUMIF('Manual Inputs'!$B$11:$B$22,'Expanded kW'!A5581,'Manual Inputs'!$C$11:$C$22)</f>
        <v>67889.336618892965</v>
      </c>
    </row>
    <row r="5582" spans="1:8" x14ac:dyDescent="0.2">
      <c r="A5582">
        <f t="shared" si="522"/>
        <v>10</v>
      </c>
      <c r="B5582" t="b">
        <f t="shared" si="523"/>
        <v>0</v>
      </c>
      <c r="C5582" t="str">
        <f t="shared" si="524"/>
        <v>ON</v>
      </c>
      <c r="D5582" s="4">
        <f t="shared" si="526"/>
        <v>42662.499999986467</v>
      </c>
      <c r="E5582" t="str">
        <f t="shared" si="527"/>
        <v>LRKPLGS</v>
      </c>
      <c r="F5582" s="39">
        <v>125.84146881103516</v>
      </c>
      <c r="G5582">
        <f t="shared" si="525"/>
        <v>2.0586986621853789E-3</v>
      </c>
      <c r="H5582" s="38">
        <f>G5582*SUMIF('Manual Inputs'!$B$11:$B$22,'Expanded kW'!A5582,'Manual Inputs'!$C$11:$C$22)</f>
        <v>71484.144238295019</v>
      </c>
    </row>
    <row r="5583" spans="1:8" x14ac:dyDescent="0.2">
      <c r="A5583">
        <f t="shared" si="522"/>
        <v>10</v>
      </c>
      <c r="B5583" t="b">
        <f t="shared" si="523"/>
        <v>0</v>
      </c>
      <c r="C5583" t="str">
        <f t="shared" si="524"/>
        <v>ON</v>
      </c>
      <c r="D5583" s="4">
        <f t="shared" si="526"/>
        <v>42662.541666653131</v>
      </c>
      <c r="E5583" t="str">
        <f t="shared" si="527"/>
        <v>LRKPLGS</v>
      </c>
      <c r="F5583" s="39">
        <v>126.689208984375</v>
      </c>
      <c r="G5583">
        <f t="shared" si="525"/>
        <v>2.0725672349001193E-3</v>
      </c>
      <c r="H5583" s="38">
        <f>G5583*SUMIF('Manual Inputs'!$B$11:$B$22,'Expanded kW'!A5583,'Manual Inputs'!$C$11:$C$22)</f>
        <v>71965.702355823203</v>
      </c>
    </row>
    <row r="5584" spans="1:8" x14ac:dyDescent="0.2">
      <c r="A5584">
        <f t="shared" si="522"/>
        <v>10</v>
      </c>
      <c r="B5584" t="b">
        <f t="shared" si="523"/>
        <v>0</v>
      </c>
      <c r="C5584" t="str">
        <f t="shared" si="524"/>
        <v>ON</v>
      </c>
      <c r="D5584" s="4">
        <f t="shared" si="526"/>
        <v>42662.583333319795</v>
      </c>
      <c r="E5584" t="str">
        <f t="shared" si="527"/>
        <v>LRKPLGS</v>
      </c>
      <c r="F5584" s="39">
        <v>122.22447204589844</v>
      </c>
      <c r="G5584">
        <f t="shared" si="525"/>
        <v>1.9995265429160365E-3</v>
      </c>
      <c r="H5584" s="38">
        <f>G5584*SUMIF('Manual Inputs'!$B$11:$B$22,'Expanded kW'!A5584,'Manual Inputs'!$C$11:$C$22)</f>
        <v>69429.512161036502</v>
      </c>
    </row>
    <row r="5585" spans="1:8" x14ac:dyDescent="0.2">
      <c r="A5585">
        <f t="shared" si="522"/>
        <v>10</v>
      </c>
      <c r="B5585" t="b">
        <f t="shared" si="523"/>
        <v>0</v>
      </c>
      <c r="C5585" t="str">
        <f t="shared" si="524"/>
        <v>ON</v>
      </c>
      <c r="D5585" s="4">
        <f t="shared" si="526"/>
        <v>42662.624999986459</v>
      </c>
      <c r="E5585" t="str">
        <f t="shared" si="527"/>
        <v>LRKPLGS</v>
      </c>
      <c r="F5585" s="39">
        <v>125.47914886474609</v>
      </c>
      <c r="G5585">
        <f t="shared" si="525"/>
        <v>2.0527713029789441E-3</v>
      </c>
      <c r="H5585" s="38">
        <f>G5585*SUMIF('Manual Inputs'!$B$11:$B$22,'Expanded kW'!A5585,'Manual Inputs'!$C$11:$C$22)</f>
        <v>71278.3286868266</v>
      </c>
    </row>
    <row r="5586" spans="1:8" x14ac:dyDescent="0.2">
      <c r="A5586">
        <f t="shared" si="522"/>
        <v>10</v>
      </c>
      <c r="B5586" t="b">
        <f t="shared" si="523"/>
        <v>0</v>
      </c>
      <c r="C5586" t="str">
        <f t="shared" si="524"/>
        <v>ON</v>
      </c>
      <c r="D5586" s="4">
        <f t="shared" si="526"/>
        <v>42662.666666653124</v>
      </c>
      <c r="E5586" t="str">
        <f t="shared" si="527"/>
        <v>LRKPLGS</v>
      </c>
      <c r="F5586" s="39">
        <v>112.79257965087891</v>
      </c>
      <c r="G5586">
        <f t="shared" si="525"/>
        <v>1.8452258625523915E-3</v>
      </c>
      <c r="H5586" s="38">
        <f>G5586*SUMIF('Manual Inputs'!$B$11:$B$22,'Expanded kW'!A5586,'Manual Inputs'!$C$11:$C$22)</f>
        <v>64071.733339985993</v>
      </c>
    </row>
    <row r="5587" spans="1:8" x14ac:dyDescent="0.2">
      <c r="A5587">
        <f t="shared" si="522"/>
        <v>10</v>
      </c>
      <c r="B5587" t="b">
        <f t="shared" si="523"/>
        <v>0</v>
      </c>
      <c r="C5587" t="str">
        <f t="shared" si="524"/>
        <v>ON</v>
      </c>
      <c r="D5587" s="4">
        <f t="shared" si="526"/>
        <v>42662.708333319788</v>
      </c>
      <c r="E5587" t="str">
        <f t="shared" si="527"/>
        <v>LRKPLGS</v>
      </c>
      <c r="F5587" s="39">
        <v>110.93325042724609</v>
      </c>
      <c r="G5587">
        <f t="shared" si="525"/>
        <v>1.8148082377310941E-3</v>
      </c>
      <c r="H5587" s="38">
        <f>G5587*SUMIF('Manual Inputs'!$B$11:$B$22,'Expanded kW'!A5587,'Manual Inputs'!$C$11:$C$22)</f>
        <v>63015.542883339076</v>
      </c>
    </row>
    <row r="5588" spans="1:8" x14ac:dyDescent="0.2">
      <c r="A5588">
        <f t="shared" si="522"/>
        <v>10</v>
      </c>
      <c r="B5588" t="b">
        <f t="shared" si="523"/>
        <v>0</v>
      </c>
      <c r="C5588" t="str">
        <f t="shared" si="524"/>
        <v>ON</v>
      </c>
      <c r="D5588" s="4">
        <f t="shared" si="526"/>
        <v>42662.749999986452</v>
      </c>
      <c r="E5588" t="str">
        <f t="shared" si="527"/>
        <v>LRKPLGS</v>
      </c>
      <c r="F5588" s="39">
        <v>104.07817077636719</v>
      </c>
      <c r="G5588">
        <f t="shared" si="525"/>
        <v>1.7026628262083619E-3</v>
      </c>
      <c r="H5588" s="38">
        <f>G5588*SUMIF('Manual Inputs'!$B$11:$B$22,'Expanded kW'!A5588,'Manual Inputs'!$C$11:$C$22)</f>
        <v>59121.520450525124</v>
      </c>
    </row>
    <row r="5589" spans="1:8" x14ac:dyDescent="0.2">
      <c r="A5589">
        <f t="shared" si="522"/>
        <v>10</v>
      </c>
      <c r="B5589" t="b">
        <f t="shared" si="523"/>
        <v>0</v>
      </c>
      <c r="C5589" t="str">
        <f t="shared" si="524"/>
        <v>ON</v>
      </c>
      <c r="D5589" s="4">
        <f t="shared" si="526"/>
        <v>42662.791666653116</v>
      </c>
      <c r="E5589" t="str">
        <f t="shared" si="527"/>
        <v>LRKPLGS</v>
      </c>
      <c r="F5589" s="39">
        <v>98.355857849121094</v>
      </c>
      <c r="G5589">
        <f t="shared" si="525"/>
        <v>1.6090488682719889E-3</v>
      </c>
      <c r="H5589" s="38">
        <f>G5589*SUMIF('Manual Inputs'!$B$11:$B$22,'Expanded kW'!A5589,'Manual Inputs'!$C$11:$C$22)</f>
        <v>55870.965235835429</v>
      </c>
    </row>
    <row r="5590" spans="1:8" x14ac:dyDescent="0.2">
      <c r="A5590">
        <f t="shared" si="522"/>
        <v>10</v>
      </c>
      <c r="B5590" t="b">
        <f t="shared" si="523"/>
        <v>0</v>
      </c>
      <c r="C5590" t="str">
        <f t="shared" si="524"/>
        <v>ON</v>
      </c>
      <c r="D5590" s="4">
        <f t="shared" si="526"/>
        <v>42662.833333319781</v>
      </c>
      <c r="E5590" t="str">
        <f t="shared" si="527"/>
        <v>LRKPLGS</v>
      </c>
      <c r="F5590" s="39">
        <v>92.169532775878906</v>
      </c>
      <c r="G5590">
        <f t="shared" si="525"/>
        <v>1.5078439215047851E-3</v>
      </c>
      <c r="H5590" s="38">
        <f>G5590*SUMIF('Manual Inputs'!$B$11:$B$22,'Expanded kW'!A5590,'Manual Inputs'!$C$11:$C$22)</f>
        <v>52356.828298156535</v>
      </c>
    </row>
    <row r="5591" spans="1:8" x14ac:dyDescent="0.2">
      <c r="A5591">
        <f t="shared" si="522"/>
        <v>10</v>
      </c>
      <c r="B5591" t="b">
        <f t="shared" si="523"/>
        <v>0</v>
      </c>
      <c r="C5591" t="str">
        <f t="shared" si="524"/>
        <v>OFF</v>
      </c>
      <c r="D5591" s="4">
        <f t="shared" si="526"/>
        <v>42662.874999986445</v>
      </c>
      <c r="E5591" t="str">
        <f t="shared" si="527"/>
        <v>LRKPLGS</v>
      </c>
      <c r="F5591" s="39">
        <v>84.327079772949219</v>
      </c>
      <c r="G5591">
        <f t="shared" si="525"/>
        <v>1.3795456136582124E-3</v>
      </c>
      <c r="H5591" s="38">
        <f>G5591*SUMIF('Manual Inputs'!$B$11:$B$22,'Expanded kW'!A5591,'Manual Inputs'!$C$11:$C$22)</f>
        <v>47901.929233959381</v>
      </c>
    </row>
    <row r="5592" spans="1:8" x14ac:dyDescent="0.2">
      <c r="A5592">
        <f t="shared" si="522"/>
        <v>10</v>
      </c>
      <c r="B5592" t="b">
        <f t="shared" si="523"/>
        <v>0</v>
      </c>
      <c r="C5592" t="str">
        <f t="shared" si="524"/>
        <v>OFF</v>
      </c>
      <c r="D5592" s="4">
        <f t="shared" si="526"/>
        <v>42662.916666653109</v>
      </c>
      <c r="E5592" t="str">
        <f t="shared" si="527"/>
        <v>LRKPLGS</v>
      </c>
      <c r="F5592" s="39">
        <v>78.967231750488281</v>
      </c>
      <c r="G5592">
        <f t="shared" si="525"/>
        <v>1.2918613863712081E-3</v>
      </c>
      <c r="H5592" s="38">
        <f>G5592*SUMIF('Manual Inputs'!$B$11:$B$22,'Expanded kW'!A5592,'Manual Inputs'!$C$11:$C$22)</f>
        <v>44857.271914294186</v>
      </c>
    </row>
    <row r="5593" spans="1:8" x14ac:dyDescent="0.2">
      <c r="A5593">
        <f t="shared" si="522"/>
        <v>10</v>
      </c>
      <c r="B5593" t="b">
        <f t="shared" si="523"/>
        <v>0</v>
      </c>
      <c r="C5593" t="str">
        <f t="shared" si="524"/>
        <v>OFF</v>
      </c>
      <c r="D5593" s="4">
        <f t="shared" si="526"/>
        <v>42662.958333319773</v>
      </c>
      <c r="E5593" t="str">
        <f t="shared" si="527"/>
        <v>LRKPLGS</v>
      </c>
      <c r="F5593" s="39">
        <v>80.894752502441406</v>
      </c>
      <c r="G5593">
        <f t="shared" si="525"/>
        <v>1.3233945878736407E-3</v>
      </c>
      <c r="H5593" s="38">
        <f>G5593*SUMIF('Manual Inputs'!$B$11:$B$22,'Expanded kW'!A5593,'Manual Inputs'!$C$11:$C$22)</f>
        <v>45952.198513266318</v>
      </c>
    </row>
    <row r="5594" spans="1:8" x14ac:dyDescent="0.2">
      <c r="A5594">
        <f t="shared" si="522"/>
        <v>10</v>
      </c>
      <c r="B5594" t="b">
        <f t="shared" si="523"/>
        <v>0</v>
      </c>
      <c r="C5594" t="str">
        <f t="shared" si="524"/>
        <v>OFF</v>
      </c>
      <c r="D5594" s="4">
        <f t="shared" si="526"/>
        <v>42662.999999986438</v>
      </c>
      <c r="E5594" t="str">
        <f t="shared" si="527"/>
        <v>LRKPLGS</v>
      </c>
      <c r="F5594" s="39">
        <v>79.28265380859375</v>
      </c>
      <c r="G5594">
        <f t="shared" si="525"/>
        <v>1.2970215213821922E-3</v>
      </c>
      <c r="H5594" s="38">
        <f>G5594*SUMIF('Manual Inputs'!$B$11:$B$22,'Expanded kW'!A5594,'Manual Inputs'!$C$11:$C$22)</f>
        <v>45036.447158437346</v>
      </c>
    </row>
    <row r="5595" spans="1:8" x14ac:dyDescent="0.2">
      <c r="A5595">
        <f t="shared" si="522"/>
        <v>10</v>
      </c>
      <c r="B5595" t="b">
        <f t="shared" si="523"/>
        <v>0</v>
      </c>
      <c r="C5595" t="str">
        <f t="shared" si="524"/>
        <v>OFF</v>
      </c>
      <c r="D5595" s="4">
        <f t="shared" si="526"/>
        <v>42663.041666653102</v>
      </c>
      <c r="E5595" t="str">
        <f t="shared" si="527"/>
        <v>LRKPLGS</v>
      </c>
      <c r="F5595" s="39">
        <v>76.582099914550781</v>
      </c>
      <c r="G5595">
        <f t="shared" si="525"/>
        <v>1.2528419139653862E-3</v>
      </c>
      <c r="H5595" s="38">
        <f>G5595*SUMIF('Manual Inputs'!$B$11:$B$22,'Expanded kW'!A5595,'Manual Inputs'!$C$11:$C$22)</f>
        <v>43502.399710414167</v>
      </c>
    </row>
    <row r="5596" spans="1:8" x14ac:dyDescent="0.2">
      <c r="A5596">
        <f t="shared" si="522"/>
        <v>10</v>
      </c>
      <c r="B5596" t="b">
        <f t="shared" si="523"/>
        <v>0</v>
      </c>
      <c r="C5596" t="str">
        <f t="shared" si="524"/>
        <v>OFF</v>
      </c>
      <c r="D5596" s="4">
        <f t="shared" si="526"/>
        <v>42663.083333319766</v>
      </c>
      <c r="E5596" t="str">
        <f t="shared" si="527"/>
        <v>LRKPLGS</v>
      </c>
      <c r="F5596" s="39">
        <v>71.58087158203125</v>
      </c>
      <c r="G5596">
        <f t="shared" si="525"/>
        <v>1.1710245116836138E-3</v>
      </c>
      <c r="H5596" s="38">
        <f>G5596*SUMIF('Manual Inputs'!$B$11:$B$22,'Expanded kW'!A5596,'Manual Inputs'!$C$11:$C$22)</f>
        <v>40661.456014601841</v>
      </c>
    </row>
    <row r="5597" spans="1:8" x14ac:dyDescent="0.2">
      <c r="A5597">
        <f t="shared" si="522"/>
        <v>10</v>
      </c>
      <c r="B5597" t="b">
        <f t="shared" si="523"/>
        <v>0</v>
      </c>
      <c r="C5597" t="str">
        <f t="shared" si="524"/>
        <v>OFF</v>
      </c>
      <c r="D5597" s="4">
        <f t="shared" si="526"/>
        <v>42663.12499998643</v>
      </c>
      <c r="E5597" t="str">
        <f t="shared" si="527"/>
        <v>LRKPLGS</v>
      </c>
      <c r="F5597" s="39">
        <v>65.981605529785156</v>
      </c>
      <c r="G5597">
        <f t="shared" si="525"/>
        <v>1.0794235343596092E-3</v>
      </c>
      <c r="H5597" s="38">
        <f>G5597*SUMIF('Manual Inputs'!$B$11:$B$22,'Expanded kW'!A5597,'Manual Inputs'!$C$11:$C$22)</f>
        <v>37480.797477403888</v>
      </c>
    </row>
    <row r="5598" spans="1:8" x14ac:dyDescent="0.2">
      <c r="A5598">
        <f t="shared" si="522"/>
        <v>10</v>
      </c>
      <c r="B5598" t="b">
        <f t="shared" si="523"/>
        <v>0</v>
      </c>
      <c r="C5598" t="str">
        <f t="shared" si="524"/>
        <v>OFF</v>
      </c>
      <c r="D5598" s="4">
        <f t="shared" si="526"/>
        <v>42663.166666653095</v>
      </c>
      <c r="E5598" t="str">
        <f t="shared" si="527"/>
        <v>LRKPLGS</v>
      </c>
      <c r="F5598" s="39">
        <v>66.390907287597656</v>
      </c>
      <c r="G5598">
        <f t="shared" si="525"/>
        <v>1.0861194907021408E-3</v>
      </c>
      <c r="H5598" s="38">
        <f>G5598*SUMIF('Manual Inputs'!$B$11:$B$22,'Expanded kW'!A5598,'Manual Inputs'!$C$11:$C$22)</f>
        <v>37713.301008782655</v>
      </c>
    </row>
    <row r="5599" spans="1:8" x14ac:dyDescent="0.2">
      <c r="A5599">
        <f t="shared" si="522"/>
        <v>10</v>
      </c>
      <c r="B5599" t="b">
        <f t="shared" si="523"/>
        <v>0</v>
      </c>
      <c r="C5599" t="str">
        <f t="shared" si="524"/>
        <v>OFF</v>
      </c>
      <c r="D5599" s="4">
        <f t="shared" si="526"/>
        <v>42663.208333319759</v>
      </c>
      <c r="E5599" t="str">
        <f t="shared" si="527"/>
        <v>LRKPLGS</v>
      </c>
      <c r="F5599" s="39">
        <v>81.547500610351563</v>
      </c>
      <c r="G5599">
        <f t="shared" si="525"/>
        <v>1.3340731954041723E-3</v>
      </c>
      <c r="H5599" s="38">
        <f>G5599*SUMIF('Manual Inputs'!$B$11:$B$22,'Expanded kW'!A5599,'Manual Inputs'!$C$11:$C$22)</f>
        <v>46322.991546262383</v>
      </c>
    </row>
    <row r="5600" spans="1:8" x14ac:dyDescent="0.2">
      <c r="A5600">
        <f t="shared" si="522"/>
        <v>10</v>
      </c>
      <c r="B5600" t="b">
        <f t="shared" si="523"/>
        <v>0</v>
      </c>
      <c r="C5600" t="str">
        <f t="shared" si="524"/>
        <v>OFF</v>
      </c>
      <c r="D5600" s="4">
        <f t="shared" si="526"/>
        <v>42663.249999986423</v>
      </c>
      <c r="E5600" t="str">
        <f t="shared" si="527"/>
        <v>LRKPLGS</v>
      </c>
      <c r="F5600" s="39">
        <v>98.891754150390625</v>
      </c>
      <c r="G5600">
        <f t="shared" si="525"/>
        <v>1.6178158431723719E-3</v>
      </c>
      <c r="H5600" s="38">
        <f>G5600*SUMIF('Manual Inputs'!$B$11:$B$22,'Expanded kW'!A5600,'Manual Inputs'!$C$11:$C$22)</f>
        <v>56175.380694894033</v>
      </c>
    </row>
    <row r="5601" spans="1:8" x14ac:dyDescent="0.2">
      <c r="A5601">
        <f t="shared" si="522"/>
        <v>10</v>
      </c>
      <c r="B5601" t="b">
        <f t="shared" si="523"/>
        <v>0</v>
      </c>
      <c r="C5601" t="str">
        <f t="shared" si="524"/>
        <v>ON</v>
      </c>
      <c r="D5601" s="4">
        <f t="shared" si="526"/>
        <v>42663.291666653087</v>
      </c>
      <c r="E5601" t="str">
        <f t="shared" si="527"/>
        <v>LRKPLGS</v>
      </c>
      <c r="F5601" s="39">
        <v>103.76067352294922</v>
      </c>
      <c r="G5601">
        <f t="shared" si="525"/>
        <v>1.6974687421195899E-3</v>
      </c>
      <c r="H5601" s="38">
        <f>G5601*SUMIF('Manual Inputs'!$B$11:$B$22,'Expanded kW'!A5601,'Manual Inputs'!$C$11:$C$22)</f>
        <v>58941.166393368709</v>
      </c>
    </row>
    <row r="5602" spans="1:8" x14ac:dyDescent="0.2">
      <c r="A5602">
        <f t="shared" si="522"/>
        <v>10</v>
      </c>
      <c r="B5602" t="b">
        <f t="shared" si="523"/>
        <v>0</v>
      </c>
      <c r="C5602" t="str">
        <f t="shared" si="524"/>
        <v>ON</v>
      </c>
      <c r="D5602" s="4">
        <f t="shared" si="526"/>
        <v>42663.333333319752</v>
      </c>
      <c r="E5602" t="str">
        <f t="shared" si="527"/>
        <v>LRKPLGS</v>
      </c>
      <c r="F5602" s="39">
        <v>107.16714477539062</v>
      </c>
      <c r="G5602">
        <f t="shared" si="525"/>
        <v>1.7531967773724579E-3</v>
      </c>
      <c r="H5602" s="38">
        <f>G5602*SUMIF('Manual Inputs'!$B$11:$B$22,'Expanded kW'!A5602,'Manual Inputs'!$C$11:$C$22)</f>
        <v>60876.209623981202</v>
      </c>
    </row>
    <row r="5603" spans="1:8" x14ac:dyDescent="0.2">
      <c r="A5603">
        <f t="shared" si="522"/>
        <v>10</v>
      </c>
      <c r="B5603" t="b">
        <f t="shared" si="523"/>
        <v>0</v>
      </c>
      <c r="C5603" t="str">
        <f t="shared" si="524"/>
        <v>ON</v>
      </c>
      <c r="D5603" s="4">
        <f t="shared" si="526"/>
        <v>42663.374999986416</v>
      </c>
      <c r="E5603" t="str">
        <f t="shared" si="527"/>
        <v>LRKPLGS</v>
      </c>
      <c r="F5603" s="39">
        <v>112.56614685058594</v>
      </c>
      <c r="G5603">
        <f t="shared" si="525"/>
        <v>1.8415215438771382E-3</v>
      </c>
      <c r="H5603" s="38">
        <f>G5603*SUMIF('Manual Inputs'!$B$11:$B$22,'Expanded kW'!A5603,'Manual Inputs'!$C$11:$C$22)</f>
        <v>63943.108371528819</v>
      </c>
    </row>
    <row r="5604" spans="1:8" x14ac:dyDescent="0.2">
      <c r="A5604">
        <f t="shared" si="522"/>
        <v>10</v>
      </c>
      <c r="B5604" t="b">
        <f t="shared" si="523"/>
        <v>0</v>
      </c>
      <c r="C5604" t="str">
        <f t="shared" si="524"/>
        <v>ON</v>
      </c>
      <c r="D5604" s="4">
        <f t="shared" si="526"/>
        <v>42663.41666665308</v>
      </c>
      <c r="E5604" t="str">
        <f t="shared" si="527"/>
        <v>LRKPLGS</v>
      </c>
      <c r="F5604" s="39">
        <v>116.56186676025391</v>
      </c>
      <c r="G5604">
        <f t="shared" si="525"/>
        <v>1.9068893698427835E-3</v>
      </c>
      <c r="H5604" s="38">
        <f>G5604*SUMIF('Manual Inputs'!$B$11:$B$22,'Expanded kW'!A5604,'Manual Inputs'!$C$11:$C$22)</f>
        <v>66212.87382370609</v>
      </c>
    </row>
    <row r="5605" spans="1:8" x14ac:dyDescent="0.2">
      <c r="A5605">
        <f t="shared" si="522"/>
        <v>10</v>
      </c>
      <c r="B5605" t="b">
        <f t="shared" si="523"/>
        <v>0</v>
      </c>
      <c r="C5605" t="str">
        <f t="shared" si="524"/>
        <v>ON</v>
      </c>
      <c r="D5605" s="4">
        <f t="shared" si="526"/>
        <v>42663.458333319744</v>
      </c>
      <c r="E5605" t="str">
        <f t="shared" si="527"/>
        <v>LRKPLGS</v>
      </c>
      <c r="F5605" s="39">
        <v>114.08197784423828</v>
      </c>
      <c r="G5605">
        <f t="shared" si="525"/>
        <v>1.866319722635026E-3</v>
      </c>
      <c r="H5605" s="38">
        <f>G5605*SUMIF('Manual Inputs'!$B$11:$B$22,'Expanded kW'!A5605,'Manual Inputs'!$C$11:$C$22)</f>
        <v>64804.174937382668</v>
      </c>
    </row>
    <row r="5606" spans="1:8" x14ac:dyDescent="0.2">
      <c r="A5606">
        <f t="shared" si="522"/>
        <v>10</v>
      </c>
      <c r="B5606" t="b">
        <f t="shared" si="523"/>
        <v>0</v>
      </c>
      <c r="C5606" t="str">
        <f t="shared" si="524"/>
        <v>ON</v>
      </c>
      <c r="D5606" s="4">
        <f t="shared" si="526"/>
        <v>42663.499999986409</v>
      </c>
      <c r="E5606" t="str">
        <f t="shared" si="527"/>
        <v>LRKPLGS</v>
      </c>
      <c r="F5606" s="39">
        <v>125.62112426757812</v>
      </c>
      <c r="G5606">
        <f t="shared" si="525"/>
        <v>2.0550939441133418E-3</v>
      </c>
      <c r="H5606" s="38">
        <f>G5606*SUMIF('Manual Inputs'!$B$11:$B$22,'Expanded kW'!A5606,'Manual Inputs'!$C$11:$C$22)</f>
        <v>71358.97769919291</v>
      </c>
    </row>
    <row r="5607" spans="1:8" x14ac:dyDescent="0.2">
      <c r="A5607">
        <f t="shared" si="522"/>
        <v>10</v>
      </c>
      <c r="B5607" t="b">
        <f t="shared" si="523"/>
        <v>0</v>
      </c>
      <c r="C5607" t="str">
        <f t="shared" si="524"/>
        <v>ON</v>
      </c>
      <c r="D5607" s="4">
        <f t="shared" si="526"/>
        <v>42663.541666653073</v>
      </c>
      <c r="E5607" t="str">
        <f t="shared" si="527"/>
        <v>LRKPLGS</v>
      </c>
      <c r="F5607" s="39">
        <v>128.44902038574219</v>
      </c>
      <c r="G5607">
        <f t="shared" si="525"/>
        <v>2.101356801741026E-3</v>
      </c>
      <c r="H5607" s="38">
        <f>G5607*SUMIF('Manual Inputs'!$B$11:$B$22,'Expanded kW'!A5607,'Manual Inputs'!$C$11:$C$22)</f>
        <v>72965.361794290409</v>
      </c>
    </row>
    <row r="5608" spans="1:8" x14ac:dyDescent="0.2">
      <c r="A5608">
        <f t="shared" si="522"/>
        <v>10</v>
      </c>
      <c r="B5608" t="b">
        <f t="shared" si="523"/>
        <v>0</v>
      </c>
      <c r="C5608" t="str">
        <f t="shared" si="524"/>
        <v>ON</v>
      </c>
      <c r="D5608" s="4">
        <f t="shared" si="526"/>
        <v>42663.583333319737</v>
      </c>
      <c r="E5608" t="str">
        <f t="shared" si="527"/>
        <v>LRKPLGS</v>
      </c>
      <c r="F5608" s="39">
        <v>124.26958465576172</v>
      </c>
      <c r="G5608">
        <f t="shared" si="525"/>
        <v>2.0329834838888582E-3</v>
      </c>
      <c r="H5608" s="38">
        <f>G5608*SUMIF('Manual Inputs'!$B$11:$B$22,'Expanded kW'!A5608,'Manual Inputs'!$C$11:$C$22)</f>
        <v>70591.236719469205</v>
      </c>
    </row>
    <row r="5609" spans="1:8" x14ac:dyDescent="0.2">
      <c r="A5609">
        <f t="shared" si="522"/>
        <v>10</v>
      </c>
      <c r="B5609" t="b">
        <f t="shared" si="523"/>
        <v>0</v>
      </c>
      <c r="C5609" t="str">
        <f t="shared" si="524"/>
        <v>ON</v>
      </c>
      <c r="D5609" s="4">
        <f t="shared" si="526"/>
        <v>42663.624999986401</v>
      </c>
      <c r="E5609" t="str">
        <f t="shared" si="527"/>
        <v>LRKPLGS</v>
      </c>
      <c r="F5609" s="39">
        <v>122.94229125976562</v>
      </c>
      <c r="G5609">
        <f t="shared" si="525"/>
        <v>2.0112696786982356E-3</v>
      </c>
      <c r="H5609" s="38">
        <f>G5609*SUMIF('Manual Inputs'!$B$11:$B$22,'Expanded kW'!A5609,'Manual Inputs'!$C$11:$C$22)</f>
        <v>69837.268782966552</v>
      </c>
    </row>
    <row r="5610" spans="1:8" x14ac:dyDescent="0.2">
      <c r="A5610">
        <f t="shared" si="522"/>
        <v>10</v>
      </c>
      <c r="B5610" t="b">
        <f t="shared" si="523"/>
        <v>0</v>
      </c>
      <c r="C5610" t="str">
        <f t="shared" si="524"/>
        <v>ON</v>
      </c>
      <c r="D5610" s="4">
        <f t="shared" si="526"/>
        <v>42663.666666653065</v>
      </c>
      <c r="E5610" t="str">
        <f t="shared" si="527"/>
        <v>LRKPLGS</v>
      </c>
      <c r="F5610" s="39">
        <v>106.27886199951172</v>
      </c>
      <c r="G5610">
        <f t="shared" si="525"/>
        <v>1.7386649495129928E-3</v>
      </c>
      <c r="H5610" s="38">
        <f>G5610*SUMIF('Manual Inputs'!$B$11:$B$22,'Expanded kW'!A5610,'Manual Inputs'!$C$11:$C$22)</f>
        <v>60371.621313980861</v>
      </c>
    </row>
    <row r="5611" spans="1:8" x14ac:dyDescent="0.2">
      <c r="A5611">
        <f t="shared" si="522"/>
        <v>10</v>
      </c>
      <c r="B5611" t="b">
        <f t="shared" si="523"/>
        <v>0</v>
      </c>
      <c r="C5611" t="str">
        <f t="shared" si="524"/>
        <v>ON</v>
      </c>
      <c r="D5611" s="4">
        <f t="shared" si="526"/>
        <v>42663.70833331973</v>
      </c>
      <c r="E5611" t="str">
        <f t="shared" si="527"/>
        <v>LRKPLGS</v>
      </c>
      <c r="F5611" s="39">
        <v>92.216888427734375</v>
      </c>
      <c r="G5611">
        <f t="shared" si="525"/>
        <v>1.5086186344673948E-3</v>
      </c>
      <c r="H5611" s="38">
        <f>G5611*SUMIF('Manual Inputs'!$B$11:$B$22,'Expanded kW'!A5611,'Manual Inputs'!$C$11:$C$22)</f>
        <v>52383.728637764121</v>
      </c>
    </row>
    <row r="5612" spans="1:8" x14ac:dyDescent="0.2">
      <c r="A5612">
        <f t="shared" si="522"/>
        <v>10</v>
      </c>
      <c r="B5612" t="b">
        <f t="shared" si="523"/>
        <v>0</v>
      </c>
      <c r="C5612" t="str">
        <f t="shared" si="524"/>
        <v>ON</v>
      </c>
      <c r="D5612" s="4">
        <f t="shared" si="526"/>
        <v>42663.749999986394</v>
      </c>
      <c r="E5612" t="str">
        <f t="shared" si="527"/>
        <v>LRKPLGS</v>
      </c>
      <c r="F5612" s="39">
        <v>90.494125366210938</v>
      </c>
      <c r="G5612">
        <f t="shared" si="525"/>
        <v>1.4804351585152318E-3</v>
      </c>
      <c r="H5612" s="38">
        <f>G5612*SUMIF('Manual Inputs'!$B$11:$B$22,'Expanded kW'!A5612,'Manual Inputs'!$C$11:$C$22)</f>
        <v>51405.114478680589</v>
      </c>
    </row>
    <row r="5613" spans="1:8" x14ac:dyDescent="0.2">
      <c r="A5613">
        <f t="shared" si="522"/>
        <v>10</v>
      </c>
      <c r="B5613" t="b">
        <f t="shared" si="523"/>
        <v>0</v>
      </c>
      <c r="C5613" t="str">
        <f t="shared" si="524"/>
        <v>ON</v>
      </c>
      <c r="D5613" s="4">
        <f t="shared" si="526"/>
        <v>42663.791666653058</v>
      </c>
      <c r="E5613" t="str">
        <f t="shared" si="527"/>
        <v>LRKPLGS</v>
      </c>
      <c r="F5613" s="39">
        <v>93.727386474609375</v>
      </c>
      <c r="G5613">
        <f t="shared" si="525"/>
        <v>1.5333295690878792E-3</v>
      </c>
      <c r="H5613" s="38">
        <f>G5613*SUMIF('Manual Inputs'!$B$11:$B$22,'Expanded kW'!A5613,'Manual Inputs'!$C$11:$C$22)</f>
        <v>53241.765827528769</v>
      </c>
    </row>
    <row r="5614" spans="1:8" x14ac:dyDescent="0.2">
      <c r="A5614">
        <f t="shared" si="522"/>
        <v>10</v>
      </c>
      <c r="B5614" t="b">
        <f t="shared" si="523"/>
        <v>0</v>
      </c>
      <c r="C5614" t="str">
        <f t="shared" si="524"/>
        <v>ON</v>
      </c>
      <c r="D5614" s="4">
        <f t="shared" si="526"/>
        <v>42663.833333319722</v>
      </c>
      <c r="E5614" t="str">
        <f t="shared" si="527"/>
        <v>LRKPLGS</v>
      </c>
      <c r="F5614" s="39">
        <v>90.425331115722656</v>
      </c>
      <c r="G5614">
        <f t="shared" si="525"/>
        <v>1.4793097216240037E-3</v>
      </c>
      <c r="H5614" s="38">
        <f>G5614*SUMIF('Manual Inputs'!$B$11:$B$22,'Expanded kW'!A5614,'Manual Inputs'!$C$11:$C$22)</f>
        <v>51366.035960516958</v>
      </c>
    </row>
    <row r="5615" spans="1:8" x14ac:dyDescent="0.2">
      <c r="A5615">
        <f t="shared" si="522"/>
        <v>10</v>
      </c>
      <c r="B5615" t="b">
        <f t="shared" si="523"/>
        <v>0</v>
      </c>
      <c r="C5615" t="str">
        <f t="shared" si="524"/>
        <v>OFF</v>
      </c>
      <c r="D5615" s="4">
        <f t="shared" si="526"/>
        <v>42663.874999986387</v>
      </c>
      <c r="E5615" t="str">
        <f t="shared" si="527"/>
        <v>LRKPLGS</v>
      </c>
      <c r="F5615" s="39">
        <v>80.814971923828125</v>
      </c>
      <c r="G5615">
        <f t="shared" si="525"/>
        <v>1.3220894205705938E-3</v>
      </c>
      <c r="H5615" s="38">
        <f>G5615*SUMIF('Manual Inputs'!$B$11:$B$22,'Expanded kW'!A5615,'Manual Inputs'!$C$11:$C$22)</f>
        <v>45906.879220326635</v>
      </c>
    </row>
    <row r="5616" spans="1:8" x14ac:dyDescent="0.2">
      <c r="A5616">
        <f t="shared" si="522"/>
        <v>10</v>
      </c>
      <c r="B5616" t="b">
        <f t="shared" si="523"/>
        <v>0</v>
      </c>
      <c r="C5616" t="str">
        <f t="shared" si="524"/>
        <v>OFF</v>
      </c>
      <c r="D5616" s="4">
        <f t="shared" si="526"/>
        <v>42663.916666653051</v>
      </c>
      <c r="E5616" t="str">
        <f t="shared" si="527"/>
        <v>LRKPLGS</v>
      </c>
      <c r="F5616" s="39">
        <v>76.43194580078125</v>
      </c>
      <c r="G5616">
        <f t="shared" si="525"/>
        <v>1.2503854735244123E-3</v>
      </c>
      <c r="H5616" s="38">
        <f>G5616*SUMIF('Manual Inputs'!$B$11:$B$22,'Expanded kW'!A5616,'Manual Inputs'!$C$11:$C$22)</f>
        <v>43417.104787936805</v>
      </c>
    </row>
    <row r="5617" spans="1:8" x14ac:dyDescent="0.2">
      <c r="A5617">
        <f t="shared" si="522"/>
        <v>10</v>
      </c>
      <c r="B5617" t="b">
        <f t="shared" si="523"/>
        <v>0</v>
      </c>
      <c r="C5617" t="str">
        <f t="shared" si="524"/>
        <v>OFF</v>
      </c>
      <c r="D5617" s="4">
        <f t="shared" si="526"/>
        <v>42663.958333319715</v>
      </c>
      <c r="E5617" t="str">
        <f t="shared" si="527"/>
        <v>LRKPLGS</v>
      </c>
      <c r="F5617" s="39">
        <v>76.407089233398438</v>
      </c>
      <c r="G5617">
        <f t="shared" si="525"/>
        <v>1.2499788334676728E-3</v>
      </c>
      <c r="H5617" s="38">
        <f>G5617*SUMIF('Manual Inputs'!$B$11:$B$22,'Expanded kW'!A5617,'Manual Inputs'!$C$11:$C$22)</f>
        <v>43402.985035006001</v>
      </c>
    </row>
    <row r="5618" spans="1:8" x14ac:dyDescent="0.2">
      <c r="A5618">
        <f t="shared" si="522"/>
        <v>10</v>
      </c>
      <c r="B5618" t="b">
        <f t="shared" si="523"/>
        <v>0</v>
      </c>
      <c r="C5618" t="str">
        <f t="shared" si="524"/>
        <v>OFF</v>
      </c>
      <c r="D5618" s="4">
        <f t="shared" si="526"/>
        <v>42663.999999986379</v>
      </c>
      <c r="E5618" t="str">
        <f t="shared" si="527"/>
        <v>LRKPLGS</v>
      </c>
      <c r="F5618" s="39">
        <v>73.807792663574219</v>
      </c>
      <c r="G5618">
        <f t="shared" si="525"/>
        <v>1.2074557413464615E-3</v>
      </c>
      <c r="H5618" s="38">
        <f>G5618*SUMIF('Manual Inputs'!$B$11:$B$22,'Expanded kW'!A5618,'Manual Inputs'!$C$11:$C$22)</f>
        <v>41926.456727835393</v>
      </c>
    </row>
    <row r="5619" spans="1:8" x14ac:dyDescent="0.2">
      <c r="A5619">
        <f t="shared" si="522"/>
        <v>10</v>
      </c>
      <c r="B5619" t="b">
        <f t="shared" si="523"/>
        <v>0</v>
      </c>
      <c r="C5619" t="str">
        <f t="shared" si="524"/>
        <v>OFF</v>
      </c>
      <c r="D5619" s="4">
        <f t="shared" si="526"/>
        <v>42664.041666653044</v>
      </c>
      <c r="E5619" t="str">
        <f t="shared" si="527"/>
        <v>LRKPLGS</v>
      </c>
      <c r="F5619" s="39">
        <v>72.941368103027344</v>
      </c>
      <c r="G5619">
        <f t="shared" si="525"/>
        <v>1.1932815021188439E-3</v>
      </c>
      <c r="H5619" s="38">
        <f>G5619*SUMIF('Manual Inputs'!$B$11:$B$22,'Expanded kW'!A5619,'Manual Inputs'!$C$11:$C$22)</f>
        <v>41434.284959316567</v>
      </c>
    </row>
    <row r="5620" spans="1:8" x14ac:dyDescent="0.2">
      <c r="A5620">
        <f t="shared" si="522"/>
        <v>10</v>
      </c>
      <c r="B5620" t="b">
        <f t="shared" si="523"/>
        <v>0</v>
      </c>
      <c r="C5620" t="str">
        <f t="shared" si="524"/>
        <v>OFF</v>
      </c>
      <c r="D5620" s="4">
        <f t="shared" si="526"/>
        <v>42664.083333319708</v>
      </c>
      <c r="E5620" t="str">
        <f t="shared" si="527"/>
        <v>LRKPLGS</v>
      </c>
      <c r="F5620" s="39">
        <v>69.263313293457031</v>
      </c>
      <c r="G5620">
        <f t="shared" si="525"/>
        <v>1.1331105061232623E-3</v>
      </c>
      <c r="H5620" s="38">
        <f>G5620*SUMIF('Manual Inputs'!$B$11:$B$22,'Expanded kW'!A5620,'Manual Inputs'!$C$11:$C$22)</f>
        <v>39344.96890946589</v>
      </c>
    </row>
    <row r="5621" spans="1:8" x14ac:dyDescent="0.2">
      <c r="A5621">
        <f t="shared" si="522"/>
        <v>10</v>
      </c>
      <c r="B5621" t="b">
        <f t="shared" si="523"/>
        <v>0</v>
      </c>
      <c r="C5621" t="str">
        <f t="shared" si="524"/>
        <v>OFF</v>
      </c>
      <c r="D5621" s="4">
        <f t="shared" si="526"/>
        <v>42664.124999986372</v>
      </c>
      <c r="E5621" t="str">
        <f t="shared" si="527"/>
        <v>LRKPLGS</v>
      </c>
      <c r="F5621" s="39">
        <v>62.580207824707031</v>
      </c>
      <c r="G5621">
        <f t="shared" si="525"/>
        <v>1.0237784996094213E-3</v>
      </c>
      <c r="H5621" s="38">
        <f>G5621*SUMIF('Manual Inputs'!$B$11:$B$22,'Expanded kW'!A5621,'Manual Inputs'!$C$11:$C$22)</f>
        <v>35548.636271253941</v>
      </c>
    </row>
    <row r="5622" spans="1:8" x14ac:dyDescent="0.2">
      <c r="A5622">
        <f t="shared" si="522"/>
        <v>10</v>
      </c>
      <c r="B5622" t="b">
        <f t="shared" si="523"/>
        <v>0</v>
      </c>
      <c r="C5622" t="str">
        <f t="shared" si="524"/>
        <v>OFF</v>
      </c>
      <c r="D5622" s="4">
        <f t="shared" si="526"/>
        <v>42664.166666653036</v>
      </c>
      <c r="E5622" t="str">
        <f t="shared" si="527"/>
        <v>LRKPLGS</v>
      </c>
      <c r="F5622" s="39">
        <v>66.983612060546875</v>
      </c>
      <c r="G5622">
        <f t="shared" si="525"/>
        <v>1.0958158216069691E-3</v>
      </c>
      <c r="H5622" s="38">
        <f>G5622*SUMIF('Manual Inputs'!$B$11:$B$22,'Expanded kW'!A5622,'Manual Inputs'!$C$11:$C$22)</f>
        <v>38049.986474079065</v>
      </c>
    </row>
    <row r="5623" spans="1:8" x14ac:dyDescent="0.2">
      <c r="A5623">
        <f t="shared" si="522"/>
        <v>10</v>
      </c>
      <c r="B5623" t="b">
        <f t="shared" si="523"/>
        <v>0</v>
      </c>
      <c r="C5623" t="str">
        <f t="shared" si="524"/>
        <v>OFF</v>
      </c>
      <c r="D5623" s="4">
        <f t="shared" si="526"/>
        <v>42664.208333319701</v>
      </c>
      <c r="E5623" t="str">
        <f t="shared" si="527"/>
        <v>LRKPLGS</v>
      </c>
      <c r="F5623" s="39">
        <v>76.114219665527344</v>
      </c>
      <c r="G5623">
        <f t="shared" si="525"/>
        <v>1.2451876450520606E-3</v>
      </c>
      <c r="H5623" s="38">
        <f>G5623*SUMIF('Manual Inputs'!$B$11:$B$22,'Expanded kW'!A5623,'Manual Inputs'!$C$11:$C$22)</f>
        <v>43236.620714639219</v>
      </c>
    </row>
    <row r="5624" spans="1:8" x14ac:dyDescent="0.2">
      <c r="A5624">
        <f t="shared" si="522"/>
        <v>10</v>
      </c>
      <c r="B5624" t="b">
        <f t="shared" si="523"/>
        <v>0</v>
      </c>
      <c r="C5624" t="str">
        <f t="shared" si="524"/>
        <v>OFF</v>
      </c>
      <c r="D5624" s="4">
        <f t="shared" si="526"/>
        <v>42664.249999986365</v>
      </c>
      <c r="E5624" t="str">
        <f t="shared" si="527"/>
        <v>LRKPLGS</v>
      </c>
      <c r="F5624" s="39">
        <v>89.673423767089844</v>
      </c>
      <c r="G5624">
        <f t="shared" si="525"/>
        <v>1.4670089223140232E-3</v>
      </c>
      <c r="H5624" s="38">
        <f>G5624*SUMIF('Manual Inputs'!$B$11:$B$22,'Expanded kW'!A5624,'Manual Inputs'!$C$11:$C$22)</f>
        <v>50938.915601295696</v>
      </c>
    </row>
    <row r="5625" spans="1:8" x14ac:dyDescent="0.2">
      <c r="A5625">
        <f t="shared" si="522"/>
        <v>10</v>
      </c>
      <c r="B5625" t="b">
        <f t="shared" si="523"/>
        <v>0</v>
      </c>
      <c r="C5625" t="str">
        <f t="shared" si="524"/>
        <v>ON</v>
      </c>
      <c r="D5625" s="4">
        <f t="shared" si="526"/>
        <v>42664.291666653029</v>
      </c>
      <c r="E5625" t="str">
        <f t="shared" si="527"/>
        <v>LRKPLGS</v>
      </c>
      <c r="F5625" s="39">
        <v>88.303466796875</v>
      </c>
      <c r="G5625">
        <f t="shared" si="525"/>
        <v>1.4445971640241714E-3</v>
      </c>
      <c r="H5625" s="38">
        <f>G5625*SUMIF('Manual Inputs'!$B$11:$B$22,'Expanded kW'!A5625,'Manual Inputs'!$C$11:$C$22)</f>
        <v>50160.712656079362</v>
      </c>
    </row>
    <row r="5626" spans="1:8" x14ac:dyDescent="0.2">
      <c r="A5626">
        <f t="shared" si="522"/>
        <v>10</v>
      </c>
      <c r="B5626" t="b">
        <f t="shared" si="523"/>
        <v>0</v>
      </c>
      <c r="C5626" t="str">
        <f t="shared" si="524"/>
        <v>ON</v>
      </c>
      <c r="D5626" s="4">
        <f t="shared" si="526"/>
        <v>42664.333333319693</v>
      </c>
      <c r="E5626" t="str">
        <f t="shared" si="527"/>
        <v>LRKPLGS</v>
      </c>
      <c r="F5626" s="39">
        <v>99.706275939941406</v>
      </c>
      <c r="G5626">
        <f t="shared" si="525"/>
        <v>1.6311409810169327E-3</v>
      </c>
      <c r="H5626" s="38">
        <f>G5626*SUMIF('Manual Inputs'!$B$11:$B$22,'Expanded kW'!A5626,'Manual Inputs'!$C$11:$C$22)</f>
        <v>56638.069136467413</v>
      </c>
    </row>
    <row r="5627" spans="1:8" x14ac:dyDescent="0.2">
      <c r="A5627">
        <f t="shared" si="522"/>
        <v>10</v>
      </c>
      <c r="B5627" t="b">
        <f t="shared" si="523"/>
        <v>0</v>
      </c>
      <c r="C5627" t="str">
        <f t="shared" si="524"/>
        <v>ON</v>
      </c>
      <c r="D5627" s="4">
        <f t="shared" si="526"/>
        <v>42664.374999986358</v>
      </c>
      <c r="E5627" t="str">
        <f t="shared" si="527"/>
        <v>LRKPLGS</v>
      </c>
      <c r="F5627" s="39">
        <v>102.23917388916016</v>
      </c>
      <c r="G5627">
        <f t="shared" si="525"/>
        <v>1.672577827461715E-3</v>
      </c>
      <c r="H5627" s="38">
        <f>G5627*SUMIF('Manual Inputs'!$B$11:$B$22,'Expanded kW'!A5627,'Manual Inputs'!$C$11:$C$22)</f>
        <v>58076.879761085271</v>
      </c>
    </row>
    <row r="5628" spans="1:8" x14ac:dyDescent="0.2">
      <c r="A5628">
        <f t="shared" si="522"/>
        <v>10</v>
      </c>
      <c r="B5628" t="b">
        <f t="shared" si="523"/>
        <v>0</v>
      </c>
      <c r="C5628" t="str">
        <f t="shared" si="524"/>
        <v>ON</v>
      </c>
      <c r="D5628" s="4">
        <f t="shared" si="526"/>
        <v>42664.416666653022</v>
      </c>
      <c r="E5628" t="str">
        <f t="shared" si="527"/>
        <v>LRKPLGS</v>
      </c>
      <c r="F5628" s="39">
        <v>98.330451965332031</v>
      </c>
      <c r="G5628">
        <f t="shared" si="525"/>
        <v>1.6086332416946584E-3</v>
      </c>
      <c r="H5628" s="38">
        <f>G5628*SUMIF('Manual Inputs'!$B$11:$B$22,'Expanded kW'!A5628,'Manual Inputs'!$C$11:$C$22)</f>
        <v>55856.53344416582</v>
      </c>
    </row>
    <row r="5629" spans="1:8" x14ac:dyDescent="0.2">
      <c r="A5629">
        <f t="shared" si="522"/>
        <v>10</v>
      </c>
      <c r="B5629" t="b">
        <f t="shared" si="523"/>
        <v>0</v>
      </c>
      <c r="C5629" t="str">
        <f t="shared" si="524"/>
        <v>ON</v>
      </c>
      <c r="D5629" s="4">
        <f t="shared" si="526"/>
        <v>42664.458333319686</v>
      </c>
      <c r="E5629" t="str">
        <f t="shared" si="527"/>
        <v>LRKPLGS</v>
      </c>
      <c r="F5629" s="39">
        <v>99.394142150878906</v>
      </c>
      <c r="G5629">
        <f t="shared" si="525"/>
        <v>1.6260346403167082E-3</v>
      </c>
      <c r="H5629" s="38">
        <f>G5629*SUMIF('Manual Inputs'!$B$11:$B$22,'Expanded kW'!A5629,'Manual Inputs'!$C$11:$C$22)</f>
        <v>56460.761790885692</v>
      </c>
    </row>
    <row r="5630" spans="1:8" x14ac:dyDescent="0.2">
      <c r="A5630">
        <f t="shared" si="522"/>
        <v>10</v>
      </c>
      <c r="B5630" t="b">
        <f t="shared" si="523"/>
        <v>0</v>
      </c>
      <c r="C5630" t="str">
        <f t="shared" si="524"/>
        <v>ON</v>
      </c>
      <c r="D5630" s="4">
        <f t="shared" si="526"/>
        <v>42664.49999998635</v>
      </c>
      <c r="E5630" t="str">
        <f t="shared" si="527"/>
        <v>LRKPLGS</v>
      </c>
      <c r="F5630" s="39">
        <v>102.88204193115234</v>
      </c>
      <c r="G5630">
        <f t="shared" si="525"/>
        <v>1.6830948024343958E-3</v>
      </c>
      <c r="H5630" s="38">
        <f>G5630*SUMIF('Manual Inputs'!$B$11:$B$22,'Expanded kW'!A5630,'Manual Inputs'!$C$11:$C$22)</f>
        <v>58442.060430654266</v>
      </c>
    </row>
    <row r="5631" spans="1:8" x14ac:dyDescent="0.2">
      <c r="A5631">
        <f t="shared" si="522"/>
        <v>10</v>
      </c>
      <c r="B5631" t="b">
        <f t="shared" si="523"/>
        <v>0</v>
      </c>
      <c r="C5631" t="str">
        <f t="shared" si="524"/>
        <v>ON</v>
      </c>
      <c r="D5631" s="4">
        <f t="shared" si="526"/>
        <v>42664.541666653015</v>
      </c>
      <c r="E5631" t="str">
        <f t="shared" si="527"/>
        <v>LRKPLGS</v>
      </c>
      <c r="F5631" s="39">
        <v>104.54171752929687</v>
      </c>
      <c r="G5631">
        <f t="shared" si="525"/>
        <v>1.7102462014592476E-3</v>
      </c>
      <c r="H5631" s="38">
        <f>G5631*SUMIF('Manual Inputs'!$B$11:$B$22,'Expanded kW'!A5631,'Manual Inputs'!$C$11:$C$22)</f>
        <v>59384.837807360622</v>
      </c>
    </row>
    <row r="5632" spans="1:8" x14ac:dyDescent="0.2">
      <c r="A5632">
        <f t="shared" si="522"/>
        <v>10</v>
      </c>
      <c r="B5632" t="b">
        <f t="shared" si="523"/>
        <v>0</v>
      </c>
      <c r="C5632" t="str">
        <f t="shared" si="524"/>
        <v>ON</v>
      </c>
      <c r="D5632" s="4">
        <f t="shared" si="526"/>
        <v>42664.583333319679</v>
      </c>
      <c r="E5632" t="str">
        <f t="shared" si="527"/>
        <v>LRKPLGS</v>
      </c>
      <c r="F5632" s="39">
        <v>97.185516357421875</v>
      </c>
      <c r="G5632">
        <f t="shared" si="525"/>
        <v>1.5899027117146527E-3</v>
      </c>
      <c r="H5632" s="38">
        <f>G5632*SUMIF('Manual Inputs'!$B$11:$B$22,'Expanded kW'!A5632,'Manual Inputs'!$C$11:$C$22)</f>
        <v>55206.153701202806</v>
      </c>
    </row>
    <row r="5633" spans="1:8" x14ac:dyDescent="0.2">
      <c r="A5633">
        <f t="shared" si="522"/>
        <v>10</v>
      </c>
      <c r="B5633" t="b">
        <f t="shared" si="523"/>
        <v>0</v>
      </c>
      <c r="C5633" t="str">
        <f t="shared" si="524"/>
        <v>ON</v>
      </c>
      <c r="D5633" s="4">
        <f t="shared" si="526"/>
        <v>42664.624999986343</v>
      </c>
      <c r="E5633" t="str">
        <f t="shared" si="527"/>
        <v>LRKPLGS</v>
      </c>
      <c r="F5633" s="39">
        <v>100.89806365966797</v>
      </c>
      <c r="G5633">
        <f t="shared" si="525"/>
        <v>1.6506379863156732E-3</v>
      </c>
      <c r="H5633" s="38">
        <f>G5633*SUMIF('Manual Inputs'!$B$11:$B$22,'Expanded kW'!A5633,'Manual Inputs'!$C$11:$C$22)</f>
        <v>57315.063183527447</v>
      </c>
    </row>
    <row r="5634" spans="1:8" x14ac:dyDescent="0.2">
      <c r="A5634">
        <f t="shared" ref="A5634:A5697" si="528">MONTH(D5634)</f>
        <v>10</v>
      </c>
      <c r="B5634" t="b">
        <f t="shared" ref="B5634:B5697" si="529">IF(ISNA(VLOOKUP(DATE(YEAR(D5634),MONTH(D5634),DAY(D5634)),Holidays,1,FALSE)),FALSE,TRUE)</f>
        <v>0</v>
      </c>
      <c r="C5634" t="str">
        <f t="shared" ref="C5634:C5697" si="530">IF(OR(HOUR(D5634)&lt;PkStart,HOUR(D5634)&gt;OPkStart-1,WEEKDAY(D5634,2)&gt;5,B5634)=TRUE,"OFF","ON")</f>
        <v>ON</v>
      </c>
      <c r="D5634" s="4">
        <f t="shared" si="526"/>
        <v>42664.666666653007</v>
      </c>
      <c r="E5634" t="str">
        <f t="shared" si="527"/>
        <v>LRKPLGS</v>
      </c>
      <c r="F5634" s="39">
        <v>85.116691589355469</v>
      </c>
      <c r="G5634">
        <f t="shared" ref="G5634:G5697" si="531">IF(SUMIF($A$2:$A$8761,A5634,$F$2:$F$8761)=0,0,F5634/SUMIF($A$2:$A$8761,A5634,$F$2:$F$8761))</f>
        <v>1.3924632377565317E-3</v>
      </c>
      <c r="H5634" s="38">
        <f>G5634*SUMIF('Manual Inputs'!$B$11:$B$22,'Expanded kW'!A5634,'Manual Inputs'!$C$11:$C$22)</f>
        <v>48350.467585502345</v>
      </c>
    </row>
    <row r="5635" spans="1:8" x14ac:dyDescent="0.2">
      <c r="A5635">
        <f t="shared" si="528"/>
        <v>10</v>
      </c>
      <c r="B5635" t="b">
        <f t="shared" si="529"/>
        <v>0</v>
      </c>
      <c r="C5635" t="str">
        <f t="shared" si="530"/>
        <v>ON</v>
      </c>
      <c r="D5635" s="4">
        <f t="shared" si="526"/>
        <v>42664.708333319672</v>
      </c>
      <c r="E5635" t="str">
        <f t="shared" si="527"/>
        <v>LRKPLGS</v>
      </c>
      <c r="F5635" s="39">
        <v>77.922645568847656</v>
      </c>
      <c r="G5635">
        <f t="shared" si="531"/>
        <v>1.274772518965265E-3</v>
      </c>
      <c r="H5635" s="38">
        <f>G5635*SUMIF('Manual Inputs'!$B$11:$B$22,'Expanded kW'!A5635,'Manual Inputs'!$C$11:$C$22)</f>
        <v>44263.89558149044</v>
      </c>
    </row>
    <row r="5636" spans="1:8" x14ac:dyDescent="0.2">
      <c r="A5636">
        <f t="shared" si="528"/>
        <v>10</v>
      </c>
      <c r="B5636" t="b">
        <f t="shared" si="529"/>
        <v>0</v>
      </c>
      <c r="C5636" t="str">
        <f t="shared" si="530"/>
        <v>ON</v>
      </c>
      <c r="D5636" s="4">
        <f t="shared" ref="D5636:D5699" si="532">+D5635+1/24</f>
        <v>42664.749999986336</v>
      </c>
      <c r="E5636" t="str">
        <f t="shared" ref="E5636:E5699" si="533">+E5635</f>
        <v>LRKPLGS</v>
      </c>
      <c r="F5636" s="39">
        <v>72.268142700195313</v>
      </c>
      <c r="G5636">
        <f t="shared" si="531"/>
        <v>1.1822678970707281E-3</v>
      </c>
      <c r="H5636" s="38">
        <f>G5636*SUMIF('Manual Inputs'!$B$11:$B$22,'Expanded kW'!A5636,'Manual Inputs'!$C$11:$C$22)</f>
        <v>41051.859815557364</v>
      </c>
    </row>
    <row r="5637" spans="1:8" x14ac:dyDescent="0.2">
      <c r="A5637">
        <f t="shared" si="528"/>
        <v>10</v>
      </c>
      <c r="B5637" t="b">
        <f t="shared" si="529"/>
        <v>0</v>
      </c>
      <c r="C5637" t="str">
        <f t="shared" si="530"/>
        <v>ON</v>
      </c>
      <c r="D5637" s="4">
        <f t="shared" si="532"/>
        <v>42664.791666653</v>
      </c>
      <c r="E5637" t="str">
        <f t="shared" si="533"/>
        <v>LRKPLGS</v>
      </c>
      <c r="F5637" s="39">
        <v>72.569366455078125</v>
      </c>
      <c r="G5637">
        <f t="shared" si="531"/>
        <v>1.187195755486994E-3</v>
      </c>
      <c r="H5637" s="38">
        <f>G5637*SUMIF('Manual Inputs'!$B$11:$B$22,'Expanded kW'!A5637,'Manual Inputs'!$C$11:$C$22)</f>
        <v>41222.969725076757</v>
      </c>
    </row>
    <row r="5638" spans="1:8" x14ac:dyDescent="0.2">
      <c r="A5638">
        <f t="shared" si="528"/>
        <v>10</v>
      </c>
      <c r="B5638" t="b">
        <f t="shared" si="529"/>
        <v>0</v>
      </c>
      <c r="C5638" t="str">
        <f t="shared" si="530"/>
        <v>ON</v>
      </c>
      <c r="D5638" s="4">
        <f t="shared" si="532"/>
        <v>42664.833333319664</v>
      </c>
      <c r="E5638" t="str">
        <f t="shared" si="533"/>
        <v>LRKPLGS</v>
      </c>
      <c r="F5638" s="39">
        <v>70.585899353027344</v>
      </c>
      <c r="G5638">
        <f t="shared" si="531"/>
        <v>1.1547473018249323E-3</v>
      </c>
      <c r="H5638" s="38">
        <f>G5638*SUMIF('Manual Inputs'!$B$11:$B$22,'Expanded kW'!A5638,'Manual Inputs'!$C$11:$C$22)</f>
        <v>40096.262847331876</v>
      </c>
    </row>
    <row r="5639" spans="1:8" x14ac:dyDescent="0.2">
      <c r="A5639">
        <f t="shared" si="528"/>
        <v>10</v>
      </c>
      <c r="B5639" t="b">
        <f t="shared" si="529"/>
        <v>0</v>
      </c>
      <c r="C5639" t="str">
        <f t="shared" si="530"/>
        <v>OFF</v>
      </c>
      <c r="D5639" s="4">
        <f t="shared" si="532"/>
        <v>42664.874999986328</v>
      </c>
      <c r="E5639" t="str">
        <f t="shared" si="533"/>
        <v>LRKPLGS</v>
      </c>
      <c r="F5639" s="39">
        <v>64.544342041015625</v>
      </c>
      <c r="G5639">
        <f t="shared" si="531"/>
        <v>1.0559106776717967E-3</v>
      </c>
      <c r="H5639" s="38">
        <f>G5639*SUMIF('Manual Inputs'!$B$11:$B$22,'Expanded kW'!A5639,'Manual Inputs'!$C$11:$C$22)</f>
        <v>36664.361118941531</v>
      </c>
    </row>
    <row r="5640" spans="1:8" x14ac:dyDescent="0.2">
      <c r="A5640">
        <f t="shared" si="528"/>
        <v>10</v>
      </c>
      <c r="B5640" t="b">
        <f t="shared" si="529"/>
        <v>0</v>
      </c>
      <c r="C5640" t="str">
        <f t="shared" si="530"/>
        <v>OFF</v>
      </c>
      <c r="D5640" s="4">
        <f t="shared" si="532"/>
        <v>42664.916666652993</v>
      </c>
      <c r="E5640" t="str">
        <f t="shared" si="533"/>
        <v>LRKPLGS</v>
      </c>
      <c r="F5640" s="39">
        <v>61.426967620849609</v>
      </c>
      <c r="G5640">
        <f t="shared" si="531"/>
        <v>1.0049121109118708E-3</v>
      </c>
      <c r="H5640" s="38">
        <f>G5640*SUMIF('Manual Inputs'!$B$11:$B$22,'Expanded kW'!A5640,'Manual Inputs'!$C$11:$C$22)</f>
        <v>34893.539109302226</v>
      </c>
    </row>
    <row r="5641" spans="1:8" x14ac:dyDescent="0.2">
      <c r="A5641">
        <f t="shared" si="528"/>
        <v>10</v>
      </c>
      <c r="B5641" t="b">
        <f t="shared" si="529"/>
        <v>0</v>
      </c>
      <c r="C5641" t="str">
        <f t="shared" si="530"/>
        <v>OFF</v>
      </c>
      <c r="D5641" s="4">
        <f t="shared" si="532"/>
        <v>42664.958333319657</v>
      </c>
      <c r="E5641" t="str">
        <f t="shared" si="533"/>
        <v>LRKPLGS</v>
      </c>
      <c r="F5641" s="39">
        <v>59.396869659423828</v>
      </c>
      <c r="G5641">
        <f t="shared" si="531"/>
        <v>9.7170080150186784E-4</v>
      </c>
      <c r="H5641" s="38">
        <f>G5641*SUMIF('Manual Inputs'!$B$11:$B$22,'Expanded kW'!A5641,'Manual Inputs'!$C$11:$C$22)</f>
        <v>33740.343609730124</v>
      </c>
    </row>
    <row r="5642" spans="1:8" x14ac:dyDescent="0.2">
      <c r="A5642">
        <f t="shared" si="528"/>
        <v>10</v>
      </c>
      <c r="B5642" t="b">
        <f t="shared" si="529"/>
        <v>0</v>
      </c>
      <c r="C5642" t="str">
        <f t="shared" si="530"/>
        <v>OFF</v>
      </c>
      <c r="D5642" s="4">
        <f t="shared" si="532"/>
        <v>42664.999999986321</v>
      </c>
      <c r="E5642" t="str">
        <f t="shared" si="533"/>
        <v>LRKPLGS</v>
      </c>
      <c r="F5642" s="39">
        <v>58.179489135742187</v>
      </c>
      <c r="G5642">
        <f t="shared" si="531"/>
        <v>9.5178511171254017E-4</v>
      </c>
      <c r="H5642" s="38">
        <f>G5642*SUMIF('Manual Inputs'!$B$11:$B$22,'Expanded kW'!A5642,'Manual Inputs'!$C$11:$C$22)</f>
        <v>33048.811591151854</v>
      </c>
    </row>
    <row r="5643" spans="1:8" x14ac:dyDescent="0.2">
      <c r="A5643">
        <f t="shared" si="528"/>
        <v>10</v>
      </c>
      <c r="B5643" t="b">
        <f t="shared" si="529"/>
        <v>0</v>
      </c>
      <c r="C5643" t="str">
        <f t="shared" si="530"/>
        <v>OFF</v>
      </c>
      <c r="D5643" s="4">
        <f t="shared" si="532"/>
        <v>42665.041666652985</v>
      </c>
      <c r="E5643" t="str">
        <f t="shared" si="533"/>
        <v>LRKPLGS</v>
      </c>
      <c r="F5643" s="39">
        <v>56.596752166748047</v>
      </c>
      <c r="G5643">
        <f t="shared" si="531"/>
        <v>9.2589238722795564E-4</v>
      </c>
      <c r="H5643" s="38">
        <f>G5643*SUMIF('Manual Inputs'!$B$11:$B$22,'Expanded kW'!A5643,'Manual Inputs'!$C$11:$C$22)</f>
        <v>32149.739140299011</v>
      </c>
    </row>
    <row r="5644" spans="1:8" x14ac:dyDescent="0.2">
      <c r="A5644">
        <f t="shared" si="528"/>
        <v>10</v>
      </c>
      <c r="B5644" t="b">
        <f t="shared" si="529"/>
        <v>0</v>
      </c>
      <c r="C5644" t="str">
        <f t="shared" si="530"/>
        <v>OFF</v>
      </c>
      <c r="D5644" s="4">
        <f t="shared" si="532"/>
        <v>42665.08333331965</v>
      </c>
      <c r="E5644" t="str">
        <f t="shared" si="533"/>
        <v>LRKPLGS</v>
      </c>
      <c r="F5644" s="39">
        <v>52.896511077880859</v>
      </c>
      <c r="G5644">
        <f t="shared" si="531"/>
        <v>8.6535843565072913E-4</v>
      </c>
      <c r="H5644" s="38">
        <f>G5644*SUMIF('Manual Inputs'!$B$11:$B$22,'Expanded kW'!A5644,'Manual Inputs'!$C$11:$C$22)</f>
        <v>30047.820192497813</v>
      </c>
    </row>
    <row r="5645" spans="1:8" x14ac:dyDescent="0.2">
      <c r="A5645">
        <f t="shared" si="528"/>
        <v>10</v>
      </c>
      <c r="B5645" t="b">
        <f t="shared" si="529"/>
        <v>0</v>
      </c>
      <c r="C5645" t="str">
        <f t="shared" si="530"/>
        <v>OFF</v>
      </c>
      <c r="D5645" s="4">
        <f t="shared" si="532"/>
        <v>42665.124999986314</v>
      </c>
      <c r="E5645" t="str">
        <f t="shared" si="533"/>
        <v>LRKPLGS</v>
      </c>
      <c r="F5645" s="39">
        <v>53.793403625488281</v>
      </c>
      <c r="G5645">
        <f t="shared" si="531"/>
        <v>8.8003111473917864E-4</v>
      </c>
      <c r="H5645" s="38">
        <f>G5645*SUMIF('Manual Inputs'!$B$11:$B$22,'Expanded kW'!A5645,'Manual Inputs'!$C$11:$C$22)</f>
        <v>30557.299276341746</v>
      </c>
    </row>
    <row r="5646" spans="1:8" x14ac:dyDescent="0.2">
      <c r="A5646">
        <f t="shared" si="528"/>
        <v>10</v>
      </c>
      <c r="B5646" t="b">
        <f t="shared" si="529"/>
        <v>0</v>
      </c>
      <c r="C5646" t="str">
        <f t="shared" si="530"/>
        <v>OFF</v>
      </c>
      <c r="D5646" s="4">
        <f t="shared" si="532"/>
        <v>42665.166666652978</v>
      </c>
      <c r="E5646" t="str">
        <f t="shared" si="533"/>
        <v>LRKPLGS</v>
      </c>
      <c r="F5646" s="39">
        <v>56.665554046630859</v>
      </c>
      <c r="G5646">
        <f t="shared" si="531"/>
        <v>9.2701794893196971E-4</v>
      </c>
      <c r="H5646" s="38">
        <f>G5646*SUMIF('Manual Inputs'!$B$11:$B$22,'Expanded kW'!A5646,'Manual Inputs'!$C$11:$C$22)</f>
        <v>32188.821992334011</v>
      </c>
    </row>
    <row r="5647" spans="1:8" x14ac:dyDescent="0.2">
      <c r="A5647">
        <f t="shared" si="528"/>
        <v>10</v>
      </c>
      <c r="B5647" t="b">
        <f t="shared" si="529"/>
        <v>0</v>
      </c>
      <c r="C5647" t="str">
        <f t="shared" si="530"/>
        <v>OFF</v>
      </c>
      <c r="D5647" s="4">
        <f t="shared" si="532"/>
        <v>42665.208333319642</v>
      </c>
      <c r="E5647" t="str">
        <f t="shared" si="533"/>
        <v>LRKPLGS</v>
      </c>
      <c r="F5647" s="39">
        <v>67.822746276855469</v>
      </c>
      <c r="G5647">
        <f t="shared" si="531"/>
        <v>1.109543605499118E-3</v>
      </c>
      <c r="H5647" s="38">
        <f>G5647*SUMIF('Manual Inputs'!$B$11:$B$22,'Expanded kW'!A5647,'Manual Inputs'!$C$11:$C$22)</f>
        <v>38526.65598469934</v>
      </c>
    </row>
    <row r="5648" spans="1:8" x14ac:dyDescent="0.2">
      <c r="A5648">
        <f t="shared" si="528"/>
        <v>10</v>
      </c>
      <c r="B5648" t="b">
        <f t="shared" si="529"/>
        <v>0</v>
      </c>
      <c r="C5648" t="str">
        <f t="shared" si="530"/>
        <v>OFF</v>
      </c>
      <c r="D5648" s="4">
        <f t="shared" si="532"/>
        <v>42665.249999986307</v>
      </c>
      <c r="E5648" t="str">
        <f t="shared" si="533"/>
        <v>LRKPLGS</v>
      </c>
      <c r="F5648" s="39">
        <v>70.807090759277344</v>
      </c>
      <c r="G5648">
        <f t="shared" si="531"/>
        <v>1.1583658741162136E-3</v>
      </c>
      <c r="H5648" s="38">
        <f>G5648*SUMIF('Manual Inputs'!$B$11:$B$22,'Expanded kW'!A5648,'Manual Inputs'!$C$11:$C$22)</f>
        <v>40221.910446156304</v>
      </c>
    </row>
    <row r="5649" spans="1:8" x14ac:dyDescent="0.2">
      <c r="A5649">
        <f t="shared" si="528"/>
        <v>10</v>
      </c>
      <c r="B5649" t="b">
        <f t="shared" si="529"/>
        <v>0</v>
      </c>
      <c r="C5649" t="str">
        <f t="shared" si="530"/>
        <v>OFF</v>
      </c>
      <c r="D5649" s="4">
        <f t="shared" si="532"/>
        <v>42665.291666652971</v>
      </c>
      <c r="E5649" t="str">
        <f t="shared" si="533"/>
        <v>LRKPLGS</v>
      </c>
      <c r="F5649" s="39">
        <v>73.813453674316406</v>
      </c>
      <c r="G5649">
        <f t="shared" si="531"/>
        <v>1.2075483524336627E-3</v>
      </c>
      <c r="H5649" s="38">
        <f>G5649*SUMIF('Manual Inputs'!$B$11:$B$22,'Expanded kW'!A5649,'Manual Inputs'!$C$11:$C$22)</f>
        <v>41929.672460393609</v>
      </c>
    </row>
    <row r="5650" spans="1:8" x14ac:dyDescent="0.2">
      <c r="A5650">
        <f t="shared" si="528"/>
        <v>10</v>
      </c>
      <c r="B5650" t="b">
        <f t="shared" si="529"/>
        <v>0</v>
      </c>
      <c r="C5650" t="str">
        <f t="shared" si="530"/>
        <v>OFF</v>
      </c>
      <c r="D5650" s="4">
        <f t="shared" si="532"/>
        <v>42665.333333319635</v>
      </c>
      <c r="E5650" t="str">
        <f t="shared" si="533"/>
        <v>LRKPLGS</v>
      </c>
      <c r="F5650" s="39">
        <v>75.81829833984375</v>
      </c>
      <c r="G5650">
        <f t="shared" si="531"/>
        <v>1.2403465315220547E-3</v>
      </c>
      <c r="H5650" s="38">
        <f>G5650*SUMIF('Manual Inputs'!$B$11:$B$22,'Expanded kW'!A5650,'Manual Inputs'!$C$11:$C$22)</f>
        <v>43068.52284572355</v>
      </c>
    </row>
    <row r="5651" spans="1:8" x14ac:dyDescent="0.2">
      <c r="A5651">
        <f t="shared" si="528"/>
        <v>10</v>
      </c>
      <c r="B5651" t="b">
        <f t="shared" si="529"/>
        <v>0</v>
      </c>
      <c r="C5651" t="str">
        <f t="shared" si="530"/>
        <v>OFF</v>
      </c>
      <c r="D5651" s="4">
        <f t="shared" si="532"/>
        <v>42665.374999986299</v>
      </c>
      <c r="E5651" t="str">
        <f t="shared" si="533"/>
        <v>LRKPLGS</v>
      </c>
      <c r="F5651" s="39">
        <v>77.265830993652344</v>
      </c>
      <c r="G5651">
        <f t="shared" si="531"/>
        <v>1.2640273862198034E-3</v>
      </c>
      <c r="H5651" s="38">
        <f>G5651*SUMIF('Manual Inputs'!$B$11:$B$22,'Expanded kW'!A5651,'Manual Inputs'!$C$11:$C$22)</f>
        <v>43890.792595052961</v>
      </c>
    </row>
    <row r="5652" spans="1:8" x14ac:dyDescent="0.2">
      <c r="A5652">
        <f t="shared" si="528"/>
        <v>10</v>
      </c>
      <c r="B5652" t="b">
        <f t="shared" si="529"/>
        <v>0</v>
      </c>
      <c r="C5652" t="str">
        <f t="shared" si="530"/>
        <v>OFF</v>
      </c>
      <c r="D5652" s="4">
        <f t="shared" si="532"/>
        <v>42665.416666652964</v>
      </c>
      <c r="E5652" t="str">
        <f t="shared" si="533"/>
        <v>LRKPLGS</v>
      </c>
      <c r="F5652" s="39">
        <v>78.812149047851562</v>
      </c>
      <c r="G5652">
        <f t="shared" si="531"/>
        <v>1.2893243168704879E-3</v>
      </c>
      <c r="H5652" s="38">
        <f>G5652*SUMIF('Manual Inputs'!$B$11:$B$22,'Expanded kW'!A5652,'Manual Inputs'!$C$11:$C$22)</f>
        <v>44769.177310910345</v>
      </c>
    </row>
    <row r="5653" spans="1:8" x14ac:dyDescent="0.2">
      <c r="A5653">
        <f t="shared" si="528"/>
        <v>10</v>
      </c>
      <c r="B5653" t="b">
        <f t="shared" si="529"/>
        <v>0</v>
      </c>
      <c r="C5653" t="str">
        <f t="shared" si="530"/>
        <v>OFF</v>
      </c>
      <c r="D5653" s="4">
        <f t="shared" si="532"/>
        <v>42665.458333319628</v>
      </c>
      <c r="E5653" t="str">
        <f t="shared" si="533"/>
        <v>LRKPLGS</v>
      </c>
      <c r="F5653" s="39">
        <v>72.325119018554688</v>
      </c>
      <c r="G5653">
        <f t="shared" si="531"/>
        <v>1.1831999989564653E-3</v>
      </c>
      <c r="H5653" s="38">
        <f>G5653*SUMIF('Manual Inputs'!$B$11:$B$22,'Expanded kW'!A5653,'Manual Inputs'!$C$11:$C$22)</f>
        <v>41084.225166965371</v>
      </c>
    </row>
    <row r="5654" spans="1:8" x14ac:dyDescent="0.2">
      <c r="A5654">
        <f t="shared" si="528"/>
        <v>10</v>
      </c>
      <c r="B5654" t="b">
        <f t="shared" si="529"/>
        <v>0</v>
      </c>
      <c r="C5654" t="str">
        <f t="shared" si="530"/>
        <v>OFF</v>
      </c>
      <c r="D5654" s="4">
        <f t="shared" si="532"/>
        <v>42665.499999986292</v>
      </c>
      <c r="E5654" t="str">
        <f t="shared" si="533"/>
        <v>LRKPLGS</v>
      </c>
      <c r="F5654" s="39">
        <v>83.296005249023438</v>
      </c>
      <c r="G5654">
        <f t="shared" si="531"/>
        <v>1.3626777896962492E-3</v>
      </c>
      <c r="H5654" s="38">
        <f>G5654*SUMIF('Manual Inputs'!$B$11:$B$22,'Expanded kW'!A5654,'Manual Inputs'!$C$11:$C$22)</f>
        <v>47316.228187355911</v>
      </c>
    </row>
    <row r="5655" spans="1:8" x14ac:dyDescent="0.2">
      <c r="A5655">
        <f t="shared" si="528"/>
        <v>10</v>
      </c>
      <c r="B5655" t="b">
        <f t="shared" si="529"/>
        <v>0</v>
      </c>
      <c r="C5655" t="str">
        <f t="shared" si="530"/>
        <v>OFF</v>
      </c>
      <c r="D5655" s="4">
        <f t="shared" si="532"/>
        <v>42665.541666652956</v>
      </c>
      <c r="E5655" t="str">
        <f t="shared" si="533"/>
        <v>LRKPLGS</v>
      </c>
      <c r="F5655" s="39">
        <v>84.195236206054687</v>
      </c>
      <c r="G5655">
        <f t="shared" si="531"/>
        <v>1.3773887239036031E-3</v>
      </c>
      <c r="H5655" s="38">
        <f>G5655*SUMIF('Manual Inputs'!$B$11:$B$22,'Expanded kW'!A5655,'Manual Inputs'!$C$11:$C$22)</f>
        <v>47827.035602775439</v>
      </c>
    </row>
    <row r="5656" spans="1:8" x14ac:dyDescent="0.2">
      <c r="A5656">
        <f t="shared" si="528"/>
        <v>10</v>
      </c>
      <c r="B5656" t="b">
        <f t="shared" si="529"/>
        <v>0</v>
      </c>
      <c r="C5656" t="str">
        <f t="shared" si="530"/>
        <v>OFF</v>
      </c>
      <c r="D5656" s="4">
        <f t="shared" si="532"/>
        <v>42665.583333319621</v>
      </c>
      <c r="E5656" t="str">
        <f t="shared" si="533"/>
        <v>LRKPLGS</v>
      </c>
      <c r="F5656" s="39">
        <v>74.488380432128906</v>
      </c>
      <c r="G5656">
        <f t="shared" si="531"/>
        <v>1.218589790733053E-3</v>
      </c>
      <c r="H5656" s="38">
        <f>G5656*SUMIF('Manual Inputs'!$B$11:$B$22,'Expanded kW'!A5656,'Manual Inputs'!$C$11:$C$22)</f>
        <v>42313.064057468822</v>
      </c>
    </row>
    <row r="5657" spans="1:8" x14ac:dyDescent="0.2">
      <c r="A5657">
        <f t="shared" si="528"/>
        <v>10</v>
      </c>
      <c r="B5657" t="b">
        <f t="shared" si="529"/>
        <v>0</v>
      </c>
      <c r="C5657" t="str">
        <f t="shared" si="530"/>
        <v>OFF</v>
      </c>
      <c r="D5657" s="4">
        <f t="shared" si="532"/>
        <v>42665.624999986285</v>
      </c>
      <c r="E5657" t="str">
        <f t="shared" si="533"/>
        <v>LRKPLGS</v>
      </c>
      <c r="F5657" s="39">
        <v>78.969711303710938</v>
      </c>
      <c r="G5657">
        <f t="shared" si="531"/>
        <v>1.2919019505266533E-3</v>
      </c>
      <c r="H5657" s="38">
        <f>G5657*SUMIF('Manual Inputs'!$B$11:$B$22,'Expanded kW'!A5657,'Manual Inputs'!$C$11:$C$22)</f>
        <v>44858.680422490172</v>
      </c>
    </row>
    <row r="5658" spans="1:8" x14ac:dyDescent="0.2">
      <c r="A5658">
        <f t="shared" si="528"/>
        <v>10</v>
      </c>
      <c r="B5658" t="b">
        <f t="shared" si="529"/>
        <v>0</v>
      </c>
      <c r="C5658" t="str">
        <f t="shared" si="530"/>
        <v>OFF</v>
      </c>
      <c r="D5658" s="4">
        <f t="shared" si="532"/>
        <v>42665.666666652949</v>
      </c>
      <c r="E5658" t="str">
        <f t="shared" si="533"/>
        <v>LRKPLGS</v>
      </c>
      <c r="F5658" s="39">
        <v>77.468223571777344</v>
      </c>
      <c r="G5658">
        <f t="shared" si="531"/>
        <v>1.2673384198064175E-3</v>
      </c>
      <c r="H5658" s="38">
        <f>G5658*SUMIF('Manual Inputs'!$B$11:$B$22,'Expanded kW'!A5658,'Manual Inputs'!$C$11:$C$22)</f>
        <v>44005.761534816156</v>
      </c>
    </row>
    <row r="5659" spans="1:8" x14ac:dyDescent="0.2">
      <c r="A5659">
        <f t="shared" si="528"/>
        <v>10</v>
      </c>
      <c r="B5659" t="b">
        <f t="shared" si="529"/>
        <v>0</v>
      </c>
      <c r="C5659" t="str">
        <f t="shared" si="530"/>
        <v>OFF</v>
      </c>
      <c r="D5659" s="4">
        <f t="shared" si="532"/>
        <v>42665.708333319613</v>
      </c>
      <c r="E5659" t="str">
        <f t="shared" si="533"/>
        <v>LRKPLGS</v>
      </c>
      <c r="F5659" s="39">
        <v>73.691520690917969</v>
      </c>
      <c r="G5659">
        <f t="shared" si="531"/>
        <v>1.2055535944880478E-3</v>
      </c>
      <c r="H5659" s="38">
        <f>G5659*SUMIF('Manual Inputs'!$B$11:$B$22,'Expanded kW'!A5659,'Manual Inputs'!$C$11:$C$22)</f>
        <v>41860.408528122214</v>
      </c>
    </row>
    <row r="5660" spans="1:8" x14ac:dyDescent="0.2">
      <c r="A5660">
        <f t="shared" si="528"/>
        <v>10</v>
      </c>
      <c r="B5660" t="b">
        <f t="shared" si="529"/>
        <v>0</v>
      </c>
      <c r="C5660" t="str">
        <f t="shared" si="530"/>
        <v>OFF</v>
      </c>
      <c r="D5660" s="4">
        <f t="shared" si="532"/>
        <v>42665.749999986278</v>
      </c>
      <c r="E5660" t="str">
        <f t="shared" si="533"/>
        <v>LRKPLGS</v>
      </c>
      <c r="F5660" s="39">
        <v>65.6964111328125</v>
      </c>
      <c r="G5660">
        <f t="shared" si="531"/>
        <v>1.0747579076066983E-3</v>
      </c>
      <c r="H5660" s="38">
        <f>G5660*SUMIF('Manual Inputs'!$B$11:$B$22,'Expanded kW'!A5660,'Manual Inputs'!$C$11:$C$22)</f>
        <v>37318.793031637601</v>
      </c>
    </row>
    <row r="5661" spans="1:8" x14ac:dyDescent="0.2">
      <c r="A5661">
        <f t="shared" si="528"/>
        <v>10</v>
      </c>
      <c r="B5661" t="b">
        <f t="shared" si="529"/>
        <v>0</v>
      </c>
      <c r="C5661" t="str">
        <f t="shared" si="530"/>
        <v>OFF</v>
      </c>
      <c r="D5661" s="4">
        <f t="shared" si="532"/>
        <v>42665.791666652942</v>
      </c>
      <c r="E5661" t="str">
        <f t="shared" si="533"/>
        <v>LRKPLGS</v>
      </c>
      <c r="F5661" s="39">
        <v>68.391815185546875</v>
      </c>
      <c r="G5661">
        <f t="shared" si="531"/>
        <v>1.1188532663929645E-3</v>
      </c>
      <c r="H5661" s="38">
        <f>G5661*SUMIF('Manual Inputs'!$B$11:$B$22,'Expanded kW'!A5661,'Manual Inputs'!$C$11:$C$22)</f>
        <v>38849.91511648451</v>
      </c>
    </row>
    <row r="5662" spans="1:8" x14ac:dyDescent="0.2">
      <c r="A5662">
        <f t="shared" si="528"/>
        <v>10</v>
      </c>
      <c r="B5662" t="b">
        <f t="shared" si="529"/>
        <v>0</v>
      </c>
      <c r="C5662" t="str">
        <f t="shared" si="530"/>
        <v>OFF</v>
      </c>
      <c r="D5662" s="4">
        <f t="shared" si="532"/>
        <v>42665.833333319606</v>
      </c>
      <c r="E5662" t="str">
        <f t="shared" si="533"/>
        <v>LRKPLGS</v>
      </c>
      <c r="F5662" s="39">
        <v>68.642105102539063</v>
      </c>
      <c r="G5662">
        <f t="shared" si="531"/>
        <v>1.1229478746499933E-3</v>
      </c>
      <c r="H5662" s="38">
        <f>G5662*SUMIF('Manual Inputs'!$B$11:$B$22,'Expanded kW'!A5662,'Manual Inputs'!$C$11:$C$22)</f>
        <v>38992.092100722723</v>
      </c>
    </row>
    <row r="5663" spans="1:8" x14ac:dyDescent="0.2">
      <c r="A5663">
        <f t="shared" si="528"/>
        <v>10</v>
      </c>
      <c r="B5663" t="b">
        <f t="shared" si="529"/>
        <v>0</v>
      </c>
      <c r="C5663" t="str">
        <f t="shared" si="530"/>
        <v>OFF</v>
      </c>
      <c r="D5663" s="4">
        <f t="shared" si="532"/>
        <v>42665.87499998627</v>
      </c>
      <c r="E5663" t="str">
        <f t="shared" si="533"/>
        <v>LRKPLGS</v>
      </c>
      <c r="F5663" s="39">
        <v>63.651046752929688</v>
      </c>
      <c r="G5663">
        <f t="shared" si="531"/>
        <v>1.0412968478119391E-3</v>
      </c>
      <c r="H5663" s="38">
        <f>G5663*SUMIF('Manual Inputs'!$B$11:$B$22,'Expanded kW'!A5663,'Manual Inputs'!$C$11:$C$22)</f>
        <v>36156.925455449615</v>
      </c>
    </row>
    <row r="5664" spans="1:8" x14ac:dyDescent="0.2">
      <c r="A5664">
        <f t="shared" si="528"/>
        <v>10</v>
      </c>
      <c r="B5664" t="b">
        <f t="shared" si="529"/>
        <v>0</v>
      </c>
      <c r="C5664" t="str">
        <f t="shared" si="530"/>
        <v>OFF</v>
      </c>
      <c r="D5664" s="4">
        <f t="shared" si="532"/>
        <v>42665.916666652935</v>
      </c>
      <c r="E5664" t="str">
        <f t="shared" si="533"/>
        <v>LRKPLGS</v>
      </c>
      <c r="F5664" s="39">
        <v>60.008346557617187</v>
      </c>
      <c r="G5664">
        <f t="shared" si="531"/>
        <v>9.8170423426661275E-4</v>
      </c>
      <c r="H5664" s="38">
        <f>G5664*SUMIF('Manual Inputs'!$B$11:$B$22,'Expanded kW'!A5664,'Manual Inputs'!$C$11:$C$22)</f>
        <v>34087.692565537975</v>
      </c>
    </row>
    <row r="5665" spans="1:8" x14ac:dyDescent="0.2">
      <c r="A5665">
        <f t="shared" si="528"/>
        <v>10</v>
      </c>
      <c r="B5665" t="b">
        <f t="shared" si="529"/>
        <v>0</v>
      </c>
      <c r="C5665" t="str">
        <f t="shared" si="530"/>
        <v>OFF</v>
      </c>
      <c r="D5665" s="4">
        <f t="shared" si="532"/>
        <v>42665.958333319599</v>
      </c>
      <c r="E5665" t="str">
        <f t="shared" si="533"/>
        <v>LRKPLGS</v>
      </c>
      <c r="F5665" s="39">
        <v>58.721271514892578</v>
      </c>
      <c r="G5665">
        <f t="shared" si="531"/>
        <v>9.6064837967731079E-4</v>
      </c>
      <c r="H5665" s="38">
        <f>G5665*SUMIF('Manual Inputs'!$B$11:$B$22,'Expanded kW'!A5665,'Manual Inputs'!$C$11:$C$22)</f>
        <v>33356.570631974151</v>
      </c>
    </row>
    <row r="5666" spans="1:8" x14ac:dyDescent="0.2">
      <c r="A5666">
        <f t="shared" si="528"/>
        <v>10</v>
      </c>
      <c r="B5666" t="b">
        <f t="shared" si="529"/>
        <v>0</v>
      </c>
      <c r="C5666" t="str">
        <f t="shared" si="530"/>
        <v>OFF</v>
      </c>
      <c r="D5666" s="4">
        <f t="shared" si="532"/>
        <v>42665.999999986263</v>
      </c>
      <c r="E5666" t="str">
        <f t="shared" si="533"/>
        <v>LRKPLGS</v>
      </c>
      <c r="F5666" s="39">
        <v>57.936740875244141</v>
      </c>
      <c r="G5666">
        <f t="shared" si="531"/>
        <v>9.4781388089445768E-4</v>
      </c>
      <c r="H5666" s="38">
        <f>G5666*SUMIF('Manual Inputs'!$B$11:$B$22,'Expanded kW'!A5666,'Manual Inputs'!$C$11:$C$22)</f>
        <v>32910.918638765113</v>
      </c>
    </row>
    <row r="5667" spans="1:8" x14ac:dyDescent="0.2">
      <c r="A5667">
        <f t="shared" si="528"/>
        <v>10</v>
      </c>
      <c r="B5667" t="b">
        <f t="shared" si="529"/>
        <v>0</v>
      </c>
      <c r="C5667" t="str">
        <f t="shared" si="530"/>
        <v>OFF</v>
      </c>
      <c r="D5667" s="4">
        <f t="shared" si="532"/>
        <v>42666.041666652927</v>
      </c>
      <c r="E5667" t="str">
        <f t="shared" si="533"/>
        <v>LRKPLGS</v>
      </c>
      <c r="F5667" s="39">
        <v>58.190898895263672</v>
      </c>
      <c r="G5667">
        <f t="shared" si="531"/>
        <v>9.5197176923398101E-4</v>
      </c>
      <c r="H5667" s="38">
        <f>G5667*SUMIF('Manual Inputs'!$B$11:$B$22,'Expanded kW'!A5667,'Manual Inputs'!$C$11:$C$22)</f>
        <v>33055.292895789062</v>
      </c>
    </row>
    <row r="5668" spans="1:8" x14ac:dyDescent="0.2">
      <c r="A5668">
        <f t="shared" si="528"/>
        <v>10</v>
      </c>
      <c r="B5668" t="b">
        <f t="shared" si="529"/>
        <v>0</v>
      </c>
      <c r="C5668" t="str">
        <f t="shared" si="530"/>
        <v>OFF</v>
      </c>
      <c r="D5668" s="4">
        <f t="shared" si="532"/>
        <v>42666.083333319591</v>
      </c>
      <c r="E5668" t="str">
        <f t="shared" si="533"/>
        <v>LRKPLGS</v>
      </c>
      <c r="F5668" s="39">
        <v>56.329986572265625</v>
      </c>
      <c r="G5668">
        <f t="shared" si="531"/>
        <v>9.2152824575959173E-4</v>
      </c>
      <c r="H5668" s="38">
        <f>G5668*SUMIF('Manual Inputs'!$B$11:$B$22,'Expanded kW'!A5668,'Manual Inputs'!$C$11:$C$22)</f>
        <v>31998.203160832407</v>
      </c>
    </row>
    <row r="5669" spans="1:8" x14ac:dyDescent="0.2">
      <c r="A5669">
        <f t="shared" si="528"/>
        <v>10</v>
      </c>
      <c r="B5669" t="b">
        <f t="shared" si="529"/>
        <v>0</v>
      </c>
      <c r="C5669" t="str">
        <f t="shared" si="530"/>
        <v>OFF</v>
      </c>
      <c r="D5669" s="4">
        <f t="shared" si="532"/>
        <v>42666.124999986256</v>
      </c>
      <c r="E5669" t="str">
        <f t="shared" si="533"/>
        <v>LRKPLGS</v>
      </c>
      <c r="F5669" s="39">
        <v>56.276554107666016</v>
      </c>
      <c r="G5669">
        <f t="shared" si="531"/>
        <v>9.2065411941294473E-4</v>
      </c>
      <c r="H5669" s="38">
        <f>G5669*SUMIF('Manual Inputs'!$B$11:$B$22,'Expanded kW'!A5669,'Manual Inputs'!$C$11:$C$22)</f>
        <v>31967.850892676815</v>
      </c>
    </row>
    <row r="5670" spans="1:8" x14ac:dyDescent="0.2">
      <c r="A5670">
        <f t="shared" si="528"/>
        <v>10</v>
      </c>
      <c r="B5670" t="b">
        <f t="shared" si="529"/>
        <v>0</v>
      </c>
      <c r="C5670" t="str">
        <f t="shared" si="530"/>
        <v>OFF</v>
      </c>
      <c r="D5670" s="4">
        <f t="shared" si="532"/>
        <v>42666.16666665292</v>
      </c>
      <c r="E5670" t="str">
        <f t="shared" si="533"/>
        <v>LRKPLGS</v>
      </c>
      <c r="F5670" s="39">
        <v>55.363307952880859</v>
      </c>
      <c r="G5670">
        <f t="shared" si="531"/>
        <v>9.0571390411773613E-4</v>
      </c>
      <c r="H5670" s="38">
        <f>G5670*SUMIF('Manual Inputs'!$B$11:$B$22,'Expanded kW'!A5670,'Manual Inputs'!$C$11:$C$22)</f>
        <v>31449.082155546454</v>
      </c>
    </row>
    <row r="5671" spans="1:8" x14ac:dyDescent="0.2">
      <c r="A5671">
        <f t="shared" si="528"/>
        <v>10</v>
      </c>
      <c r="B5671" t="b">
        <f t="shared" si="529"/>
        <v>0</v>
      </c>
      <c r="C5671" t="str">
        <f t="shared" si="530"/>
        <v>OFF</v>
      </c>
      <c r="D5671" s="4">
        <f t="shared" si="532"/>
        <v>42666.208333319584</v>
      </c>
      <c r="E5671" t="str">
        <f t="shared" si="533"/>
        <v>LRKPLGS</v>
      </c>
      <c r="F5671" s="39">
        <v>63.051742553710938</v>
      </c>
      <c r="G5671">
        <f t="shared" si="531"/>
        <v>1.0314925538472337E-3</v>
      </c>
      <c r="H5671" s="38">
        <f>G5671*SUMIF('Manual Inputs'!$B$11:$B$22,'Expanded kW'!A5671,'Manual Inputs'!$C$11:$C$22)</f>
        <v>35816.4911914162</v>
      </c>
    </row>
    <row r="5672" spans="1:8" x14ac:dyDescent="0.2">
      <c r="A5672">
        <f t="shared" si="528"/>
        <v>10</v>
      </c>
      <c r="B5672" t="b">
        <f t="shared" si="529"/>
        <v>0</v>
      </c>
      <c r="C5672" t="str">
        <f t="shared" si="530"/>
        <v>OFF</v>
      </c>
      <c r="D5672" s="4">
        <f t="shared" si="532"/>
        <v>42666.249999986248</v>
      </c>
      <c r="E5672" t="str">
        <f t="shared" si="533"/>
        <v>LRKPLGS</v>
      </c>
      <c r="F5672" s="39">
        <v>66.54388427734375</v>
      </c>
      <c r="G5672">
        <f t="shared" si="531"/>
        <v>1.088622111873929E-3</v>
      </c>
      <c r="H5672" s="38">
        <f>G5672*SUMIF('Manual Inputs'!$B$11:$B$22,'Expanded kW'!A5672,'Manual Inputs'!$C$11:$C$22)</f>
        <v>37800.199463667748</v>
      </c>
    </row>
    <row r="5673" spans="1:8" x14ac:dyDescent="0.2">
      <c r="A5673">
        <f t="shared" si="528"/>
        <v>10</v>
      </c>
      <c r="B5673" t="b">
        <f t="shared" si="529"/>
        <v>0</v>
      </c>
      <c r="C5673" t="str">
        <f t="shared" si="530"/>
        <v>OFF</v>
      </c>
      <c r="D5673" s="4">
        <f t="shared" si="532"/>
        <v>42666.291666652913</v>
      </c>
      <c r="E5673" t="str">
        <f t="shared" si="533"/>
        <v>LRKPLGS</v>
      </c>
      <c r="F5673" s="39">
        <v>62.5401611328125</v>
      </c>
      <c r="G5673">
        <f t="shared" si="531"/>
        <v>1.0231233572957853E-3</v>
      </c>
      <c r="H5673" s="38">
        <f>G5673*SUMIF('Manual Inputs'!$B$11:$B$22,'Expanded kW'!A5673,'Manual Inputs'!$C$11:$C$22)</f>
        <v>35525.887780420977</v>
      </c>
    </row>
    <row r="5674" spans="1:8" x14ac:dyDescent="0.2">
      <c r="A5674">
        <f t="shared" si="528"/>
        <v>10</v>
      </c>
      <c r="B5674" t="b">
        <f t="shared" si="529"/>
        <v>0</v>
      </c>
      <c r="C5674" t="str">
        <f t="shared" si="530"/>
        <v>OFF</v>
      </c>
      <c r="D5674" s="4">
        <f t="shared" si="532"/>
        <v>42666.333333319577</v>
      </c>
      <c r="E5674" t="str">
        <f t="shared" si="533"/>
        <v>LRKPLGS</v>
      </c>
      <c r="F5674" s="39">
        <v>65.334251403808594</v>
      </c>
      <c r="G5674">
        <f t="shared" si="531"/>
        <v>1.0688331694687692E-3</v>
      </c>
      <c r="H5674" s="38">
        <f>G5674*SUMIF('Manual Inputs'!$B$11:$B$22,'Expanded kW'!A5674,'Manual Inputs'!$C$11:$C$22)</f>
        <v>37113.06849146801</v>
      </c>
    </row>
    <row r="5675" spans="1:8" x14ac:dyDescent="0.2">
      <c r="A5675">
        <f t="shared" si="528"/>
        <v>10</v>
      </c>
      <c r="B5675" t="b">
        <f t="shared" si="529"/>
        <v>0</v>
      </c>
      <c r="C5675" t="str">
        <f t="shared" si="530"/>
        <v>OFF</v>
      </c>
      <c r="D5675" s="4">
        <f t="shared" si="532"/>
        <v>42666.374999986241</v>
      </c>
      <c r="E5675" t="str">
        <f t="shared" si="533"/>
        <v>LRKPLGS</v>
      </c>
      <c r="F5675" s="39">
        <v>69.120063781738281</v>
      </c>
      <c r="G5675">
        <f t="shared" si="531"/>
        <v>1.1307670212536052E-3</v>
      </c>
      <c r="H5675" s="38">
        <f>G5675*SUMIF('Manual Inputs'!$B$11:$B$22,'Expanded kW'!A5675,'Manual Inputs'!$C$11:$C$22)</f>
        <v>39263.596140580419</v>
      </c>
    </row>
    <row r="5676" spans="1:8" x14ac:dyDescent="0.2">
      <c r="A5676">
        <f t="shared" si="528"/>
        <v>10</v>
      </c>
      <c r="B5676" t="b">
        <f t="shared" si="529"/>
        <v>0</v>
      </c>
      <c r="C5676" t="str">
        <f t="shared" si="530"/>
        <v>OFF</v>
      </c>
      <c r="D5676" s="4">
        <f t="shared" si="532"/>
        <v>42666.416666652905</v>
      </c>
      <c r="E5676" t="str">
        <f t="shared" si="533"/>
        <v>LRKPLGS</v>
      </c>
      <c r="F5676" s="39">
        <v>66.29205322265625</v>
      </c>
      <c r="G5676">
        <f t="shared" si="531"/>
        <v>1.0845022914341312E-3</v>
      </c>
      <c r="H5676" s="38">
        <f>G5676*SUMIF('Manual Inputs'!$B$11:$B$22,'Expanded kW'!A5676,'Manual Inputs'!$C$11:$C$22)</f>
        <v>37657.147037412338</v>
      </c>
    </row>
    <row r="5677" spans="1:8" x14ac:dyDescent="0.2">
      <c r="A5677">
        <f t="shared" si="528"/>
        <v>10</v>
      </c>
      <c r="B5677" t="b">
        <f t="shared" si="529"/>
        <v>0</v>
      </c>
      <c r="C5677" t="str">
        <f t="shared" si="530"/>
        <v>OFF</v>
      </c>
      <c r="D5677" s="4">
        <f t="shared" si="532"/>
        <v>42666.45833331957</v>
      </c>
      <c r="E5677" t="str">
        <f t="shared" si="533"/>
        <v>LRKPLGS</v>
      </c>
      <c r="F5677" s="39">
        <v>72.183135986328125</v>
      </c>
      <c r="G5677">
        <f t="shared" si="531"/>
        <v>1.1808772330092817E-3</v>
      </c>
      <c r="H5677" s="38">
        <f>G5677*SUMIF('Manual Inputs'!$B$11:$B$22,'Expanded kW'!A5677,'Manual Inputs'!$C$11:$C$22)</f>
        <v>41003.571820727695</v>
      </c>
    </row>
    <row r="5678" spans="1:8" x14ac:dyDescent="0.2">
      <c r="A5678">
        <f t="shared" si="528"/>
        <v>10</v>
      </c>
      <c r="B5678" t="b">
        <f t="shared" si="529"/>
        <v>0</v>
      </c>
      <c r="C5678" t="str">
        <f t="shared" si="530"/>
        <v>OFF</v>
      </c>
      <c r="D5678" s="4">
        <f t="shared" si="532"/>
        <v>42666.499999986234</v>
      </c>
      <c r="E5678" t="str">
        <f t="shared" si="533"/>
        <v>LRKPLGS</v>
      </c>
      <c r="F5678" s="39">
        <v>73.947654724121094</v>
      </c>
      <c r="G5678">
        <f t="shared" si="531"/>
        <v>1.2097438093391414E-3</v>
      </c>
      <c r="H5678" s="38">
        <f>G5678*SUMIF('Manual Inputs'!$B$11:$B$22,'Expanded kW'!A5678,'Manual Inputs'!$C$11:$C$22)</f>
        <v>42005.905257831582</v>
      </c>
    </row>
    <row r="5679" spans="1:8" x14ac:dyDescent="0.2">
      <c r="A5679">
        <f t="shared" si="528"/>
        <v>10</v>
      </c>
      <c r="B5679" t="b">
        <f t="shared" si="529"/>
        <v>0</v>
      </c>
      <c r="C5679" t="str">
        <f t="shared" si="530"/>
        <v>OFF</v>
      </c>
      <c r="D5679" s="4">
        <f t="shared" si="532"/>
        <v>42666.541666652898</v>
      </c>
      <c r="E5679" t="str">
        <f t="shared" si="533"/>
        <v>LRKPLGS</v>
      </c>
      <c r="F5679" s="39">
        <v>71.618949890136719</v>
      </c>
      <c r="G5679">
        <f t="shared" si="531"/>
        <v>1.1716474522984657E-3</v>
      </c>
      <c r="H5679" s="38">
        <f>G5679*SUMIF('Manual Inputs'!$B$11:$B$22,'Expanded kW'!A5679,'Manual Inputs'!$C$11:$C$22)</f>
        <v>40683.086366620766</v>
      </c>
    </row>
    <row r="5680" spans="1:8" x14ac:dyDescent="0.2">
      <c r="A5680">
        <f t="shared" si="528"/>
        <v>10</v>
      </c>
      <c r="B5680" t="b">
        <f t="shared" si="529"/>
        <v>0</v>
      </c>
      <c r="C5680" t="str">
        <f t="shared" si="530"/>
        <v>OFF</v>
      </c>
      <c r="D5680" s="4">
        <f t="shared" si="532"/>
        <v>42666.583333319562</v>
      </c>
      <c r="E5680" t="str">
        <f t="shared" si="533"/>
        <v>LRKPLGS</v>
      </c>
      <c r="F5680" s="39">
        <v>76.751106262207031</v>
      </c>
      <c r="G5680">
        <f t="shared" si="531"/>
        <v>1.2556067668005291E-3</v>
      </c>
      <c r="H5680" s="38">
        <f>G5680*SUMIF('Manual Inputs'!$B$11:$B$22,'Expanded kW'!A5680,'Manual Inputs'!$C$11:$C$22)</f>
        <v>43598.403629052373</v>
      </c>
    </row>
    <row r="5681" spans="1:8" x14ac:dyDescent="0.2">
      <c r="A5681">
        <f t="shared" si="528"/>
        <v>10</v>
      </c>
      <c r="B5681" t="b">
        <f t="shared" si="529"/>
        <v>0</v>
      </c>
      <c r="C5681" t="str">
        <f t="shared" si="530"/>
        <v>OFF</v>
      </c>
      <c r="D5681" s="4">
        <f t="shared" si="532"/>
        <v>42666.624999986227</v>
      </c>
      <c r="E5681" t="str">
        <f t="shared" si="533"/>
        <v>LRKPLGS</v>
      </c>
      <c r="F5681" s="39">
        <v>75.494277954101563</v>
      </c>
      <c r="G5681">
        <f t="shared" si="531"/>
        <v>1.2350457325012653E-3</v>
      </c>
      <c r="H5681" s="38">
        <f>G5681*SUMIF('Manual Inputs'!$B$11:$B$22,'Expanded kW'!A5681,'Manual Inputs'!$C$11:$C$22)</f>
        <v>42884.463328543854</v>
      </c>
    </row>
    <row r="5682" spans="1:8" x14ac:dyDescent="0.2">
      <c r="A5682">
        <f t="shared" si="528"/>
        <v>10</v>
      </c>
      <c r="B5682" t="b">
        <f t="shared" si="529"/>
        <v>0</v>
      </c>
      <c r="C5682" t="str">
        <f t="shared" si="530"/>
        <v>OFF</v>
      </c>
      <c r="D5682" s="4">
        <f t="shared" si="532"/>
        <v>42666.666666652891</v>
      </c>
      <c r="E5682" t="str">
        <f t="shared" si="533"/>
        <v>LRKPLGS</v>
      </c>
      <c r="F5682" s="39">
        <v>79.103065490722656</v>
      </c>
      <c r="G5682">
        <f t="shared" si="531"/>
        <v>1.2940835532128877E-3</v>
      </c>
      <c r="H5682" s="38">
        <f>G5682*SUMIF('Manual Inputs'!$B$11:$B$22,'Expanded kW'!A5682,'Manual Inputs'!$C$11:$C$22)</f>
        <v>44934.432160205826</v>
      </c>
    </row>
    <row r="5683" spans="1:8" x14ac:dyDescent="0.2">
      <c r="A5683">
        <f t="shared" si="528"/>
        <v>10</v>
      </c>
      <c r="B5683" t="b">
        <f t="shared" si="529"/>
        <v>0</v>
      </c>
      <c r="C5683" t="str">
        <f t="shared" si="530"/>
        <v>OFF</v>
      </c>
      <c r="D5683" s="4">
        <f t="shared" si="532"/>
        <v>42666.708333319555</v>
      </c>
      <c r="E5683" t="str">
        <f t="shared" si="533"/>
        <v>LRKPLGS</v>
      </c>
      <c r="F5683" s="39">
        <v>75.086013793945313</v>
      </c>
      <c r="G5683">
        <f t="shared" si="531"/>
        <v>1.2283667506976278E-3</v>
      </c>
      <c r="H5683" s="38">
        <f>G5683*SUMIF('Manual Inputs'!$B$11:$B$22,'Expanded kW'!A5683,'Manual Inputs'!$C$11:$C$22)</f>
        <v>42652.549203671711</v>
      </c>
    </row>
    <row r="5684" spans="1:8" x14ac:dyDescent="0.2">
      <c r="A5684">
        <f t="shared" si="528"/>
        <v>10</v>
      </c>
      <c r="B5684" t="b">
        <f t="shared" si="529"/>
        <v>0</v>
      </c>
      <c r="C5684" t="str">
        <f t="shared" si="530"/>
        <v>OFF</v>
      </c>
      <c r="D5684" s="4">
        <f t="shared" si="532"/>
        <v>42666.749999986219</v>
      </c>
      <c r="E5684" t="str">
        <f t="shared" si="533"/>
        <v>LRKPLGS</v>
      </c>
      <c r="F5684" s="39">
        <v>67.367843627929687</v>
      </c>
      <c r="G5684">
        <f t="shared" si="531"/>
        <v>1.1021016431347534E-3</v>
      </c>
      <c r="H5684" s="38">
        <f>G5684*SUMIF('Manual Inputs'!$B$11:$B$22,'Expanded kW'!A5684,'Manual Inputs'!$C$11:$C$22)</f>
        <v>38268.24890412861</v>
      </c>
    </row>
    <row r="5685" spans="1:8" x14ac:dyDescent="0.2">
      <c r="A5685">
        <f t="shared" si="528"/>
        <v>10</v>
      </c>
      <c r="B5685" t="b">
        <f t="shared" si="529"/>
        <v>0</v>
      </c>
      <c r="C5685" t="str">
        <f t="shared" si="530"/>
        <v>OFF</v>
      </c>
      <c r="D5685" s="4">
        <f t="shared" si="532"/>
        <v>42666.791666652884</v>
      </c>
      <c r="E5685" t="str">
        <f t="shared" si="533"/>
        <v>LRKPLGS</v>
      </c>
      <c r="F5685" s="39">
        <v>67.299331665039063</v>
      </c>
      <c r="G5685">
        <f t="shared" si="531"/>
        <v>1.1009808243166066E-3</v>
      </c>
      <c r="H5685" s="38">
        <f>G5685*SUMIF('Manual Inputs'!$B$11:$B$22,'Expanded kW'!A5685,'Manual Inputs'!$C$11:$C$22)</f>
        <v>38229.330739205747</v>
      </c>
    </row>
    <row r="5686" spans="1:8" x14ac:dyDescent="0.2">
      <c r="A5686">
        <f t="shared" si="528"/>
        <v>10</v>
      </c>
      <c r="B5686" t="b">
        <f t="shared" si="529"/>
        <v>0</v>
      </c>
      <c r="C5686" t="str">
        <f t="shared" si="530"/>
        <v>OFF</v>
      </c>
      <c r="D5686" s="4">
        <f t="shared" si="532"/>
        <v>42666.833333319548</v>
      </c>
      <c r="E5686" t="str">
        <f t="shared" si="533"/>
        <v>LRKPLGS</v>
      </c>
      <c r="F5686" s="39">
        <v>64.650146484375</v>
      </c>
      <c r="G5686">
        <f t="shared" si="531"/>
        <v>1.0576415813878387E-3</v>
      </c>
      <c r="H5686" s="38">
        <f>G5686*SUMIF('Manual Inputs'!$B$11:$B$22,'Expanded kW'!A5686,'Manual Inputs'!$C$11:$C$22)</f>
        <v>36724.463247131971</v>
      </c>
    </row>
    <row r="5687" spans="1:8" x14ac:dyDescent="0.2">
      <c r="A5687">
        <f t="shared" si="528"/>
        <v>10</v>
      </c>
      <c r="B5687" t="b">
        <f t="shared" si="529"/>
        <v>0</v>
      </c>
      <c r="C5687" t="str">
        <f t="shared" si="530"/>
        <v>OFF</v>
      </c>
      <c r="D5687" s="4">
        <f t="shared" si="532"/>
        <v>42666.874999986212</v>
      </c>
      <c r="E5687" t="str">
        <f t="shared" si="533"/>
        <v>LRKPLGS</v>
      </c>
      <c r="F5687" s="39">
        <v>61.821758270263672</v>
      </c>
      <c r="G5687">
        <f t="shared" si="531"/>
        <v>1.0113706733354585E-3</v>
      </c>
      <c r="H5687" s="38">
        <f>G5687*SUMIF('Manual Inputs'!$B$11:$B$22,'Expanded kW'!A5687,'Manual Inputs'!$C$11:$C$22)</f>
        <v>35117.799617330966</v>
      </c>
    </row>
    <row r="5688" spans="1:8" x14ac:dyDescent="0.2">
      <c r="A5688">
        <f t="shared" si="528"/>
        <v>10</v>
      </c>
      <c r="B5688" t="b">
        <f t="shared" si="529"/>
        <v>0</v>
      </c>
      <c r="C5688" t="str">
        <f t="shared" si="530"/>
        <v>OFF</v>
      </c>
      <c r="D5688" s="4">
        <f t="shared" si="532"/>
        <v>42666.916666652876</v>
      </c>
      <c r="E5688" t="str">
        <f t="shared" si="533"/>
        <v>LRKPLGS</v>
      </c>
      <c r="F5688" s="39">
        <v>61.407016754150391</v>
      </c>
      <c r="G5688">
        <f t="shared" si="531"/>
        <v>1.0045857254765197E-3</v>
      </c>
      <c r="H5688" s="38">
        <f>G5688*SUMIF('Manual Inputs'!$B$11:$B$22,'Expanded kW'!A5688,'Manual Inputs'!$C$11:$C$22)</f>
        <v>34882.206035663781</v>
      </c>
    </row>
    <row r="5689" spans="1:8" x14ac:dyDescent="0.2">
      <c r="A5689">
        <f t="shared" si="528"/>
        <v>10</v>
      </c>
      <c r="B5689" t="b">
        <f t="shared" si="529"/>
        <v>0</v>
      </c>
      <c r="C5689" t="str">
        <f t="shared" si="530"/>
        <v>OFF</v>
      </c>
      <c r="D5689" s="4">
        <f t="shared" si="532"/>
        <v>42666.958333319541</v>
      </c>
      <c r="E5689" t="str">
        <f t="shared" si="533"/>
        <v>LRKPLGS</v>
      </c>
      <c r="F5689" s="39">
        <v>60.596485137939453</v>
      </c>
      <c r="G5689">
        <f t="shared" si="531"/>
        <v>9.9132586471902917E-4</v>
      </c>
      <c r="H5689" s="38">
        <f>G5689*SUMIF('Manual Inputs'!$B$11:$B$22,'Expanded kW'!A5689,'Manual Inputs'!$C$11:$C$22)</f>
        <v>34421.784208818099</v>
      </c>
    </row>
    <row r="5690" spans="1:8" x14ac:dyDescent="0.2">
      <c r="A5690">
        <f t="shared" si="528"/>
        <v>10</v>
      </c>
      <c r="B5690" t="b">
        <f t="shared" si="529"/>
        <v>0</v>
      </c>
      <c r="C5690" t="str">
        <f t="shared" si="530"/>
        <v>OFF</v>
      </c>
      <c r="D5690" s="4">
        <f t="shared" si="532"/>
        <v>42666.999999986205</v>
      </c>
      <c r="E5690" t="str">
        <f t="shared" si="533"/>
        <v>LRKPLGS</v>
      </c>
      <c r="F5690" s="39">
        <v>58.664718627929687</v>
      </c>
      <c r="G5690">
        <f t="shared" si="531"/>
        <v>9.5972320490119584E-4</v>
      </c>
      <c r="H5690" s="38">
        <f>G5690*SUMIF('Manual Inputs'!$B$11:$B$22,'Expanded kW'!A5690,'Manual Inputs'!$C$11:$C$22)</f>
        <v>33324.445810427307</v>
      </c>
    </row>
    <row r="5691" spans="1:8" x14ac:dyDescent="0.2">
      <c r="A5691">
        <f t="shared" si="528"/>
        <v>10</v>
      </c>
      <c r="B5691" t="b">
        <f t="shared" si="529"/>
        <v>0</v>
      </c>
      <c r="C5691" t="str">
        <f t="shared" si="530"/>
        <v>OFF</v>
      </c>
      <c r="D5691" s="4">
        <f t="shared" si="532"/>
        <v>42667.041666652869</v>
      </c>
      <c r="E5691" t="str">
        <f t="shared" si="533"/>
        <v>LRKPLGS</v>
      </c>
      <c r="F5691" s="39">
        <v>59.404788970947266</v>
      </c>
      <c r="G5691">
        <f t="shared" si="531"/>
        <v>9.7183035717372042E-4</v>
      </c>
      <c r="H5691" s="38">
        <f>G5691*SUMIF('Manual Inputs'!$B$11:$B$22,'Expanded kW'!A5691,'Manual Inputs'!$C$11:$C$22)</f>
        <v>33744.84216821452</v>
      </c>
    </row>
    <row r="5692" spans="1:8" x14ac:dyDescent="0.2">
      <c r="A5692">
        <f t="shared" si="528"/>
        <v>10</v>
      </c>
      <c r="B5692" t="b">
        <f t="shared" si="529"/>
        <v>0</v>
      </c>
      <c r="C5692" t="str">
        <f t="shared" si="530"/>
        <v>OFF</v>
      </c>
      <c r="D5692" s="4">
        <f t="shared" si="532"/>
        <v>42667.083333319533</v>
      </c>
      <c r="E5692" t="str">
        <f t="shared" si="533"/>
        <v>LRKPLGS</v>
      </c>
      <c r="F5692" s="39">
        <v>60.263778686523438</v>
      </c>
      <c r="G5692">
        <f t="shared" si="531"/>
        <v>9.8588296634139557E-4</v>
      </c>
      <c r="H5692" s="38">
        <f>G5692*SUMIF('Manual Inputs'!$B$11:$B$22,'Expanded kW'!A5692,'Manual Inputs'!$C$11:$C$22)</f>
        <v>34232.790579081084</v>
      </c>
    </row>
    <row r="5693" spans="1:8" x14ac:dyDescent="0.2">
      <c r="A5693">
        <f t="shared" si="528"/>
        <v>10</v>
      </c>
      <c r="B5693" t="b">
        <f t="shared" si="529"/>
        <v>0</v>
      </c>
      <c r="C5693" t="str">
        <f t="shared" si="530"/>
        <v>OFF</v>
      </c>
      <c r="D5693" s="4">
        <f t="shared" si="532"/>
        <v>42667.124999986198</v>
      </c>
      <c r="E5693" t="str">
        <f t="shared" si="533"/>
        <v>LRKPLGS</v>
      </c>
      <c r="F5693" s="39">
        <v>55.293796539306641</v>
      </c>
      <c r="G5693">
        <f t="shared" si="531"/>
        <v>9.0457673482462544E-4</v>
      </c>
      <c r="H5693" s="38">
        <f>G5693*SUMIF('Manual Inputs'!$B$11:$B$22,'Expanded kW'!A5693,'Manual Inputs'!$C$11:$C$22)</f>
        <v>31409.596253473832</v>
      </c>
    </row>
    <row r="5694" spans="1:8" x14ac:dyDescent="0.2">
      <c r="A5694">
        <f t="shared" si="528"/>
        <v>10</v>
      </c>
      <c r="B5694" t="b">
        <f t="shared" si="529"/>
        <v>0</v>
      </c>
      <c r="C5694" t="str">
        <f t="shared" si="530"/>
        <v>OFF</v>
      </c>
      <c r="D5694" s="4">
        <f t="shared" si="532"/>
        <v>42667.166666652862</v>
      </c>
      <c r="E5694" t="str">
        <f t="shared" si="533"/>
        <v>LRKPLGS</v>
      </c>
      <c r="F5694" s="39">
        <v>58.855968475341797</v>
      </c>
      <c r="G5694">
        <f t="shared" si="531"/>
        <v>9.628519494138786E-4</v>
      </c>
      <c r="H5694" s="38">
        <f>G5694*SUMIF('Manual Inputs'!$B$11:$B$22,'Expanded kW'!A5694,'Manual Inputs'!$C$11:$C$22)</f>
        <v>33433.085131051317</v>
      </c>
    </row>
    <row r="5695" spans="1:8" x14ac:dyDescent="0.2">
      <c r="A5695">
        <f t="shared" si="528"/>
        <v>10</v>
      </c>
      <c r="B5695" t="b">
        <f t="shared" si="529"/>
        <v>0</v>
      </c>
      <c r="C5695" t="str">
        <f t="shared" si="530"/>
        <v>OFF</v>
      </c>
      <c r="D5695" s="4">
        <f t="shared" si="532"/>
        <v>42667.208333319526</v>
      </c>
      <c r="E5695" t="str">
        <f t="shared" si="533"/>
        <v>LRKPLGS</v>
      </c>
      <c r="F5695" s="39">
        <v>72.988372802734375</v>
      </c>
      <c r="G5695">
        <f t="shared" si="531"/>
        <v>1.1940504736932984E-3</v>
      </c>
      <c r="H5695" s="38">
        <f>G5695*SUMIF('Manual Inputs'!$B$11:$B$22,'Expanded kW'!A5695,'Manual Inputs'!$C$11:$C$22)</f>
        <v>41460.985940841034</v>
      </c>
    </row>
    <row r="5696" spans="1:8" x14ac:dyDescent="0.2">
      <c r="A5696">
        <f t="shared" si="528"/>
        <v>10</v>
      </c>
      <c r="B5696" t="b">
        <f t="shared" si="529"/>
        <v>0</v>
      </c>
      <c r="C5696" t="str">
        <f t="shared" si="530"/>
        <v>OFF</v>
      </c>
      <c r="D5696" s="4">
        <f t="shared" si="532"/>
        <v>42667.24999998619</v>
      </c>
      <c r="E5696" t="str">
        <f t="shared" si="533"/>
        <v>LRKPLGS</v>
      </c>
      <c r="F5696" s="39">
        <v>92.210075378417969</v>
      </c>
      <c r="G5696">
        <f t="shared" si="531"/>
        <v>1.5085071766495102E-3</v>
      </c>
      <c r="H5696" s="38">
        <f>G5696*SUMIF('Manual Inputs'!$B$11:$B$22,'Expanded kW'!A5696,'Manual Inputs'!$C$11:$C$22)</f>
        <v>52379.8584906287</v>
      </c>
    </row>
    <row r="5697" spans="1:8" x14ac:dyDescent="0.2">
      <c r="A5697">
        <f t="shared" si="528"/>
        <v>10</v>
      </c>
      <c r="B5697" t="b">
        <f t="shared" si="529"/>
        <v>0</v>
      </c>
      <c r="C5697" t="str">
        <f t="shared" si="530"/>
        <v>ON</v>
      </c>
      <c r="D5697" s="4">
        <f t="shared" si="532"/>
        <v>42667.291666652854</v>
      </c>
      <c r="E5697" t="str">
        <f t="shared" si="533"/>
        <v>LRKPLGS</v>
      </c>
      <c r="F5697" s="39">
        <v>105.11774444580078</v>
      </c>
      <c r="G5697">
        <f t="shared" si="531"/>
        <v>1.7196696916139127E-3</v>
      </c>
      <c r="H5697" s="38">
        <f>G5697*SUMIF('Manual Inputs'!$B$11:$B$22,'Expanded kW'!A5697,'Manual Inputs'!$C$11:$C$22)</f>
        <v>59712.049429837294</v>
      </c>
    </row>
    <row r="5698" spans="1:8" x14ac:dyDescent="0.2">
      <c r="A5698">
        <f t="shared" ref="A5698:A5761" si="534">MONTH(D5698)</f>
        <v>10</v>
      </c>
      <c r="B5698" t="b">
        <f t="shared" ref="B5698:B5761" si="535">IF(ISNA(VLOOKUP(DATE(YEAR(D5698),MONTH(D5698),DAY(D5698)),Holidays,1,FALSE)),FALSE,TRUE)</f>
        <v>0</v>
      </c>
      <c r="C5698" t="str">
        <f t="shared" ref="C5698:C5761" si="536">IF(OR(HOUR(D5698)&lt;PkStart,HOUR(D5698)&gt;OPkStart-1,WEEKDAY(D5698,2)&gt;5,B5698)=TRUE,"OFF","ON")</f>
        <v>ON</v>
      </c>
      <c r="D5698" s="4">
        <f t="shared" si="532"/>
        <v>42667.333333319519</v>
      </c>
      <c r="E5698" t="str">
        <f t="shared" si="533"/>
        <v>LRKPLGS</v>
      </c>
      <c r="F5698" s="39">
        <v>106.64052581787109</v>
      </c>
      <c r="G5698">
        <f t="shared" ref="G5698:G5761" si="537">IF(SUMIF($A$2:$A$8761,A5698,$F$2:$F$8761)=0,0,F5698/SUMIF($A$2:$A$8761,A5698,$F$2:$F$8761))</f>
        <v>1.7445815748198328E-3</v>
      </c>
      <c r="H5698" s="38">
        <f>G5698*SUMIF('Manual Inputs'!$B$11:$B$22,'Expanded kW'!A5698,'Manual Inputs'!$C$11:$C$22)</f>
        <v>60577.064152511259</v>
      </c>
    </row>
    <row r="5699" spans="1:8" x14ac:dyDescent="0.2">
      <c r="A5699">
        <f t="shared" si="534"/>
        <v>10</v>
      </c>
      <c r="B5699" t="b">
        <f t="shared" si="535"/>
        <v>0</v>
      </c>
      <c r="C5699" t="str">
        <f t="shared" si="536"/>
        <v>ON</v>
      </c>
      <c r="D5699" s="4">
        <f t="shared" si="532"/>
        <v>42667.374999986183</v>
      </c>
      <c r="E5699" t="str">
        <f t="shared" si="533"/>
        <v>LRKPLGS</v>
      </c>
      <c r="F5699" s="39">
        <v>109.08315277099609</v>
      </c>
      <c r="G5699">
        <f t="shared" si="537"/>
        <v>1.784541636380839E-3</v>
      </c>
      <c r="H5699" s="38">
        <f>G5699*SUMIF('Manual Inputs'!$B$11:$B$22,'Expanded kW'!A5699,'Manual Inputs'!$C$11:$C$22)</f>
        <v>61964.596411052604</v>
      </c>
    </row>
    <row r="5700" spans="1:8" x14ac:dyDescent="0.2">
      <c r="A5700">
        <f t="shared" si="534"/>
        <v>10</v>
      </c>
      <c r="B5700" t="b">
        <f t="shared" si="535"/>
        <v>0</v>
      </c>
      <c r="C5700" t="str">
        <f t="shared" si="536"/>
        <v>ON</v>
      </c>
      <c r="D5700" s="4">
        <f t="shared" ref="D5700:D5763" si="538">+D5699+1/24</f>
        <v>42667.416666652847</v>
      </c>
      <c r="E5700" t="str">
        <f t="shared" ref="E5700:E5763" si="539">+E5699</f>
        <v>LRKPLGS</v>
      </c>
      <c r="F5700" s="39">
        <v>105.07726287841797</v>
      </c>
      <c r="G5700">
        <f t="shared" si="537"/>
        <v>1.7190074349714753E-3</v>
      </c>
      <c r="H5700" s="38">
        <f>G5700*SUMIF('Manual Inputs'!$B$11:$B$22,'Expanded kW'!A5700,'Manual Inputs'!$C$11:$C$22)</f>
        <v>59689.0539083361</v>
      </c>
    </row>
    <row r="5701" spans="1:8" x14ac:dyDescent="0.2">
      <c r="A5701">
        <f t="shared" si="534"/>
        <v>10</v>
      </c>
      <c r="B5701" t="b">
        <f t="shared" si="535"/>
        <v>0</v>
      </c>
      <c r="C5701" t="str">
        <f t="shared" si="536"/>
        <v>ON</v>
      </c>
      <c r="D5701" s="4">
        <f t="shared" si="538"/>
        <v>42667.458333319511</v>
      </c>
      <c r="E5701" t="str">
        <f t="shared" si="539"/>
        <v>LRKPLGS</v>
      </c>
      <c r="F5701" s="39">
        <v>100.79701995849609</v>
      </c>
      <c r="G5701">
        <f t="shared" si="537"/>
        <v>1.6489849657780858E-3</v>
      </c>
      <c r="H5701" s="38">
        <f>G5701*SUMIF('Manual Inputs'!$B$11:$B$22,'Expanded kW'!A5701,'Manual Inputs'!$C$11:$C$22)</f>
        <v>57257.665391073293</v>
      </c>
    </row>
    <row r="5702" spans="1:8" x14ac:dyDescent="0.2">
      <c r="A5702">
        <f t="shared" si="534"/>
        <v>10</v>
      </c>
      <c r="B5702" t="b">
        <f t="shared" si="535"/>
        <v>0</v>
      </c>
      <c r="C5702" t="str">
        <f t="shared" si="536"/>
        <v>ON</v>
      </c>
      <c r="D5702" s="4">
        <f t="shared" si="538"/>
        <v>42667.499999986176</v>
      </c>
      <c r="E5702" t="str">
        <f t="shared" si="539"/>
        <v>LRKPLGS</v>
      </c>
      <c r="F5702" s="39">
        <v>102.82394409179687</v>
      </c>
      <c r="G5702">
        <f t="shared" si="537"/>
        <v>1.6821443530691189E-3</v>
      </c>
      <c r="H5702" s="38">
        <f>G5702*SUMIF('Manual Inputs'!$B$11:$B$22,'Expanded kW'!A5702,'Manual Inputs'!$C$11:$C$22)</f>
        <v>58409.058000154539</v>
      </c>
    </row>
    <row r="5703" spans="1:8" x14ac:dyDescent="0.2">
      <c r="A5703">
        <f t="shared" si="534"/>
        <v>10</v>
      </c>
      <c r="B5703" t="b">
        <f t="shared" si="535"/>
        <v>0</v>
      </c>
      <c r="C5703" t="str">
        <f t="shared" si="536"/>
        <v>ON</v>
      </c>
      <c r="D5703" s="4">
        <f t="shared" si="538"/>
        <v>42667.54166665284</v>
      </c>
      <c r="E5703" t="str">
        <f t="shared" si="539"/>
        <v>LRKPLGS</v>
      </c>
      <c r="F5703" s="39">
        <v>106.60736846923828</v>
      </c>
      <c r="G5703">
        <f t="shared" si="537"/>
        <v>1.7440391384519415E-3</v>
      </c>
      <c r="H5703" s="38">
        <f>G5703*SUMIF('Manual Inputs'!$B$11:$B$22,'Expanded kW'!A5703,'Manual Inputs'!$C$11:$C$22)</f>
        <v>60558.22914752744</v>
      </c>
    </row>
    <row r="5704" spans="1:8" x14ac:dyDescent="0.2">
      <c r="A5704">
        <f t="shared" si="534"/>
        <v>10</v>
      </c>
      <c r="B5704" t="b">
        <f t="shared" si="535"/>
        <v>0</v>
      </c>
      <c r="C5704" t="str">
        <f t="shared" si="536"/>
        <v>ON</v>
      </c>
      <c r="D5704" s="4">
        <f t="shared" si="538"/>
        <v>42667.583333319504</v>
      </c>
      <c r="E5704" t="str">
        <f t="shared" si="539"/>
        <v>LRKPLGS</v>
      </c>
      <c r="F5704" s="39">
        <v>105.78977966308594</v>
      </c>
      <c r="G5704">
        <f t="shared" si="537"/>
        <v>1.7306638258674147E-3</v>
      </c>
      <c r="H5704" s="38">
        <f>G5704*SUMIF('Manual Inputs'!$B$11:$B$22,'Expanded kW'!A5704,'Manual Inputs'!$C$11:$C$22)</f>
        <v>60093.798489662418</v>
      </c>
    </row>
    <row r="5705" spans="1:8" x14ac:dyDescent="0.2">
      <c r="A5705">
        <f t="shared" si="534"/>
        <v>10</v>
      </c>
      <c r="B5705" t="b">
        <f t="shared" si="535"/>
        <v>0</v>
      </c>
      <c r="C5705" t="str">
        <f t="shared" si="536"/>
        <v>ON</v>
      </c>
      <c r="D5705" s="4">
        <f t="shared" si="538"/>
        <v>42667.624999986168</v>
      </c>
      <c r="E5705" t="str">
        <f t="shared" si="539"/>
        <v>LRKPLGS</v>
      </c>
      <c r="F5705" s="39">
        <v>107.11482238769531</v>
      </c>
      <c r="G5705">
        <f t="shared" si="537"/>
        <v>1.7523408112861717E-3</v>
      </c>
      <c r="H5705" s="38">
        <f>G5705*SUMIF('Manual Inputs'!$B$11:$B$22,'Expanded kW'!A5705,'Manual Inputs'!$C$11:$C$22)</f>
        <v>60846.487934110271</v>
      </c>
    </row>
    <row r="5706" spans="1:8" x14ac:dyDescent="0.2">
      <c r="A5706">
        <f t="shared" si="534"/>
        <v>10</v>
      </c>
      <c r="B5706" t="b">
        <f t="shared" si="535"/>
        <v>0</v>
      </c>
      <c r="C5706" t="str">
        <f t="shared" si="536"/>
        <v>ON</v>
      </c>
      <c r="D5706" s="4">
        <f t="shared" si="538"/>
        <v>42667.666666652833</v>
      </c>
      <c r="E5706" t="str">
        <f t="shared" si="539"/>
        <v>LRKPLGS</v>
      </c>
      <c r="F5706" s="39">
        <v>93.400093078613281</v>
      </c>
      <c r="G5706">
        <f t="shared" si="537"/>
        <v>1.5279752253819022E-3</v>
      </c>
      <c r="H5706" s="38">
        <f>G5706*SUMIF('Manual Inputs'!$B$11:$B$22,'Expanded kW'!A5706,'Manual Inputs'!$C$11:$C$22)</f>
        <v>53055.84707953038</v>
      </c>
    </row>
    <row r="5707" spans="1:8" x14ac:dyDescent="0.2">
      <c r="A5707">
        <f t="shared" si="534"/>
        <v>10</v>
      </c>
      <c r="B5707" t="b">
        <f t="shared" si="535"/>
        <v>0</v>
      </c>
      <c r="C5707" t="str">
        <f t="shared" si="536"/>
        <v>ON</v>
      </c>
      <c r="D5707" s="4">
        <f t="shared" si="538"/>
        <v>42667.708333319497</v>
      </c>
      <c r="E5707" t="str">
        <f t="shared" si="539"/>
        <v>LRKPLGS</v>
      </c>
      <c r="F5707" s="39">
        <v>91.341285705566406</v>
      </c>
      <c r="G5707">
        <f t="shared" si="537"/>
        <v>1.494294245458237E-3</v>
      </c>
      <c r="H5707" s="38">
        <f>G5707*SUMIF('Manual Inputs'!$B$11:$B$22,'Expanded kW'!A5707,'Manual Inputs'!$C$11:$C$22)</f>
        <v>51886.343221984476</v>
      </c>
    </row>
    <row r="5708" spans="1:8" x14ac:dyDescent="0.2">
      <c r="A5708">
        <f t="shared" si="534"/>
        <v>10</v>
      </c>
      <c r="B5708" t="b">
        <f t="shared" si="535"/>
        <v>0</v>
      </c>
      <c r="C5708" t="str">
        <f t="shared" si="536"/>
        <v>ON</v>
      </c>
      <c r="D5708" s="4">
        <f t="shared" si="538"/>
        <v>42667.749999986161</v>
      </c>
      <c r="E5708" t="str">
        <f t="shared" si="539"/>
        <v>LRKPLGS</v>
      </c>
      <c r="F5708" s="39">
        <v>87.818275451660156</v>
      </c>
      <c r="G5708">
        <f t="shared" si="537"/>
        <v>1.4366596948994458E-3</v>
      </c>
      <c r="H5708" s="38">
        <f>G5708*SUMIF('Manual Inputs'!$B$11:$B$22,'Expanded kW'!A5708,'Manual Inputs'!$C$11:$C$22)</f>
        <v>49885.100106160775</v>
      </c>
    </row>
    <row r="5709" spans="1:8" x14ac:dyDescent="0.2">
      <c r="A5709">
        <f t="shared" si="534"/>
        <v>10</v>
      </c>
      <c r="B5709" t="b">
        <f t="shared" si="535"/>
        <v>0</v>
      </c>
      <c r="C5709" t="str">
        <f t="shared" si="536"/>
        <v>ON</v>
      </c>
      <c r="D5709" s="4">
        <f t="shared" si="538"/>
        <v>42667.791666652825</v>
      </c>
      <c r="E5709" t="str">
        <f t="shared" si="539"/>
        <v>LRKPLGS</v>
      </c>
      <c r="F5709" s="39">
        <v>83.099899291992188</v>
      </c>
      <c r="G5709">
        <f t="shared" si="537"/>
        <v>1.3594696018452868E-3</v>
      </c>
      <c r="H5709" s="38">
        <f>G5709*SUMIF('Manual Inputs'!$B$11:$B$22,'Expanded kW'!A5709,'Manual Inputs'!$C$11:$C$22)</f>
        <v>47204.830357603452</v>
      </c>
    </row>
    <row r="5710" spans="1:8" x14ac:dyDescent="0.2">
      <c r="A5710">
        <f t="shared" si="534"/>
        <v>10</v>
      </c>
      <c r="B5710" t="b">
        <f t="shared" si="535"/>
        <v>0</v>
      </c>
      <c r="C5710" t="str">
        <f t="shared" si="536"/>
        <v>ON</v>
      </c>
      <c r="D5710" s="4">
        <f t="shared" si="538"/>
        <v>42667.83333331949</v>
      </c>
      <c r="E5710" t="str">
        <f t="shared" si="539"/>
        <v>LRKPLGS</v>
      </c>
      <c r="F5710" s="39">
        <v>81.924888610839844</v>
      </c>
      <c r="G5710">
        <f t="shared" si="537"/>
        <v>1.3402470598629277E-3</v>
      </c>
      <c r="H5710" s="38">
        <f>G5710*SUMIF('Manual Inputs'!$B$11:$B$22,'Expanded kW'!A5710,'Manual Inputs'!$C$11:$C$22)</f>
        <v>46537.366493690999</v>
      </c>
    </row>
    <row r="5711" spans="1:8" x14ac:dyDescent="0.2">
      <c r="A5711">
        <f t="shared" si="534"/>
        <v>10</v>
      </c>
      <c r="B5711" t="b">
        <f t="shared" si="535"/>
        <v>0</v>
      </c>
      <c r="C5711" t="str">
        <f t="shared" si="536"/>
        <v>OFF</v>
      </c>
      <c r="D5711" s="4">
        <f t="shared" si="538"/>
        <v>42667.874999986154</v>
      </c>
      <c r="E5711" t="str">
        <f t="shared" si="539"/>
        <v>LRKPLGS</v>
      </c>
      <c r="F5711" s="39">
        <v>75.608665466308594</v>
      </c>
      <c r="G5711">
        <f t="shared" si="537"/>
        <v>1.2369170506015407E-3</v>
      </c>
      <c r="H5711" s="38">
        <f>G5711*SUMIF('Manual Inputs'!$B$11:$B$22,'Expanded kW'!A5711,'Manual Inputs'!$C$11:$C$22)</f>
        <v>42949.441062028083</v>
      </c>
    </row>
    <row r="5712" spans="1:8" x14ac:dyDescent="0.2">
      <c r="A5712">
        <f t="shared" si="534"/>
        <v>10</v>
      </c>
      <c r="B5712" t="b">
        <f t="shared" si="535"/>
        <v>0</v>
      </c>
      <c r="C5712" t="str">
        <f t="shared" si="536"/>
        <v>OFF</v>
      </c>
      <c r="D5712" s="4">
        <f t="shared" si="538"/>
        <v>42667.916666652818</v>
      </c>
      <c r="E5712" t="str">
        <f t="shared" si="539"/>
        <v>LRKPLGS</v>
      </c>
      <c r="F5712" s="39">
        <v>74.956466674804688</v>
      </c>
      <c r="G5712">
        <f t="shared" si="537"/>
        <v>1.2262474295915999E-3</v>
      </c>
      <c r="H5712" s="38">
        <f>G5712*SUMIF('Manual Inputs'!$B$11:$B$22,'Expanded kW'!A5712,'Manual Inputs'!$C$11:$C$22)</f>
        <v>42578.960067770815</v>
      </c>
    </row>
    <row r="5713" spans="1:8" x14ac:dyDescent="0.2">
      <c r="A5713">
        <f t="shared" si="534"/>
        <v>10</v>
      </c>
      <c r="B5713" t="b">
        <f t="shared" si="535"/>
        <v>0</v>
      </c>
      <c r="C5713" t="str">
        <f t="shared" si="536"/>
        <v>OFF</v>
      </c>
      <c r="D5713" s="4">
        <f t="shared" si="538"/>
        <v>42667.958333319482</v>
      </c>
      <c r="E5713" t="str">
        <f t="shared" si="539"/>
        <v>LRKPLGS</v>
      </c>
      <c r="F5713" s="39">
        <v>73.4420166015625</v>
      </c>
      <c r="G5713">
        <f t="shared" si="537"/>
        <v>1.2014718419479755E-3</v>
      </c>
      <c r="H5713" s="38">
        <f>G5713*SUMIF('Manual Inputs'!$B$11:$B$22,'Expanded kW'!A5713,'Manual Inputs'!$C$11:$C$22)</f>
        <v>41718.67793263535</v>
      </c>
    </row>
    <row r="5714" spans="1:8" x14ac:dyDescent="0.2">
      <c r="A5714">
        <f t="shared" si="534"/>
        <v>10</v>
      </c>
      <c r="B5714" t="b">
        <f t="shared" si="535"/>
        <v>0</v>
      </c>
      <c r="C5714" t="str">
        <f t="shared" si="536"/>
        <v>OFF</v>
      </c>
      <c r="D5714" s="4">
        <f t="shared" si="538"/>
        <v>42667.999999986147</v>
      </c>
      <c r="E5714" t="str">
        <f t="shared" si="539"/>
        <v>LRKPLGS</v>
      </c>
      <c r="F5714" s="39">
        <v>68.234085083007812</v>
      </c>
      <c r="G5714">
        <f t="shared" si="537"/>
        <v>1.1162728868555074E-3</v>
      </c>
      <c r="H5714" s="38">
        <f>G5714*SUMIF('Manual Inputs'!$B$11:$B$22,'Expanded kW'!A5714,'Manual Inputs'!$C$11:$C$22)</f>
        <v>38760.316659734497</v>
      </c>
    </row>
    <row r="5715" spans="1:8" x14ac:dyDescent="0.2">
      <c r="A5715">
        <f t="shared" si="534"/>
        <v>10</v>
      </c>
      <c r="B5715" t="b">
        <f t="shared" si="535"/>
        <v>0</v>
      </c>
      <c r="C5715" t="str">
        <f t="shared" si="536"/>
        <v>OFF</v>
      </c>
      <c r="D5715" s="4">
        <f t="shared" si="538"/>
        <v>42668.041666652811</v>
      </c>
      <c r="E5715" t="str">
        <f t="shared" si="539"/>
        <v>LRKPLGS</v>
      </c>
      <c r="F5715" s="39">
        <v>62.020950317382813</v>
      </c>
      <c r="G5715">
        <f t="shared" si="537"/>
        <v>1.0146293479583518E-3</v>
      </c>
      <c r="H5715" s="38">
        <f>G5715*SUMIF('Manual Inputs'!$B$11:$B$22,'Expanded kW'!A5715,'Manual Inputs'!$C$11:$C$22)</f>
        <v>35230.950498053498</v>
      </c>
    </row>
    <row r="5716" spans="1:8" x14ac:dyDescent="0.2">
      <c r="A5716">
        <f t="shared" si="534"/>
        <v>10</v>
      </c>
      <c r="B5716" t="b">
        <f t="shared" si="535"/>
        <v>0</v>
      </c>
      <c r="C5716" t="str">
        <f t="shared" si="536"/>
        <v>OFF</v>
      </c>
      <c r="D5716" s="4">
        <f t="shared" si="538"/>
        <v>42668.083333319475</v>
      </c>
      <c r="E5716" t="str">
        <f t="shared" si="539"/>
        <v>LRKPLGS</v>
      </c>
      <c r="F5716" s="39">
        <v>63.246368408203125</v>
      </c>
      <c r="G5716">
        <f t="shared" si="537"/>
        <v>1.0346765280177148E-3</v>
      </c>
      <c r="H5716" s="38">
        <f>G5716*SUMIF('Manual Inputs'!$B$11:$B$22,'Expanded kW'!A5716,'Manual Inputs'!$C$11:$C$22)</f>
        <v>35927.04825012244</v>
      </c>
    </row>
    <row r="5717" spans="1:8" x14ac:dyDescent="0.2">
      <c r="A5717">
        <f t="shared" si="534"/>
        <v>10</v>
      </c>
      <c r="B5717" t="b">
        <f t="shared" si="535"/>
        <v>0</v>
      </c>
      <c r="C5717" t="str">
        <f t="shared" si="536"/>
        <v>OFF</v>
      </c>
      <c r="D5717" s="4">
        <f t="shared" si="538"/>
        <v>42668.124999986139</v>
      </c>
      <c r="E5717" t="str">
        <f t="shared" si="539"/>
        <v>LRKPLGS</v>
      </c>
      <c r="F5717" s="39">
        <v>56.963813781738281</v>
      </c>
      <c r="G5717">
        <f t="shared" si="537"/>
        <v>9.3189731758088021E-4</v>
      </c>
      <c r="H5717" s="38">
        <f>G5717*SUMIF('Manual Inputs'!$B$11:$B$22,'Expanded kW'!A5717,'Manual Inputs'!$C$11:$C$22)</f>
        <v>32358.248192825282</v>
      </c>
    </row>
    <row r="5718" spans="1:8" x14ac:dyDescent="0.2">
      <c r="A5718">
        <f t="shared" si="534"/>
        <v>10</v>
      </c>
      <c r="B5718" t="b">
        <f t="shared" si="535"/>
        <v>0</v>
      </c>
      <c r="C5718" t="str">
        <f t="shared" si="536"/>
        <v>OFF</v>
      </c>
      <c r="D5718" s="4">
        <f t="shared" si="538"/>
        <v>42668.166666652804</v>
      </c>
      <c r="E5718" t="str">
        <f t="shared" si="539"/>
        <v>LRKPLGS</v>
      </c>
      <c r="F5718" s="39">
        <v>61.002101898193359</v>
      </c>
      <c r="G5718">
        <f t="shared" si="537"/>
        <v>9.9796153648592958E-4</v>
      </c>
      <c r="H5718" s="38">
        <f>G5718*SUMIF('Manual Inputs'!$B$11:$B$22,'Expanded kW'!A5718,'Manual Inputs'!$C$11:$C$22)</f>
        <v>34652.194480324055</v>
      </c>
    </row>
    <row r="5719" spans="1:8" x14ac:dyDescent="0.2">
      <c r="A5719">
        <f t="shared" si="534"/>
        <v>10</v>
      </c>
      <c r="B5719" t="b">
        <f t="shared" si="535"/>
        <v>0</v>
      </c>
      <c r="C5719" t="str">
        <f t="shared" si="536"/>
        <v>OFF</v>
      </c>
      <c r="D5719" s="4">
        <f t="shared" si="538"/>
        <v>42668.208333319468</v>
      </c>
      <c r="E5719" t="str">
        <f t="shared" si="539"/>
        <v>LRKPLGS</v>
      </c>
      <c r="F5719" s="39">
        <v>78.12066650390625</v>
      </c>
      <c r="G5719">
        <f t="shared" si="537"/>
        <v>1.2780120348255097E-3</v>
      </c>
      <c r="H5719" s="38">
        <f>G5719*SUMIF('Manual Inputs'!$B$11:$B$22,'Expanded kW'!A5719,'Manual Inputs'!$C$11:$C$22)</f>
        <v>44376.381212957334</v>
      </c>
    </row>
    <row r="5720" spans="1:8" x14ac:dyDescent="0.2">
      <c r="A5720">
        <f t="shared" si="534"/>
        <v>10</v>
      </c>
      <c r="B5720" t="b">
        <f t="shared" si="535"/>
        <v>0</v>
      </c>
      <c r="C5720" t="str">
        <f t="shared" si="536"/>
        <v>OFF</v>
      </c>
      <c r="D5720" s="4">
        <f t="shared" si="538"/>
        <v>42668.249999986132</v>
      </c>
      <c r="E5720" t="str">
        <f t="shared" si="539"/>
        <v>LRKPLGS</v>
      </c>
      <c r="F5720" s="39">
        <v>97.214851379394531</v>
      </c>
      <c r="G5720">
        <f t="shared" si="537"/>
        <v>1.5903826168767656E-3</v>
      </c>
      <c r="H5720" s="38">
        <f>G5720*SUMIF('Manual Inputs'!$B$11:$B$22,'Expanded kW'!A5720,'Manual Inputs'!$C$11:$C$22)</f>
        <v>55222.817436629128</v>
      </c>
    </row>
    <row r="5721" spans="1:8" x14ac:dyDescent="0.2">
      <c r="A5721">
        <f t="shared" si="534"/>
        <v>10</v>
      </c>
      <c r="B5721" t="b">
        <f t="shared" si="535"/>
        <v>0</v>
      </c>
      <c r="C5721" t="str">
        <f t="shared" si="536"/>
        <v>ON</v>
      </c>
      <c r="D5721" s="4">
        <f t="shared" si="538"/>
        <v>42668.291666652796</v>
      </c>
      <c r="E5721" t="str">
        <f t="shared" si="539"/>
        <v>LRKPLGS</v>
      </c>
      <c r="F5721" s="39">
        <v>100.13938903808594</v>
      </c>
      <c r="G5721">
        <f t="shared" si="537"/>
        <v>1.6382264780645237E-3</v>
      </c>
      <c r="H5721" s="38">
        <f>G5721*SUMIF('Manual Inputs'!$B$11:$B$22,'Expanded kW'!A5721,'Manual Inputs'!$C$11:$C$22)</f>
        <v>56884.098680398987</v>
      </c>
    </row>
    <row r="5722" spans="1:8" x14ac:dyDescent="0.2">
      <c r="A5722">
        <f t="shared" si="534"/>
        <v>10</v>
      </c>
      <c r="B5722" t="b">
        <f t="shared" si="535"/>
        <v>0</v>
      </c>
      <c r="C5722" t="str">
        <f t="shared" si="536"/>
        <v>ON</v>
      </c>
      <c r="D5722" s="4">
        <f t="shared" si="538"/>
        <v>42668.333333319461</v>
      </c>
      <c r="E5722" t="str">
        <f t="shared" si="539"/>
        <v>LRKPLGS</v>
      </c>
      <c r="F5722" s="39">
        <v>109.43775939941406</v>
      </c>
      <c r="G5722">
        <f t="shared" si="537"/>
        <v>1.7903428098606428E-3</v>
      </c>
      <c r="H5722" s="38">
        <f>G5722*SUMIF('Manual Inputs'!$B$11:$B$22,'Expanded kW'!A5722,'Manual Inputs'!$C$11:$C$22)</f>
        <v>62166.030418563663</v>
      </c>
    </row>
    <row r="5723" spans="1:8" x14ac:dyDescent="0.2">
      <c r="A5723">
        <f t="shared" si="534"/>
        <v>10</v>
      </c>
      <c r="B5723" t="b">
        <f t="shared" si="535"/>
        <v>0</v>
      </c>
      <c r="C5723" t="str">
        <f t="shared" si="536"/>
        <v>ON</v>
      </c>
      <c r="D5723" s="4">
        <f t="shared" si="538"/>
        <v>42668.374999986125</v>
      </c>
      <c r="E5723" t="str">
        <f t="shared" si="539"/>
        <v>LRKPLGS</v>
      </c>
      <c r="F5723" s="39">
        <v>101.04812622070312</v>
      </c>
      <c r="G5723">
        <f t="shared" si="537"/>
        <v>1.6530929290032152E-3</v>
      </c>
      <c r="H5723" s="38">
        <f>G5723*SUMIF('Manual Inputs'!$B$11:$B$22,'Expanded kW'!A5723,'Manual Inputs'!$C$11:$C$22)</f>
        <v>57400.306099548347</v>
      </c>
    </row>
    <row r="5724" spans="1:8" x14ac:dyDescent="0.2">
      <c r="A5724">
        <f t="shared" si="534"/>
        <v>10</v>
      </c>
      <c r="B5724" t="b">
        <f t="shared" si="535"/>
        <v>0</v>
      </c>
      <c r="C5724" t="str">
        <f t="shared" si="536"/>
        <v>ON</v>
      </c>
      <c r="D5724" s="4">
        <f t="shared" si="538"/>
        <v>42668.416666652789</v>
      </c>
      <c r="E5724" t="str">
        <f t="shared" si="539"/>
        <v>LRKPLGS</v>
      </c>
      <c r="F5724" s="39">
        <v>101.52503204345703</v>
      </c>
      <c r="G5724">
        <f t="shared" si="537"/>
        <v>1.6608948514423608E-3</v>
      </c>
      <c r="H5724" s="38">
        <f>G5724*SUMIF('Manual Inputs'!$B$11:$B$22,'Expanded kW'!A5724,'Manual Inputs'!$C$11:$C$22)</f>
        <v>57671.212065156658</v>
      </c>
    </row>
    <row r="5725" spans="1:8" x14ac:dyDescent="0.2">
      <c r="A5725">
        <f t="shared" si="534"/>
        <v>10</v>
      </c>
      <c r="B5725" t="b">
        <f t="shared" si="535"/>
        <v>0</v>
      </c>
      <c r="C5725" t="str">
        <f t="shared" si="536"/>
        <v>ON</v>
      </c>
      <c r="D5725" s="4">
        <f t="shared" si="538"/>
        <v>42668.458333319453</v>
      </c>
      <c r="E5725" t="str">
        <f t="shared" si="539"/>
        <v>LRKPLGS</v>
      </c>
      <c r="F5725" s="39">
        <v>99.571075439453125</v>
      </c>
      <c r="G5725">
        <f t="shared" si="537"/>
        <v>1.6289291736364898E-3</v>
      </c>
      <c r="H5725" s="38">
        <f>G5725*SUMIF('Manual Inputs'!$B$11:$B$22,'Expanded kW'!A5725,'Manual Inputs'!$C$11:$C$22)</f>
        <v>56561.268601879667</v>
      </c>
    </row>
    <row r="5726" spans="1:8" x14ac:dyDescent="0.2">
      <c r="A5726">
        <f t="shared" si="534"/>
        <v>10</v>
      </c>
      <c r="B5726" t="b">
        <f t="shared" si="535"/>
        <v>0</v>
      </c>
      <c r="C5726" t="str">
        <f t="shared" si="536"/>
        <v>ON</v>
      </c>
      <c r="D5726" s="4">
        <f t="shared" si="538"/>
        <v>42668.499999986117</v>
      </c>
      <c r="E5726" t="str">
        <f t="shared" si="539"/>
        <v>LRKPLGS</v>
      </c>
      <c r="F5726" s="39">
        <v>100.58127593994141</v>
      </c>
      <c r="G5726">
        <f t="shared" si="537"/>
        <v>1.6454555098159977E-3</v>
      </c>
      <c r="H5726" s="38">
        <f>G5726*SUMIF('Manual Inputs'!$B$11:$B$22,'Expanded kW'!A5726,'Manual Inputs'!$C$11:$C$22)</f>
        <v>57135.112176408649</v>
      </c>
    </row>
    <row r="5727" spans="1:8" x14ac:dyDescent="0.2">
      <c r="A5727">
        <f t="shared" si="534"/>
        <v>10</v>
      </c>
      <c r="B5727" t="b">
        <f t="shared" si="535"/>
        <v>0</v>
      </c>
      <c r="C5727" t="str">
        <f t="shared" si="536"/>
        <v>ON</v>
      </c>
      <c r="D5727" s="4">
        <f t="shared" si="538"/>
        <v>42668.541666652782</v>
      </c>
      <c r="E5727" t="str">
        <f t="shared" si="539"/>
        <v>LRKPLGS</v>
      </c>
      <c r="F5727" s="39">
        <v>105.16775512695312</v>
      </c>
      <c r="G5727">
        <f t="shared" si="537"/>
        <v>1.7204878394260453E-3</v>
      </c>
      <c r="H5727" s="38">
        <f>G5727*SUMIF('Manual Inputs'!$B$11:$B$22,'Expanded kW'!A5727,'Manual Inputs'!$C$11:$C$22)</f>
        <v>59740.457956682425</v>
      </c>
    </row>
    <row r="5728" spans="1:8" x14ac:dyDescent="0.2">
      <c r="A5728">
        <f t="shared" si="534"/>
        <v>10</v>
      </c>
      <c r="B5728" t="b">
        <f t="shared" si="535"/>
        <v>0</v>
      </c>
      <c r="C5728" t="str">
        <f t="shared" si="536"/>
        <v>ON</v>
      </c>
      <c r="D5728" s="4">
        <f t="shared" si="538"/>
        <v>42668.583333319446</v>
      </c>
      <c r="E5728" t="str">
        <f t="shared" si="539"/>
        <v>LRKPLGS</v>
      </c>
      <c r="F5728" s="39">
        <v>101.95610809326172</v>
      </c>
      <c r="G5728">
        <f t="shared" si="537"/>
        <v>1.667947023476094E-3</v>
      </c>
      <c r="H5728" s="38">
        <f>G5728*SUMIF('Manual Inputs'!$B$11:$B$22,'Expanded kW'!A5728,'Manual Inputs'!$C$11:$C$22)</f>
        <v>57916.08446543185</v>
      </c>
    </row>
    <row r="5729" spans="1:8" x14ac:dyDescent="0.2">
      <c r="A5729">
        <f t="shared" si="534"/>
        <v>10</v>
      </c>
      <c r="B5729" t="b">
        <f t="shared" si="535"/>
        <v>0</v>
      </c>
      <c r="C5729" t="str">
        <f t="shared" si="536"/>
        <v>ON</v>
      </c>
      <c r="D5729" s="4">
        <f t="shared" si="538"/>
        <v>42668.62499998611</v>
      </c>
      <c r="E5729" t="str">
        <f t="shared" si="539"/>
        <v>LRKPLGS</v>
      </c>
      <c r="F5729" s="39">
        <v>101.89971923828125</v>
      </c>
      <c r="G5729">
        <f t="shared" si="537"/>
        <v>1.6670245321748778E-3</v>
      </c>
      <c r="H5729" s="38">
        <f>G5729*SUMIF('Manual Inputs'!$B$11:$B$22,'Expanded kW'!A5729,'Manual Inputs'!$C$11:$C$22)</f>
        <v>57884.052822119505</v>
      </c>
    </row>
    <row r="5730" spans="1:8" x14ac:dyDescent="0.2">
      <c r="A5730">
        <f t="shared" si="534"/>
        <v>10</v>
      </c>
      <c r="B5730" t="b">
        <f t="shared" si="535"/>
        <v>0</v>
      </c>
      <c r="C5730" t="str">
        <f t="shared" si="536"/>
        <v>ON</v>
      </c>
      <c r="D5730" s="4">
        <f t="shared" si="538"/>
        <v>42668.666666652774</v>
      </c>
      <c r="E5730" t="str">
        <f t="shared" si="539"/>
        <v>LRKPLGS</v>
      </c>
      <c r="F5730" s="39">
        <v>86.333145141601563</v>
      </c>
      <c r="G5730">
        <f t="shared" si="537"/>
        <v>1.4123637627923621E-3</v>
      </c>
      <c r="H5730" s="38">
        <f>G5730*SUMIF('Manual Inputs'!$B$11:$B$22,'Expanded kW'!A5730,'Manual Inputs'!$C$11:$C$22)</f>
        <v>49041.473038708878</v>
      </c>
    </row>
    <row r="5731" spans="1:8" x14ac:dyDescent="0.2">
      <c r="A5731">
        <f t="shared" si="534"/>
        <v>10</v>
      </c>
      <c r="B5731" t="b">
        <f t="shared" si="535"/>
        <v>0</v>
      </c>
      <c r="C5731" t="str">
        <f t="shared" si="536"/>
        <v>ON</v>
      </c>
      <c r="D5731" s="4">
        <f t="shared" si="538"/>
        <v>42668.708333319439</v>
      </c>
      <c r="E5731" t="str">
        <f t="shared" si="539"/>
        <v>LRKPLGS</v>
      </c>
      <c r="F5731" s="39">
        <v>81.233169555664063</v>
      </c>
      <c r="G5731">
        <f t="shared" si="537"/>
        <v>1.3289309086215839E-3</v>
      </c>
      <c r="H5731" s="38">
        <f>G5731*SUMIF('Manual Inputs'!$B$11:$B$22,'Expanded kW'!A5731,'Manual Inputs'!$C$11:$C$22)</f>
        <v>46144.436045725452</v>
      </c>
    </row>
    <row r="5732" spans="1:8" x14ac:dyDescent="0.2">
      <c r="A5732">
        <f t="shared" si="534"/>
        <v>10</v>
      </c>
      <c r="B5732" t="b">
        <f t="shared" si="535"/>
        <v>0</v>
      </c>
      <c r="C5732" t="str">
        <f t="shared" si="536"/>
        <v>ON</v>
      </c>
      <c r="D5732" s="4">
        <f t="shared" si="538"/>
        <v>42668.749999986103</v>
      </c>
      <c r="E5732" t="str">
        <f t="shared" si="539"/>
        <v>LRKPLGS</v>
      </c>
      <c r="F5732" s="39">
        <v>81.0814208984375</v>
      </c>
      <c r="G5732">
        <f t="shared" si="537"/>
        <v>1.3264483823083393E-3</v>
      </c>
      <c r="H5732" s="38">
        <f>G5732*SUMIF('Manual Inputs'!$B$11:$B$22,'Expanded kW'!A5732,'Manual Inputs'!$C$11:$C$22)</f>
        <v>46058.235344131288</v>
      </c>
    </row>
    <row r="5733" spans="1:8" x14ac:dyDescent="0.2">
      <c r="A5733">
        <f t="shared" si="534"/>
        <v>10</v>
      </c>
      <c r="B5733" t="b">
        <f t="shared" si="535"/>
        <v>0</v>
      </c>
      <c r="C5733" t="str">
        <f t="shared" si="536"/>
        <v>ON</v>
      </c>
      <c r="D5733" s="4">
        <f t="shared" si="538"/>
        <v>42668.791666652767</v>
      </c>
      <c r="E5733" t="str">
        <f t="shared" si="539"/>
        <v>LRKPLGS</v>
      </c>
      <c r="F5733" s="39">
        <v>92.591209411621094</v>
      </c>
      <c r="G5733">
        <f t="shared" si="537"/>
        <v>1.5147423241861843E-3</v>
      </c>
      <c r="H5733" s="38">
        <f>G5733*SUMIF('Manual Inputs'!$B$11:$B$22,'Expanded kW'!A5733,'Manual Inputs'!$C$11:$C$22)</f>
        <v>52596.361368901096</v>
      </c>
    </row>
    <row r="5734" spans="1:8" x14ac:dyDescent="0.2">
      <c r="A5734">
        <f t="shared" si="534"/>
        <v>10</v>
      </c>
      <c r="B5734" t="b">
        <f t="shared" si="535"/>
        <v>0</v>
      </c>
      <c r="C5734" t="str">
        <f t="shared" si="536"/>
        <v>ON</v>
      </c>
      <c r="D5734" s="4">
        <f t="shared" si="538"/>
        <v>42668.833333319431</v>
      </c>
      <c r="E5734" t="str">
        <f t="shared" si="539"/>
        <v>LRKPLGS</v>
      </c>
      <c r="F5734" s="39">
        <v>91.132415771484375</v>
      </c>
      <c r="G5734">
        <f t="shared" si="537"/>
        <v>1.4908772458163216E-3</v>
      </c>
      <c r="H5734" s="38">
        <f>G5734*SUMIF('Manual Inputs'!$B$11:$B$22,'Expanded kW'!A5734,'Manual Inputs'!$C$11:$C$22)</f>
        <v>51767.694825426232</v>
      </c>
    </row>
    <row r="5735" spans="1:8" x14ac:dyDescent="0.2">
      <c r="A5735">
        <f t="shared" si="534"/>
        <v>10</v>
      </c>
      <c r="B5735" t="b">
        <f t="shared" si="535"/>
        <v>0</v>
      </c>
      <c r="C5735" t="str">
        <f t="shared" si="536"/>
        <v>OFF</v>
      </c>
      <c r="D5735" s="4">
        <f t="shared" si="538"/>
        <v>42668.874999986096</v>
      </c>
      <c r="E5735" t="str">
        <f t="shared" si="539"/>
        <v>LRKPLGS</v>
      </c>
      <c r="F5735" s="39">
        <v>82.818893432617187</v>
      </c>
      <c r="G5735">
        <f t="shared" si="537"/>
        <v>1.3548724973118818E-3</v>
      </c>
      <c r="H5735" s="38">
        <f>G5735*SUMIF('Manual Inputs'!$B$11:$B$22,'Expanded kW'!A5735,'Manual Inputs'!$C$11:$C$22)</f>
        <v>47045.205207220533</v>
      </c>
    </row>
    <row r="5736" spans="1:8" x14ac:dyDescent="0.2">
      <c r="A5736">
        <f t="shared" si="534"/>
        <v>10</v>
      </c>
      <c r="B5736" t="b">
        <f t="shared" si="535"/>
        <v>0</v>
      </c>
      <c r="C5736" t="str">
        <f t="shared" si="536"/>
        <v>OFF</v>
      </c>
      <c r="D5736" s="4">
        <f t="shared" si="538"/>
        <v>42668.91666665276</v>
      </c>
      <c r="E5736" t="str">
        <f t="shared" si="539"/>
        <v>LRKPLGS</v>
      </c>
      <c r="F5736" s="39">
        <v>75.538551330566406</v>
      </c>
      <c r="G5736">
        <f t="shared" si="537"/>
        <v>1.235770021098337E-3</v>
      </c>
      <c r="H5736" s="38">
        <f>G5736*SUMIF('Manual Inputs'!$B$11:$B$22,'Expanded kW'!A5736,'Manual Inputs'!$C$11:$C$22)</f>
        <v>42909.612784117053</v>
      </c>
    </row>
    <row r="5737" spans="1:8" x14ac:dyDescent="0.2">
      <c r="A5737">
        <f t="shared" si="534"/>
        <v>10</v>
      </c>
      <c r="B5737" t="b">
        <f t="shared" si="535"/>
        <v>0</v>
      </c>
      <c r="C5737" t="str">
        <f t="shared" si="536"/>
        <v>OFF</v>
      </c>
      <c r="D5737" s="4">
        <f t="shared" si="538"/>
        <v>42668.958333319424</v>
      </c>
      <c r="E5737" t="str">
        <f t="shared" si="539"/>
        <v>LRKPLGS</v>
      </c>
      <c r="F5737" s="39">
        <v>75.62890625</v>
      </c>
      <c r="G5737">
        <f t="shared" si="537"/>
        <v>1.2372481789227592E-3</v>
      </c>
      <c r="H5737" s="38">
        <f>G5737*SUMIF('Manual Inputs'!$B$11:$B$22,'Expanded kW'!A5737,'Manual Inputs'!$C$11:$C$22)</f>
        <v>42960.938822778677</v>
      </c>
    </row>
    <row r="5738" spans="1:8" x14ac:dyDescent="0.2">
      <c r="A5738">
        <f t="shared" si="534"/>
        <v>10</v>
      </c>
      <c r="B5738" t="b">
        <f t="shared" si="535"/>
        <v>0</v>
      </c>
      <c r="C5738" t="str">
        <f t="shared" si="536"/>
        <v>OFF</v>
      </c>
      <c r="D5738" s="4">
        <f t="shared" si="538"/>
        <v>42668.999999986088</v>
      </c>
      <c r="E5738" t="str">
        <f t="shared" si="539"/>
        <v>LRKPLGS</v>
      </c>
      <c r="F5738" s="39">
        <v>65.317146301269531</v>
      </c>
      <c r="G5738">
        <f t="shared" si="537"/>
        <v>1.0685533392025906E-3</v>
      </c>
      <c r="H5738" s="38">
        <f>G5738*SUMIF('Manual Inputs'!$B$11:$B$22,'Expanded kW'!A5738,'Manual Inputs'!$C$11:$C$22)</f>
        <v>37103.351951851415</v>
      </c>
    </row>
    <row r="5739" spans="1:8" x14ac:dyDescent="0.2">
      <c r="A5739">
        <f t="shared" si="534"/>
        <v>10</v>
      </c>
      <c r="B5739" t="b">
        <f t="shared" si="535"/>
        <v>0</v>
      </c>
      <c r="C5739" t="str">
        <f t="shared" si="536"/>
        <v>OFF</v>
      </c>
      <c r="D5739" s="4">
        <f t="shared" si="538"/>
        <v>42669.041666652753</v>
      </c>
      <c r="E5739" t="str">
        <f t="shared" si="539"/>
        <v>LRKPLGS</v>
      </c>
      <c r="F5739" s="39">
        <v>63.71356201171875</v>
      </c>
      <c r="G5739">
        <f t="shared" si="537"/>
        <v>1.0423195637803014E-3</v>
      </c>
      <c r="H5739" s="38">
        <f>G5739*SUMIF('Manual Inputs'!$B$11:$B$22,'Expanded kW'!A5739,'Manual Inputs'!$C$11:$C$22)</f>
        <v>36192.437197473875</v>
      </c>
    </row>
    <row r="5740" spans="1:8" x14ac:dyDescent="0.2">
      <c r="A5740">
        <f t="shared" si="534"/>
        <v>10</v>
      </c>
      <c r="B5740" t="b">
        <f t="shared" si="535"/>
        <v>0</v>
      </c>
      <c r="C5740" t="str">
        <f t="shared" si="536"/>
        <v>OFF</v>
      </c>
      <c r="D5740" s="4">
        <f t="shared" si="538"/>
        <v>42669.083333319417</v>
      </c>
      <c r="E5740" t="str">
        <f t="shared" si="539"/>
        <v>LRKPLGS</v>
      </c>
      <c r="F5740" s="39">
        <v>61.428585052490234</v>
      </c>
      <c r="G5740">
        <f t="shared" si="537"/>
        <v>1.0049385712224996E-3</v>
      </c>
      <c r="H5740" s="38">
        <f>G5740*SUMIF('Manual Inputs'!$B$11:$B$22,'Expanded kW'!A5740,'Manual Inputs'!$C$11:$C$22)</f>
        <v>34894.45789003314</v>
      </c>
    </row>
    <row r="5741" spans="1:8" x14ac:dyDescent="0.2">
      <c r="A5741">
        <f t="shared" si="534"/>
        <v>10</v>
      </c>
      <c r="B5741" t="b">
        <f t="shared" si="535"/>
        <v>0</v>
      </c>
      <c r="C5741" t="str">
        <f t="shared" si="536"/>
        <v>OFF</v>
      </c>
      <c r="D5741" s="4">
        <f t="shared" si="538"/>
        <v>42669.124999986081</v>
      </c>
      <c r="E5741" t="str">
        <f t="shared" si="539"/>
        <v>LRKPLGS</v>
      </c>
      <c r="F5741" s="39">
        <v>58.630584716796875</v>
      </c>
      <c r="G5741">
        <f t="shared" si="537"/>
        <v>9.5916479249669824E-4</v>
      </c>
      <c r="H5741" s="38">
        <f>G5741*SUMIF('Manual Inputs'!$B$11:$B$22,'Expanded kW'!A5741,'Manual Inputs'!$C$11:$C$22)</f>
        <v>33305.056069907834</v>
      </c>
    </row>
    <row r="5742" spans="1:8" x14ac:dyDescent="0.2">
      <c r="A5742">
        <f t="shared" si="534"/>
        <v>10</v>
      </c>
      <c r="B5742" t="b">
        <f t="shared" si="535"/>
        <v>0</v>
      </c>
      <c r="C5742" t="str">
        <f t="shared" si="536"/>
        <v>OFF</v>
      </c>
      <c r="D5742" s="4">
        <f t="shared" si="538"/>
        <v>42669.166666652745</v>
      </c>
      <c r="E5742" t="str">
        <f t="shared" si="539"/>
        <v>LRKPLGS</v>
      </c>
      <c r="F5742" s="39">
        <v>59.245906829833984</v>
      </c>
      <c r="G5742">
        <f t="shared" si="537"/>
        <v>9.6923113090557965E-4</v>
      </c>
      <c r="H5742" s="38">
        <f>G5742*SUMIF('Manual Inputs'!$B$11:$B$22,'Expanded kW'!A5742,'Manual Inputs'!$C$11:$C$22)</f>
        <v>33654.589296887301</v>
      </c>
    </row>
    <row r="5743" spans="1:8" x14ac:dyDescent="0.2">
      <c r="A5743">
        <f t="shared" si="534"/>
        <v>10</v>
      </c>
      <c r="B5743" t="b">
        <f t="shared" si="535"/>
        <v>0</v>
      </c>
      <c r="C5743" t="str">
        <f t="shared" si="536"/>
        <v>OFF</v>
      </c>
      <c r="D5743" s="4">
        <f t="shared" si="538"/>
        <v>42669.20833331941</v>
      </c>
      <c r="E5743" t="str">
        <f t="shared" si="539"/>
        <v>LRKPLGS</v>
      </c>
      <c r="F5743" s="39">
        <v>74.102920532226563</v>
      </c>
      <c r="G5743">
        <f t="shared" si="537"/>
        <v>1.2122838743467252E-3</v>
      </c>
      <c r="H5743" s="38">
        <f>G5743*SUMIF('Manual Inputs'!$B$11:$B$22,'Expanded kW'!A5743,'Manual Inputs'!$C$11:$C$22)</f>
        <v>42094.103874128356</v>
      </c>
    </row>
    <row r="5744" spans="1:8" x14ac:dyDescent="0.2">
      <c r="A5744">
        <f t="shared" si="534"/>
        <v>10</v>
      </c>
      <c r="B5744" t="b">
        <f t="shared" si="535"/>
        <v>0</v>
      </c>
      <c r="C5744" t="str">
        <f t="shared" si="536"/>
        <v>OFF</v>
      </c>
      <c r="D5744" s="4">
        <f t="shared" si="538"/>
        <v>42669.249999986074</v>
      </c>
      <c r="E5744" t="str">
        <f t="shared" si="539"/>
        <v>LRKPLGS</v>
      </c>
      <c r="F5744" s="39">
        <v>88.961807250976562</v>
      </c>
      <c r="G5744">
        <f t="shared" si="537"/>
        <v>1.4553672593268301E-3</v>
      </c>
      <c r="H5744" s="38">
        <f>G5744*SUMIF('Manual Inputs'!$B$11:$B$22,'Expanded kW'!A5744,'Manual Inputs'!$C$11:$C$22)</f>
        <v>50534.6824167913</v>
      </c>
    </row>
    <row r="5745" spans="1:8" x14ac:dyDescent="0.2">
      <c r="A5745">
        <f t="shared" si="534"/>
        <v>10</v>
      </c>
      <c r="B5745" t="b">
        <f t="shared" si="535"/>
        <v>0</v>
      </c>
      <c r="C5745" t="str">
        <f t="shared" si="536"/>
        <v>ON</v>
      </c>
      <c r="D5745" s="4">
        <f t="shared" si="538"/>
        <v>42669.291666652738</v>
      </c>
      <c r="E5745" t="str">
        <f t="shared" si="539"/>
        <v>LRKPLGS</v>
      </c>
      <c r="F5745" s="39">
        <v>97.365875244140625</v>
      </c>
      <c r="G5745">
        <f t="shared" si="537"/>
        <v>1.5928532859753417E-3</v>
      </c>
      <c r="H5745" s="38">
        <f>G5745*SUMIF('Manual Inputs'!$B$11:$B$22,'Expanded kW'!A5745,'Manual Inputs'!$C$11:$C$22)</f>
        <v>55308.606420442928</v>
      </c>
    </row>
    <row r="5746" spans="1:8" x14ac:dyDescent="0.2">
      <c r="A5746">
        <f t="shared" si="534"/>
        <v>10</v>
      </c>
      <c r="B5746" t="b">
        <f t="shared" si="535"/>
        <v>0</v>
      </c>
      <c r="C5746" t="str">
        <f t="shared" si="536"/>
        <v>ON</v>
      </c>
      <c r="D5746" s="4">
        <f t="shared" si="538"/>
        <v>42669.333333319402</v>
      </c>
      <c r="E5746" t="str">
        <f t="shared" si="539"/>
        <v>LRKPLGS</v>
      </c>
      <c r="F5746" s="39">
        <v>104.08962249755859</v>
      </c>
      <c r="G5746">
        <f t="shared" si="537"/>
        <v>1.7028501702001256E-3</v>
      </c>
      <c r="H5746" s="38">
        <f>G5746*SUMIF('Manual Inputs'!$B$11:$B$22,'Expanded kW'!A5746,'Manual Inputs'!$C$11:$C$22)</f>
        <v>59128.025591454876</v>
      </c>
    </row>
    <row r="5747" spans="1:8" x14ac:dyDescent="0.2">
      <c r="A5747">
        <f t="shared" si="534"/>
        <v>10</v>
      </c>
      <c r="B5747" t="b">
        <f t="shared" si="535"/>
        <v>0</v>
      </c>
      <c r="C5747" t="str">
        <f t="shared" si="536"/>
        <v>ON</v>
      </c>
      <c r="D5747" s="4">
        <f t="shared" si="538"/>
        <v>42669.374999986067</v>
      </c>
      <c r="E5747" t="str">
        <f t="shared" si="539"/>
        <v>LRKPLGS</v>
      </c>
      <c r="F5747" s="39">
        <v>108.15809631347656</v>
      </c>
      <c r="G5747">
        <f t="shared" si="537"/>
        <v>1.7694082108929254E-3</v>
      </c>
      <c r="H5747" s="38">
        <f>G5747*SUMIF('Manual Inputs'!$B$11:$B$22,'Expanded kW'!A5747,'Manual Inputs'!$C$11:$C$22)</f>
        <v>61439.118841037984</v>
      </c>
    </row>
    <row r="5748" spans="1:8" x14ac:dyDescent="0.2">
      <c r="A5748">
        <f t="shared" si="534"/>
        <v>10</v>
      </c>
      <c r="B5748" t="b">
        <f t="shared" si="535"/>
        <v>0</v>
      </c>
      <c r="C5748" t="str">
        <f t="shared" si="536"/>
        <v>ON</v>
      </c>
      <c r="D5748" s="4">
        <f t="shared" si="538"/>
        <v>42669.416666652731</v>
      </c>
      <c r="E5748" t="str">
        <f t="shared" si="539"/>
        <v>LRKPLGS</v>
      </c>
      <c r="F5748" s="39">
        <v>109.60979461669922</v>
      </c>
      <c r="G5748">
        <f t="shared" si="537"/>
        <v>1.793157213371822E-3</v>
      </c>
      <c r="H5748" s="38">
        <f>G5748*SUMIF('Manual Inputs'!$B$11:$B$22,'Expanded kW'!A5748,'Manual Inputs'!$C$11:$C$22)</f>
        <v>62263.754884136659</v>
      </c>
    </row>
    <row r="5749" spans="1:8" x14ac:dyDescent="0.2">
      <c r="A5749">
        <f t="shared" si="534"/>
        <v>10</v>
      </c>
      <c r="B5749" t="b">
        <f t="shared" si="535"/>
        <v>0</v>
      </c>
      <c r="C5749" t="str">
        <f t="shared" si="536"/>
        <v>ON</v>
      </c>
      <c r="D5749" s="4">
        <f t="shared" si="538"/>
        <v>42669.458333319395</v>
      </c>
      <c r="E5749" t="str">
        <f t="shared" si="539"/>
        <v>LRKPLGS</v>
      </c>
      <c r="F5749" s="39">
        <v>103.1007080078125</v>
      </c>
      <c r="G5749">
        <f t="shared" si="537"/>
        <v>1.6866720616935164E-3</v>
      </c>
      <c r="H5749" s="38">
        <f>G5749*SUMIF('Manual Inputs'!$B$11:$B$22,'Expanded kW'!A5749,'Manual Inputs'!$C$11:$C$22)</f>
        <v>58566.273518054484</v>
      </c>
    </row>
    <row r="5750" spans="1:8" x14ac:dyDescent="0.2">
      <c r="A5750">
        <f t="shared" si="534"/>
        <v>10</v>
      </c>
      <c r="B5750" t="b">
        <f t="shared" si="535"/>
        <v>0</v>
      </c>
      <c r="C5750" t="str">
        <f t="shared" si="536"/>
        <v>ON</v>
      </c>
      <c r="D5750" s="4">
        <f t="shared" si="538"/>
        <v>42669.499999986059</v>
      </c>
      <c r="E5750" t="str">
        <f t="shared" si="539"/>
        <v>LRKPLGS</v>
      </c>
      <c r="F5750" s="39">
        <v>113.19863891601562</v>
      </c>
      <c r="G5750">
        <f t="shared" si="537"/>
        <v>1.8518687734608791E-3</v>
      </c>
      <c r="H5750" s="38">
        <f>G5750*SUMIF('Manual Inputs'!$B$11:$B$22,'Expanded kW'!A5750,'Manual Inputs'!$C$11:$C$22)</f>
        <v>64302.394976031545</v>
      </c>
    </row>
    <row r="5751" spans="1:8" x14ac:dyDescent="0.2">
      <c r="A5751">
        <f t="shared" si="534"/>
        <v>10</v>
      </c>
      <c r="B5751" t="b">
        <f t="shared" si="535"/>
        <v>0</v>
      </c>
      <c r="C5751" t="str">
        <f t="shared" si="536"/>
        <v>ON</v>
      </c>
      <c r="D5751" s="4">
        <f t="shared" si="538"/>
        <v>42669.541666652724</v>
      </c>
      <c r="E5751" t="str">
        <f t="shared" si="539"/>
        <v>LRKPLGS</v>
      </c>
      <c r="F5751" s="39">
        <v>113.09867858886719</v>
      </c>
      <c r="G5751">
        <f t="shared" si="537"/>
        <v>1.8502334763389017E-3</v>
      </c>
      <c r="H5751" s="38">
        <f>G5751*SUMIF('Manual Inputs'!$B$11:$B$22,'Expanded kW'!A5751,'Manual Inputs'!$C$11:$C$22)</f>
        <v>64245.612593312253</v>
      </c>
    </row>
    <row r="5752" spans="1:8" x14ac:dyDescent="0.2">
      <c r="A5752">
        <f t="shared" si="534"/>
        <v>10</v>
      </c>
      <c r="B5752" t="b">
        <f t="shared" si="535"/>
        <v>0</v>
      </c>
      <c r="C5752" t="str">
        <f t="shared" si="536"/>
        <v>ON</v>
      </c>
      <c r="D5752" s="4">
        <f t="shared" si="538"/>
        <v>42669.583333319388</v>
      </c>
      <c r="E5752" t="str">
        <f t="shared" si="539"/>
        <v>LRKPLGS</v>
      </c>
      <c r="F5752" s="39">
        <v>112.29960632324219</v>
      </c>
      <c r="G5752">
        <f t="shared" si="537"/>
        <v>1.837161084385961E-3</v>
      </c>
      <c r="H5752" s="38">
        <f>G5752*SUMIF('Manual Inputs'!$B$11:$B$22,'Expanded kW'!A5752,'Manual Inputs'!$C$11:$C$22)</f>
        <v>63791.700241267703</v>
      </c>
    </row>
    <row r="5753" spans="1:8" x14ac:dyDescent="0.2">
      <c r="A5753">
        <f t="shared" si="534"/>
        <v>10</v>
      </c>
      <c r="B5753" t="b">
        <f t="shared" si="535"/>
        <v>0</v>
      </c>
      <c r="C5753" t="str">
        <f t="shared" si="536"/>
        <v>ON</v>
      </c>
      <c r="D5753" s="4">
        <f t="shared" si="538"/>
        <v>42669.624999986052</v>
      </c>
      <c r="E5753" t="str">
        <f t="shared" si="539"/>
        <v>LRKPLGS</v>
      </c>
      <c r="F5753" s="39">
        <v>109.12873840332031</v>
      </c>
      <c r="G5753">
        <f t="shared" si="537"/>
        <v>1.7852873927771003E-3</v>
      </c>
      <c r="H5753" s="38">
        <f>G5753*SUMIF('Manual Inputs'!$B$11:$B$22,'Expanded kW'!A5753,'Manual Inputs'!$C$11:$C$22)</f>
        <v>61990.491292501829</v>
      </c>
    </row>
    <row r="5754" spans="1:8" x14ac:dyDescent="0.2">
      <c r="A5754">
        <f t="shared" si="534"/>
        <v>10</v>
      </c>
      <c r="B5754" t="b">
        <f t="shared" si="535"/>
        <v>0</v>
      </c>
      <c r="C5754" t="str">
        <f t="shared" si="536"/>
        <v>ON</v>
      </c>
      <c r="D5754" s="4">
        <f t="shared" si="538"/>
        <v>42669.666666652716</v>
      </c>
      <c r="E5754" t="str">
        <f t="shared" si="539"/>
        <v>LRKPLGS</v>
      </c>
      <c r="F5754" s="39">
        <v>100.00718688964844</v>
      </c>
      <c r="G5754">
        <f t="shared" si="537"/>
        <v>1.636063722108973E-3</v>
      </c>
      <c r="H5754" s="38">
        <f>G5754*SUMIF('Manual Inputs'!$B$11:$B$22,'Expanded kW'!A5754,'Manual Inputs'!$C$11:$C$22)</f>
        <v>56809.001357260538</v>
      </c>
    </row>
    <row r="5755" spans="1:8" x14ac:dyDescent="0.2">
      <c r="A5755">
        <f t="shared" si="534"/>
        <v>10</v>
      </c>
      <c r="B5755" t="b">
        <f t="shared" si="535"/>
        <v>0</v>
      </c>
      <c r="C5755" t="str">
        <f t="shared" si="536"/>
        <v>ON</v>
      </c>
      <c r="D5755" s="4">
        <f t="shared" si="538"/>
        <v>42669.70833331938</v>
      </c>
      <c r="E5755" t="str">
        <f t="shared" si="539"/>
        <v>LRKPLGS</v>
      </c>
      <c r="F5755" s="39">
        <v>94.646003723144531</v>
      </c>
      <c r="G5755">
        <f t="shared" si="537"/>
        <v>1.5483576525844212E-3</v>
      </c>
      <c r="H5755" s="38">
        <f>G5755*SUMIF('Manual Inputs'!$B$11:$B$22,'Expanded kW'!A5755,'Manual Inputs'!$C$11:$C$22)</f>
        <v>53763.585610105198</v>
      </c>
    </row>
    <row r="5756" spans="1:8" x14ac:dyDescent="0.2">
      <c r="A5756">
        <f t="shared" si="534"/>
        <v>10</v>
      </c>
      <c r="B5756" t="b">
        <f t="shared" si="535"/>
        <v>0</v>
      </c>
      <c r="C5756" t="str">
        <f t="shared" si="536"/>
        <v>ON</v>
      </c>
      <c r="D5756" s="4">
        <f t="shared" si="538"/>
        <v>42669.749999986045</v>
      </c>
      <c r="E5756" t="str">
        <f t="shared" si="539"/>
        <v>LRKPLGS</v>
      </c>
      <c r="F5756" s="39">
        <v>86.139068603515625</v>
      </c>
      <c r="G5756">
        <f t="shared" si="537"/>
        <v>1.4091887751424719E-3</v>
      </c>
      <c r="H5756" s="38">
        <f>G5756*SUMIF('Manual Inputs'!$B$11:$B$22,'Expanded kW'!A5756,'Manual Inputs'!$C$11:$C$22)</f>
        <v>48931.228018741451</v>
      </c>
    </row>
    <row r="5757" spans="1:8" x14ac:dyDescent="0.2">
      <c r="A5757">
        <f t="shared" si="534"/>
        <v>10</v>
      </c>
      <c r="B5757" t="b">
        <f t="shared" si="535"/>
        <v>0</v>
      </c>
      <c r="C5757" t="str">
        <f t="shared" si="536"/>
        <v>ON</v>
      </c>
      <c r="D5757" s="4">
        <f t="shared" si="538"/>
        <v>42669.791666652709</v>
      </c>
      <c r="E5757" t="str">
        <f t="shared" si="539"/>
        <v>LRKPLGS</v>
      </c>
      <c r="F5757" s="39">
        <v>85.996002197265625</v>
      </c>
      <c r="G5757">
        <f t="shared" si="537"/>
        <v>1.4068482857796784E-3</v>
      </c>
      <c r="H5757" s="38">
        <f>G5757*SUMIF('Manual Inputs'!$B$11:$B$22,'Expanded kW'!A5757,'Manual Inputs'!$C$11:$C$22)</f>
        <v>48849.959262768913</v>
      </c>
    </row>
    <row r="5758" spans="1:8" x14ac:dyDescent="0.2">
      <c r="A5758">
        <f t="shared" si="534"/>
        <v>10</v>
      </c>
      <c r="B5758" t="b">
        <f t="shared" si="535"/>
        <v>0</v>
      </c>
      <c r="C5758" t="str">
        <f t="shared" si="536"/>
        <v>ON</v>
      </c>
      <c r="D5758" s="4">
        <f t="shared" si="538"/>
        <v>42669.833333319373</v>
      </c>
      <c r="E5758" t="str">
        <f t="shared" si="539"/>
        <v>LRKPLGS</v>
      </c>
      <c r="F5758" s="39">
        <v>85.559028625488281</v>
      </c>
      <c r="G5758">
        <f t="shared" si="537"/>
        <v>1.3996996334623788E-3</v>
      </c>
      <c r="H5758" s="38">
        <f>G5758*SUMIF('Manual Inputs'!$B$11:$B$22,'Expanded kW'!A5758,'Manual Inputs'!$C$11:$C$22)</f>
        <v>48601.736779922976</v>
      </c>
    </row>
    <row r="5759" spans="1:8" x14ac:dyDescent="0.2">
      <c r="A5759">
        <f t="shared" si="534"/>
        <v>10</v>
      </c>
      <c r="B5759" t="b">
        <f t="shared" si="535"/>
        <v>0</v>
      </c>
      <c r="C5759" t="str">
        <f t="shared" si="536"/>
        <v>OFF</v>
      </c>
      <c r="D5759" s="4">
        <f t="shared" si="538"/>
        <v>42669.874999986037</v>
      </c>
      <c r="E5759" t="str">
        <f t="shared" si="539"/>
        <v>LRKPLGS</v>
      </c>
      <c r="F5759" s="39">
        <v>79.689804077148438</v>
      </c>
      <c r="G5759">
        <f t="shared" si="537"/>
        <v>1.3036822805190757E-3</v>
      </c>
      <c r="H5759" s="38">
        <f>G5759*SUMIF('Manual Inputs'!$B$11:$B$22,'Expanded kW'!A5759,'Manual Inputs'!$C$11:$C$22)</f>
        <v>45267.728538089134</v>
      </c>
    </row>
    <row r="5760" spans="1:8" x14ac:dyDescent="0.2">
      <c r="A5760">
        <f t="shared" si="534"/>
        <v>10</v>
      </c>
      <c r="B5760" t="b">
        <f t="shared" si="535"/>
        <v>0</v>
      </c>
      <c r="C5760" t="str">
        <f t="shared" si="536"/>
        <v>OFF</v>
      </c>
      <c r="D5760" s="4">
        <f t="shared" si="538"/>
        <v>42669.916666652702</v>
      </c>
      <c r="E5760" t="str">
        <f t="shared" si="539"/>
        <v>LRKPLGS</v>
      </c>
      <c r="F5760" s="39">
        <v>73.438644409179688</v>
      </c>
      <c r="G5760">
        <f t="shared" si="537"/>
        <v>1.20141667469657E-3</v>
      </c>
      <c r="H5760" s="38">
        <f>G5760*SUMIF('Manual Inputs'!$B$11:$B$22,'Expanded kW'!A5760,'Manual Inputs'!$C$11:$C$22)</f>
        <v>41716.762361488807</v>
      </c>
    </row>
    <row r="5761" spans="1:8" x14ac:dyDescent="0.2">
      <c r="A5761">
        <f t="shared" si="534"/>
        <v>10</v>
      </c>
      <c r="B5761" t="b">
        <f t="shared" si="535"/>
        <v>0</v>
      </c>
      <c r="C5761" t="str">
        <f t="shared" si="536"/>
        <v>OFF</v>
      </c>
      <c r="D5761" s="4">
        <f t="shared" si="538"/>
        <v>42669.958333319366</v>
      </c>
      <c r="E5761" t="str">
        <f t="shared" si="539"/>
        <v>LRKPLGS</v>
      </c>
      <c r="F5761" s="39">
        <v>69.888389587402344</v>
      </c>
      <c r="G5761">
        <f t="shared" si="537"/>
        <v>1.1433364176790257E-3</v>
      </c>
      <c r="H5761" s="38">
        <f>G5761*SUMIF('Manual Inputs'!$B$11:$B$22,'Expanded kW'!A5761,'Manual Inputs'!$C$11:$C$22)</f>
        <v>39700.042990994785</v>
      </c>
    </row>
    <row r="5762" spans="1:8" x14ac:dyDescent="0.2">
      <c r="A5762">
        <f t="shared" ref="A5762:A5825" si="540">MONTH(D5762)</f>
        <v>10</v>
      </c>
      <c r="B5762" t="b">
        <f t="shared" ref="B5762:B5825" si="541">IF(ISNA(VLOOKUP(DATE(YEAR(D5762),MONTH(D5762),DAY(D5762)),Holidays,1,FALSE)),FALSE,TRUE)</f>
        <v>0</v>
      </c>
      <c r="C5762" t="str">
        <f t="shared" ref="C5762:C5825" si="542">IF(OR(HOUR(D5762)&lt;PkStart,HOUR(D5762)&gt;OPkStart-1,WEEKDAY(D5762,2)&gt;5,B5762)=TRUE,"OFF","ON")</f>
        <v>OFF</v>
      </c>
      <c r="D5762" s="4">
        <f t="shared" si="538"/>
        <v>42669.99999998603</v>
      </c>
      <c r="E5762" t="str">
        <f t="shared" si="539"/>
        <v>LRKPLGS</v>
      </c>
      <c r="F5762" s="39">
        <v>67.288017272949219</v>
      </c>
      <c r="G5762">
        <f t="shared" ref="G5762:G5825" si="543">IF(SUMIF($A$2:$A$8761,A5762,$F$2:$F$8761)=0,0,F5762/SUMIF($A$2:$A$8761,A5762,$F$2:$F$8761))</f>
        <v>1.1007957269549907E-3</v>
      </c>
      <c r="H5762" s="38">
        <f>G5762*SUMIF('Manual Inputs'!$B$11:$B$22,'Expanded kW'!A5762,'Manual Inputs'!$C$11:$C$22)</f>
        <v>38222.903607960696</v>
      </c>
    </row>
    <row r="5763" spans="1:8" x14ac:dyDescent="0.2">
      <c r="A5763">
        <f t="shared" si="540"/>
        <v>10</v>
      </c>
      <c r="B5763" t="b">
        <f t="shared" si="541"/>
        <v>0</v>
      </c>
      <c r="C5763" t="str">
        <f t="shared" si="542"/>
        <v>OFF</v>
      </c>
      <c r="D5763" s="4">
        <f t="shared" si="538"/>
        <v>42670.041666652694</v>
      </c>
      <c r="E5763" t="str">
        <f t="shared" si="539"/>
        <v>LRKPLGS</v>
      </c>
      <c r="F5763" s="39">
        <v>63.897087097167969</v>
      </c>
      <c r="G5763">
        <f t="shared" si="543"/>
        <v>1.0453219353471744E-3</v>
      </c>
      <c r="H5763" s="38">
        <f>G5763*SUMIF('Manual Inputs'!$B$11:$B$22,'Expanded kW'!A5763,'Manual Inputs'!$C$11:$C$22)</f>
        <v>36296.688473333488</v>
      </c>
    </row>
    <row r="5764" spans="1:8" x14ac:dyDescent="0.2">
      <c r="A5764">
        <f t="shared" si="540"/>
        <v>10</v>
      </c>
      <c r="B5764" t="b">
        <f t="shared" si="541"/>
        <v>0</v>
      </c>
      <c r="C5764" t="str">
        <f t="shared" si="542"/>
        <v>OFF</v>
      </c>
      <c r="D5764" s="4">
        <f t="shared" ref="D5764:D5827" si="544">+D5763+1/24</f>
        <v>42670.083333319359</v>
      </c>
      <c r="E5764" t="str">
        <f t="shared" ref="E5764:E5827" si="545">+E5763</f>
        <v>LRKPLGS</v>
      </c>
      <c r="F5764" s="39">
        <v>62.104476928710938</v>
      </c>
      <c r="G5764">
        <f t="shared" si="543"/>
        <v>1.0159957983393172E-3</v>
      </c>
      <c r="H5764" s="38">
        <f>G5764*SUMIF('Manual Inputs'!$B$11:$B$22,'Expanded kW'!A5764,'Manual Inputs'!$C$11:$C$22)</f>
        <v>35278.397721836947</v>
      </c>
    </row>
    <row r="5765" spans="1:8" x14ac:dyDescent="0.2">
      <c r="A5765">
        <f t="shared" si="540"/>
        <v>10</v>
      </c>
      <c r="B5765" t="b">
        <f t="shared" si="541"/>
        <v>0</v>
      </c>
      <c r="C5765" t="str">
        <f t="shared" si="542"/>
        <v>OFF</v>
      </c>
      <c r="D5765" s="4">
        <f t="shared" si="544"/>
        <v>42670.124999986023</v>
      </c>
      <c r="E5765" t="str">
        <f t="shared" si="545"/>
        <v>LRKPLGS</v>
      </c>
      <c r="F5765" s="39">
        <v>58.567218780517578</v>
      </c>
      <c r="G5765">
        <f t="shared" si="543"/>
        <v>9.5812815990269854E-4</v>
      </c>
      <c r="H5765" s="38">
        <f>G5765*SUMIF('Manual Inputs'!$B$11:$B$22,'Expanded kW'!A5765,'Manual Inputs'!$C$11:$C$22)</f>
        <v>33269.061101225561</v>
      </c>
    </row>
    <row r="5766" spans="1:8" x14ac:dyDescent="0.2">
      <c r="A5766">
        <f t="shared" si="540"/>
        <v>10</v>
      </c>
      <c r="B5766" t="b">
        <f t="shared" si="541"/>
        <v>0</v>
      </c>
      <c r="C5766" t="str">
        <f t="shared" si="542"/>
        <v>OFF</v>
      </c>
      <c r="D5766" s="4">
        <f t="shared" si="544"/>
        <v>42670.166666652687</v>
      </c>
      <c r="E5766" t="str">
        <f t="shared" si="545"/>
        <v>LRKPLGS</v>
      </c>
      <c r="F5766" s="39">
        <v>58.137279510498047</v>
      </c>
      <c r="G5766">
        <f t="shared" si="543"/>
        <v>9.510945849740773E-4</v>
      </c>
      <c r="H5766" s="38">
        <f>G5766*SUMIF('Manual Inputs'!$B$11:$B$22,'Expanded kW'!A5766,'Manual Inputs'!$C$11:$C$22)</f>
        <v>33024.834447784844</v>
      </c>
    </row>
    <row r="5767" spans="1:8" x14ac:dyDescent="0.2">
      <c r="A5767">
        <f t="shared" si="540"/>
        <v>10</v>
      </c>
      <c r="B5767" t="b">
        <f t="shared" si="541"/>
        <v>0</v>
      </c>
      <c r="C5767" t="str">
        <f t="shared" si="542"/>
        <v>OFF</v>
      </c>
      <c r="D5767" s="4">
        <f t="shared" si="544"/>
        <v>42670.208333319351</v>
      </c>
      <c r="E5767" t="str">
        <f t="shared" si="545"/>
        <v>LRKPLGS</v>
      </c>
      <c r="F5767" s="39">
        <v>74.107040405273438</v>
      </c>
      <c r="G5767">
        <f t="shared" si="543"/>
        <v>1.2123512732511571E-3</v>
      </c>
      <c r="H5767" s="38">
        <f>G5767*SUMIF('Manual Inputs'!$B$11:$B$22,'Expanded kW'!A5767,'Manual Inputs'!$C$11:$C$22)</f>
        <v>42096.444164669374</v>
      </c>
    </row>
    <row r="5768" spans="1:8" x14ac:dyDescent="0.2">
      <c r="A5768">
        <f t="shared" si="540"/>
        <v>10</v>
      </c>
      <c r="B5768" t="b">
        <f t="shared" si="541"/>
        <v>0</v>
      </c>
      <c r="C5768" t="str">
        <f t="shared" si="542"/>
        <v>OFF</v>
      </c>
      <c r="D5768" s="4">
        <f t="shared" si="544"/>
        <v>42670.249999986016</v>
      </c>
      <c r="E5768" t="str">
        <f t="shared" si="545"/>
        <v>LRKPLGS</v>
      </c>
      <c r="F5768" s="39">
        <v>92.577980041503906</v>
      </c>
      <c r="G5768">
        <f t="shared" si="543"/>
        <v>1.5145258988152862E-3</v>
      </c>
      <c r="H5768" s="38">
        <f>G5768*SUMIF('Manual Inputs'!$B$11:$B$22,'Expanded kW'!A5768,'Manual Inputs'!$C$11:$C$22)</f>
        <v>52588.84643594161</v>
      </c>
    </row>
    <row r="5769" spans="1:8" x14ac:dyDescent="0.2">
      <c r="A5769">
        <f t="shared" si="540"/>
        <v>10</v>
      </c>
      <c r="B5769" t="b">
        <f t="shared" si="541"/>
        <v>0</v>
      </c>
      <c r="C5769" t="str">
        <f t="shared" si="542"/>
        <v>ON</v>
      </c>
      <c r="D5769" s="4">
        <f t="shared" si="544"/>
        <v>42670.29166665268</v>
      </c>
      <c r="E5769" t="str">
        <f t="shared" si="545"/>
        <v>LRKPLGS</v>
      </c>
      <c r="F5769" s="39">
        <v>92.146942138671875</v>
      </c>
      <c r="G5769">
        <f t="shared" si="543"/>
        <v>1.5074743508454831E-3</v>
      </c>
      <c r="H5769" s="38">
        <f>G5769*SUMIF('Manual Inputs'!$B$11:$B$22,'Expanded kW'!A5769,'Manual Inputs'!$C$11:$C$22)</f>
        <v>52343.995705023292</v>
      </c>
    </row>
    <row r="5770" spans="1:8" x14ac:dyDescent="0.2">
      <c r="A5770">
        <f t="shared" si="540"/>
        <v>10</v>
      </c>
      <c r="B5770" t="b">
        <f t="shared" si="541"/>
        <v>0</v>
      </c>
      <c r="C5770" t="str">
        <f t="shared" si="542"/>
        <v>ON</v>
      </c>
      <c r="D5770" s="4">
        <f t="shared" si="544"/>
        <v>42670.333333319344</v>
      </c>
      <c r="E5770" t="str">
        <f t="shared" si="545"/>
        <v>LRKPLGS</v>
      </c>
      <c r="F5770" s="39">
        <v>101.92061614990234</v>
      </c>
      <c r="G5770">
        <f t="shared" si="543"/>
        <v>1.667366394395691E-3</v>
      </c>
      <c r="H5770" s="38">
        <f>G5770*SUMIF('Manual Inputs'!$B$11:$B$22,'Expanded kW'!A5770,'Manual Inputs'!$C$11:$C$22)</f>
        <v>57895.923295808112</v>
      </c>
    </row>
    <row r="5771" spans="1:8" x14ac:dyDescent="0.2">
      <c r="A5771">
        <f t="shared" si="540"/>
        <v>10</v>
      </c>
      <c r="B5771" t="b">
        <f t="shared" si="541"/>
        <v>0</v>
      </c>
      <c r="C5771" t="str">
        <f t="shared" si="542"/>
        <v>ON</v>
      </c>
      <c r="D5771" s="4">
        <f t="shared" si="544"/>
        <v>42670.374999986008</v>
      </c>
      <c r="E5771" t="str">
        <f t="shared" si="545"/>
        <v>LRKPLGS</v>
      </c>
      <c r="F5771" s="39">
        <v>108.14529418945312</v>
      </c>
      <c r="G5771">
        <f t="shared" si="543"/>
        <v>1.7691987750380422E-3</v>
      </c>
      <c r="H5771" s="38">
        <f>G5771*SUMIF('Manual Inputs'!$B$11:$B$22,'Expanded kW'!A5771,'Manual Inputs'!$C$11:$C$22)</f>
        <v>61431.84660487534</v>
      </c>
    </row>
    <row r="5772" spans="1:8" x14ac:dyDescent="0.2">
      <c r="A5772">
        <f t="shared" si="540"/>
        <v>10</v>
      </c>
      <c r="B5772" t="b">
        <f t="shared" si="541"/>
        <v>0</v>
      </c>
      <c r="C5772" t="str">
        <f t="shared" si="542"/>
        <v>ON</v>
      </c>
      <c r="D5772" s="4">
        <f t="shared" si="544"/>
        <v>42670.416666652673</v>
      </c>
      <c r="E5772" t="str">
        <f t="shared" si="545"/>
        <v>LRKPLGS</v>
      </c>
      <c r="F5772" s="39">
        <v>110.57205200195312</v>
      </c>
      <c r="G5772">
        <f t="shared" si="543"/>
        <v>1.8088992260041992E-3</v>
      </c>
      <c r="H5772" s="38">
        <f>G5772*SUMIF('Manual Inputs'!$B$11:$B$22,'Expanded kW'!A5772,'Manual Inputs'!$C$11:$C$22)</f>
        <v>62810.364410962386</v>
      </c>
    </row>
    <row r="5773" spans="1:8" x14ac:dyDescent="0.2">
      <c r="A5773">
        <f t="shared" si="540"/>
        <v>10</v>
      </c>
      <c r="B5773" t="b">
        <f t="shared" si="541"/>
        <v>0</v>
      </c>
      <c r="C5773" t="str">
        <f t="shared" si="542"/>
        <v>ON</v>
      </c>
      <c r="D5773" s="4">
        <f t="shared" si="544"/>
        <v>42670.458333319337</v>
      </c>
      <c r="E5773" t="str">
        <f t="shared" si="545"/>
        <v>LRKPLGS</v>
      </c>
      <c r="F5773" s="39">
        <v>112.58285522460937</v>
      </c>
      <c r="G5773">
        <f t="shared" si="543"/>
        <v>1.8417948838784456E-3</v>
      </c>
      <c r="H5773" s="38">
        <f>G5773*SUMIF('Manual Inputs'!$B$11:$B$22,'Expanded kW'!A5773,'Manual Inputs'!$C$11:$C$22)</f>
        <v>63952.599549834056</v>
      </c>
    </row>
    <row r="5774" spans="1:8" x14ac:dyDescent="0.2">
      <c r="A5774">
        <f t="shared" si="540"/>
        <v>10</v>
      </c>
      <c r="B5774" t="b">
        <f t="shared" si="541"/>
        <v>0</v>
      </c>
      <c r="C5774" t="str">
        <f t="shared" si="542"/>
        <v>ON</v>
      </c>
      <c r="D5774" s="4">
        <f t="shared" si="544"/>
        <v>42670.499999986001</v>
      </c>
      <c r="E5774" t="str">
        <f t="shared" si="545"/>
        <v>LRKPLGS</v>
      </c>
      <c r="F5774" s="39">
        <v>114.95527648925781</v>
      </c>
      <c r="G5774">
        <f t="shared" si="543"/>
        <v>1.8806064181828162E-3</v>
      </c>
      <c r="H5774" s="38">
        <f>G5774*SUMIF('Manual Inputs'!$B$11:$B$22,'Expanded kW'!A5774,'Manual Inputs'!$C$11:$C$22)</f>
        <v>65300.251524007894</v>
      </c>
    </row>
    <row r="5775" spans="1:8" x14ac:dyDescent="0.2">
      <c r="A5775">
        <f t="shared" si="540"/>
        <v>10</v>
      </c>
      <c r="B5775" t="b">
        <f t="shared" si="541"/>
        <v>0</v>
      </c>
      <c r="C5775" t="str">
        <f t="shared" si="542"/>
        <v>ON</v>
      </c>
      <c r="D5775" s="4">
        <f t="shared" si="544"/>
        <v>42670.541666652665</v>
      </c>
      <c r="E5775" t="str">
        <f t="shared" si="545"/>
        <v>LRKPLGS</v>
      </c>
      <c r="F5775" s="39">
        <v>113.90464019775391</v>
      </c>
      <c r="G5775">
        <f t="shared" si="543"/>
        <v>1.8634185742375871E-3</v>
      </c>
      <c r="H5775" s="38">
        <f>G5775*SUMIF('Manual Inputs'!$B$11:$B$22,'Expanded kW'!A5775,'Manual Inputs'!$C$11:$C$22)</f>
        <v>64703.438431205956</v>
      </c>
    </row>
    <row r="5776" spans="1:8" x14ac:dyDescent="0.2">
      <c r="A5776">
        <f t="shared" si="540"/>
        <v>10</v>
      </c>
      <c r="B5776" t="b">
        <f t="shared" si="541"/>
        <v>0</v>
      </c>
      <c r="C5776" t="str">
        <f t="shared" si="542"/>
        <v>ON</v>
      </c>
      <c r="D5776" s="4">
        <f t="shared" si="544"/>
        <v>42670.58333331933</v>
      </c>
      <c r="E5776" t="str">
        <f t="shared" si="545"/>
        <v>LRKPLGS</v>
      </c>
      <c r="F5776" s="39">
        <v>108.05064392089844</v>
      </c>
      <c r="G5776">
        <f t="shared" si="543"/>
        <v>1.7676503476151105E-3</v>
      </c>
      <c r="H5776" s="38">
        <f>G5776*SUMIF('Manual Inputs'!$B$11:$B$22,'Expanded kW'!A5776,'Manual Inputs'!$C$11:$C$22)</f>
        <v>61378.080596631138</v>
      </c>
    </row>
    <row r="5777" spans="1:8" x14ac:dyDescent="0.2">
      <c r="A5777">
        <f t="shared" si="540"/>
        <v>10</v>
      </c>
      <c r="B5777" t="b">
        <f t="shared" si="541"/>
        <v>0</v>
      </c>
      <c r="C5777" t="str">
        <f t="shared" si="542"/>
        <v>ON</v>
      </c>
      <c r="D5777" s="4">
        <f t="shared" si="544"/>
        <v>42670.624999985994</v>
      </c>
      <c r="E5777" t="str">
        <f t="shared" si="545"/>
        <v>LRKPLGS</v>
      </c>
      <c r="F5777" s="39">
        <v>105.16324615478516</v>
      </c>
      <c r="G5777">
        <f t="shared" si="543"/>
        <v>1.720414075069528E-3</v>
      </c>
      <c r="H5777" s="38">
        <f>G5777*SUMIF('Manual Inputs'!$B$11:$B$22,'Expanded kW'!A5777,'Manual Inputs'!$C$11:$C$22)</f>
        <v>59737.896638701422</v>
      </c>
    </row>
    <row r="5778" spans="1:8" x14ac:dyDescent="0.2">
      <c r="A5778">
        <f t="shared" si="540"/>
        <v>10</v>
      </c>
      <c r="B5778" t="b">
        <f t="shared" si="541"/>
        <v>0</v>
      </c>
      <c r="C5778" t="str">
        <f t="shared" si="542"/>
        <v>ON</v>
      </c>
      <c r="D5778" s="4">
        <f t="shared" si="544"/>
        <v>42670.666666652658</v>
      </c>
      <c r="E5778" t="str">
        <f t="shared" si="545"/>
        <v>LRKPLGS</v>
      </c>
      <c r="F5778" s="39">
        <v>100.10828399658203</v>
      </c>
      <c r="G5778">
        <f t="shared" si="543"/>
        <v>1.6377176163360624E-3</v>
      </c>
      <c r="H5778" s="38">
        <f>G5778*SUMIF('Manual Inputs'!$B$11:$B$22,'Expanded kW'!A5778,'Manual Inputs'!$C$11:$C$22)</f>
        <v>56866.429486814304</v>
      </c>
    </row>
    <row r="5779" spans="1:8" x14ac:dyDescent="0.2">
      <c r="A5779">
        <f t="shared" si="540"/>
        <v>10</v>
      </c>
      <c r="B5779" t="b">
        <f t="shared" si="541"/>
        <v>0</v>
      </c>
      <c r="C5779" t="str">
        <f t="shared" si="542"/>
        <v>ON</v>
      </c>
      <c r="D5779" s="4">
        <f t="shared" si="544"/>
        <v>42670.708333319322</v>
      </c>
      <c r="E5779" t="str">
        <f t="shared" si="545"/>
        <v>LRKPLGS</v>
      </c>
      <c r="F5779" s="39">
        <v>91.109603881835938</v>
      </c>
      <c r="G5779">
        <f t="shared" si="543"/>
        <v>1.4905040555862259E-3</v>
      </c>
      <c r="H5779" s="38">
        <f>G5779*SUMIF('Manual Inputs'!$B$11:$B$22,'Expanded kW'!A5779,'Manual Inputs'!$C$11:$C$22)</f>
        <v>51754.73655002319</v>
      </c>
    </row>
    <row r="5780" spans="1:8" x14ac:dyDescent="0.2">
      <c r="A5780">
        <f t="shared" si="540"/>
        <v>10</v>
      </c>
      <c r="B5780" t="b">
        <f t="shared" si="541"/>
        <v>0</v>
      </c>
      <c r="C5780" t="str">
        <f t="shared" si="542"/>
        <v>ON</v>
      </c>
      <c r="D5780" s="4">
        <f t="shared" si="544"/>
        <v>42670.749999985987</v>
      </c>
      <c r="E5780" t="str">
        <f t="shared" si="545"/>
        <v>LRKPLGS</v>
      </c>
      <c r="F5780" s="39">
        <v>87.256568908691406</v>
      </c>
      <c r="G5780">
        <f t="shared" si="543"/>
        <v>1.427470478344075E-3</v>
      </c>
      <c r="H5780" s="38">
        <f>G5780*SUMIF('Manual Inputs'!$B$11:$B$22,'Expanded kW'!A5780,'Manual Inputs'!$C$11:$C$22)</f>
        <v>49566.023160249839</v>
      </c>
    </row>
    <row r="5781" spans="1:8" x14ac:dyDescent="0.2">
      <c r="A5781">
        <f t="shared" si="540"/>
        <v>10</v>
      </c>
      <c r="B5781" t="b">
        <f t="shared" si="541"/>
        <v>0</v>
      </c>
      <c r="C5781" t="str">
        <f t="shared" si="542"/>
        <v>ON</v>
      </c>
      <c r="D5781" s="4">
        <f t="shared" si="544"/>
        <v>42670.791666652651</v>
      </c>
      <c r="E5781" t="str">
        <f t="shared" si="545"/>
        <v>LRKPLGS</v>
      </c>
      <c r="F5781" s="39">
        <v>85.05413818359375</v>
      </c>
      <c r="G5781">
        <f t="shared" si="543"/>
        <v>1.3914398977242393E-3</v>
      </c>
      <c r="H5781" s="38">
        <f>G5781*SUMIF('Manual Inputs'!$B$11:$B$22,'Expanded kW'!A5781,'Manual Inputs'!$C$11:$C$22)</f>
        <v>48314.934174121219</v>
      </c>
    </row>
    <row r="5782" spans="1:8" x14ac:dyDescent="0.2">
      <c r="A5782">
        <f t="shared" si="540"/>
        <v>10</v>
      </c>
      <c r="B5782" t="b">
        <f t="shared" si="541"/>
        <v>0</v>
      </c>
      <c r="C5782" t="str">
        <f t="shared" si="542"/>
        <v>ON</v>
      </c>
      <c r="D5782" s="4">
        <f t="shared" si="544"/>
        <v>42670.833333319315</v>
      </c>
      <c r="E5782" t="str">
        <f t="shared" si="545"/>
        <v>LRKPLGS</v>
      </c>
      <c r="F5782" s="39">
        <v>82.322624206542969</v>
      </c>
      <c r="G5782">
        <f t="shared" si="543"/>
        <v>1.3467538000219057E-3</v>
      </c>
      <c r="H5782" s="38">
        <f>G5782*SUMIF('Manual Inputs'!$B$11:$B$22,'Expanded kW'!A5782,'Manual Inputs'!$C$11:$C$22)</f>
        <v>46763.299876069432</v>
      </c>
    </row>
    <row r="5783" spans="1:8" x14ac:dyDescent="0.2">
      <c r="A5783">
        <f t="shared" si="540"/>
        <v>10</v>
      </c>
      <c r="B5783" t="b">
        <f t="shared" si="541"/>
        <v>0</v>
      </c>
      <c r="C5783" t="str">
        <f t="shared" si="542"/>
        <v>OFF</v>
      </c>
      <c r="D5783" s="4">
        <f t="shared" si="544"/>
        <v>42670.874999985979</v>
      </c>
      <c r="E5783" t="str">
        <f t="shared" si="545"/>
        <v>LRKPLGS</v>
      </c>
      <c r="F5783" s="39">
        <v>73.423248291015625</v>
      </c>
      <c r="G5783">
        <f t="shared" si="543"/>
        <v>1.201164802494452E-3</v>
      </c>
      <c r="H5783" s="38">
        <f>G5783*SUMIF('Manual Inputs'!$B$11:$B$22,'Expanded kW'!A5783,'Manual Inputs'!$C$11:$C$22)</f>
        <v>41708.016609059596</v>
      </c>
    </row>
    <row r="5784" spans="1:8" x14ac:dyDescent="0.2">
      <c r="A5784">
        <f t="shared" si="540"/>
        <v>10</v>
      </c>
      <c r="B5784" t="b">
        <f t="shared" si="541"/>
        <v>0</v>
      </c>
      <c r="C5784" t="str">
        <f t="shared" si="542"/>
        <v>OFF</v>
      </c>
      <c r="D5784" s="4">
        <f t="shared" si="544"/>
        <v>42670.916666652643</v>
      </c>
      <c r="E5784" t="str">
        <f t="shared" si="545"/>
        <v>LRKPLGS</v>
      </c>
      <c r="F5784" s="39">
        <v>70.197334289550781</v>
      </c>
      <c r="G5784">
        <f t="shared" si="543"/>
        <v>1.1483905866347085E-3</v>
      </c>
      <c r="H5784" s="38">
        <f>G5784*SUMIF('Manual Inputs'!$B$11:$B$22,'Expanded kW'!A5784,'Manual Inputs'!$C$11:$C$22)</f>
        <v>39875.538778342903</v>
      </c>
    </row>
    <row r="5785" spans="1:8" x14ac:dyDescent="0.2">
      <c r="A5785">
        <f t="shared" si="540"/>
        <v>10</v>
      </c>
      <c r="B5785" t="b">
        <f t="shared" si="541"/>
        <v>0</v>
      </c>
      <c r="C5785" t="str">
        <f t="shared" si="542"/>
        <v>OFF</v>
      </c>
      <c r="D5785" s="4">
        <f t="shared" si="544"/>
        <v>42670.958333319308</v>
      </c>
      <c r="E5785" t="str">
        <f t="shared" si="545"/>
        <v>LRKPLGS</v>
      </c>
      <c r="F5785" s="39">
        <v>66.878456115722656</v>
      </c>
      <c r="G5785">
        <f t="shared" si="543"/>
        <v>1.0940955269777358E-3</v>
      </c>
      <c r="H5785" s="38">
        <f>G5785*SUMIF('Manual Inputs'!$B$11:$B$22,'Expanded kW'!A5785,'Manual Inputs'!$C$11:$C$22)</f>
        <v>37990.252724955273</v>
      </c>
    </row>
    <row r="5786" spans="1:8" x14ac:dyDescent="0.2">
      <c r="A5786">
        <f t="shared" si="540"/>
        <v>10</v>
      </c>
      <c r="B5786" t="b">
        <f t="shared" si="541"/>
        <v>0</v>
      </c>
      <c r="C5786" t="str">
        <f t="shared" si="542"/>
        <v>OFF</v>
      </c>
      <c r="D5786" s="4">
        <f t="shared" si="544"/>
        <v>42670.999999985972</v>
      </c>
      <c r="E5786" t="str">
        <f t="shared" si="545"/>
        <v>LRKPLGS</v>
      </c>
      <c r="F5786" s="39">
        <v>63.868080139160156</v>
      </c>
      <c r="G5786">
        <f t="shared" si="543"/>
        <v>1.0448473971348589E-3</v>
      </c>
      <c r="H5786" s="38">
        <f>G5786*SUMIF('Manual Inputs'!$B$11:$B$22,'Expanded kW'!A5786,'Manual Inputs'!$C$11:$C$22)</f>
        <v>36280.211094376173</v>
      </c>
    </row>
    <row r="5787" spans="1:8" x14ac:dyDescent="0.2">
      <c r="A5787">
        <f t="shared" si="540"/>
        <v>10</v>
      </c>
      <c r="B5787" t="b">
        <f t="shared" si="541"/>
        <v>0</v>
      </c>
      <c r="C5787" t="str">
        <f t="shared" si="542"/>
        <v>OFF</v>
      </c>
      <c r="D5787" s="4">
        <f t="shared" si="544"/>
        <v>42671.041666652636</v>
      </c>
      <c r="E5787" t="str">
        <f t="shared" si="545"/>
        <v>LRKPLGS</v>
      </c>
      <c r="F5787" s="39">
        <v>61.656841278076172</v>
      </c>
      <c r="G5787">
        <f t="shared" si="543"/>
        <v>1.0086727201536034E-3</v>
      </c>
      <c r="H5787" s="38">
        <f>G5787*SUMIF('Manual Inputs'!$B$11:$B$22,'Expanded kW'!A5787,'Manual Inputs'!$C$11:$C$22)</f>
        <v>35024.118653748286</v>
      </c>
    </row>
    <row r="5788" spans="1:8" x14ac:dyDescent="0.2">
      <c r="A5788">
        <f t="shared" si="540"/>
        <v>10</v>
      </c>
      <c r="B5788" t="b">
        <f t="shared" si="541"/>
        <v>0</v>
      </c>
      <c r="C5788" t="str">
        <f t="shared" si="542"/>
        <v>OFF</v>
      </c>
      <c r="D5788" s="4">
        <f t="shared" si="544"/>
        <v>42671.0833333193</v>
      </c>
      <c r="E5788" t="str">
        <f t="shared" si="545"/>
        <v>LRKPLGS</v>
      </c>
      <c r="F5788" s="39">
        <v>58.067592620849609</v>
      </c>
      <c r="G5788">
        <f t="shared" si="543"/>
        <v>9.4995454498688898E-4</v>
      </c>
      <c r="H5788" s="38">
        <f>G5788*SUMIF('Manual Inputs'!$B$11:$B$22,'Expanded kW'!A5788,'Manual Inputs'!$C$11:$C$22)</f>
        <v>32985.248866670663</v>
      </c>
    </row>
    <row r="5789" spans="1:8" x14ac:dyDescent="0.2">
      <c r="A5789">
        <f t="shared" si="540"/>
        <v>10</v>
      </c>
      <c r="B5789" t="b">
        <f t="shared" si="541"/>
        <v>0</v>
      </c>
      <c r="C5789" t="str">
        <f t="shared" si="542"/>
        <v>OFF</v>
      </c>
      <c r="D5789" s="4">
        <f t="shared" si="544"/>
        <v>42671.124999985965</v>
      </c>
      <c r="E5789" t="str">
        <f t="shared" si="545"/>
        <v>LRKPLGS</v>
      </c>
      <c r="F5789" s="39">
        <v>58.558876037597656</v>
      </c>
      <c r="G5789">
        <f t="shared" si="543"/>
        <v>9.5799167712122383E-4</v>
      </c>
      <c r="H5789" s="38">
        <f>G5789*SUMIF('Manual Inputs'!$B$11:$B$22,'Expanded kW'!A5789,'Manual Inputs'!$C$11:$C$22)</f>
        <v>33264.322012880002</v>
      </c>
    </row>
    <row r="5790" spans="1:8" x14ac:dyDescent="0.2">
      <c r="A5790">
        <f t="shared" si="540"/>
        <v>10</v>
      </c>
      <c r="B5790" t="b">
        <f t="shared" si="541"/>
        <v>0</v>
      </c>
      <c r="C5790" t="str">
        <f t="shared" si="542"/>
        <v>OFF</v>
      </c>
      <c r="D5790" s="4">
        <f t="shared" si="544"/>
        <v>42671.166666652629</v>
      </c>
      <c r="E5790" t="str">
        <f t="shared" si="545"/>
        <v>LRKPLGS</v>
      </c>
      <c r="F5790" s="39">
        <v>59.621238708496094</v>
      </c>
      <c r="G5790">
        <f t="shared" si="543"/>
        <v>9.7537135831851217E-4</v>
      </c>
      <c r="H5790" s="38">
        <f>G5790*SUMIF('Manual Inputs'!$B$11:$B$22,'Expanded kW'!A5790,'Manual Inputs'!$C$11:$C$22)</f>
        <v>33867.796265981102</v>
      </c>
    </row>
    <row r="5791" spans="1:8" x14ac:dyDescent="0.2">
      <c r="A5791">
        <f t="shared" si="540"/>
        <v>10</v>
      </c>
      <c r="B5791" t="b">
        <f t="shared" si="541"/>
        <v>0</v>
      </c>
      <c r="C5791" t="str">
        <f t="shared" si="542"/>
        <v>OFF</v>
      </c>
      <c r="D5791" s="4">
        <f t="shared" si="544"/>
        <v>42671.208333319293</v>
      </c>
      <c r="E5791" t="str">
        <f t="shared" si="545"/>
        <v>LRKPLGS</v>
      </c>
      <c r="F5791" s="39">
        <v>70.499160766601562</v>
      </c>
      <c r="G5791">
        <f t="shared" si="543"/>
        <v>1.153328305261067E-3</v>
      </c>
      <c r="H5791" s="38">
        <f>G5791*SUMIF('Manual Inputs'!$B$11:$B$22,'Expanded kW'!A5791,'Manual Inputs'!$C$11:$C$22)</f>
        <v>40046.991063700705</v>
      </c>
    </row>
    <row r="5792" spans="1:8" x14ac:dyDescent="0.2">
      <c r="A5792">
        <f t="shared" si="540"/>
        <v>10</v>
      </c>
      <c r="B5792" t="b">
        <f t="shared" si="541"/>
        <v>0</v>
      </c>
      <c r="C5792" t="str">
        <f t="shared" si="542"/>
        <v>OFF</v>
      </c>
      <c r="D5792" s="4">
        <f t="shared" si="544"/>
        <v>42671.249999985957</v>
      </c>
      <c r="E5792" t="str">
        <f t="shared" si="545"/>
        <v>LRKPLGS</v>
      </c>
      <c r="F5792" s="39">
        <v>87.247520446777344</v>
      </c>
      <c r="G5792">
        <f t="shared" si="543"/>
        <v>1.4273224503798965E-3</v>
      </c>
      <c r="H5792" s="38">
        <f>G5792*SUMIF('Manual Inputs'!$B$11:$B$22,'Expanded kW'!A5792,'Manual Inputs'!$C$11:$C$22)</f>
        <v>49560.883188802341</v>
      </c>
    </row>
    <row r="5793" spans="1:8" x14ac:dyDescent="0.2">
      <c r="A5793">
        <f t="shared" si="540"/>
        <v>10</v>
      </c>
      <c r="B5793" t="b">
        <f t="shared" si="541"/>
        <v>0</v>
      </c>
      <c r="C5793" t="str">
        <f t="shared" si="542"/>
        <v>ON</v>
      </c>
      <c r="D5793" s="4">
        <f t="shared" si="544"/>
        <v>42671.291666652622</v>
      </c>
      <c r="E5793" t="str">
        <f t="shared" si="545"/>
        <v>LRKPLGS</v>
      </c>
      <c r="F5793" s="39">
        <v>90.169898986816406</v>
      </c>
      <c r="G5793">
        <f t="shared" si="543"/>
        <v>1.4751309895492208E-3</v>
      </c>
      <c r="H5793" s="38">
        <f>G5793*SUMIF('Manual Inputs'!$B$11:$B$22,'Expanded kW'!A5793,'Manual Inputs'!$C$11:$C$22)</f>
        <v>51220.937946973849</v>
      </c>
    </row>
    <row r="5794" spans="1:8" x14ac:dyDescent="0.2">
      <c r="A5794">
        <f t="shared" si="540"/>
        <v>10</v>
      </c>
      <c r="B5794" t="b">
        <f t="shared" si="541"/>
        <v>0</v>
      </c>
      <c r="C5794" t="str">
        <f t="shared" si="542"/>
        <v>ON</v>
      </c>
      <c r="D5794" s="4">
        <f t="shared" si="544"/>
        <v>42671.333333319286</v>
      </c>
      <c r="E5794" t="str">
        <f t="shared" si="545"/>
        <v>LRKPLGS</v>
      </c>
      <c r="F5794" s="39">
        <v>97.068115234375</v>
      </c>
      <c r="G5794">
        <f t="shared" si="543"/>
        <v>1.5879820925639133E-3</v>
      </c>
      <c r="H5794" s="38">
        <f>G5794*SUMIF('Manual Inputs'!$B$11:$B$22,'Expanded kW'!A5794,'Manual Inputs'!$C$11:$C$22)</f>
        <v>55139.46408852654</v>
      </c>
    </row>
    <row r="5795" spans="1:8" x14ac:dyDescent="0.2">
      <c r="A5795">
        <f t="shared" si="540"/>
        <v>10</v>
      </c>
      <c r="B5795" t="b">
        <f t="shared" si="541"/>
        <v>0</v>
      </c>
      <c r="C5795" t="str">
        <f t="shared" si="542"/>
        <v>ON</v>
      </c>
      <c r="D5795" s="4">
        <f t="shared" si="544"/>
        <v>42671.37499998595</v>
      </c>
      <c r="E5795" t="str">
        <f t="shared" si="545"/>
        <v>LRKPLGS</v>
      </c>
      <c r="F5795" s="39">
        <v>97.655136108398438</v>
      </c>
      <c r="G5795">
        <f t="shared" si="543"/>
        <v>1.5975854379431827E-3</v>
      </c>
      <c r="H5795" s="38">
        <f>G5795*SUMIF('Manual Inputs'!$B$11:$B$22,'Expanded kW'!A5795,'Manual Inputs'!$C$11:$C$22)</f>
        <v>55472.920819650622</v>
      </c>
    </row>
    <row r="5796" spans="1:8" x14ac:dyDescent="0.2">
      <c r="A5796">
        <f t="shared" si="540"/>
        <v>10</v>
      </c>
      <c r="B5796" t="b">
        <f t="shared" si="541"/>
        <v>0</v>
      </c>
      <c r="C5796" t="str">
        <f t="shared" si="542"/>
        <v>ON</v>
      </c>
      <c r="D5796" s="4">
        <f t="shared" si="544"/>
        <v>42671.416666652614</v>
      </c>
      <c r="E5796" t="str">
        <f t="shared" si="545"/>
        <v>LRKPLGS</v>
      </c>
      <c r="F5796" s="39">
        <v>97.36175537109375</v>
      </c>
      <c r="G5796">
        <f t="shared" si="543"/>
        <v>1.5927858870709098E-3</v>
      </c>
      <c r="H5796" s="38">
        <f>G5796*SUMIF('Manual Inputs'!$B$11:$B$22,'Expanded kW'!A5796,'Manual Inputs'!$C$11:$C$22)</f>
        <v>55306.266129901909</v>
      </c>
    </row>
    <row r="5797" spans="1:8" x14ac:dyDescent="0.2">
      <c r="A5797">
        <f t="shared" si="540"/>
        <v>10</v>
      </c>
      <c r="B5797" t="b">
        <f t="shared" si="541"/>
        <v>0</v>
      </c>
      <c r="C5797" t="str">
        <f t="shared" si="542"/>
        <v>ON</v>
      </c>
      <c r="D5797" s="4">
        <f t="shared" si="544"/>
        <v>42671.458333319279</v>
      </c>
      <c r="E5797" t="str">
        <f t="shared" si="545"/>
        <v>LRKPLGS</v>
      </c>
      <c r="F5797" s="39">
        <v>98.088356018066406</v>
      </c>
      <c r="G5797">
        <f t="shared" si="543"/>
        <v>1.6046726823697776E-3</v>
      </c>
      <c r="H5797" s="38">
        <f>G5797*SUMIF('Manual Inputs'!$B$11:$B$22,'Expanded kW'!A5797,'Manual Inputs'!$C$11:$C$22)</f>
        <v>55719.011037781413</v>
      </c>
    </row>
    <row r="5798" spans="1:8" x14ac:dyDescent="0.2">
      <c r="A5798">
        <f t="shared" si="540"/>
        <v>10</v>
      </c>
      <c r="B5798" t="b">
        <f t="shared" si="541"/>
        <v>0</v>
      </c>
      <c r="C5798" t="str">
        <f t="shared" si="542"/>
        <v>ON</v>
      </c>
      <c r="D5798" s="4">
        <f t="shared" si="544"/>
        <v>42671.499999985943</v>
      </c>
      <c r="E5798" t="str">
        <f t="shared" si="545"/>
        <v>LRKPLGS</v>
      </c>
      <c r="F5798" s="39">
        <v>102.43404388427734</v>
      </c>
      <c r="G5798">
        <f t="shared" si="543"/>
        <v>1.6757657956413478E-3</v>
      </c>
      <c r="H5798" s="38">
        <f>G5798*SUMIF('Manual Inputs'!$B$11:$B$22,'Expanded kW'!A5798,'Manual Inputs'!$C$11:$C$22)</f>
        <v>58187.575503675427</v>
      </c>
    </row>
    <row r="5799" spans="1:8" x14ac:dyDescent="0.2">
      <c r="A5799">
        <f t="shared" si="540"/>
        <v>10</v>
      </c>
      <c r="B5799" t="b">
        <f t="shared" si="541"/>
        <v>0</v>
      </c>
      <c r="C5799" t="str">
        <f t="shared" si="542"/>
        <v>ON</v>
      </c>
      <c r="D5799" s="4">
        <f t="shared" si="544"/>
        <v>42671.541666652607</v>
      </c>
      <c r="E5799" t="str">
        <f t="shared" si="545"/>
        <v>LRKPLGS</v>
      </c>
      <c r="F5799" s="39">
        <v>98.6134033203125</v>
      </c>
      <c r="G5799">
        <f t="shared" si="543"/>
        <v>1.6132621734884897E-3</v>
      </c>
      <c r="H5799" s="38">
        <f>G5799*SUMIF('Manual Inputs'!$B$11:$B$22,'Expanded kW'!A5799,'Manual Inputs'!$C$11:$C$22)</f>
        <v>56017.263731748666</v>
      </c>
    </row>
    <row r="5800" spans="1:8" x14ac:dyDescent="0.2">
      <c r="A5800">
        <f t="shared" si="540"/>
        <v>10</v>
      </c>
      <c r="B5800" t="b">
        <f t="shared" si="541"/>
        <v>0</v>
      </c>
      <c r="C5800" t="str">
        <f t="shared" si="542"/>
        <v>ON</v>
      </c>
      <c r="D5800" s="4">
        <f t="shared" si="544"/>
        <v>42671.583333319271</v>
      </c>
      <c r="E5800" t="str">
        <f t="shared" si="545"/>
        <v>LRKPLGS</v>
      </c>
      <c r="F5800" s="39">
        <v>100.17015838623047</v>
      </c>
      <c r="G5800">
        <f t="shared" si="543"/>
        <v>1.6387298480304018E-3</v>
      </c>
      <c r="H5800" s="38">
        <f>G5800*SUMIF('Manual Inputs'!$B$11:$B$22,'Expanded kW'!A5800,'Manual Inputs'!$C$11:$C$22)</f>
        <v>56901.57718364329</v>
      </c>
    </row>
    <row r="5801" spans="1:8" x14ac:dyDescent="0.2">
      <c r="A5801">
        <f t="shared" si="540"/>
        <v>10</v>
      </c>
      <c r="B5801" t="b">
        <f t="shared" si="541"/>
        <v>0</v>
      </c>
      <c r="C5801" t="str">
        <f t="shared" si="542"/>
        <v>ON</v>
      </c>
      <c r="D5801" s="4">
        <f t="shared" si="544"/>
        <v>42671.624999985936</v>
      </c>
      <c r="E5801" t="str">
        <f t="shared" si="545"/>
        <v>LRKPLGS</v>
      </c>
      <c r="F5801" s="39">
        <v>102.50753784179687</v>
      </c>
      <c r="G5801">
        <f t="shared" si="543"/>
        <v>1.6769681172087427E-3</v>
      </c>
      <c r="H5801" s="38">
        <f>G5801*SUMIF('Manual Inputs'!$B$11:$B$22,'Expanded kW'!A5801,'Manual Inputs'!$C$11:$C$22)</f>
        <v>58229.323686604359</v>
      </c>
    </row>
    <row r="5802" spans="1:8" x14ac:dyDescent="0.2">
      <c r="A5802">
        <f t="shared" si="540"/>
        <v>10</v>
      </c>
      <c r="B5802" t="b">
        <f t="shared" si="541"/>
        <v>0</v>
      </c>
      <c r="C5802" t="str">
        <f t="shared" si="542"/>
        <v>ON</v>
      </c>
      <c r="D5802" s="4">
        <f t="shared" si="544"/>
        <v>42671.6666666526</v>
      </c>
      <c r="E5802" t="str">
        <f t="shared" si="545"/>
        <v>LRKPLGS</v>
      </c>
      <c r="F5802" s="39">
        <v>92.021217346191406</v>
      </c>
      <c r="G5802">
        <f t="shared" si="543"/>
        <v>1.5054175609452338E-3</v>
      </c>
      <c r="H5802" s="38">
        <f>G5802*SUMIF('Manual Inputs'!$B$11:$B$22,'Expanded kW'!A5802,'Manual Inputs'!$C$11:$C$22)</f>
        <v>52272.577838679892</v>
      </c>
    </row>
    <row r="5803" spans="1:8" x14ac:dyDescent="0.2">
      <c r="A5803">
        <f t="shared" si="540"/>
        <v>10</v>
      </c>
      <c r="B5803" t="b">
        <f t="shared" si="541"/>
        <v>0</v>
      </c>
      <c r="C5803" t="str">
        <f t="shared" si="542"/>
        <v>ON</v>
      </c>
      <c r="D5803" s="4">
        <f t="shared" si="544"/>
        <v>42671.708333319264</v>
      </c>
      <c r="E5803" t="str">
        <f t="shared" si="545"/>
        <v>LRKPLGS</v>
      </c>
      <c r="F5803" s="39">
        <v>83.5489501953125</v>
      </c>
      <c r="G5803">
        <f t="shared" si="543"/>
        <v>1.3668158328028009E-3</v>
      </c>
      <c r="H5803" s="38">
        <f>G5803*SUMIF('Manual Inputs'!$B$11:$B$22,'Expanded kW'!A5803,'Manual Inputs'!$C$11:$C$22)</f>
        <v>47459.913358831669</v>
      </c>
    </row>
    <row r="5804" spans="1:8" x14ac:dyDescent="0.2">
      <c r="A5804">
        <f t="shared" si="540"/>
        <v>10</v>
      </c>
      <c r="B5804" t="b">
        <f t="shared" si="541"/>
        <v>0</v>
      </c>
      <c r="C5804" t="str">
        <f t="shared" si="542"/>
        <v>ON</v>
      </c>
      <c r="D5804" s="4">
        <f t="shared" si="544"/>
        <v>42671.749999985928</v>
      </c>
      <c r="E5804" t="str">
        <f t="shared" si="545"/>
        <v>LRKPLGS</v>
      </c>
      <c r="F5804" s="39">
        <v>78.965316772460938</v>
      </c>
      <c r="G5804">
        <f t="shared" si="543"/>
        <v>1.2918300583619259E-3</v>
      </c>
      <c r="H5804" s="38">
        <f>G5804*SUMIF('Manual Inputs'!$B$11:$B$22,'Expanded kW'!A5804,'Manual Inputs'!$C$11:$C$22)</f>
        <v>44856.184112579751</v>
      </c>
    </row>
    <row r="5805" spans="1:8" x14ac:dyDescent="0.2">
      <c r="A5805">
        <f t="shared" si="540"/>
        <v>10</v>
      </c>
      <c r="B5805" t="b">
        <f t="shared" si="541"/>
        <v>0</v>
      </c>
      <c r="C5805" t="str">
        <f t="shared" si="542"/>
        <v>ON</v>
      </c>
      <c r="D5805" s="4">
        <f t="shared" si="544"/>
        <v>42671.791666652593</v>
      </c>
      <c r="E5805" t="str">
        <f t="shared" si="545"/>
        <v>LRKPLGS</v>
      </c>
      <c r="F5805" s="39">
        <v>70.888877868652344</v>
      </c>
      <c r="G5805">
        <f t="shared" si="543"/>
        <v>1.1597038671819744E-3</v>
      </c>
      <c r="H5805" s="38">
        <f>G5805*SUMIF('Manual Inputs'!$B$11:$B$22,'Expanded kW'!A5805,'Manual Inputs'!$C$11:$C$22)</f>
        <v>40268.369547266884</v>
      </c>
    </row>
    <row r="5806" spans="1:8" x14ac:dyDescent="0.2">
      <c r="A5806">
        <f t="shared" si="540"/>
        <v>10</v>
      </c>
      <c r="B5806" t="b">
        <f t="shared" si="541"/>
        <v>0</v>
      </c>
      <c r="C5806" t="str">
        <f t="shared" si="542"/>
        <v>ON</v>
      </c>
      <c r="D5806" s="4">
        <f t="shared" si="544"/>
        <v>42671.833333319257</v>
      </c>
      <c r="E5806" t="str">
        <f t="shared" si="545"/>
        <v>LRKPLGS</v>
      </c>
      <c r="F5806" s="39">
        <v>70.664253234863281</v>
      </c>
      <c r="G5806">
        <f t="shared" si="543"/>
        <v>1.1560291291369997E-3</v>
      </c>
      <c r="H5806" s="38">
        <f>G5806*SUMIF('Manual Inputs'!$B$11:$B$22,'Expanded kW'!A5806,'Manual Inputs'!$C$11:$C$22)</f>
        <v>40140.771706324944</v>
      </c>
    </row>
    <row r="5807" spans="1:8" x14ac:dyDescent="0.2">
      <c r="A5807">
        <f t="shared" si="540"/>
        <v>10</v>
      </c>
      <c r="B5807" t="b">
        <f t="shared" si="541"/>
        <v>0</v>
      </c>
      <c r="C5807" t="str">
        <f t="shared" si="542"/>
        <v>OFF</v>
      </c>
      <c r="D5807" s="4">
        <f t="shared" si="544"/>
        <v>42671.874999985921</v>
      </c>
      <c r="E5807" t="str">
        <f t="shared" si="545"/>
        <v>LRKPLGS</v>
      </c>
      <c r="F5807" s="39">
        <v>62.118110656738281</v>
      </c>
      <c r="G5807">
        <f t="shared" si="543"/>
        <v>1.0162188387878726E-3</v>
      </c>
      <c r="H5807" s="38">
        <f>G5807*SUMIF('Manual Inputs'!$B$11:$B$22,'Expanded kW'!A5807,'Manual Inputs'!$C$11:$C$22)</f>
        <v>35286.142349979171</v>
      </c>
    </row>
    <row r="5808" spans="1:8" x14ac:dyDescent="0.2">
      <c r="A5808">
        <f t="shared" si="540"/>
        <v>10</v>
      </c>
      <c r="B5808" t="b">
        <f t="shared" si="541"/>
        <v>0</v>
      </c>
      <c r="C5808" t="str">
        <f t="shared" si="542"/>
        <v>OFF</v>
      </c>
      <c r="D5808" s="4">
        <f t="shared" si="544"/>
        <v>42671.916666652585</v>
      </c>
      <c r="E5808" t="str">
        <f t="shared" si="545"/>
        <v>LRKPLGS</v>
      </c>
      <c r="F5808" s="39">
        <v>58.753303527832031</v>
      </c>
      <c r="G5808">
        <f t="shared" si="543"/>
        <v>9.6117240615926935E-4</v>
      </c>
      <c r="H5808" s="38">
        <f>G5808*SUMIF('Manual Inputs'!$B$11:$B$22,'Expanded kW'!A5808,'Manual Inputs'!$C$11:$C$22)</f>
        <v>33374.766390930563</v>
      </c>
    </row>
    <row r="5809" spans="1:8" x14ac:dyDescent="0.2">
      <c r="A5809">
        <f t="shared" si="540"/>
        <v>10</v>
      </c>
      <c r="B5809" t="b">
        <f t="shared" si="541"/>
        <v>0</v>
      </c>
      <c r="C5809" t="str">
        <f t="shared" si="542"/>
        <v>OFF</v>
      </c>
      <c r="D5809" s="4">
        <f t="shared" si="544"/>
        <v>42671.95833331925</v>
      </c>
      <c r="E5809" t="str">
        <f t="shared" si="545"/>
        <v>LRKPLGS</v>
      </c>
      <c r="F5809" s="39">
        <v>55.719963073730469</v>
      </c>
      <c r="G5809">
        <f t="shared" si="543"/>
        <v>9.1154858983057705E-4</v>
      </c>
      <c r="H5809" s="38">
        <f>G5809*SUMIF('Manual Inputs'!$B$11:$B$22,'Expanded kW'!A5809,'Manual Inputs'!$C$11:$C$22)</f>
        <v>31651.67980752097</v>
      </c>
    </row>
    <row r="5810" spans="1:8" x14ac:dyDescent="0.2">
      <c r="A5810">
        <f t="shared" si="540"/>
        <v>10</v>
      </c>
      <c r="B5810" t="b">
        <f t="shared" si="541"/>
        <v>0</v>
      </c>
      <c r="C5810" t="str">
        <f t="shared" si="542"/>
        <v>OFF</v>
      </c>
      <c r="D5810" s="4">
        <f t="shared" si="544"/>
        <v>42671.999999985914</v>
      </c>
      <c r="E5810" t="str">
        <f t="shared" si="545"/>
        <v>LRKPLGS</v>
      </c>
      <c r="F5810" s="39">
        <v>54.062973022460938</v>
      </c>
      <c r="G5810">
        <f t="shared" si="543"/>
        <v>8.84441124906392E-4</v>
      </c>
      <c r="H5810" s="38">
        <f>G5810*SUMIF('Manual Inputs'!$B$11:$B$22,'Expanded kW'!A5810,'Manual Inputs'!$C$11:$C$22)</f>
        <v>30710.427953537652</v>
      </c>
    </row>
    <row r="5811" spans="1:8" x14ac:dyDescent="0.2">
      <c r="A5811">
        <f t="shared" si="540"/>
        <v>10</v>
      </c>
      <c r="B5811" t="b">
        <f t="shared" si="541"/>
        <v>0</v>
      </c>
      <c r="C5811" t="str">
        <f t="shared" si="542"/>
        <v>OFF</v>
      </c>
      <c r="D5811" s="4">
        <f t="shared" si="544"/>
        <v>42672.041666652578</v>
      </c>
      <c r="E5811" t="str">
        <f t="shared" si="545"/>
        <v>LRKPLGS</v>
      </c>
      <c r="F5811" s="39">
        <v>54.654998779296875</v>
      </c>
      <c r="G5811">
        <f t="shared" si="543"/>
        <v>8.9412634747326769E-4</v>
      </c>
      <c r="H5811" s="38">
        <f>G5811*SUMIF('Manual Inputs'!$B$11:$B$22,'Expanded kW'!A5811,'Manual Inputs'!$C$11:$C$22)</f>
        <v>31046.727704281933</v>
      </c>
    </row>
    <row r="5812" spans="1:8" x14ac:dyDescent="0.2">
      <c r="A5812">
        <f t="shared" si="540"/>
        <v>10</v>
      </c>
      <c r="B5812" t="b">
        <f t="shared" si="541"/>
        <v>0</v>
      </c>
      <c r="C5812" t="str">
        <f t="shared" si="542"/>
        <v>OFF</v>
      </c>
      <c r="D5812" s="4">
        <f t="shared" si="544"/>
        <v>42672.083333319242</v>
      </c>
      <c r="E5812" t="str">
        <f t="shared" si="545"/>
        <v>LRKPLGS</v>
      </c>
      <c r="F5812" s="39">
        <v>52.519210815429688</v>
      </c>
      <c r="G5812">
        <f t="shared" si="543"/>
        <v>8.5918600653901245E-4</v>
      </c>
      <c r="H5812" s="38">
        <f>G5812*SUMIF('Manual Inputs'!$B$11:$B$22,'Expanded kW'!A5812,'Manual Inputs'!$C$11:$C$22)</f>
        <v>29833.495084589973</v>
      </c>
    </row>
    <row r="5813" spans="1:8" x14ac:dyDescent="0.2">
      <c r="A5813">
        <f t="shared" si="540"/>
        <v>10</v>
      </c>
      <c r="B5813" t="b">
        <f t="shared" si="541"/>
        <v>0</v>
      </c>
      <c r="C5813" t="str">
        <f t="shared" si="542"/>
        <v>OFF</v>
      </c>
      <c r="D5813" s="4">
        <f t="shared" si="544"/>
        <v>42672.124999985906</v>
      </c>
      <c r="E5813" t="str">
        <f t="shared" si="545"/>
        <v>LRKPLGS</v>
      </c>
      <c r="F5813" s="39">
        <v>53.626522064208984</v>
      </c>
      <c r="G5813">
        <f t="shared" si="543"/>
        <v>8.7730102226493245E-4</v>
      </c>
      <c r="H5813" s="38">
        <f>G5813*SUMIF('Manual Inputs'!$B$11:$B$22,'Expanded kW'!A5813,'Manual Inputs'!$C$11:$C$22)</f>
        <v>30462.502340880714</v>
      </c>
    </row>
    <row r="5814" spans="1:8" x14ac:dyDescent="0.2">
      <c r="A5814">
        <f t="shared" si="540"/>
        <v>10</v>
      </c>
      <c r="B5814" t="b">
        <f t="shared" si="541"/>
        <v>0</v>
      </c>
      <c r="C5814" t="str">
        <f t="shared" si="542"/>
        <v>OFF</v>
      </c>
      <c r="D5814" s="4">
        <f t="shared" si="544"/>
        <v>42672.166666652571</v>
      </c>
      <c r="E5814" t="str">
        <f t="shared" si="545"/>
        <v>LRKPLGS</v>
      </c>
      <c r="F5814" s="39">
        <v>61.028541564941406</v>
      </c>
      <c r="G5814">
        <f t="shared" si="543"/>
        <v>9.9839407519576118E-4</v>
      </c>
      <c r="H5814" s="38">
        <f>G5814*SUMIF('Manual Inputs'!$B$11:$B$22,'Expanded kW'!A5814,'Manual Inputs'!$C$11:$C$22)</f>
        <v>34667.213511564609</v>
      </c>
    </row>
    <row r="5815" spans="1:8" x14ac:dyDescent="0.2">
      <c r="A5815">
        <f t="shared" si="540"/>
        <v>10</v>
      </c>
      <c r="B5815" t="b">
        <f t="shared" si="541"/>
        <v>0</v>
      </c>
      <c r="C5815" t="str">
        <f t="shared" si="542"/>
        <v>OFF</v>
      </c>
      <c r="D5815" s="4">
        <f t="shared" si="544"/>
        <v>42672.208333319235</v>
      </c>
      <c r="E5815" t="str">
        <f t="shared" si="545"/>
        <v>LRKPLGS</v>
      </c>
      <c r="F5815" s="39">
        <v>69.0062255859375</v>
      </c>
      <c r="G5815">
        <f t="shared" si="543"/>
        <v>1.1289046896739206E-3</v>
      </c>
      <c r="H5815" s="38">
        <f>G5815*SUMIF('Manual Inputs'!$B$11:$B$22,'Expanded kW'!A5815,'Manual Inputs'!$C$11:$C$22)</f>
        <v>39198.930445834994</v>
      </c>
    </row>
    <row r="5816" spans="1:8" x14ac:dyDescent="0.2">
      <c r="A5816">
        <f t="shared" si="540"/>
        <v>10</v>
      </c>
      <c r="B5816" t="b">
        <f t="shared" si="541"/>
        <v>0</v>
      </c>
      <c r="C5816" t="str">
        <f t="shared" si="542"/>
        <v>OFF</v>
      </c>
      <c r="D5816" s="4">
        <f t="shared" si="544"/>
        <v>42672.249999985899</v>
      </c>
      <c r="E5816" t="str">
        <f t="shared" si="545"/>
        <v>LRKPLGS</v>
      </c>
      <c r="F5816" s="39">
        <v>70.345085144042969</v>
      </c>
      <c r="G5816">
        <f t="shared" si="543"/>
        <v>1.1508077110480969E-3</v>
      </c>
      <c r="H5816" s="38">
        <f>G5816*SUMIF('Manual Inputs'!$B$11:$B$22,'Expanded kW'!A5816,'Manual Inputs'!$C$11:$C$22)</f>
        <v>39959.468531338003</v>
      </c>
    </row>
    <row r="5817" spans="1:8" x14ac:dyDescent="0.2">
      <c r="A5817">
        <f t="shared" si="540"/>
        <v>10</v>
      </c>
      <c r="B5817" t="b">
        <f t="shared" si="541"/>
        <v>0</v>
      </c>
      <c r="C5817" t="str">
        <f t="shared" si="542"/>
        <v>OFF</v>
      </c>
      <c r="D5817" s="4">
        <f t="shared" si="544"/>
        <v>42672.291666652563</v>
      </c>
      <c r="E5817" t="str">
        <f t="shared" si="545"/>
        <v>LRKPLGS</v>
      </c>
      <c r="F5817" s="39">
        <v>76.278549194335938</v>
      </c>
      <c r="G5817">
        <f t="shared" si="543"/>
        <v>1.2478759876493948E-3</v>
      </c>
      <c r="H5817" s="38">
        <f>G5817*SUMIF('Manual Inputs'!$B$11:$B$22,'Expanded kW'!A5817,'Manual Inputs'!$C$11:$C$22)</f>
        <v>43329.967970126236</v>
      </c>
    </row>
    <row r="5818" spans="1:8" x14ac:dyDescent="0.2">
      <c r="A5818">
        <f t="shared" si="540"/>
        <v>10</v>
      </c>
      <c r="B5818" t="b">
        <f t="shared" si="541"/>
        <v>0</v>
      </c>
      <c r="C5818" t="str">
        <f t="shared" si="542"/>
        <v>OFF</v>
      </c>
      <c r="D5818" s="4">
        <f t="shared" si="544"/>
        <v>42672.333333319228</v>
      </c>
      <c r="E5818" t="str">
        <f t="shared" si="545"/>
        <v>LRKPLGS</v>
      </c>
      <c r="F5818" s="39">
        <v>75.806854248046875</v>
      </c>
      <c r="G5818">
        <f t="shared" si="543"/>
        <v>1.240159312343077E-3</v>
      </c>
      <c r="H5818" s="38">
        <f>G5818*SUMIF('Manual Inputs'!$B$11:$B$22,'Expanded kW'!A5818,'Manual Inputs'!$C$11:$C$22)</f>
        <v>43062.022038665164</v>
      </c>
    </row>
    <row r="5819" spans="1:8" x14ac:dyDescent="0.2">
      <c r="A5819">
        <f t="shared" si="540"/>
        <v>10</v>
      </c>
      <c r="B5819" t="b">
        <f t="shared" si="541"/>
        <v>0</v>
      </c>
      <c r="C5819" t="str">
        <f t="shared" si="542"/>
        <v>OFF</v>
      </c>
      <c r="D5819" s="4">
        <f t="shared" si="544"/>
        <v>42672.374999985892</v>
      </c>
      <c r="E5819" t="str">
        <f t="shared" si="545"/>
        <v>LRKPLGS</v>
      </c>
      <c r="F5819" s="39">
        <v>78.592460632324219</v>
      </c>
      <c r="G5819">
        <f t="shared" si="543"/>
        <v>1.2857303326980454E-3</v>
      </c>
      <c r="H5819" s="38">
        <f>G5819*SUMIF('Manual Inputs'!$B$11:$B$22,'Expanded kW'!A5819,'Manual Inputs'!$C$11:$C$22)</f>
        <v>44644.383484746249</v>
      </c>
    </row>
    <row r="5820" spans="1:8" x14ac:dyDescent="0.2">
      <c r="A5820">
        <f t="shared" si="540"/>
        <v>10</v>
      </c>
      <c r="B5820" t="b">
        <f t="shared" si="541"/>
        <v>0</v>
      </c>
      <c r="C5820" t="str">
        <f t="shared" si="542"/>
        <v>OFF</v>
      </c>
      <c r="D5820" s="4">
        <f t="shared" si="544"/>
        <v>42672.416666652556</v>
      </c>
      <c r="E5820" t="str">
        <f t="shared" si="545"/>
        <v>LRKPLGS</v>
      </c>
      <c r="F5820" s="39">
        <v>81.85906982421875</v>
      </c>
      <c r="G5820">
        <f t="shared" si="543"/>
        <v>1.3391702999582338E-3</v>
      </c>
      <c r="H5820" s="38">
        <f>G5820*SUMIF('Manual Inputs'!$B$11:$B$22,'Expanded kW'!A5820,'Manual Inputs'!$C$11:$C$22)</f>
        <v>46499.978185362554</v>
      </c>
    </row>
    <row r="5821" spans="1:8" x14ac:dyDescent="0.2">
      <c r="A5821">
        <f t="shared" si="540"/>
        <v>10</v>
      </c>
      <c r="B5821" t="b">
        <f t="shared" si="541"/>
        <v>0</v>
      </c>
      <c r="C5821" t="str">
        <f t="shared" si="542"/>
        <v>OFF</v>
      </c>
      <c r="D5821" s="4">
        <f t="shared" si="544"/>
        <v>42672.45833331922</v>
      </c>
      <c r="E5821" t="str">
        <f t="shared" si="545"/>
        <v>LRKPLGS</v>
      </c>
      <c r="F5821" s="39">
        <v>76.558570861816406</v>
      </c>
      <c r="G5821">
        <f t="shared" si="543"/>
        <v>1.2524569913334078E-3</v>
      </c>
      <c r="H5821" s="38">
        <f>G5821*SUMIF('Manual Inputs'!$B$11:$B$22,'Expanded kW'!A5821,'Manual Inputs'!$C$11:$C$22)</f>
        <v>43489.034051102128</v>
      </c>
    </row>
    <row r="5822" spans="1:8" x14ac:dyDescent="0.2">
      <c r="A5822">
        <f t="shared" si="540"/>
        <v>10</v>
      </c>
      <c r="B5822" t="b">
        <f t="shared" si="541"/>
        <v>0</v>
      </c>
      <c r="C5822" t="str">
        <f t="shared" si="542"/>
        <v>OFF</v>
      </c>
      <c r="D5822" s="4">
        <f t="shared" si="544"/>
        <v>42672.499999985885</v>
      </c>
      <c r="E5822" t="str">
        <f t="shared" si="545"/>
        <v>LRKPLGS</v>
      </c>
      <c r="F5822" s="39">
        <v>81.749076843261719</v>
      </c>
      <c r="G5822">
        <f t="shared" si="543"/>
        <v>1.3373708740226859E-3</v>
      </c>
      <c r="H5822" s="38">
        <f>G5822*SUMIF('Manual Inputs'!$B$11:$B$22,'Expanded kW'!A5822,'Manual Inputs'!$C$11:$C$22)</f>
        <v>46437.496761788745</v>
      </c>
    </row>
    <row r="5823" spans="1:8" x14ac:dyDescent="0.2">
      <c r="A5823">
        <f t="shared" si="540"/>
        <v>10</v>
      </c>
      <c r="B5823" t="b">
        <f t="shared" si="541"/>
        <v>0</v>
      </c>
      <c r="C5823" t="str">
        <f t="shared" si="542"/>
        <v>OFF</v>
      </c>
      <c r="D5823" s="4">
        <f t="shared" si="544"/>
        <v>42672.541666652549</v>
      </c>
      <c r="E5823" t="str">
        <f t="shared" si="545"/>
        <v>LRKPLGS</v>
      </c>
      <c r="F5823" s="39">
        <v>83.97900390625</v>
      </c>
      <c r="G5823">
        <f t="shared" si="543"/>
        <v>1.3738512799232119E-3</v>
      </c>
      <c r="H5823" s="38">
        <f>G5823*SUMIF('Manual Inputs'!$B$11:$B$22,'Expanded kW'!A5823,'Manual Inputs'!$C$11:$C$22)</f>
        <v>47704.205020342968</v>
      </c>
    </row>
    <row r="5824" spans="1:8" x14ac:dyDescent="0.2">
      <c r="A5824">
        <f t="shared" si="540"/>
        <v>10</v>
      </c>
      <c r="B5824" t="b">
        <f t="shared" si="541"/>
        <v>0</v>
      </c>
      <c r="C5824" t="str">
        <f t="shared" si="542"/>
        <v>OFF</v>
      </c>
      <c r="D5824" s="4">
        <f t="shared" si="544"/>
        <v>42672.583333319213</v>
      </c>
      <c r="E5824" t="str">
        <f t="shared" si="545"/>
        <v>LRKPLGS</v>
      </c>
      <c r="F5824" s="39">
        <v>78.283180236816406</v>
      </c>
      <c r="G5824">
        <f t="shared" si="543"/>
        <v>1.2806706719797794E-3</v>
      </c>
      <c r="H5824" s="38">
        <f>G5824*SUMIF('Manual Inputs'!$B$11:$B$22,'Expanded kW'!A5824,'Manual Inputs'!$C$11:$C$22)</f>
        <v>44468.697007057752</v>
      </c>
    </row>
    <row r="5825" spans="1:8" x14ac:dyDescent="0.2">
      <c r="A5825">
        <f t="shared" si="540"/>
        <v>10</v>
      </c>
      <c r="B5825" t="b">
        <f t="shared" si="541"/>
        <v>0</v>
      </c>
      <c r="C5825" t="str">
        <f t="shared" si="542"/>
        <v>OFF</v>
      </c>
      <c r="D5825" s="4">
        <f t="shared" si="544"/>
        <v>42672.624999985877</v>
      </c>
      <c r="E5825" t="str">
        <f t="shared" si="545"/>
        <v>LRKPLGS</v>
      </c>
      <c r="F5825" s="39">
        <v>81.3843994140625</v>
      </c>
      <c r="G5825">
        <f t="shared" si="543"/>
        <v>1.3314049476653817E-3</v>
      </c>
      <c r="H5825" s="38">
        <f>G5825*SUMIF('Manual Inputs'!$B$11:$B$22,'Expanded kW'!A5825,'Manual Inputs'!$C$11:$C$22)</f>
        <v>46230.342044066303</v>
      </c>
    </row>
    <row r="5826" spans="1:8" x14ac:dyDescent="0.2">
      <c r="A5826">
        <f t="shared" ref="A5826:A5889" si="546">MONTH(D5826)</f>
        <v>10</v>
      </c>
      <c r="B5826" t="b">
        <f t="shared" ref="B5826:B5889" si="547">IF(ISNA(VLOOKUP(DATE(YEAR(D5826),MONTH(D5826),DAY(D5826)),Holidays,1,FALSE)),FALSE,TRUE)</f>
        <v>0</v>
      </c>
      <c r="C5826" t="str">
        <f t="shared" ref="C5826:C5889" si="548">IF(OR(HOUR(D5826)&lt;PkStart,HOUR(D5826)&gt;OPkStart-1,WEEKDAY(D5826,2)&gt;5,B5826)=TRUE,"OFF","ON")</f>
        <v>OFF</v>
      </c>
      <c r="D5826" s="4">
        <f t="shared" si="544"/>
        <v>42672.666666652542</v>
      </c>
      <c r="E5826" t="str">
        <f t="shared" si="545"/>
        <v>LRKPLGS</v>
      </c>
      <c r="F5826" s="39">
        <v>80.433090209960937</v>
      </c>
      <c r="G5826">
        <f t="shared" ref="G5826:G5889" si="549">IF(SUMIF($A$2:$A$8761,A5826,$F$2:$F$8761)=0,0,F5826/SUMIF($A$2:$A$8761,A5826,$F$2:$F$8761))</f>
        <v>1.3158420413808931E-3</v>
      </c>
      <c r="H5826" s="38">
        <f>G5826*SUMIF('Manual Inputs'!$B$11:$B$22,'Expanded kW'!A5826,'Manual Inputs'!$C$11:$C$22)</f>
        <v>45689.951622659755</v>
      </c>
    </row>
    <row r="5827" spans="1:8" x14ac:dyDescent="0.2">
      <c r="A5827">
        <f t="shared" si="546"/>
        <v>10</v>
      </c>
      <c r="B5827" t="b">
        <f t="shared" si="547"/>
        <v>0</v>
      </c>
      <c r="C5827" t="str">
        <f t="shared" si="548"/>
        <v>OFF</v>
      </c>
      <c r="D5827" s="4">
        <f t="shared" si="544"/>
        <v>42672.708333319206</v>
      </c>
      <c r="E5827" t="str">
        <f t="shared" si="545"/>
        <v>LRKPLGS</v>
      </c>
      <c r="F5827" s="39">
        <v>72.865730285644531</v>
      </c>
      <c r="G5827">
        <f t="shared" si="549"/>
        <v>1.1920441081585871E-3</v>
      </c>
      <c r="H5827" s="38">
        <f>G5827*SUMIF('Manual Inputs'!$B$11:$B$22,'Expanded kW'!A5827,'Manual Inputs'!$C$11:$C$22)</f>
        <v>41391.318958532021</v>
      </c>
    </row>
    <row r="5828" spans="1:8" x14ac:dyDescent="0.2">
      <c r="A5828">
        <f t="shared" si="546"/>
        <v>10</v>
      </c>
      <c r="B5828" t="b">
        <f t="shared" si="547"/>
        <v>0</v>
      </c>
      <c r="C5828" t="str">
        <f t="shared" si="548"/>
        <v>OFF</v>
      </c>
      <c r="D5828" s="4">
        <f t="shared" ref="D5828:D5891" si="550">+D5827+1/24</f>
        <v>42672.74999998587</v>
      </c>
      <c r="E5828" t="str">
        <f t="shared" ref="E5828:E5891" si="551">+E5827</f>
        <v>LRKPLGS</v>
      </c>
      <c r="F5828" s="39">
        <v>68.969200134277344</v>
      </c>
      <c r="G5828">
        <f t="shared" si="549"/>
        <v>1.1282989732235348E-3</v>
      </c>
      <c r="H5828" s="38">
        <f>G5828*SUMIF('Manual Inputs'!$B$11:$B$22,'Expanded kW'!A5828,'Manual Inputs'!$C$11:$C$22)</f>
        <v>39177.89816806544</v>
      </c>
    </row>
    <row r="5829" spans="1:8" x14ac:dyDescent="0.2">
      <c r="A5829">
        <f t="shared" si="546"/>
        <v>10</v>
      </c>
      <c r="B5829" t="b">
        <f t="shared" si="547"/>
        <v>0</v>
      </c>
      <c r="C5829" t="str">
        <f t="shared" si="548"/>
        <v>OFF</v>
      </c>
      <c r="D5829" s="4">
        <f t="shared" si="550"/>
        <v>42672.791666652534</v>
      </c>
      <c r="E5829" t="str">
        <f t="shared" si="551"/>
        <v>LRKPLGS</v>
      </c>
      <c r="F5829" s="39">
        <v>69.285789489746094</v>
      </c>
      <c r="G5829">
        <f t="shared" si="549"/>
        <v>1.1334782045907745E-3</v>
      </c>
      <c r="H5829" s="38">
        <f>G5829*SUMIF('Manual Inputs'!$B$11:$B$22,'Expanded kW'!A5829,'Manual Inputs'!$C$11:$C$22)</f>
        <v>39357.736494528552</v>
      </c>
    </row>
    <row r="5830" spans="1:8" x14ac:dyDescent="0.2">
      <c r="A5830">
        <f t="shared" si="546"/>
        <v>10</v>
      </c>
      <c r="B5830" t="b">
        <f t="shared" si="547"/>
        <v>0</v>
      </c>
      <c r="C5830" t="str">
        <f t="shared" si="548"/>
        <v>OFF</v>
      </c>
      <c r="D5830" s="4">
        <f t="shared" si="550"/>
        <v>42672.833333319199</v>
      </c>
      <c r="E5830" t="str">
        <f t="shared" si="551"/>
        <v>LRKPLGS</v>
      </c>
      <c r="F5830" s="39">
        <v>68.4068603515625</v>
      </c>
      <c r="G5830">
        <f t="shared" si="549"/>
        <v>1.1190993972069272E-3</v>
      </c>
      <c r="H5830" s="38">
        <f>G5830*SUMIF('Manual Inputs'!$B$11:$B$22,'Expanded kW'!A5830,'Manual Inputs'!$C$11:$C$22)</f>
        <v>38858.461510830602</v>
      </c>
    </row>
    <row r="5831" spans="1:8" x14ac:dyDescent="0.2">
      <c r="A5831">
        <f t="shared" si="546"/>
        <v>10</v>
      </c>
      <c r="B5831" t="b">
        <f t="shared" si="547"/>
        <v>0</v>
      </c>
      <c r="C5831" t="str">
        <f t="shared" si="548"/>
        <v>OFF</v>
      </c>
      <c r="D5831" s="4">
        <f t="shared" si="550"/>
        <v>42672.874999985863</v>
      </c>
      <c r="E5831" t="str">
        <f t="shared" si="551"/>
        <v>LRKPLGS</v>
      </c>
      <c r="F5831" s="39">
        <v>62.7484130859375</v>
      </c>
      <c r="G5831">
        <f t="shared" si="549"/>
        <v>1.026530247102036E-3</v>
      </c>
      <c r="H5831" s="38">
        <f>G5831*SUMIF('Manual Inputs'!$B$11:$B$22,'Expanded kW'!A5831,'Manual Inputs'!$C$11:$C$22)</f>
        <v>35644.185133398067</v>
      </c>
    </row>
    <row r="5832" spans="1:8" x14ac:dyDescent="0.2">
      <c r="A5832">
        <f t="shared" si="546"/>
        <v>10</v>
      </c>
      <c r="B5832" t="b">
        <f t="shared" si="547"/>
        <v>0</v>
      </c>
      <c r="C5832" t="str">
        <f t="shared" si="548"/>
        <v>OFF</v>
      </c>
      <c r="D5832" s="4">
        <f t="shared" si="550"/>
        <v>42672.916666652527</v>
      </c>
      <c r="E5832" t="str">
        <f t="shared" si="551"/>
        <v>LRKPLGS</v>
      </c>
      <c r="F5832" s="39">
        <v>58.412212371826172</v>
      </c>
      <c r="G5832">
        <f t="shared" si="549"/>
        <v>9.5559233852983828E-4</v>
      </c>
      <c r="H5832" s="38">
        <f>G5832*SUMIF('Manual Inputs'!$B$11:$B$22,'Expanded kW'!A5832,'Manual Inputs'!$C$11:$C$22)</f>
        <v>33181.009836555451</v>
      </c>
    </row>
    <row r="5833" spans="1:8" x14ac:dyDescent="0.2">
      <c r="A5833">
        <f t="shared" si="546"/>
        <v>10</v>
      </c>
      <c r="B5833" t="b">
        <f t="shared" si="547"/>
        <v>0</v>
      </c>
      <c r="C5833" t="str">
        <f t="shared" si="548"/>
        <v>OFF</v>
      </c>
      <c r="D5833" s="4">
        <f t="shared" si="550"/>
        <v>42672.958333319191</v>
      </c>
      <c r="E5833" t="str">
        <f t="shared" si="551"/>
        <v>LRKPLGS</v>
      </c>
      <c r="F5833" s="39">
        <v>55.813667297363281</v>
      </c>
      <c r="G5833">
        <f t="shared" si="549"/>
        <v>9.1308154046804667E-4</v>
      </c>
      <c r="H5833" s="38">
        <f>G5833*SUMIF('Manual Inputs'!$B$11:$B$22,'Expanded kW'!A5833,'Manual Inputs'!$C$11:$C$22)</f>
        <v>31704.908415715014</v>
      </c>
    </row>
    <row r="5834" spans="1:8" x14ac:dyDescent="0.2">
      <c r="A5834">
        <f t="shared" si="546"/>
        <v>10</v>
      </c>
      <c r="B5834" t="b">
        <f t="shared" si="547"/>
        <v>0</v>
      </c>
      <c r="C5834" t="str">
        <f t="shared" si="548"/>
        <v>OFF</v>
      </c>
      <c r="D5834" s="4">
        <f t="shared" si="550"/>
        <v>42672.999999985856</v>
      </c>
      <c r="E5834" t="str">
        <f t="shared" si="551"/>
        <v>LRKPLGS</v>
      </c>
      <c r="F5834" s="39">
        <v>54.063732147216797</v>
      </c>
      <c r="G5834">
        <f t="shared" si="549"/>
        <v>8.8445354377859745E-4</v>
      </c>
      <c r="H5834" s="38">
        <f>G5834*SUMIF('Manual Inputs'!$B$11:$B$22,'Expanded kW'!A5834,'Manual Inputs'!$C$11:$C$22)</f>
        <v>30710.859173739187</v>
      </c>
    </row>
    <row r="5835" spans="1:8" x14ac:dyDescent="0.2">
      <c r="A5835">
        <f t="shared" si="546"/>
        <v>10</v>
      </c>
      <c r="B5835" t="b">
        <f t="shared" si="547"/>
        <v>0</v>
      </c>
      <c r="C5835" t="str">
        <f t="shared" si="548"/>
        <v>OFF</v>
      </c>
      <c r="D5835" s="4">
        <f t="shared" si="550"/>
        <v>42673.04166665252</v>
      </c>
      <c r="E5835" t="str">
        <f t="shared" si="551"/>
        <v>LRKPLGS</v>
      </c>
      <c r="F5835" s="39">
        <v>54.157993316650391</v>
      </c>
      <c r="G5835">
        <f t="shared" si="549"/>
        <v>8.8599560574944398E-4</v>
      </c>
      <c r="H5835" s="38">
        <f>G5835*SUMIF('Manual Inputs'!$B$11:$B$22,'Expanded kW'!A5835,'Manual Inputs'!$C$11:$C$22)</f>
        <v>30764.404154543405</v>
      </c>
    </row>
    <row r="5836" spans="1:8" x14ac:dyDescent="0.2">
      <c r="A5836">
        <f t="shared" si="546"/>
        <v>10</v>
      </c>
      <c r="B5836" t="b">
        <f t="shared" si="547"/>
        <v>0</v>
      </c>
      <c r="C5836" t="str">
        <f t="shared" si="548"/>
        <v>OFF</v>
      </c>
      <c r="D5836" s="4">
        <f t="shared" si="550"/>
        <v>42673.083333319184</v>
      </c>
      <c r="E5836" t="str">
        <f t="shared" si="551"/>
        <v>LRKPLGS</v>
      </c>
      <c r="F5836" s="39">
        <v>53.510017395019531</v>
      </c>
      <c r="G5836">
        <f t="shared" si="549"/>
        <v>8.753950686165461E-4</v>
      </c>
      <c r="H5836" s="38">
        <f>G5836*SUMIF('Manual Inputs'!$B$11:$B$22,'Expanded kW'!A5836,'Manual Inputs'!$C$11:$C$22)</f>
        <v>30396.321958090684</v>
      </c>
    </row>
    <row r="5837" spans="1:8" x14ac:dyDescent="0.2">
      <c r="A5837">
        <f t="shared" si="546"/>
        <v>10</v>
      </c>
      <c r="B5837" t="b">
        <f t="shared" si="547"/>
        <v>0</v>
      </c>
      <c r="C5837" t="str">
        <f t="shared" si="548"/>
        <v>OFF</v>
      </c>
      <c r="D5837" s="4">
        <f t="shared" si="550"/>
        <v>42673.124999985848</v>
      </c>
      <c r="E5837" t="str">
        <f t="shared" si="551"/>
        <v>LRKPLGS</v>
      </c>
      <c r="F5837" s="39">
        <v>53.175014495849609</v>
      </c>
      <c r="G5837">
        <f t="shared" si="549"/>
        <v>8.6991460159033111E-4</v>
      </c>
      <c r="H5837" s="38">
        <f>G5837*SUMIF('Manual Inputs'!$B$11:$B$22,'Expanded kW'!A5837,'Manual Inputs'!$C$11:$C$22)</f>
        <v>30206.023833070627</v>
      </c>
    </row>
    <row r="5838" spans="1:8" x14ac:dyDescent="0.2">
      <c r="A5838">
        <f t="shared" si="546"/>
        <v>10</v>
      </c>
      <c r="B5838" t="b">
        <f t="shared" si="547"/>
        <v>0</v>
      </c>
      <c r="C5838" t="str">
        <f t="shared" si="548"/>
        <v>OFF</v>
      </c>
      <c r="D5838" s="4">
        <f t="shared" si="550"/>
        <v>42673.166666652513</v>
      </c>
      <c r="E5838" t="str">
        <f t="shared" si="551"/>
        <v>LRKPLGS</v>
      </c>
      <c r="F5838" s="39">
        <v>55.230415344238281</v>
      </c>
      <c r="G5838">
        <f t="shared" si="549"/>
        <v>9.035398526050538E-4</v>
      </c>
      <c r="H5838" s="38">
        <f>G5838*SUMIF('Manual Inputs'!$B$11:$B$22,'Expanded kW'!A5838,'Manual Inputs'!$C$11:$C$22)</f>
        <v>31373.59261704882</v>
      </c>
    </row>
    <row r="5839" spans="1:8" x14ac:dyDescent="0.2">
      <c r="A5839">
        <f t="shared" si="546"/>
        <v>10</v>
      </c>
      <c r="B5839" t="b">
        <f t="shared" si="547"/>
        <v>0</v>
      </c>
      <c r="C5839" t="str">
        <f t="shared" si="548"/>
        <v>OFF</v>
      </c>
      <c r="D5839" s="4">
        <f t="shared" si="550"/>
        <v>42673.208333319177</v>
      </c>
      <c r="E5839" t="str">
        <f t="shared" si="551"/>
        <v>LRKPLGS</v>
      </c>
      <c r="F5839" s="39">
        <v>63.435390472412109</v>
      </c>
      <c r="G5839">
        <f t="shared" si="549"/>
        <v>1.0377688271968899E-3</v>
      </c>
      <c r="H5839" s="38">
        <f>G5839*SUMIF('Manual Inputs'!$B$11:$B$22,'Expanded kW'!A5839,'Manual Inputs'!$C$11:$C$22)</f>
        <v>36034.422080305754</v>
      </c>
    </row>
    <row r="5840" spans="1:8" x14ac:dyDescent="0.2">
      <c r="A5840">
        <f t="shared" si="546"/>
        <v>10</v>
      </c>
      <c r="B5840" t="b">
        <f t="shared" si="547"/>
        <v>0</v>
      </c>
      <c r="C5840" t="str">
        <f t="shared" si="548"/>
        <v>OFF</v>
      </c>
      <c r="D5840" s="4">
        <f t="shared" si="550"/>
        <v>42673.249999985841</v>
      </c>
      <c r="E5840" t="str">
        <f t="shared" si="551"/>
        <v>LRKPLGS</v>
      </c>
      <c r="F5840" s="39">
        <v>61.808216094970703</v>
      </c>
      <c r="G5840">
        <f t="shared" si="549"/>
        <v>1.0111491306403347E-3</v>
      </c>
      <c r="H5840" s="38">
        <f>G5840*SUMIF('Manual Inputs'!$B$11:$B$22,'Expanded kW'!A5840,'Manual Inputs'!$C$11:$C$22)</f>
        <v>35110.106995645205</v>
      </c>
    </row>
    <row r="5841" spans="1:8" x14ac:dyDescent="0.2">
      <c r="A5841">
        <f t="shared" si="546"/>
        <v>10</v>
      </c>
      <c r="B5841" t="b">
        <f t="shared" si="547"/>
        <v>0</v>
      </c>
      <c r="C5841" t="str">
        <f t="shared" si="548"/>
        <v>OFF</v>
      </c>
      <c r="D5841" s="4">
        <f t="shared" si="550"/>
        <v>42673.291666652505</v>
      </c>
      <c r="E5841" t="str">
        <f t="shared" si="551"/>
        <v>LRKPLGS</v>
      </c>
      <c r="F5841" s="39">
        <v>62.174949645996094</v>
      </c>
      <c r="G5841">
        <f t="shared" si="549"/>
        <v>1.0171486940434621E-3</v>
      </c>
      <c r="H5841" s="38">
        <f>G5841*SUMIF('Manual Inputs'!$B$11:$B$22,'Expanded kW'!A5841,'Manual Inputs'!$C$11:$C$22)</f>
        <v>35318.429691702477</v>
      </c>
    </row>
    <row r="5842" spans="1:8" x14ac:dyDescent="0.2">
      <c r="A5842">
        <f t="shared" si="546"/>
        <v>10</v>
      </c>
      <c r="B5842" t="b">
        <f t="shared" si="547"/>
        <v>0</v>
      </c>
      <c r="C5842" t="str">
        <f t="shared" si="548"/>
        <v>OFF</v>
      </c>
      <c r="D5842" s="4">
        <f t="shared" si="550"/>
        <v>42673.333333319169</v>
      </c>
      <c r="E5842" t="str">
        <f t="shared" si="551"/>
        <v>LRKPLGS</v>
      </c>
      <c r="F5842" s="39">
        <v>62.871017456054688</v>
      </c>
      <c r="G5842">
        <f t="shared" si="549"/>
        <v>1.0285359885728173E-3</v>
      </c>
      <c r="H5842" s="38">
        <f>G5842*SUMIF('Manual Inputs'!$B$11:$B$22,'Expanded kW'!A5842,'Manual Inputs'!$C$11:$C$22)</f>
        <v>35713.830446350206</v>
      </c>
    </row>
    <row r="5843" spans="1:8" x14ac:dyDescent="0.2">
      <c r="A5843">
        <f t="shared" si="546"/>
        <v>10</v>
      </c>
      <c r="B5843" t="b">
        <f t="shared" si="547"/>
        <v>0</v>
      </c>
      <c r="C5843" t="str">
        <f t="shared" si="548"/>
        <v>OFF</v>
      </c>
      <c r="D5843" s="4">
        <f t="shared" si="550"/>
        <v>42673.374999985834</v>
      </c>
      <c r="E5843" t="str">
        <f t="shared" si="551"/>
        <v>LRKPLGS</v>
      </c>
      <c r="F5843" s="39">
        <v>61.014762878417969</v>
      </c>
      <c r="G5843">
        <f t="shared" si="549"/>
        <v>9.9816866330427198E-4</v>
      </c>
      <c r="H5843" s="38">
        <f>G5843*SUMIF('Manual Inputs'!$B$11:$B$22,'Expanded kW'!A5843,'Manual Inputs'!$C$11:$C$22)</f>
        <v>34659.386539866318</v>
      </c>
    </row>
    <row r="5844" spans="1:8" x14ac:dyDescent="0.2">
      <c r="A5844">
        <f t="shared" si="546"/>
        <v>10</v>
      </c>
      <c r="B5844" t="b">
        <f t="shared" si="547"/>
        <v>0</v>
      </c>
      <c r="C5844" t="str">
        <f t="shared" si="548"/>
        <v>OFF</v>
      </c>
      <c r="D5844" s="4">
        <f t="shared" si="550"/>
        <v>42673.416666652498</v>
      </c>
      <c r="E5844" t="str">
        <f t="shared" si="551"/>
        <v>LRKPLGS</v>
      </c>
      <c r="F5844" s="39">
        <v>70.0941162109375</v>
      </c>
      <c r="G5844">
        <f t="shared" si="549"/>
        <v>1.1467019944531153E-3</v>
      </c>
      <c r="H5844" s="38">
        <f>G5844*SUMIF('Manual Inputs'!$B$11:$B$22,'Expanded kW'!A5844,'Manual Inputs'!$C$11:$C$22)</f>
        <v>39816.905832547658</v>
      </c>
    </row>
    <row r="5845" spans="1:8" x14ac:dyDescent="0.2">
      <c r="A5845">
        <f t="shared" si="546"/>
        <v>10</v>
      </c>
      <c r="B5845" t="b">
        <f t="shared" si="547"/>
        <v>0</v>
      </c>
      <c r="C5845" t="str">
        <f t="shared" si="548"/>
        <v>OFF</v>
      </c>
      <c r="D5845" s="4">
        <f t="shared" si="550"/>
        <v>42673.458333319162</v>
      </c>
      <c r="E5845" t="str">
        <f t="shared" si="551"/>
        <v>LRKPLGS</v>
      </c>
      <c r="F5845" s="39">
        <v>70.82684326171875</v>
      </c>
      <c r="G5845">
        <f t="shared" si="549"/>
        <v>1.1586890144191294E-3</v>
      </c>
      <c r="H5845" s="38">
        <f>G5845*SUMIF('Manual Inputs'!$B$11:$B$22,'Expanded kW'!A5845,'Manual Inputs'!$C$11:$C$22)</f>
        <v>40233.130839139085</v>
      </c>
    </row>
    <row r="5846" spans="1:8" x14ac:dyDescent="0.2">
      <c r="A5846">
        <f t="shared" si="546"/>
        <v>10</v>
      </c>
      <c r="B5846" t="b">
        <f t="shared" si="547"/>
        <v>0</v>
      </c>
      <c r="C5846" t="str">
        <f t="shared" si="548"/>
        <v>OFF</v>
      </c>
      <c r="D5846" s="4">
        <f t="shared" si="550"/>
        <v>42673.499999985826</v>
      </c>
      <c r="E5846" t="str">
        <f t="shared" si="551"/>
        <v>LRKPLGS</v>
      </c>
      <c r="F5846" s="39">
        <v>75.884063720703125</v>
      </c>
      <c r="G5846">
        <f t="shared" si="549"/>
        <v>1.2414224177372468E-3</v>
      </c>
      <c r="H5846" s="38">
        <f>G5846*SUMIF('Manual Inputs'!$B$11:$B$22,'Expanded kW'!A5846,'Manual Inputs'!$C$11:$C$22)</f>
        <v>43105.880816952391</v>
      </c>
    </row>
    <row r="5847" spans="1:8" x14ac:dyDescent="0.2">
      <c r="A5847">
        <f t="shared" si="546"/>
        <v>10</v>
      </c>
      <c r="B5847" t="b">
        <f t="shared" si="547"/>
        <v>0</v>
      </c>
      <c r="C5847" t="str">
        <f t="shared" si="548"/>
        <v>OFF</v>
      </c>
      <c r="D5847" s="4">
        <f t="shared" si="550"/>
        <v>42673.541666652491</v>
      </c>
      <c r="E5847" t="str">
        <f t="shared" si="551"/>
        <v>LRKPLGS</v>
      </c>
      <c r="F5847" s="39">
        <v>77.175544738769531</v>
      </c>
      <c r="G5847">
        <f t="shared" si="549"/>
        <v>1.2625503517104551E-3</v>
      </c>
      <c r="H5847" s="38">
        <f>G5847*SUMIF('Manual Inputs'!$B$11:$B$22,'Expanded kW'!A5847,'Manual Inputs'!$C$11:$C$22)</f>
        <v>43839.505561233695</v>
      </c>
    </row>
    <row r="5848" spans="1:8" x14ac:dyDescent="0.2">
      <c r="A5848">
        <f t="shared" si="546"/>
        <v>10</v>
      </c>
      <c r="B5848" t="b">
        <f t="shared" si="547"/>
        <v>0</v>
      </c>
      <c r="C5848" t="str">
        <f t="shared" si="548"/>
        <v>OFF</v>
      </c>
      <c r="D5848" s="4">
        <f t="shared" si="550"/>
        <v>42673.583333319155</v>
      </c>
      <c r="E5848" t="str">
        <f t="shared" si="551"/>
        <v>LRKPLGS</v>
      </c>
      <c r="F5848" s="39">
        <v>76.445472717285156</v>
      </c>
      <c r="G5848">
        <f t="shared" si="549"/>
        <v>1.2506067665939641E-3</v>
      </c>
      <c r="H5848" s="38">
        <f>G5848*SUMIF('Manual Inputs'!$B$11:$B$22,'Expanded kW'!A5848,'Manual Inputs'!$C$11:$C$22)</f>
        <v>43424.78874187982</v>
      </c>
    </row>
    <row r="5849" spans="1:8" x14ac:dyDescent="0.2">
      <c r="A5849">
        <f t="shared" si="546"/>
        <v>10</v>
      </c>
      <c r="B5849" t="b">
        <f t="shared" si="547"/>
        <v>0</v>
      </c>
      <c r="C5849" t="str">
        <f t="shared" si="548"/>
        <v>OFF</v>
      </c>
      <c r="D5849" s="4">
        <f t="shared" si="550"/>
        <v>42673.624999985819</v>
      </c>
      <c r="E5849" t="str">
        <f t="shared" si="551"/>
        <v>LRKPLGS</v>
      </c>
      <c r="F5849" s="39">
        <v>80.132675170898438</v>
      </c>
      <c r="G5849">
        <f t="shared" si="549"/>
        <v>1.3109274131199418E-3</v>
      </c>
      <c r="H5849" s="38">
        <f>G5849*SUMIF('Manual Inputs'!$B$11:$B$22,'Expanded kW'!A5849,'Manual Inputs'!$C$11:$C$22)</f>
        <v>45519.301103505823</v>
      </c>
    </row>
    <row r="5850" spans="1:8" x14ac:dyDescent="0.2">
      <c r="A5850">
        <f t="shared" si="546"/>
        <v>10</v>
      </c>
      <c r="B5850" t="b">
        <f t="shared" si="547"/>
        <v>0</v>
      </c>
      <c r="C5850" t="str">
        <f t="shared" si="548"/>
        <v>OFF</v>
      </c>
      <c r="D5850" s="4">
        <f t="shared" si="550"/>
        <v>42673.666666652483</v>
      </c>
      <c r="E5850" t="str">
        <f t="shared" si="551"/>
        <v>LRKPLGS</v>
      </c>
      <c r="F5850" s="39">
        <v>86.958137512207031</v>
      </c>
      <c r="G5850">
        <f t="shared" si="549"/>
        <v>1.4225883014074797E-3</v>
      </c>
      <c r="H5850" s="38">
        <f>G5850*SUMIF('Manual Inputs'!$B$11:$B$22,'Expanded kW'!A5850,'Manual Inputs'!$C$11:$C$22)</f>
        <v>49396.499447652684</v>
      </c>
    </row>
    <row r="5851" spans="1:8" x14ac:dyDescent="0.2">
      <c r="A5851">
        <f t="shared" si="546"/>
        <v>10</v>
      </c>
      <c r="B5851" t="b">
        <f t="shared" si="547"/>
        <v>0</v>
      </c>
      <c r="C5851" t="str">
        <f t="shared" si="548"/>
        <v>OFF</v>
      </c>
      <c r="D5851" s="4">
        <f t="shared" si="550"/>
        <v>42673.708333319148</v>
      </c>
      <c r="E5851" t="str">
        <f t="shared" si="551"/>
        <v>LRKPLGS</v>
      </c>
      <c r="F5851" s="39">
        <v>86.262649536132813</v>
      </c>
      <c r="G5851">
        <f t="shared" si="549"/>
        <v>1.4112104926498593E-3</v>
      </c>
      <c r="H5851" s="38">
        <f>G5851*SUMIF('Manual Inputs'!$B$11:$B$22,'Expanded kW'!A5851,'Manual Inputs'!$C$11:$C$22)</f>
        <v>49001.428067229237</v>
      </c>
    </row>
    <row r="5852" spans="1:8" x14ac:dyDescent="0.2">
      <c r="A5852">
        <f t="shared" si="546"/>
        <v>10</v>
      </c>
      <c r="B5852" t="b">
        <f t="shared" si="547"/>
        <v>0</v>
      </c>
      <c r="C5852" t="str">
        <f t="shared" si="548"/>
        <v>OFF</v>
      </c>
      <c r="D5852" s="4">
        <f t="shared" si="550"/>
        <v>42673.749999985812</v>
      </c>
      <c r="E5852" t="str">
        <f t="shared" si="551"/>
        <v>LRKPLGS</v>
      </c>
      <c r="F5852" s="39">
        <v>75.544998168945313</v>
      </c>
      <c r="G5852">
        <f t="shared" si="549"/>
        <v>1.2358754879024947E-3</v>
      </c>
      <c r="H5852" s="38">
        <f>G5852*SUMIF('Manual Inputs'!$B$11:$B$22,'Expanded kW'!A5852,'Manual Inputs'!$C$11:$C$22)</f>
        <v>42913.27490542661</v>
      </c>
    </row>
    <row r="5853" spans="1:8" x14ac:dyDescent="0.2">
      <c r="A5853">
        <f t="shared" si="546"/>
        <v>10</v>
      </c>
      <c r="B5853" t="b">
        <f t="shared" si="547"/>
        <v>0</v>
      </c>
      <c r="C5853" t="str">
        <f t="shared" si="548"/>
        <v>OFF</v>
      </c>
      <c r="D5853" s="4">
        <f t="shared" si="550"/>
        <v>42673.791666652476</v>
      </c>
      <c r="E5853" t="str">
        <f t="shared" si="551"/>
        <v>LRKPLGS</v>
      </c>
      <c r="F5853" s="39">
        <v>70.246322631835937</v>
      </c>
      <c r="G5853">
        <f t="shared" si="549"/>
        <v>1.1491920095335192E-3</v>
      </c>
      <c r="H5853" s="38">
        <f>G5853*SUMIF('Manual Inputs'!$B$11:$B$22,'Expanded kW'!A5853,'Manual Inputs'!$C$11:$C$22)</f>
        <v>39903.366566424156</v>
      </c>
    </row>
    <row r="5854" spans="1:8" x14ac:dyDescent="0.2">
      <c r="A5854">
        <f t="shared" si="546"/>
        <v>10</v>
      </c>
      <c r="B5854" t="b">
        <f t="shared" si="547"/>
        <v>0</v>
      </c>
      <c r="C5854" t="str">
        <f t="shared" si="548"/>
        <v>OFF</v>
      </c>
      <c r="D5854" s="4">
        <f t="shared" si="550"/>
        <v>42673.83333331914</v>
      </c>
      <c r="E5854" t="str">
        <f t="shared" si="551"/>
        <v>LRKPLGS</v>
      </c>
      <c r="F5854" s="39">
        <v>68.0753173828125</v>
      </c>
      <c r="G5854">
        <f t="shared" si="549"/>
        <v>1.1136755327791565E-3</v>
      </c>
      <c r="H5854" s="38">
        <f>G5854*SUMIF('Manual Inputs'!$B$11:$B$22,'Expanded kW'!A5854,'Manual Inputs'!$C$11:$C$22)</f>
        <v>38670.12879647786</v>
      </c>
    </row>
    <row r="5855" spans="1:8" x14ac:dyDescent="0.2">
      <c r="A5855">
        <f t="shared" si="546"/>
        <v>10</v>
      </c>
      <c r="B5855" t="b">
        <f t="shared" si="547"/>
        <v>0</v>
      </c>
      <c r="C5855" t="str">
        <f t="shared" si="548"/>
        <v>OFF</v>
      </c>
      <c r="D5855" s="4">
        <f t="shared" si="550"/>
        <v>42673.874999985805</v>
      </c>
      <c r="E5855" t="str">
        <f t="shared" si="551"/>
        <v>LRKPLGS</v>
      </c>
      <c r="F5855" s="39">
        <v>65.420761108398438</v>
      </c>
      <c r="G5855">
        <f t="shared" si="549"/>
        <v>1.0702484216490549E-3</v>
      </c>
      <c r="H5855" s="38">
        <f>G5855*SUMIF('Manual Inputs'!$B$11:$B$22,'Expanded kW'!A5855,'Manual Inputs'!$C$11:$C$22)</f>
        <v>37162.21025895801</v>
      </c>
    </row>
    <row r="5856" spans="1:8" x14ac:dyDescent="0.2">
      <c r="A5856">
        <f t="shared" si="546"/>
        <v>10</v>
      </c>
      <c r="B5856" t="b">
        <f t="shared" si="547"/>
        <v>0</v>
      </c>
      <c r="C5856" t="str">
        <f t="shared" si="548"/>
        <v>OFF</v>
      </c>
      <c r="D5856" s="4">
        <f t="shared" si="550"/>
        <v>42673.916666652469</v>
      </c>
      <c r="E5856" t="str">
        <f t="shared" si="551"/>
        <v>LRKPLGS</v>
      </c>
      <c r="F5856" s="39">
        <v>65.224708557128906</v>
      </c>
      <c r="G5856">
        <f t="shared" si="549"/>
        <v>1.0670411074875945E-3</v>
      </c>
      <c r="H5856" s="38">
        <f>G5856*SUMIF('Manual Inputs'!$B$11:$B$22,'Expanded kW'!A5856,'Manual Inputs'!$C$11:$C$22)</f>
        <v>37050.842766305163</v>
      </c>
    </row>
    <row r="5857" spans="1:8" x14ac:dyDescent="0.2">
      <c r="A5857">
        <f t="shared" si="546"/>
        <v>10</v>
      </c>
      <c r="B5857" t="b">
        <f t="shared" si="547"/>
        <v>0</v>
      </c>
      <c r="C5857" t="str">
        <f t="shared" si="548"/>
        <v>OFF</v>
      </c>
      <c r="D5857" s="4">
        <f t="shared" si="550"/>
        <v>42673.958333319133</v>
      </c>
      <c r="E5857" t="str">
        <f t="shared" si="551"/>
        <v>LRKPLGS</v>
      </c>
      <c r="F5857" s="39">
        <v>64.965995788574219</v>
      </c>
      <c r="G5857">
        <f t="shared" si="549"/>
        <v>1.062808705914838E-3</v>
      </c>
      <c r="H5857" s="38">
        <f>G5857*SUMIF('Manual Inputs'!$B$11:$B$22,'Expanded kW'!A5857,'Manual Inputs'!$C$11:$C$22)</f>
        <v>36903.88118807198</v>
      </c>
    </row>
    <row r="5858" spans="1:8" x14ac:dyDescent="0.2">
      <c r="A5858">
        <f t="shared" si="546"/>
        <v>10</v>
      </c>
      <c r="B5858" t="b">
        <f t="shared" si="547"/>
        <v>0</v>
      </c>
      <c r="C5858" t="str">
        <f t="shared" si="548"/>
        <v>OFF</v>
      </c>
      <c r="D5858" s="4">
        <f t="shared" si="550"/>
        <v>42673.999999985797</v>
      </c>
      <c r="E5858" t="str">
        <f t="shared" si="551"/>
        <v>LRKPLGS</v>
      </c>
      <c r="F5858" s="39">
        <v>62.302692413330078</v>
      </c>
      <c r="G5858">
        <f t="shared" si="549"/>
        <v>1.0192384969256044E-3</v>
      </c>
      <c r="H5858" s="38">
        <f>G5858*SUMIF('Manual Inputs'!$B$11:$B$22,'Expanded kW'!A5858,'Manual Inputs'!$C$11:$C$22)</f>
        <v>35390.993867023833</v>
      </c>
    </row>
    <row r="5859" spans="1:8" x14ac:dyDescent="0.2">
      <c r="A5859">
        <f t="shared" si="546"/>
        <v>10</v>
      </c>
      <c r="B5859" t="b">
        <f t="shared" si="547"/>
        <v>0</v>
      </c>
      <c r="C5859" t="str">
        <f t="shared" si="548"/>
        <v>OFF</v>
      </c>
      <c r="D5859" s="4">
        <f t="shared" si="550"/>
        <v>42674.041666652462</v>
      </c>
      <c r="E5859" t="str">
        <f t="shared" si="551"/>
        <v>LRKPLGS</v>
      </c>
      <c r="F5859" s="39">
        <v>62.884685516357422</v>
      </c>
      <c r="G5859">
        <f t="shared" si="549"/>
        <v>1.0287595906789096E-3</v>
      </c>
      <c r="H5859" s="38">
        <f>G5859*SUMIF('Manual Inputs'!$B$11:$B$22,'Expanded kW'!A5859,'Manual Inputs'!$C$11:$C$22)</f>
        <v>35721.594576913601</v>
      </c>
    </row>
    <row r="5860" spans="1:8" x14ac:dyDescent="0.2">
      <c r="A5860">
        <f t="shared" si="546"/>
        <v>10</v>
      </c>
      <c r="B5860" t="b">
        <f t="shared" si="547"/>
        <v>0</v>
      </c>
      <c r="C5860" t="str">
        <f t="shared" si="548"/>
        <v>OFF</v>
      </c>
      <c r="D5860" s="4">
        <f t="shared" si="550"/>
        <v>42674.083333319126</v>
      </c>
      <c r="E5860" t="str">
        <f t="shared" si="551"/>
        <v>LRKPLGS</v>
      </c>
      <c r="F5860" s="39">
        <v>61.386341094970703</v>
      </c>
      <c r="G5860">
        <f t="shared" si="549"/>
        <v>1.0042474828264999E-3</v>
      </c>
      <c r="H5860" s="38">
        <f>G5860*SUMIF('Manual Inputs'!$B$11:$B$22,'Expanded kW'!A5860,'Manual Inputs'!$C$11:$C$22)</f>
        <v>34870.461244244965</v>
      </c>
    </row>
    <row r="5861" spans="1:8" x14ac:dyDescent="0.2">
      <c r="A5861">
        <f t="shared" si="546"/>
        <v>10</v>
      </c>
      <c r="B5861" t="b">
        <f t="shared" si="547"/>
        <v>0</v>
      </c>
      <c r="C5861" t="str">
        <f t="shared" si="548"/>
        <v>OFF</v>
      </c>
      <c r="D5861" s="4">
        <f t="shared" si="550"/>
        <v>42674.12499998579</v>
      </c>
      <c r="E5861" t="str">
        <f t="shared" si="551"/>
        <v>LRKPLGS</v>
      </c>
      <c r="F5861" s="39">
        <v>60.093833923339844</v>
      </c>
      <c r="G5861">
        <f t="shared" si="549"/>
        <v>9.8310276153357645E-4</v>
      </c>
      <c r="H5861" s="38">
        <f>G5861*SUMIF('Manual Inputs'!$B$11:$B$22,'Expanded kW'!A5861,'Manual Inputs'!$C$11:$C$22)</f>
        <v>34136.253594264097</v>
      </c>
    </row>
    <row r="5862" spans="1:8" x14ac:dyDescent="0.2">
      <c r="A5862">
        <f t="shared" si="546"/>
        <v>10</v>
      </c>
      <c r="B5862" t="b">
        <f t="shared" si="547"/>
        <v>0</v>
      </c>
      <c r="C5862" t="str">
        <f t="shared" si="548"/>
        <v>OFF</v>
      </c>
      <c r="D5862" s="4">
        <f t="shared" si="550"/>
        <v>42674.166666652454</v>
      </c>
      <c r="E5862" t="str">
        <f t="shared" si="551"/>
        <v>LRKPLGS</v>
      </c>
      <c r="F5862" s="39">
        <v>57.007156372070313</v>
      </c>
      <c r="G5862">
        <f t="shared" si="549"/>
        <v>9.3260637901806183E-4</v>
      </c>
      <c r="H5862" s="38">
        <f>G5862*SUMIF('Manual Inputs'!$B$11:$B$22,'Expanded kW'!A5862,'Manual Inputs'!$C$11:$C$22)</f>
        <v>32382.868916091065</v>
      </c>
    </row>
    <row r="5863" spans="1:8" x14ac:dyDescent="0.2">
      <c r="A5863">
        <f t="shared" si="546"/>
        <v>10</v>
      </c>
      <c r="B5863" t="b">
        <f t="shared" si="547"/>
        <v>0</v>
      </c>
      <c r="C5863" t="str">
        <f t="shared" si="548"/>
        <v>OFF</v>
      </c>
      <c r="D5863" s="4">
        <f t="shared" si="550"/>
        <v>42674.208333319119</v>
      </c>
      <c r="E5863" t="str">
        <f t="shared" si="551"/>
        <v>LRKPLGS</v>
      </c>
      <c r="F5863" s="39">
        <v>71.522819519042969</v>
      </c>
      <c r="G5863">
        <f t="shared" si="549"/>
        <v>1.1700748111950527E-3</v>
      </c>
      <c r="H5863" s="38">
        <f>G5863*SUMIF('Manual Inputs'!$B$11:$B$22,'Expanded kW'!A5863,'Manual Inputs'!$C$11:$C$22)</f>
        <v>40628.479587330345</v>
      </c>
    </row>
    <row r="5864" spans="1:8" x14ac:dyDescent="0.2">
      <c r="A5864">
        <f t="shared" si="546"/>
        <v>10</v>
      </c>
      <c r="B5864" t="b">
        <f t="shared" si="547"/>
        <v>0</v>
      </c>
      <c r="C5864" t="str">
        <f t="shared" si="548"/>
        <v>OFF</v>
      </c>
      <c r="D5864" s="4">
        <f t="shared" si="550"/>
        <v>42674.249999985783</v>
      </c>
      <c r="E5864" t="str">
        <f t="shared" si="551"/>
        <v>LRKPLGS</v>
      </c>
      <c r="F5864" s="39">
        <v>90.288116455078125</v>
      </c>
      <c r="G5864">
        <f t="shared" si="549"/>
        <v>1.4770649636680609E-3</v>
      </c>
      <c r="H5864" s="38">
        <f>G5864*SUMIF('Manual Inputs'!$B$11:$B$22,'Expanded kW'!A5864,'Manual Inputs'!$C$11:$C$22)</f>
        <v>51288.091283886948</v>
      </c>
    </row>
    <row r="5865" spans="1:8" x14ac:dyDescent="0.2">
      <c r="A5865">
        <f t="shared" si="546"/>
        <v>10</v>
      </c>
      <c r="B5865" t="b">
        <f t="shared" si="547"/>
        <v>0</v>
      </c>
      <c r="C5865" t="str">
        <f t="shared" si="548"/>
        <v>ON</v>
      </c>
      <c r="D5865" s="4">
        <f t="shared" si="550"/>
        <v>42674.291666652447</v>
      </c>
      <c r="E5865" t="str">
        <f t="shared" si="551"/>
        <v>LRKPLGS</v>
      </c>
      <c r="F5865" s="39">
        <v>93.064781188964844</v>
      </c>
      <c r="G5865">
        <f t="shared" si="549"/>
        <v>1.5224897034378548E-3</v>
      </c>
      <c r="H5865" s="38">
        <f>G5865*SUMIF('Manual Inputs'!$B$11:$B$22,'Expanded kW'!A5865,'Manual Inputs'!$C$11:$C$22)</f>
        <v>52865.373432719745</v>
      </c>
    </row>
    <row r="5866" spans="1:8" x14ac:dyDescent="0.2">
      <c r="A5866">
        <f t="shared" si="546"/>
        <v>10</v>
      </c>
      <c r="B5866" t="b">
        <f t="shared" si="547"/>
        <v>0</v>
      </c>
      <c r="C5866" t="str">
        <f t="shared" si="548"/>
        <v>ON</v>
      </c>
      <c r="D5866" s="4">
        <f t="shared" si="550"/>
        <v>42674.333333319111</v>
      </c>
      <c r="E5866" t="str">
        <f t="shared" si="551"/>
        <v>LRKPLGS</v>
      </c>
      <c r="F5866" s="39">
        <v>103.24806213378906</v>
      </c>
      <c r="G5866">
        <f t="shared" si="549"/>
        <v>1.6890826958420335E-3</v>
      </c>
      <c r="H5866" s="38">
        <f>G5866*SUMIF('Manual Inputs'!$B$11:$B$22,'Expanded kW'!A5866,'Manual Inputs'!$C$11:$C$22)</f>
        <v>58649.977909738227</v>
      </c>
    </row>
    <row r="5867" spans="1:8" x14ac:dyDescent="0.2">
      <c r="A5867">
        <f t="shared" si="546"/>
        <v>10</v>
      </c>
      <c r="B5867" t="b">
        <f t="shared" si="547"/>
        <v>0</v>
      </c>
      <c r="C5867" t="str">
        <f t="shared" si="548"/>
        <v>ON</v>
      </c>
      <c r="D5867" s="4">
        <f t="shared" si="550"/>
        <v>42674.374999985776</v>
      </c>
      <c r="E5867" t="str">
        <f t="shared" si="551"/>
        <v>LRKPLGS</v>
      </c>
      <c r="F5867" s="39">
        <v>104.42249298095703</v>
      </c>
      <c r="G5867">
        <f t="shared" si="549"/>
        <v>1.7082957520526579E-3</v>
      </c>
      <c r="H5867" s="38">
        <f>G5867*SUMIF('Manual Inputs'!$B$11:$B$22,'Expanded kW'!A5867,'Manual Inputs'!$C$11:$C$22)</f>
        <v>59317.112399426391</v>
      </c>
    </row>
    <row r="5868" spans="1:8" x14ac:dyDescent="0.2">
      <c r="A5868">
        <f t="shared" si="546"/>
        <v>10</v>
      </c>
      <c r="B5868" t="b">
        <f t="shared" si="547"/>
        <v>0</v>
      </c>
      <c r="C5868" t="str">
        <f t="shared" si="548"/>
        <v>ON</v>
      </c>
      <c r="D5868" s="4">
        <f t="shared" si="550"/>
        <v>42674.41666665244</v>
      </c>
      <c r="E5868" t="str">
        <f t="shared" si="551"/>
        <v>LRKPLGS</v>
      </c>
      <c r="F5868" s="39">
        <v>113.68316650390625</v>
      </c>
      <c r="G5868">
        <f t="shared" si="549"/>
        <v>1.8597953838732242E-3</v>
      </c>
      <c r="H5868" s="38">
        <f>G5868*SUMIF('Manual Inputs'!$B$11:$B$22,'Expanded kW'!A5868,'Manual Inputs'!$C$11:$C$22)</f>
        <v>64577.630479140753</v>
      </c>
    </row>
    <row r="5869" spans="1:8" x14ac:dyDescent="0.2">
      <c r="A5869">
        <f t="shared" si="546"/>
        <v>10</v>
      </c>
      <c r="B5869" t="b">
        <f t="shared" si="547"/>
        <v>0</v>
      </c>
      <c r="C5869" t="str">
        <f t="shared" si="548"/>
        <v>ON</v>
      </c>
      <c r="D5869" s="4">
        <f t="shared" si="550"/>
        <v>42674.458333319104</v>
      </c>
      <c r="E5869" t="str">
        <f t="shared" si="551"/>
        <v>LRKPLGS</v>
      </c>
      <c r="F5869" s="39">
        <v>109.18762969970703</v>
      </c>
      <c r="G5869">
        <f t="shared" si="549"/>
        <v>1.7862508226721195E-3</v>
      </c>
      <c r="H5869" s="38">
        <f>G5869*SUMIF('Manual Inputs'!$B$11:$B$22,'Expanded kW'!A5869,'Manual Inputs'!$C$11:$C$22)</f>
        <v>62023.944445624264</v>
      </c>
    </row>
    <row r="5870" spans="1:8" x14ac:dyDescent="0.2">
      <c r="A5870">
        <f t="shared" si="546"/>
        <v>10</v>
      </c>
      <c r="B5870" t="b">
        <f t="shared" si="547"/>
        <v>0</v>
      </c>
      <c r="C5870" t="str">
        <f t="shared" si="548"/>
        <v>ON</v>
      </c>
      <c r="D5870" s="4">
        <f t="shared" si="550"/>
        <v>42674.499999985768</v>
      </c>
      <c r="E5870" t="str">
        <f t="shared" si="551"/>
        <v>LRKPLGS</v>
      </c>
      <c r="F5870" s="39">
        <v>114.60707092285156</v>
      </c>
      <c r="G5870">
        <f t="shared" si="549"/>
        <v>1.874909962630454E-3</v>
      </c>
      <c r="H5870" s="38">
        <f>G5870*SUMIF('Manual Inputs'!$B$11:$B$22,'Expanded kW'!A5870,'Manual Inputs'!$C$11:$C$22)</f>
        <v>65102.453634578153</v>
      </c>
    </row>
    <row r="5871" spans="1:8" x14ac:dyDescent="0.2">
      <c r="A5871">
        <f t="shared" si="546"/>
        <v>10</v>
      </c>
      <c r="B5871" t="b">
        <f t="shared" si="547"/>
        <v>0</v>
      </c>
      <c r="C5871" t="str">
        <f t="shared" si="548"/>
        <v>ON</v>
      </c>
      <c r="D5871" s="4">
        <f t="shared" si="550"/>
        <v>42674.541666652432</v>
      </c>
      <c r="E5871" t="str">
        <f t="shared" si="551"/>
        <v>LRKPLGS</v>
      </c>
      <c r="F5871" s="39">
        <v>118.77584075927734</v>
      </c>
      <c r="G5871">
        <f t="shared" si="549"/>
        <v>1.9431087922078146E-3</v>
      </c>
      <c r="H5871" s="38">
        <f>G5871*SUMIF('Manual Inputs'!$B$11:$B$22,'Expanded kW'!A5871,'Manual Inputs'!$C$11:$C$22)</f>
        <v>67470.519957220939</v>
      </c>
    </row>
    <row r="5872" spans="1:8" x14ac:dyDescent="0.2">
      <c r="A5872">
        <f t="shared" si="546"/>
        <v>10</v>
      </c>
      <c r="B5872" t="b">
        <f t="shared" si="547"/>
        <v>0</v>
      </c>
      <c r="C5872" t="str">
        <f t="shared" si="548"/>
        <v>ON</v>
      </c>
      <c r="D5872" s="4">
        <f t="shared" si="550"/>
        <v>42674.583333319097</v>
      </c>
      <c r="E5872" t="str">
        <f t="shared" si="551"/>
        <v>LRKPLGS</v>
      </c>
      <c r="F5872" s="39">
        <v>115.60042572021484</v>
      </c>
      <c r="G5872">
        <f t="shared" si="549"/>
        <v>1.8911607121785067E-3</v>
      </c>
      <c r="H5872" s="38">
        <f>G5872*SUMIF('Manual Inputs'!$B$11:$B$22,'Expanded kW'!A5872,'Manual Inputs'!$C$11:$C$22)</f>
        <v>65666.728021117204</v>
      </c>
    </row>
    <row r="5873" spans="1:8" x14ac:dyDescent="0.2">
      <c r="A5873">
        <f t="shared" si="546"/>
        <v>10</v>
      </c>
      <c r="B5873" t="b">
        <f t="shared" si="547"/>
        <v>0</v>
      </c>
      <c r="C5873" t="str">
        <f t="shared" si="548"/>
        <v>ON</v>
      </c>
      <c r="D5873" s="4">
        <f t="shared" si="550"/>
        <v>42674.624999985761</v>
      </c>
      <c r="E5873" t="str">
        <f t="shared" si="551"/>
        <v>LRKPLGS</v>
      </c>
      <c r="F5873" s="39">
        <v>113.27472686767578</v>
      </c>
      <c r="G5873">
        <f t="shared" si="549"/>
        <v>1.8531135313755091E-3</v>
      </c>
      <c r="H5873" s="38">
        <f>G5873*SUMIF('Manual Inputs'!$B$11:$B$22,'Expanded kW'!A5873,'Manual Inputs'!$C$11:$C$22)</f>
        <v>64345.616675227051</v>
      </c>
    </row>
    <row r="5874" spans="1:8" x14ac:dyDescent="0.2">
      <c r="A5874">
        <f t="shared" si="546"/>
        <v>10</v>
      </c>
      <c r="B5874" t="b">
        <f t="shared" si="547"/>
        <v>0</v>
      </c>
      <c r="C5874" t="str">
        <f t="shared" si="548"/>
        <v>ON</v>
      </c>
      <c r="D5874" s="4">
        <f t="shared" si="550"/>
        <v>42674.666666652425</v>
      </c>
      <c r="E5874" t="str">
        <f t="shared" si="551"/>
        <v>LRKPLGS</v>
      </c>
      <c r="F5874" s="39">
        <v>100.6162109375</v>
      </c>
      <c r="G5874">
        <f t="shared" si="549"/>
        <v>1.6460270275630237E-3</v>
      </c>
      <c r="H5874" s="38">
        <f>G5874*SUMIF('Manual Inputs'!$B$11:$B$22,'Expanded kW'!A5874,'Manual Inputs'!$C$11:$C$22)</f>
        <v>57154.95697342221</v>
      </c>
    </row>
    <row r="5875" spans="1:8" x14ac:dyDescent="0.2">
      <c r="A5875">
        <f t="shared" si="546"/>
        <v>10</v>
      </c>
      <c r="B5875" t="b">
        <f t="shared" si="547"/>
        <v>0</v>
      </c>
      <c r="C5875" t="str">
        <f t="shared" si="548"/>
        <v>ON</v>
      </c>
      <c r="D5875" s="4">
        <f t="shared" si="550"/>
        <v>42674.708333319089</v>
      </c>
      <c r="E5875" t="str">
        <f t="shared" si="551"/>
        <v>LRKPLGS</v>
      </c>
      <c r="F5875" s="39">
        <v>89.345008850097656</v>
      </c>
      <c r="G5875">
        <f t="shared" si="549"/>
        <v>1.4616362311285064E-3</v>
      </c>
      <c r="H5875" s="38">
        <f>G5875*SUMIF('Manual Inputs'!$B$11:$B$22,'Expanded kW'!A5875,'Manual Inputs'!$C$11:$C$22)</f>
        <v>50752.359774205579</v>
      </c>
    </row>
    <row r="5876" spans="1:8" x14ac:dyDescent="0.2">
      <c r="A5876">
        <f t="shared" si="546"/>
        <v>10</v>
      </c>
      <c r="B5876" t="b">
        <f t="shared" si="547"/>
        <v>0</v>
      </c>
      <c r="C5876" t="str">
        <f t="shared" si="548"/>
        <v>ON</v>
      </c>
      <c r="D5876" s="4">
        <f t="shared" si="550"/>
        <v>42674.749999985754</v>
      </c>
      <c r="E5876" t="str">
        <f t="shared" si="551"/>
        <v>LRKPLGS</v>
      </c>
      <c r="F5876" s="39">
        <v>88.780204772949219</v>
      </c>
      <c r="G5876">
        <f t="shared" si="549"/>
        <v>1.4523963405820256E-3</v>
      </c>
      <c r="H5876" s="38">
        <f>G5876*SUMIF('Manual Inputs'!$B$11:$B$22,'Expanded kW'!A5876,'Manual Inputs'!$C$11:$C$22)</f>
        <v>50431.523276517502</v>
      </c>
    </row>
    <row r="5877" spans="1:8" x14ac:dyDescent="0.2">
      <c r="A5877">
        <f t="shared" si="546"/>
        <v>10</v>
      </c>
      <c r="B5877" t="b">
        <f t="shared" si="547"/>
        <v>0</v>
      </c>
      <c r="C5877" t="str">
        <f t="shared" si="548"/>
        <v>ON</v>
      </c>
      <c r="D5877" s="4">
        <f t="shared" si="550"/>
        <v>42674.791666652418</v>
      </c>
      <c r="E5877" t="str">
        <f t="shared" si="551"/>
        <v>LRKPLGS</v>
      </c>
      <c r="F5877" s="39">
        <v>86.743247985839844</v>
      </c>
      <c r="G5877">
        <f t="shared" si="549"/>
        <v>1.4190728244774221E-3</v>
      </c>
      <c r="H5877" s="38">
        <f>G5877*SUMIF('Manual Inputs'!$B$11:$B$22,'Expanded kW'!A5877,'Manual Inputs'!$C$11:$C$22)</f>
        <v>49274.43162658174</v>
      </c>
    </row>
    <row r="5878" spans="1:8" x14ac:dyDescent="0.2">
      <c r="A5878">
        <f t="shared" si="546"/>
        <v>10</v>
      </c>
      <c r="B5878" t="b">
        <f t="shared" si="547"/>
        <v>0</v>
      </c>
      <c r="C5878" t="str">
        <f t="shared" si="548"/>
        <v>ON</v>
      </c>
      <c r="D5878" s="4">
        <f t="shared" si="550"/>
        <v>42674.833333319082</v>
      </c>
      <c r="E5878" t="str">
        <f t="shared" si="551"/>
        <v>LRKPLGS</v>
      </c>
      <c r="F5878" s="39">
        <v>87.330795288085938</v>
      </c>
      <c r="G5878">
        <f t="shared" si="549"/>
        <v>1.4286847819389244E-3</v>
      </c>
      <c r="H5878" s="38">
        <f>G5878*SUMIF('Manual Inputs'!$B$11:$B$22,'Expanded kW'!A5878,'Manual Inputs'!$C$11:$C$22)</f>
        <v>49608.187394830507</v>
      </c>
    </row>
    <row r="5879" spans="1:8" x14ac:dyDescent="0.2">
      <c r="A5879">
        <f t="shared" si="546"/>
        <v>10</v>
      </c>
      <c r="B5879" t="b">
        <f t="shared" si="547"/>
        <v>0</v>
      </c>
      <c r="C5879" t="str">
        <f t="shared" si="548"/>
        <v>OFF</v>
      </c>
      <c r="D5879" s="4">
        <f t="shared" si="550"/>
        <v>42674.874999985746</v>
      </c>
      <c r="E5879" t="str">
        <f t="shared" si="551"/>
        <v>LRKPLGS</v>
      </c>
      <c r="F5879" s="39">
        <v>78.195144653320313</v>
      </c>
      <c r="G5879">
        <f t="shared" si="549"/>
        <v>1.2792304572422967E-3</v>
      </c>
      <c r="H5879" s="38">
        <f>G5879*SUMIF('Manual Inputs'!$B$11:$B$22,'Expanded kW'!A5879,'Manual Inputs'!$C$11:$C$22)</f>
        <v>44418.688465293293</v>
      </c>
    </row>
    <row r="5880" spans="1:8" x14ac:dyDescent="0.2">
      <c r="A5880">
        <f t="shared" si="546"/>
        <v>10</v>
      </c>
      <c r="B5880" t="b">
        <f t="shared" si="547"/>
        <v>0</v>
      </c>
      <c r="C5880" t="str">
        <f t="shared" si="548"/>
        <v>OFF</v>
      </c>
      <c r="D5880" s="4">
        <f t="shared" si="550"/>
        <v>42674.916666652411</v>
      </c>
      <c r="E5880" t="str">
        <f t="shared" si="551"/>
        <v>LRKPLGS</v>
      </c>
      <c r="F5880" s="39">
        <v>75.08349609375</v>
      </c>
      <c r="G5880">
        <f t="shared" si="549"/>
        <v>1.2283255624782527E-3</v>
      </c>
      <c r="H5880" s="38">
        <f>G5880*SUMIF('Manual Inputs'!$B$11:$B$22,'Expanded kW'!A5880,'Manual Inputs'!$C$11:$C$22)</f>
        <v>42651.119026118868</v>
      </c>
    </row>
    <row r="5881" spans="1:8" x14ac:dyDescent="0.2">
      <c r="A5881">
        <f t="shared" si="546"/>
        <v>10</v>
      </c>
      <c r="B5881" t="b">
        <f t="shared" si="547"/>
        <v>0</v>
      </c>
      <c r="C5881" t="str">
        <f t="shared" si="548"/>
        <v>OFF</v>
      </c>
      <c r="D5881" s="4">
        <f t="shared" si="550"/>
        <v>42674.958333319075</v>
      </c>
      <c r="E5881" t="str">
        <f t="shared" si="551"/>
        <v>LRKPLGS</v>
      </c>
      <c r="F5881" s="39">
        <v>72.317985534667969</v>
      </c>
      <c r="G5881">
        <f t="shared" si="549"/>
        <v>1.1830832990015691E-3</v>
      </c>
      <c r="H5881" s="38">
        <f>G5881*SUMIF('Manual Inputs'!$B$11:$B$22,'Expanded kW'!A5881,'Manual Inputs'!$C$11:$C$22)</f>
        <v>41080.172997232308</v>
      </c>
    </row>
    <row r="5882" spans="1:8" x14ac:dyDescent="0.2">
      <c r="A5882">
        <f t="shared" si="546"/>
        <v>11</v>
      </c>
      <c r="B5882" t="b">
        <f t="shared" si="547"/>
        <v>0</v>
      </c>
      <c r="C5882" t="str">
        <f t="shared" si="548"/>
        <v>OFF</v>
      </c>
      <c r="D5882" s="4">
        <f t="shared" si="550"/>
        <v>42674.999999985739</v>
      </c>
      <c r="E5882" t="str">
        <f t="shared" si="551"/>
        <v>LRKPLGS</v>
      </c>
      <c r="F5882" s="39">
        <v>64.658554077148437</v>
      </c>
      <c r="G5882">
        <f t="shared" si="549"/>
        <v>1.0902687046233689E-3</v>
      </c>
      <c r="H5882" s="38">
        <f>G5882*SUMIF('Manual Inputs'!$B$11:$B$22,'Expanded kW'!A5882,'Manual Inputs'!$C$11:$C$22)</f>
        <v>40895.581162345377</v>
      </c>
    </row>
    <row r="5883" spans="1:8" x14ac:dyDescent="0.2">
      <c r="A5883">
        <f t="shared" si="546"/>
        <v>11</v>
      </c>
      <c r="B5883" t="b">
        <f t="shared" si="547"/>
        <v>0</v>
      </c>
      <c r="C5883" t="str">
        <f t="shared" si="548"/>
        <v>OFF</v>
      </c>
      <c r="D5883" s="4">
        <f t="shared" si="550"/>
        <v>42675.041666652403</v>
      </c>
      <c r="E5883" t="str">
        <f t="shared" si="551"/>
        <v>LRKPLGS</v>
      </c>
      <c r="F5883" s="39">
        <v>61.919731140136719</v>
      </c>
      <c r="G5883">
        <f t="shared" si="549"/>
        <v>1.0440868346705443E-3</v>
      </c>
      <c r="H5883" s="38">
        <f>G5883*SUMIF('Manual Inputs'!$B$11:$B$22,'Expanded kW'!A5883,'Manual Inputs'!$C$11:$C$22)</f>
        <v>39163.316076797462</v>
      </c>
    </row>
    <row r="5884" spans="1:8" x14ac:dyDescent="0.2">
      <c r="A5884">
        <f t="shared" si="546"/>
        <v>11</v>
      </c>
      <c r="B5884" t="b">
        <f t="shared" si="547"/>
        <v>0</v>
      </c>
      <c r="C5884" t="str">
        <f t="shared" si="548"/>
        <v>OFF</v>
      </c>
      <c r="D5884" s="4">
        <f t="shared" si="550"/>
        <v>42675.083333319068</v>
      </c>
      <c r="E5884" t="str">
        <f t="shared" si="551"/>
        <v>LRKPLGS</v>
      </c>
      <c r="F5884" s="39">
        <v>59.223171234130859</v>
      </c>
      <c r="G5884">
        <f t="shared" si="549"/>
        <v>9.9861760144036044E-4</v>
      </c>
      <c r="H5884" s="38">
        <f>G5884*SUMIF('Manual Inputs'!$B$11:$B$22,'Expanded kW'!A5884,'Manual Inputs'!$C$11:$C$22)</f>
        <v>37457.781734603392</v>
      </c>
    </row>
    <row r="5885" spans="1:8" x14ac:dyDescent="0.2">
      <c r="A5885">
        <f t="shared" si="546"/>
        <v>11</v>
      </c>
      <c r="B5885" t="b">
        <f t="shared" si="547"/>
        <v>0</v>
      </c>
      <c r="C5885" t="str">
        <f t="shared" si="548"/>
        <v>OFF</v>
      </c>
      <c r="D5885" s="4">
        <f t="shared" si="550"/>
        <v>42675.124999985732</v>
      </c>
      <c r="E5885" t="str">
        <f t="shared" si="551"/>
        <v>LRKPLGS</v>
      </c>
      <c r="F5885" s="39">
        <v>55.350471496582031</v>
      </c>
      <c r="G5885">
        <f t="shared" si="549"/>
        <v>9.3331636811530452E-4</v>
      </c>
      <c r="H5885" s="38">
        <f>G5885*SUMIF('Manual Inputs'!$B$11:$B$22,'Expanded kW'!A5885,'Manual Inputs'!$C$11:$C$22)</f>
        <v>35008.35630753071</v>
      </c>
    </row>
    <row r="5886" spans="1:8" x14ac:dyDescent="0.2">
      <c r="A5886">
        <f t="shared" si="546"/>
        <v>11</v>
      </c>
      <c r="B5886" t="b">
        <f t="shared" si="547"/>
        <v>0</v>
      </c>
      <c r="C5886" t="str">
        <f t="shared" si="548"/>
        <v>OFF</v>
      </c>
      <c r="D5886" s="4">
        <f t="shared" si="550"/>
        <v>42675.166666652396</v>
      </c>
      <c r="E5886" t="str">
        <f t="shared" si="551"/>
        <v>LRKPLGS</v>
      </c>
      <c r="F5886" s="39">
        <v>57.861629486083984</v>
      </c>
      <c r="G5886">
        <f t="shared" si="549"/>
        <v>9.7565936522365647E-4</v>
      </c>
      <c r="H5886" s="38">
        <f>G5886*SUMIF('Manual Inputs'!$B$11:$B$22,'Expanded kW'!A5886,'Manual Inputs'!$C$11:$C$22)</f>
        <v>36596.626673871047</v>
      </c>
    </row>
    <row r="5887" spans="1:8" x14ac:dyDescent="0.2">
      <c r="A5887">
        <f t="shared" si="546"/>
        <v>11</v>
      </c>
      <c r="B5887" t="b">
        <f t="shared" si="547"/>
        <v>0</v>
      </c>
      <c r="C5887" t="str">
        <f t="shared" si="548"/>
        <v>OFF</v>
      </c>
      <c r="D5887" s="4">
        <f t="shared" si="550"/>
        <v>42675.20833331906</v>
      </c>
      <c r="E5887" t="str">
        <f t="shared" si="551"/>
        <v>LRKPLGS</v>
      </c>
      <c r="F5887" s="39">
        <v>75.644927978515625</v>
      </c>
      <c r="G5887">
        <f t="shared" si="549"/>
        <v>1.2755202898607949E-3</v>
      </c>
      <c r="H5887" s="38">
        <f>G5887*SUMIF('Manual Inputs'!$B$11:$B$22,'Expanded kW'!A5887,'Manual Inputs'!$C$11:$C$22)</f>
        <v>47844.300507772619</v>
      </c>
    </row>
    <row r="5888" spans="1:8" x14ac:dyDescent="0.2">
      <c r="A5888">
        <f t="shared" si="546"/>
        <v>11</v>
      </c>
      <c r="B5888" t="b">
        <f t="shared" si="547"/>
        <v>0</v>
      </c>
      <c r="C5888" t="str">
        <f t="shared" si="548"/>
        <v>OFF</v>
      </c>
      <c r="D5888" s="4">
        <f t="shared" si="550"/>
        <v>42675.249999985725</v>
      </c>
      <c r="E5888" t="str">
        <f t="shared" si="551"/>
        <v>LRKPLGS</v>
      </c>
      <c r="F5888" s="39">
        <v>92.180267333984375</v>
      </c>
      <c r="G5888">
        <f t="shared" si="549"/>
        <v>1.5543382015339258E-3</v>
      </c>
      <c r="H5888" s="38">
        <f>G5888*SUMIF('Manual Inputs'!$B$11:$B$22,'Expanded kW'!A5888,'Manual Inputs'!$C$11:$C$22)</f>
        <v>58302.658606093995</v>
      </c>
    </row>
    <row r="5889" spans="1:8" x14ac:dyDescent="0.2">
      <c r="A5889">
        <f t="shared" si="546"/>
        <v>11</v>
      </c>
      <c r="B5889" t="b">
        <f t="shared" si="547"/>
        <v>0</v>
      </c>
      <c r="C5889" t="str">
        <f t="shared" si="548"/>
        <v>ON</v>
      </c>
      <c r="D5889" s="4">
        <f t="shared" si="550"/>
        <v>42675.291666652389</v>
      </c>
      <c r="E5889" t="str">
        <f t="shared" si="551"/>
        <v>LRKPLGS</v>
      </c>
      <c r="F5889" s="39">
        <v>94.655723571777344</v>
      </c>
      <c r="G5889">
        <f t="shared" si="549"/>
        <v>1.59607919782206E-3</v>
      </c>
      <c r="H5889" s="38">
        <f>G5889*SUMIF('Manual Inputs'!$B$11:$B$22,'Expanded kW'!A5889,'Manual Inputs'!$C$11:$C$22)</f>
        <v>59868.348141398266</v>
      </c>
    </row>
    <row r="5890" spans="1:8" x14ac:dyDescent="0.2">
      <c r="A5890">
        <f t="shared" ref="A5890:A5953" si="552">MONTH(D5890)</f>
        <v>11</v>
      </c>
      <c r="B5890" t="b">
        <f t="shared" ref="B5890:B5953" si="553">IF(ISNA(VLOOKUP(DATE(YEAR(D5890),MONTH(D5890),DAY(D5890)),Holidays,1,FALSE)),FALSE,TRUE)</f>
        <v>0</v>
      </c>
      <c r="C5890" t="str">
        <f t="shared" ref="C5890:C5953" si="554">IF(OR(HOUR(D5890)&lt;PkStart,HOUR(D5890)&gt;OPkStart-1,WEEKDAY(D5890,2)&gt;5,B5890)=TRUE,"OFF","ON")</f>
        <v>ON</v>
      </c>
      <c r="D5890" s="4">
        <f t="shared" si="550"/>
        <v>42675.333333319053</v>
      </c>
      <c r="E5890" t="str">
        <f t="shared" si="551"/>
        <v>LRKPLGS</v>
      </c>
      <c r="F5890" s="39">
        <v>105.02804565429687</v>
      </c>
      <c r="G5890">
        <f t="shared" ref="G5890:G5953" si="555">IF(SUMIF($A$2:$A$8761,A5890,$F$2:$F$8761)=0,0,F5890/SUMIF($A$2:$A$8761,A5890,$F$2:$F$8761))</f>
        <v>1.7709766777030957E-3</v>
      </c>
      <c r="H5890" s="38">
        <f>G5890*SUMIF('Manual Inputs'!$B$11:$B$22,'Expanded kW'!A5890,'Manual Inputs'!$C$11:$C$22)</f>
        <v>66428.688774155758</v>
      </c>
    </row>
    <row r="5891" spans="1:8" x14ac:dyDescent="0.2">
      <c r="A5891">
        <f t="shared" si="552"/>
        <v>11</v>
      </c>
      <c r="B5891" t="b">
        <f t="shared" si="553"/>
        <v>0</v>
      </c>
      <c r="C5891" t="str">
        <f t="shared" si="554"/>
        <v>ON</v>
      </c>
      <c r="D5891" s="4">
        <f t="shared" si="550"/>
        <v>42675.374999985717</v>
      </c>
      <c r="E5891" t="str">
        <f t="shared" si="551"/>
        <v>LRKPLGS</v>
      </c>
      <c r="F5891" s="39">
        <v>102.48416137695312</v>
      </c>
      <c r="G5891">
        <f t="shared" si="555"/>
        <v>1.7280818518698108E-3</v>
      </c>
      <c r="H5891" s="38">
        <f>G5891*SUMIF('Manual Inputs'!$B$11:$B$22,'Expanded kW'!A5891,'Manual Inputs'!$C$11:$C$22)</f>
        <v>64819.719513760669</v>
      </c>
    </row>
    <row r="5892" spans="1:8" x14ac:dyDescent="0.2">
      <c r="A5892">
        <f t="shared" si="552"/>
        <v>11</v>
      </c>
      <c r="B5892" t="b">
        <f t="shared" si="553"/>
        <v>0</v>
      </c>
      <c r="C5892" t="str">
        <f t="shared" si="554"/>
        <v>ON</v>
      </c>
      <c r="D5892" s="4">
        <f t="shared" ref="D5892:D5955" si="556">+D5891+1/24</f>
        <v>42675.416666652382</v>
      </c>
      <c r="E5892" t="str">
        <f t="shared" ref="E5892:E5955" si="557">+E5891</f>
        <v>LRKPLGS</v>
      </c>
      <c r="F5892" s="39">
        <v>110.5048828125</v>
      </c>
      <c r="G5892">
        <f t="shared" si="555"/>
        <v>1.863326781090539E-3</v>
      </c>
      <c r="H5892" s="38">
        <f>G5892*SUMIF('Manual Inputs'!$B$11:$B$22,'Expanded kW'!A5892,'Manual Inputs'!$C$11:$C$22)</f>
        <v>69892.707444431027</v>
      </c>
    </row>
    <row r="5893" spans="1:8" x14ac:dyDescent="0.2">
      <c r="A5893">
        <f t="shared" si="552"/>
        <v>11</v>
      </c>
      <c r="B5893" t="b">
        <f t="shared" si="553"/>
        <v>0</v>
      </c>
      <c r="C5893" t="str">
        <f t="shared" si="554"/>
        <v>ON</v>
      </c>
      <c r="D5893" s="4">
        <f t="shared" si="556"/>
        <v>42675.458333319046</v>
      </c>
      <c r="E5893" t="str">
        <f t="shared" si="557"/>
        <v>LRKPLGS</v>
      </c>
      <c r="F5893" s="39">
        <v>106.94307708740234</v>
      </c>
      <c r="G5893">
        <f t="shared" si="555"/>
        <v>1.8032678241675486E-3</v>
      </c>
      <c r="H5893" s="38">
        <f>G5893*SUMIF('Manual Inputs'!$B$11:$B$22,'Expanded kW'!A5893,'Manual Inputs'!$C$11:$C$22)</f>
        <v>67639.917891768928</v>
      </c>
    </row>
    <row r="5894" spans="1:8" x14ac:dyDescent="0.2">
      <c r="A5894">
        <f t="shared" si="552"/>
        <v>11</v>
      </c>
      <c r="B5894" t="b">
        <f t="shared" si="553"/>
        <v>0</v>
      </c>
      <c r="C5894" t="str">
        <f t="shared" si="554"/>
        <v>ON</v>
      </c>
      <c r="D5894" s="4">
        <f t="shared" si="556"/>
        <v>42675.49999998571</v>
      </c>
      <c r="E5894" t="str">
        <f t="shared" si="557"/>
        <v>LRKPLGS</v>
      </c>
      <c r="F5894" s="39">
        <v>112.31971740722656</v>
      </c>
      <c r="G5894">
        <f t="shared" si="555"/>
        <v>1.8939284144078778E-3</v>
      </c>
      <c r="H5894" s="38">
        <f>G5894*SUMIF('Manual Inputs'!$B$11:$B$22,'Expanded kW'!A5894,'Manual Inputs'!$C$11:$C$22)</f>
        <v>71040.563540568241</v>
      </c>
    </row>
    <row r="5895" spans="1:8" x14ac:dyDescent="0.2">
      <c r="A5895">
        <f t="shared" si="552"/>
        <v>11</v>
      </c>
      <c r="B5895" t="b">
        <f t="shared" si="553"/>
        <v>0</v>
      </c>
      <c r="C5895" t="str">
        <f t="shared" si="554"/>
        <v>ON</v>
      </c>
      <c r="D5895" s="4">
        <f t="shared" si="556"/>
        <v>42675.541666652374</v>
      </c>
      <c r="E5895" t="str">
        <f t="shared" si="557"/>
        <v>LRKPLGS</v>
      </c>
      <c r="F5895" s="39">
        <v>111.94176483154297</v>
      </c>
      <c r="G5895">
        <f t="shared" si="555"/>
        <v>1.8875554004891323E-3</v>
      </c>
      <c r="H5895" s="38">
        <f>G5895*SUMIF('Manual Inputs'!$B$11:$B$22,'Expanded kW'!A5895,'Manual Inputs'!$C$11:$C$22)</f>
        <v>70801.514114626174</v>
      </c>
    </row>
    <row r="5896" spans="1:8" x14ac:dyDescent="0.2">
      <c r="A5896">
        <f t="shared" si="552"/>
        <v>11</v>
      </c>
      <c r="B5896" t="b">
        <f t="shared" si="553"/>
        <v>0</v>
      </c>
      <c r="C5896" t="str">
        <f t="shared" si="554"/>
        <v>ON</v>
      </c>
      <c r="D5896" s="4">
        <f t="shared" si="556"/>
        <v>42675.583333319039</v>
      </c>
      <c r="E5896" t="str">
        <f t="shared" si="557"/>
        <v>LRKPLGS</v>
      </c>
      <c r="F5896" s="39">
        <v>115.37058258056641</v>
      </c>
      <c r="G5896">
        <f t="shared" si="555"/>
        <v>1.9453719220456915E-3</v>
      </c>
      <c r="H5896" s="38">
        <f>G5896*SUMIF('Manual Inputs'!$B$11:$B$22,'Expanded kW'!A5896,'Manual Inputs'!$C$11:$C$22)</f>
        <v>72970.190735182347</v>
      </c>
    </row>
    <row r="5897" spans="1:8" x14ac:dyDescent="0.2">
      <c r="A5897">
        <f t="shared" si="552"/>
        <v>11</v>
      </c>
      <c r="B5897" t="b">
        <f t="shared" si="553"/>
        <v>0</v>
      </c>
      <c r="C5897" t="str">
        <f t="shared" si="554"/>
        <v>ON</v>
      </c>
      <c r="D5897" s="4">
        <f t="shared" si="556"/>
        <v>42675.624999985703</v>
      </c>
      <c r="E5897" t="str">
        <f t="shared" si="557"/>
        <v>LRKPLGS</v>
      </c>
      <c r="F5897" s="39">
        <v>116.20352172851563</v>
      </c>
      <c r="G5897">
        <f t="shared" si="555"/>
        <v>1.9594168925654645E-3</v>
      </c>
      <c r="H5897" s="38">
        <f>G5897*SUMIF('Manual Inputs'!$B$11:$B$22,'Expanded kW'!A5897,'Manual Inputs'!$C$11:$C$22)</f>
        <v>73497.012452964787</v>
      </c>
    </row>
    <row r="5898" spans="1:8" x14ac:dyDescent="0.2">
      <c r="A5898">
        <f t="shared" si="552"/>
        <v>11</v>
      </c>
      <c r="B5898" t="b">
        <f t="shared" si="553"/>
        <v>0</v>
      </c>
      <c r="C5898" t="str">
        <f t="shared" si="554"/>
        <v>ON</v>
      </c>
      <c r="D5898" s="4">
        <f t="shared" si="556"/>
        <v>42675.666666652367</v>
      </c>
      <c r="E5898" t="str">
        <f t="shared" si="557"/>
        <v>LRKPLGS</v>
      </c>
      <c r="F5898" s="39">
        <v>109.22806549072266</v>
      </c>
      <c r="G5898">
        <f t="shared" si="555"/>
        <v>1.8417971631254685E-3</v>
      </c>
      <c r="H5898" s="38">
        <f>G5898*SUMIF('Manual Inputs'!$B$11:$B$22,'Expanded kW'!A5898,'Manual Inputs'!$C$11:$C$22)</f>
        <v>69085.139332871782</v>
      </c>
    </row>
    <row r="5899" spans="1:8" x14ac:dyDescent="0.2">
      <c r="A5899">
        <f t="shared" si="552"/>
        <v>11</v>
      </c>
      <c r="B5899" t="b">
        <f t="shared" si="553"/>
        <v>0</v>
      </c>
      <c r="C5899" t="str">
        <f t="shared" si="554"/>
        <v>ON</v>
      </c>
      <c r="D5899" s="4">
        <f t="shared" si="556"/>
        <v>42675.708333319031</v>
      </c>
      <c r="E5899" t="str">
        <f t="shared" si="557"/>
        <v>LRKPLGS</v>
      </c>
      <c r="F5899" s="39">
        <v>107.00498962402344</v>
      </c>
      <c r="G5899">
        <f t="shared" si="555"/>
        <v>1.8043117896886654E-3</v>
      </c>
      <c r="H5899" s="38">
        <f>G5899*SUMIF('Manual Inputs'!$B$11:$B$22,'Expanded kW'!A5899,'Manual Inputs'!$C$11:$C$22)</f>
        <v>67679.076657418598</v>
      </c>
    </row>
    <row r="5900" spans="1:8" x14ac:dyDescent="0.2">
      <c r="A5900">
        <f t="shared" si="552"/>
        <v>11</v>
      </c>
      <c r="B5900" t="b">
        <f t="shared" si="553"/>
        <v>0</v>
      </c>
      <c r="C5900" t="str">
        <f t="shared" si="554"/>
        <v>ON</v>
      </c>
      <c r="D5900" s="4">
        <f t="shared" si="556"/>
        <v>42675.749999985695</v>
      </c>
      <c r="E5900" t="str">
        <f t="shared" si="557"/>
        <v>LRKPLGS</v>
      </c>
      <c r="F5900" s="39">
        <v>97.282180786132813</v>
      </c>
      <c r="G5900">
        <f t="shared" si="555"/>
        <v>1.6403663636226956E-3</v>
      </c>
      <c r="H5900" s="38">
        <f>G5900*SUMIF('Manual Inputs'!$B$11:$B$22,'Expanded kW'!A5900,'Manual Inputs'!$C$11:$C$22)</f>
        <v>61529.543565764594</v>
      </c>
    </row>
    <row r="5901" spans="1:8" x14ac:dyDescent="0.2">
      <c r="A5901">
        <f t="shared" si="552"/>
        <v>11</v>
      </c>
      <c r="B5901" t="b">
        <f t="shared" si="553"/>
        <v>0</v>
      </c>
      <c r="C5901" t="str">
        <f t="shared" si="554"/>
        <v>ON</v>
      </c>
      <c r="D5901" s="4">
        <f t="shared" si="556"/>
        <v>42675.79166665236</v>
      </c>
      <c r="E5901" t="str">
        <f t="shared" si="557"/>
        <v>LRKPLGS</v>
      </c>
      <c r="F5901" s="39">
        <v>89.698455810546875</v>
      </c>
      <c r="G5901">
        <f t="shared" si="555"/>
        <v>1.5124900427961193E-3</v>
      </c>
      <c r="H5901" s="38">
        <f>G5901*SUMIF('Manual Inputs'!$B$11:$B$22,'Expanded kW'!A5901,'Manual Inputs'!$C$11:$C$22)</f>
        <v>56732.949446416816</v>
      </c>
    </row>
    <row r="5902" spans="1:8" x14ac:dyDescent="0.2">
      <c r="A5902">
        <f t="shared" si="552"/>
        <v>11</v>
      </c>
      <c r="B5902" t="b">
        <f t="shared" si="553"/>
        <v>0</v>
      </c>
      <c r="C5902" t="str">
        <f t="shared" si="554"/>
        <v>ON</v>
      </c>
      <c r="D5902" s="4">
        <f t="shared" si="556"/>
        <v>42675.833333319024</v>
      </c>
      <c r="E5902" t="str">
        <f t="shared" si="557"/>
        <v>LRKPLGS</v>
      </c>
      <c r="F5902" s="39">
        <v>86.743034362792969</v>
      </c>
      <c r="G5902">
        <f t="shared" si="555"/>
        <v>1.4626559015993622E-3</v>
      </c>
      <c r="H5902" s="38">
        <f>G5902*SUMIF('Manual Inputs'!$B$11:$B$22,'Expanded kW'!A5902,'Manual Inputs'!$C$11:$C$22)</f>
        <v>54863.68899958799</v>
      </c>
    </row>
    <row r="5903" spans="1:8" x14ac:dyDescent="0.2">
      <c r="A5903">
        <f t="shared" si="552"/>
        <v>11</v>
      </c>
      <c r="B5903" t="b">
        <f t="shared" si="553"/>
        <v>0</v>
      </c>
      <c r="C5903" t="str">
        <f t="shared" si="554"/>
        <v>OFF</v>
      </c>
      <c r="D5903" s="4">
        <f t="shared" si="556"/>
        <v>42675.874999985688</v>
      </c>
      <c r="E5903" t="str">
        <f t="shared" si="557"/>
        <v>LRKPLGS</v>
      </c>
      <c r="F5903" s="39">
        <v>79.334320068359375</v>
      </c>
      <c r="G5903">
        <f t="shared" si="555"/>
        <v>1.3377306005003156E-3</v>
      </c>
      <c r="H5903" s="38">
        <f>G5903*SUMIF('Manual Inputs'!$B$11:$B$22,'Expanded kW'!A5903,'Manual Inputs'!$C$11:$C$22)</f>
        <v>50177.786553097656</v>
      </c>
    </row>
    <row r="5904" spans="1:8" x14ac:dyDescent="0.2">
      <c r="A5904">
        <f t="shared" si="552"/>
        <v>11</v>
      </c>
      <c r="B5904" t="b">
        <f t="shared" si="553"/>
        <v>0</v>
      </c>
      <c r="C5904" t="str">
        <f t="shared" si="554"/>
        <v>OFF</v>
      </c>
      <c r="D5904" s="4">
        <f t="shared" si="556"/>
        <v>42675.916666652352</v>
      </c>
      <c r="E5904" t="str">
        <f t="shared" si="557"/>
        <v>LRKPLGS</v>
      </c>
      <c r="F5904" s="39">
        <v>81.477027893066406</v>
      </c>
      <c r="G5904">
        <f t="shared" si="555"/>
        <v>1.3738608127788381E-3</v>
      </c>
      <c r="H5904" s="38">
        <f>G5904*SUMIF('Manual Inputs'!$B$11:$B$22,'Expanded kW'!A5904,'Manual Inputs'!$C$11:$C$22)</f>
        <v>51533.017628137553</v>
      </c>
    </row>
    <row r="5905" spans="1:8" x14ac:dyDescent="0.2">
      <c r="A5905">
        <f t="shared" si="552"/>
        <v>11</v>
      </c>
      <c r="B5905" t="b">
        <f t="shared" si="553"/>
        <v>0</v>
      </c>
      <c r="C5905" t="str">
        <f t="shared" si="554"/>
        <v>OFF</v>
      </c>
      <c r="D5905" s="4">
        <f t="shared" si="556"/>
        <v>42675.958333319017</v>
      </c>
      <c r="E5905" t="str">
        <f t="shared" si="557"/>
        <v>LRKPLGS</v>
      </c>
      <c r="F5905" s="39">
        <v>76.324020385742187</v>
      </c>
      <c r="G5905">
        <f t="shared" si="555"/>
        <v>1.2869711057615504E-3</v>
      </c>
      <c r="H5905" s="38">
        <f>G5905*SUMIF('Manual Inputs'!$B$11:$B$22,'Expanded kW'!A5905,'Manual Inputs'!$C$11:$C$22)</f>
        <v>48273.816432662148</v>
      </c>
    </row>
    <row r="5906" spans="1:8" x14ac:dyDescent="0.2">
      <c r="A5906">
        <f t="shared" si="552"/>
        <v>11</v>
      </c>
      <c r="B5906" t="b">
        <f t="shared" si="553"/>
        <v>0</v>
      </c>
      <c r="C5906" t="str">
        <f t="shared" si="554"/>
        <v>OFF</v>
      </c>
      <c r="D5906" s="4">
        <f t="shared" si="556"/>
        <v>42675.999999985681</v>
      </c>
      <c r="E5906" t="str">
        <f t="shared" si="557"/>
        <v>LRKPLGS</v>
      </c>
      <c r="F5906" s="39">
        <v>67.709403991699219</v>
      </c>
      <c r="G5906">
        <f t="shared" si="555"/>
        <v>1.1417119549683864E-3</v>
      </c>
      <c r="H5906" s="38">
        <f>G5906*SUMIF('Manual Inputs'!$B$11:$B$22,'Expanded kW'!A5906,'Manual Inputs'!$C$11:$C$22)</f>
        <v>42825.198706000607</v>
      </c>
    </row>
    <row r="5907" spans="1:8" x14ac:dyDescent="0.2">
      <c r="A5907">
        <f t="shared" si="552"/>
        <v>11</v>
      </c>
      <c r="B5907" t="b">
        <f t="shared" si="553"/>
        <v>0</v>
      </c>
      <c r="C5907" t="str">
        <f t="shared" si="554"/>
        <v>OFF</v>
      </c>
      <c r="D5907" s="4">
        <f t="shared" si="556"/>
        <v>42676.041666652345</v>
      </c>
      <c r="E5907" t="str">
        <f t="shared" si="557"/>
        <v>LRKPLGS</v>
      </c>
      <c r="F5907" s="39">
        <v>63.533229827880859</v>
      </c>
      <c r="G5907">
        <f t="shared" si="555"/>
        <v>1.0712935538634814E-3</v>
      </c>
      <c r="H5907" s="38">
        <f>G5907*SUMIF('Manual Inputs'!$B$11:$B$22,'Expanded kW'!A5907,'Manual Inputs'!$C$11:$C$22)</f>
        <v>40183.830183272024</v>
      </c>
    </row>
    <row r="5908" spans="1:8" x14ac:dyDescent="0.2">
      <c r="A5908">
        <f t="shared" si="552"/>
        <v>11</v>
      </c>
      <c r="B5908" t="b">
        <f t="shared" si="553"/>
        <v>0</v>
      </c>
      <c r="C5908" t="str">
        <f t="shared" si="554"/>
        <v>OFF</v>
      </c>
      <c r="D5908" s="4">
        <f t="shared" si="556"/>
        <v>42676.083333319009</v>
      </c>
      <c r="E5908" t="str">
        <f t="shared" si="557"/>
        <v>LRKPLGS</v>
      </c>
      <c r="F5908" s="39">
        <v>59.261394500732422</v>
      </c>
      <c r="G5908">
        <f t="shared" si="555"/>
        <v>9.9926211989517203E-4</v>
      </c>
      <c r="H5908" s="38">
        <f>G5908*SUMIF('Manual Inputs'!$B$11:$B$22,'Expanded kW'!A5908,'Manual Inputs'!$C$11:$C$22)</f>
        <v>37481.957386594142</v>
      </c>
    </row>
    <row r="5909" spans="1:8" x14ac:dyDescent="0.2">
      <c r="A5909">
        <f t="shared" si="552"/>
        <v>11</v>
      </c>
      <c r="B5909" t="b">
        <f t="shared" si="553"/>
        <v>0</v>
      </c>
      <c r="C5909" t="str">
        <f t="shared" si="554"/>
        <v>OFF</v>
      </c>
      <c r="D5909" s="4">
        <f t="shared" si="556"/>
        <v>42676.124999985674</v>
      </c>
      <c r="E5909" t="str">
        <f t="shared" si="557"/>
        <v>LRKPLGS</v>
      </c>
      <c r="F5909" s="39">
        <v>56.225738525390625</v>
      </c>
      <c r="G5909">
        <f t="shared" si="555"/>
        <v>9.4807506885210223E-4</v>
      </c>
      <c r="H5909" s="38">
        <f>G5909*SUMIF('Manual Inputs'!$B$11:$B$22,'Expanded kW'!A5909,'Manual Inputs'!$C$11:$C$22)</f>
        <v>35561.949785242221</v>
      </c>
    </row>
    <row r="5910" spans="1:8" x14ac:dyDescent="0.2">
      <c r="A5910">
        <f t="shared" si="552"/>
        <v>11</v>
      </c>
      <c r="B5910" t="b">
        <f t="shared" si="553"/>
        <v>0</v>
      </c>
      <c r="C5910" t="str">
        <f t="shared" si="554"/>
        <v>OFF</v>
      </c>
      <c r="D5910" s="4">
        <f t="shared" si="556"/>
        <v>42676.166666652338</v>
      </c>
      <c r="E5910" t="str">
        <f t="shared" si="557"/>
        <v>LRKPLGS</v>
      </c>
      <c r="F5910" s="39">
        <v>57.658668518066406</v>
      </c>
      <c r="G5910">
        <f t="shared" si="555"/>
        <v>9.7223704941644547E-4</v>
      </c>
      <c r="H5910" s="38">
        <f>G5910*SUMIF('Manual Inputs'!$B$11:$B$22,'Expanded kW'!A5910,'Manual Inputs'!$C$11:$C$22)</f>
        <v>36468.256857087836</v>
      </c>
    </row>
    <row r="5911" spans="1:8" x14ac:dyDescent="0.2">
      <c r="A5911">
        <f t="shared" si="552"/>
        <v>11</v>
      </c>
      <c r="B5911" t="b">
        <f t="shared" si="553"/>
        <v>0</v>
      </c>
      <c r="C5911" t="str">
        <f t="shared" si="554"/>
        <v>OFF</v>
      </c>
      <c r="D5911" s="4">
        <f t="shared" si="556"/>
        <v>42676.208333319002</v>
      </c>
      <c r="E5911" t="str">
        <f t="shared" si="557"/>
        <v>LRKPLGS</v>
      </c>
      <c r="F5911" s="39">
        <v>67.871696472167969</v>
      </c>
      <c r="G5911">
        <f t="shared" si="555"/>
        <v>1.1444485211501733E-3</v>
      </c>
      <c r="H5911" s="38">
        <f>G5911*SUMIF('Manual Inputs'!$B$11:$B$22,'Expanded kW'!A5911,'Manual Inputs'!$C$11:$C$22)</f>
        <v>42927.846304632782</v>
      </c>
    </row>
    <row r="5912" spans="1:8" x14ac:dyDescent="0.2">
      <c r="A5912">
        <f t="shared" si="552"/>
        <v>11</v>
      </c>
      <c r="B5912" t="b">
        <f t="shared" si="553"/>
        <v>0</v>
      </c>
      <c r="C5912" t="str">
        <f t="shared" si="554"/>
        <v>OFF</v>
      </c>
      <c r="D5912" s="4">
        <f t="shared" si="556"/>
        <v>42676.249999985666</v>
      </c>
      <c r="E5912" t="str">
        <f t="shared" si="557"/>
        <v>LRKPLGS</v>
      </c>
      <c r="F5912" s="39">
        <v>87.128799438476563</v>
      </c>
      <c r="G5912">
        <f t="shared" si="555"/>
        <v>1.4691606494298295E-3</v>
      </c>
      <c r="H5912" s="38">
        <f>G5912*SUMIF('Manual Inputs'!$B$11:$B$22,'Expanded kW'!A5912,'Manual Inputs'!$C$11:$C$22)</f>
        <v>55107.679716475861</v>
      </c>
    </row>
    <row r="5913" spans="1:8" x14ac:dyDescent="0.2">
      <c r="A5913">
        <f t="shared" si="552"/>
        <v>11</v>
      </c>
      <c r="B5913" t="b">
        <f t="shared" si="553"/>
        <v>0</v>
      </c>
      <c r="C5913" t="str">
        <f t="shared" si="554"/>
        <v>ON</v>
      </c>
      <c r="D5913" s="4">
        <f t="shared" si="556"/>
        <v>42676.291666652331</v>
      </c>
      <c r="E5913" t="str">
        <f t="shared" si="557"/>
        <v>LRKPLGS</v>
      </c>
      <c r="F5913" s="39">
        <v>91.108596801757813</v>
      </c>
      <c r="G5913">
        <f t="shared" si="555"/>
        <v>1.5362677565691407E-3</v>
      </c>
      <c r="H5913" s="38">
        <f>G5913*SUMIF('Manual Inputs'!$B$11:$B$22,'Expanded kW'!A5913,'Manual Inputs'!$C$11:$C$22)</f>
        <v>57624.842811177317</v>
      </c>
    </row>
    <row r="5914" spans="1:8" x14ac:dyDescent="0.2">
      <c r="A5914">
        <f t="shared" si="552"/>
        <v>11</v>
      </c>
      <c r="B5914" t="b">
        <f t="shared" si="553"/>
        <v>0</v>
      </c>
      <c r="C5914" t="str">
        <f t="shared" si="554"/>
        <v>ON</v>
      </c>
      <c r="D5914" s="4">
        <f t="shared" si="556"/>
        <v>42676.333333318995</v>
      </c>
      <c r="E5914" t="str">
        <f t="shared" si="557"/>
        <v>LRKPLGS</v>
      </c>
      <c r="F5914" s="39">
        <v>98.746078491210938</v>
      </c>
      <c r="G5914">
        <f t="shared" si="555"/>
        <v>1.6650505199171948E-3</v>
      </c>
      <c r="H5914" s="38">
        <f>G5914*SUMIF('Manual Inputs'!$B$11:$B$22,'Expanded kW'!A5914,'Manual Inputs'!$C$11:$C$22)</f>
        <v>62455.437258654209</v>
      </c>
    </row>
    <row r="5915" spans="1:8" x14ac:dyDescent="0.2">
      <c r="A5915">
        <f t="shared" si="552"/>
        <v>11</v>
      </c>
      <c r="B5915" t="b">
        <f t="shared" si="553"/>
        <v>0</v>
      </c>
      <c r="C5915" t="str">
        <f t="shared" si="554"/>
        <v>ON</v>
      </c>
      <c r="D5915" s="4">
        <f t="shared" si="556"/>
        <v>42676.374999985659</v>
      </c>
      <c r="E5915" t="str">
        <f t="shared" si="557"/>
        <v>LRKPLGS</v>
      </c>
      <c r="F5915" s="39">
        <v>98.756797790527344</v>
      </c>
      <c r="G5915">
        <f t="shared" si="555"/>
        <v>1.6652312681066179E-3</v>
      </c>
      <c r="H5915" s="38">
        <f>G5915*SUMIF('Manual Inputs'!$B$11:$B$22,'Expanded kW'!A5915,'Manual Inputs'!$C$11:$C$22)</f>
        <v>62462.217057266382</v>
      </c>
    </row>
    <row r="5916" spans="1:8" x14ac:dyDescent="0.2">
      <c r="A5916">
        <f t="shared" si="552"/>
        <v>11</v>
      </c>
      <c r="B5916" t="b">
        <f t="shared" si="553"/>
        <v>0</v>
      </c>
      <c r="C5916" t="str">
        <f t="shared" si="554"/>
        <v>ON</v>
      </c>
      <c r="D5916" s="4">
        <f t="shared" si="556"/>
        <v>42676.416666652323</v>
      </c>
      <c r="E5916" t="str">
        <f t="shared" si="557"/>
        <v>LRKPLGS</v>
      </c>
      <c r="F5916" s="39">
        <v>108.67828369140625</v>
      </c>
      <c r="G5916">
        <f t="shared" si="555"/>
        <v>1.8325267750272285E-3</v>
      </c>
      <c r="H5916" s="38">
        <f>G5916*SUMIF('Manual Inputs'!$B$11:$B$22,'Expanded kW'!A5916,'Manual Inputs'!$C$11:$C$22)</f>
        <v>68737.410458998449</v>
      </c>
    </row>
    <row r="5917" spans="1:8" x14ac:dyDescent="0.2">
      <c r="A5917">
        <f t="shared" si="552"/>
        <v>11</v>
      </c>
      <c r="B5917" t="b">
        <f t="shared" si="553"/>
        <v>0</v>
      </c>
      <c r="C5917" t="str">
        <f t="shared" si="554"/>
        <v>ON</v>
      </c>
      <c r="D5917" s="4">
        <f t="shared" si="556"/>
        <v>42676.458333318988</v>
      </c>
      <c r="E5917" t="str">
        <f t="shared" si="557"/>
        <v>LRKPLGS</v>
      </c>
      <c r="F5917" s="39">
        <v>103.9893798828125</v>
      </c>
      <c r="G5917">
        <f t="shared" si="555"/>
        <v>1.7534627570567768E-3</v>
      </c>
      <c r="H5917" s="38">
        <f>G5917*SUMIF('Manual Inputs'!$B$11:$B$22,'Expanded kW'!A5917,'Manual Inputs'!$C$11:$C$22)</f>
        <v>65771.748003293367</v>
      </c>
    </row>
    <row r="5918" spans="1:8" x14ac:dyDescent="0.2">
      <c r="A5918">
        <f t="shared" si="552"/>
        <v>11</v>
      </c>
      <c r="B5918" t="b">
        <f t="shared" si="553"/>
        <v>0</v>
      </c>
      <c r="C5918" t="str">
        <f t="shared" si="554"/>
        <v>ON</v>
      </c>
      <c r="D5918" s="4">
        <f t="shared" si="556"/>
        <v>42676.499999985652</v>
      </c>
      <c r="E5918" t="str">
        <f t="shared" si="557"/>
        <v>LRKPLGS</v>
      </c>
      <c r="F5918" s="39">
        <v>108.1937255859375</v>
      </c>
      <c r="G5918">
        <f t="shared" si="555"/>
        <v>1.8243561849869098E-3</v>
      </c>
      <c r="H5918" s="38">
        <f>G5918*SUMIF('Manual Inputs'!$B$11:$B$22,'Expanded kW'!A5918,'Manual Inputs'!$C$11:$C$22)</f>
        <v>68430.934608851458</v>
      </c>
    </row>
    <row r="5919" spans="1:8" x14ac:dyDescent="0.2">
      <c r="A5919">
        <f t="shared" si="552"/>
        <v>11</v>
      </c>
      <c r="B5919" t="b">
        <f t="shared" si="553"/>
        <v>0</v>
      </c>
      <c r="C5919" t="str">
        <f t="shared" si="554"/>
        <v>ON</v>
      </c>
      <c r="D5919" s="4">
        <f t="shared" si="556"/>
        <v>42676.541666652316</v>
      </c>
      <c r="E5919" t="str">
        <f t="shared" si="557"/>
        <v>LRKPLGS</v>
      </c>
      <c r="F5919" s="39">
        <v>112.83828735351562</v>
      </c>
      <c r="G5919">
        <f t="shared" si="555"/>
        <v>1.9026725100912206E-3</v>
      </c>
      <c r="H5919" s="38">
        <f>G5919*SUMIF('Manual Inputs'!$B$11:$B$22,'Expanded kW'!A5919,'Manual Inputs'!$C$11:$C$22)</f>
        <v>71368.551378055505</v>
      </c>
    </row>
    <row r="5920" spans="1:8" x14ac:dyDescent="0.2">
      <c r="A5920">
        <f t="shared" si="552"/>
        <v>11</v>
      </c>
      <c r="B5920" t="b">
        <f t="shared" si="553"/>
        <v>0</v>
      </c>
      <c r="C5920" t="str">
        <f t="shared" si="554"/>
        <v>ON</v>
      </c>
      <c r="D5920" s="4">
        <f t="shared" si="556"/>
        <v>42676.58333331898</v>
      </c>
      <c r="E5920" t="str">
        <f t="shared" si="557"/>
        <v>LRKPLGS</v>
      </c>
      <c r="F5920" s="39">
        <v>117.39921569824219</v>
      </c>
      <c r="G5920">
        <f t="shared" si="555"/>
        <v>1.9795786133788361E-3</v>
      </c>
      <c r="H5920" s="38">
        <f>G5920*SUMIF('Manual Inputs'!$B$11:$B$22,'Expanded kW'!A5920,'Manual Inputs'!$C$11:$C$22)</f>
        <v>74253.27124164626</v>
      </c>
    </row>
    <row r="5921" spans="1:8" x14ac:dyDescent="0.2">
      <c r="A5921">
        <f t="shared" si="552"/>
        <v>11</v>
      </c>
      <c r="B5921" t="b">
        <f t="shared" si="553"/>
        <v>0</v>
      </c>
      <c r="C5921" t="str">
        <f t="shared" si="554"/>
        <v>ON</v>
      </c>
      <c r="D5921" s="4">
        <f t="shared" si="556"/>
        <v>42676.624999985645</v>
      </c>
      <c r="E5921" t="str">
        <f t="shared" si="557"/>
        <v>LRKPLGS</v>
      </c>
      <c r="F5921" s="39">
        <v>115.21292114257812</v>
      </c>
      <c r="G5921">
        <f t="shared" si="555"/>
        <v>1.9427134442275911E-3</v>
      </c>
      <c r="H5921" s="38">
        <f>G5921*SUMIF('Manual Inputs'!$B$11:$B$22,'Expanded kW'!A5921,'Manual Inputs'!$C$11:$C$22)</f>
        <v>72870.472202569799</v>
      </c>
    </row>
    <row r="5922" spans="1:8" x14ac:dyDescent="0.2">
      <c r="A5922">
        <f t="shared" si="552"/>
        <v>11</v>
      </c>
      <c r="B5922" t="b">
        <f t="shared" si="553"/>
        <v>0</v>
      </c>
      <c r="C5922" t="str">
        <f t="shared" si="554"/>
        <v>ON</v>
      </c>
      <c r="D5922" s="4">
        <f t="shared" si="556"/>
        <v>42676.666666652309</v>
      </c>
      <c r="E5922" t="str">
        <f t="shared" si="557"/>
        <v>LRKPLGS</v>
      </c>
      <c r="F5922" s="39">
        <v>104.66631317138672</v>
      </c>
      <c r="G5922">
        <f t="shared" si="555"/>
        <v>1.7648771660268513E-3</v>
      </c>
      <c r="H5922" s="38">
        <f>G5922*SUMIF('Manual Inputs'!$B$11:$B$22,'Expanded kW'!A5922,'Manual Inputs'!$C$11:$C$22)</f>
        <v>66199.898317501589</v>
      </c>
    </row>
    <row r="5923" spans="1:8" x14ac:dyDescent="0.2">
      <c r="A5923">
        <f t="shared" si="552"/>
        <v>11</v>
      </c>
      <c r="B5923" t="b">
        <f t="shared" si="553"/>
        <v>0</v>
      </c>
      <c r="C5923" t="str">
        <f t="shared" si="554"/>
        <v>ON</v>
      </c>
      <c r="D5923" s="4">
        <f t="shared" si="556"/>
        <v>42676.708333318973</v>
      </c>
      <c r="E5923" t="str">
        <f t="shared" si="557"/>
        <v>LRKPLGS</v>
      </c>
      <c r="F5923" s="39">
        <v>101.5552978515625</v>
      </c>
      <c r="G5923">
        <f t="shared" si="555"/>
        <v>1.7124194101858967E-3</v>
      </c>
      <c r="H5923" s="38">
        <f>G5923*SUMIF('Manual Inputs'!$B$11:$B$22,'Expanded kW'!A5923,'Manual Inputs'!$C$11:$C$22)</f>
        <v>64232.22704298827</v>
      </c>
    </row>
    <row r="5924" spans="1:8" x14ac:dyDescent="0.2">
      <c r="A5924">
        <f t="shared" si="552"/>
        <v>11</v>
      </c>
      <c r="B5924" t="b">
        <f t="shared" si="553"/>
        <v>0</v>
      </c>
      <c r="C5924" t="str">
        <f t="shared" si="554"/>
        <v>ON</v>
      </c>
      <c r="D5924" s="4">
        <f t="shared" si="556"/>
        <v>42676.749999985637</v>
      </c>
      <c r="E5924" t="str">
        <f t="shared" si="557"/>
        <v>LRKPLGS</v>
      </c>
      <c r="F5924" s="39">
        <v>94.142372131347656</v>
      </c>
      <c r="G5924">
        <f t="shared" si="555"/>
        <v>1.5874230962750627E-3</v>
      </c>
      <c r="H5924" s="38">
        <f>G5924*SUMIF('Manual Inputs'!$B$11:$B$22,'Expanded kW'!A5924,'Manual Inputs'!$C$11:$C$22)</f>
        <v>59543.660931847458</v>
      </c>
    </row>
    <row r="5925" spans="1:8" x14ac:dyDescent="0.2">
      <c r="A5925">
        <f t="shared" si="552"/>
        <v>11</v>
      </c>
      <c r="B5925" t="b">
        <f t="shared" si="553"/>
        <v>0</v>
      </c>
      <c r="C5925" t="str">
        <f t="shared" si="554"/>
        <v>ON</v>
      </c>
      <c r="D5925" s="4">
        <f t="shared" si="556"/>
        <v>42676.791666652302</v>
      </c>
      <c r="E5925" t="str">
        <f t="shared" si="557"/>
        <v>LRKPLGS</v>
      </c>
      <c r="F5925" s="39">
        <v>97.633880615234375</v>
      </c>
      <c r="G5925">
        <f t="shared" si="555"/>
        <v>1.6462967052853518E-3</v>
      </c>
      <c r="H5925" s="38">
        <f>G5925*SUMIF('Manual Inputs'!$B$11:$B$22,'Expanded kW'!A5925,'Manual Inputs'!$C$11:$C$22)</f>
        <v>61751.988516956117</v>
      </c>
    </row>
    <row r="5926" spans="1:8" x14ac:dyDescent="0.2">
      <c r="A5926">
        <f t="shared" si="552"/>
        <v>11</v>
      </c>
      <c r="B5926" t="b">
        <f t="shared" si="553"/>
        <v>0</v>
      </c>
      <c r="C5926" t="str">
        <f t="shared" si="554"/>
        <v>ON</v>
      </c>
      <c r="D5926" s="4">
        <f t="shared" si="556"/>
        <v>42676.833333318966</v>
      </c>
      <c r="E5926" t="str">
        <f t="shared" si="557"/>
        <v>LRKPLGS</v>
      </c>
      <c r="F5926" s="39">
        <v>84.264106750488281</v>
      </c>
      <c r="G5926">
        <f t="shared" si="555"/>
        <v>1.4208563712000625E-3</v>
      </c>
      <c r="H5926" s="38">
        <f>G5926*SUMIF('Manual Inputs'!$B$11:$B$22,'Expanded kW'!A5926,'Manual Inputs'!$C$11:$C$22)</f>
        <v>53295.803871138858</v>
      </c>
    </row>
    <row r="5927" spans="1:8" x14ac:dyDescent="0.2">
      <c r="A5927">
        <f t="shared" si="552"/>
        <v>11</v>
      </c>
      <c r="B5927" t="b">
        <f t="shared" si="553"/>
        <v>0</v>
      </c>
      <c r="C5927" t="str">
        <f t="shared" si="554"/>
        <v>OFF</v>
      </c>
      <c r="D5927" s="4">
        <f t="shared" si="556"/>
        <v>42676.87499998563</v>
      </c>
      <c r="E5927" t="str">
        <f t="shared" si="557"/>
        <v>LRKPLGS</v>
      </c>
      <c r="F5927" s="39">
        <v>78.100662231445313</v>
      </c>
      <c r="G5927">
        <f t="shared" si="555"/>
        <v>1.31692873520967E-3</v>
      </c>
      <c r="H5927" s="38">
        <f>G5927*SUMIF('Manual Inputs'!$B$11:$B$22,'Expanded kW'!A5927,'Manual Inputs'!$C$11:$C$22)</f>
        <v>49397.516178726371</v>
      </c>
    </row>
    <row r="5928" spans="1:8" x14ac:dyDescent="0.2">
      <c r="A5928">
        <f t="shared" si="552"/>
        <v>11</v>
      </c>
      <c r="B5928" t="b">
        <f t="shared" si="553"/>
        <v>0</v>
      </c>
      <c r="C5928" t="str">
        <f t="shared" si="554"/>
        <v>OFF</v>
      </c>
      <c r="D5928" s="4">
        <f t="shared" si="556"/>
        <v>42676.916666652294</v>
      </c>
      <c r="E5928" t="str">
        <f t="shared" si="557"/>
        <v>LRKPLGS</v>
      </c>
      <c r="F5928" s="39">
        <v>74.387908935546875</v>
      </c>
      <c r="G5928">
        <f t="shared" si="555"/>
        <v>1.2543245092989652E-3</v>
      </c>
      <c r="H5928" s="38">
        <f>G5928*SUMIF('Manual Inputs'!$B$11:$B$22,'Expanded kW'!A5928,'Manual Inputs'!$C$11:$C$22)</f>
        <v>47049.254515358291</v>
      </c>
    </row>
    <row r="5929" spans="1:8" x14ac:dyDescent="0.2">
      <c r="A5929">
        <f t="shared" si="552"/>
        <v>11</v>
      </c>
      <c r="B5929" t="b">
        <f t="shared" si="553"/>
        <v>0</v>
      </c>
      <c r="C5929" t="str">
        <f t="shared" si="554"/>
        <v>OFF</v>
      </c>
      <c r="D5929" s="4">
        <f t="shared" si="556"/>
        <v>42676.958333318958</v>
      </c>
      <c r="E5929" t="str">
        <f t="shared" si="557"/>
        <v>LRKPLGS</v>
      </c>
      <c r="F5929" s="39">
        <v>71.81524658203125</v>
      </c>
      <c r="G5929">
        <f t="shared" si="555"/>
        <v>1.210944429251798E-3</v>
      </c>
      <c r="H5929" s="38">
        <f>G5929*SUMIF('Manual Inputs'!$B$11:$B$22,'Expanded kW'!A5929,'Manual Inputs'!$C$11:$C$22)</f>
        <v>45422.083546518268</v>
      </c>
    </row>
    <row r="5930" spans="1:8" x14ac:dyDescent="0.2">
      <c r="A5930">
        <f t="shared" si="552"/>
        <v>11</v>
      </c>
      <c r="B5930" t="b">
        <f t="shared" si="553"/>
        <v>0</v>
      </c>
      <c r="C5930" t="str">
        <f t="shared" si="554"/>
        <v>OFF</v>
      </c>
      <c r="D5930" s="4">
        <f t="shared" si="556"/>
        <v>42676.999999985623</v>
      </c>
      <c r="E5930" t="str">
        <f t="shared" si="557"/>
        <v>LRKPLGS</v>
      </c>
      <c r="F5930" s="39">
        <v>68.820426940917969</v>
      </c>
      <c r="G5930">
        <f t="shared" si="555"/>
        <v>1.1604459580549116E-3</v>
      </c>
      <c r="H5930" s="38">
        <f>G5930*SUMIF('Manual Inputs'!$B$11:$B$22,'Expanded kW'!A5930,'Manual Inputs'!$C$11:$C$22)</f>
        <v>43527.904323865048</v>
      </c>
    </row>
    <row r="5931" spans="1:8" x14ac:dyDescent="0.2">
      <c r="A5931">
        <f t="shared" si="552"/>
        <v>11</v>
      </c>
      <c r="B5931" t="b">
        <f t="shared" si="553"/>
        <v>0</v>
      </c>
      <c r="C5931" t="str">
        <f t="shared" si="554"/>
        <v>OFF</v>
      </c>
      <c r="D5931" s="4">
        <f t="shared" si="556"/>
        <v>42677.041666652287</v>
      </c>
      <c r="E5931" t="str">
        <f t="shared" si="557"/>
        <v>LRKPLGS</v>
      </c>
      <c r="F5931" s="39">
        <v>67.518539428710937</v>
      </c>
      <c r="G5931">
        <f t="shared" si="555"/>
        <v>1.1384936080254676E-3</v>
      </c>
      <c r="H5931" s="38">
        <f>G5931*SUMIF('Manual Inputs'!$B$11:$B$22,'Expanded kW'!A5931,'Manual Inputs'!$C$11:$C$22)</f>
        <v>42704.479686868362</v>
      </c>
    </row>
    <row r="5932" spans="1:8" x14ac:dyDescent="0.2">
      <c r="A5932">
        <f t="shared" si="552"/>
        <v>11</v>
      </c>
      <c r="B5932" t="b">
        <f t="shared" si="553"/>
        <v>0</v>
      </c>
      <c r="C5932" t="str">
        <f t="shared" si="554"/>
        <v>OFF</v>
      </c>
      <c r="D5932" s="4">
        <f t="shared" si="556"/>
        <v>42677.083333318951</v>
      </c>
      <c r="E5932" t="str">
        <f t="shared" si="557"/>
        <v>LRKPLGS</v>
      </c>
      <c r="F5932" s="39">
        <v>63.493465423583984</v>
      </c>
      <c r="G5932">
        <f t="shared" si="555"/>
        <v>1.0706230488362403E-3</v>
      </c>
      <c r="H5932" s="38">
        <f>G5932*SUMIF('Manual Inputs'!$B$11:$B$22,'Expanded kW'!A5932,'Manual Inputs'!$C$11:$C$22)</f>
        <v>40158.679784434549</v>
      </c>
    </row>
    <row r="5933" spans="1:8" x14ac:dyDescent="0.2">
      <c r="A5933">
        <f t="shared" si="552"/>
        <v>11</v>
      </c>
      <c r="B5933" t="b">
        <f t="shared" si="553"/>
        <v>0</v>
      </c>
      <c r="C5933" t="str">
        <f t="shared" si="554"/>
        <v>OFF</v>
      </c>
      <c r="D5933" s="4">
        <f t="shared" si="556"/>
        <v>42677.124999985615</v>
      </c>
      <c r="E5933" t="str">
        <f t="shared" si="557"/>
        <v>LRKPLGS</v>
      </c>
      <c r="F5933" s="39">
        <v>58.610992431640625</v>
      </c>
      <c r="G5933">
        <f t="shared" si="555"/>
        <v>9.8829507877471997E-4</v>
      </c>
      <c r="H5933" s="38">
        <f>G5933*SUMIF('Manual Inputs'!$B$11:$B$22,'Expanded kW'!A5933,'Manual Inputs'!$C$11:$C$22)</f>
        <v>37070.587677135991</v>
      </c>
    </row>
    <row r="5934" spans="1:8" x14ac:dyDescent="0.2">
      <c r="A5934">
        <f t="shared" si="552"/>
        <v>11</v>
      </c>
      <c r="B5934" t="b">
        <f t="shared" si="553"/>
        <v>0</v>
      </c>
      <c r="C5934" t="str">
        <f t="shared" si="554"/>
        <v>OFF</v>
      </c>
      <c r="D5934" s="4">
        <f t="shared" si="556"/>
        <v>42677.16666665228</v>
      </c>
      <c r="E5934" t="str">
        <f t="shared" si="557"/>
        <v>LRKPLGS</v>
      </c>
      <c r="F5934" s="39">
        <v>60.90283203125</v>
      </c>
      <c r="G5934">
        <f t="shared" si="555"/>
        <v>1.0269399421981931E-3</v>
      </c>
      <c r="H5934" s="38">
        <f>G5934*SUMIF('Manual Inputs'!$B$11:$B$22,'Expanded kW'!A5934,'Manual Inputs'!$C$11:$C$22)</f>
        <v>38520.142398775322</v>
      </c>
    </row>
    <row r="5935" spans="1:8" x14ac:dyDescent="0.2">
      <c r="A5935">
        <f t="shared" si="552"/>
        <v>11</v>
      </c>
      <c r="B5935" t="b">
        <f t="shared" si="553"/>
        <v>0</v>
      </c>
      <c r="C5935" t="str">
        <f t="shared" si="554"/>
        <v>OFF</v>
      </c>
      <c r="D5935" s="4">
        <f t="shared" si="556"/>
        <v>42677.208333318944</v>
      </c>
      <c r="E5935" t="str">
        <f t="shared" si="557"/>
        <v>LRKPLGS</v>
      </c>
      <c r="F5935" s="39">
        <v>75.882850646972656</v>
      </c>
      <c r="G5935">
        <f t="shared" si="555"/>
        <v>1.2795321277876016E-3</v>
      </c>
      <c r="H5935" s="38">
        <f>G5935*SUMIF('Manual Inputs'!$B$11:$B$22,'Expanded kW'!A5935,'Manual Inputs'!$C$11:$C$22)</f>
        <v>47994.783084086295</v>
      </c>
    </row>
    <row r="5936" spans="1:8" x14ac:dyDescent="0.2">
      <c r="A5936">
        <f t="shared" si="552"/>
        <v>11</v>
      </c>
      <c r="B5936" t="b">
        <f t="shared" si="553"/>
        <v>0</v>
      </c>
      <c r="C5936" t="str">
        <f t="shared" si="554"/>
        <v>OFF</v>
      </c>
      <c r="D5936" s="4">
        <f t="shared" si="556"/>
        <v>42677.249999985608</v>
      </c>
      <c r="E5936" t="str">
        <f t="shared" si="557"/>
        <v>LRKPLGS</v>
      </c>
      <c r="F5936" s="39">
        <v>92.098953247070313</v>
      </c>
      <c r="G5936">
        <f t="shared" si="555"/>
        <v>1.5529670882222725E-3</v>
      </c>
      <c r="H5936" s="38">
        <f>G5936*SUMIF('Manual Inputs'!$B$11:$B$22,'Expanded kW'!A5936,'Manual Inputs'!$C$11:$C$22)</f>
        <v>58251.228646230244</v>
      </c>
    </row>
    <row r="5937" spans="1:8" x14ac:dyDescent="0.2">
      <c r="A5937">
        <f t="shared" si="552"/>
        <v>11</v>
      </c>
      <c r="B5937" t="b">
        <f t="shared" si="553"/>
        <v>0</v>
      </c>
      <c r="C5937" t="str">
        <f t="shared" si="554"/>
        <v>ON</v>
      </c>
      <c r="D5937" s="4">
        <f t="shared" si="556"/>
        <v>42677.291666652272</v>
      </c>
      <c r="E5937" t="str">
        <f t="shared" si="557"/>
        <v>LRKPLGS</v>
      </c>
      <c r="F5937" s="39">
        <v>91.633148193359375</v>
      </c>
      <c r="G5937">
        <f t="shared" si="555"/>
        <v>1.5451127110286456E-3</v>
      </c>
      <c r="H5937" s="38">
        <f>G5937*SUMIF('Manual Inputs'!$B$11:$B$22,'Expanded kW'!A5937,'Manual Inputs'!$C$11:$C$22)</f>
        <v>57956.613824544969</v>
      </c>
    </row>
    <row r="5938" spans="1:8" x14ac:dyDescent="0.2">
      <c r="A5938">
        <f t="shared" si="552"/>
        <v>11</v>
      </c>
      <c r="B5938" t="b">
        <f t="shared" si="553"/>
        <v>0</v>
      </c>
      <c r="C5938" t="str">
        <f t="shared" si="554"/>
        <v>ON</v>
      </c>
      <c r="D5938" s="4">
        <f t="shared" si="556"/>
        <v>42677.333333318937</v>
      </c>
      <c r="E5938" t="str">
        <f t="shared" si="557"/>
        <v>LRKPLGS</v>
      </c>
      <c r="F5938" s="39">
        <v>100.71086883544922</v>
      </c>
      <c r="G5938">
        <f t="shared" si="555"/>
        <v>1.698180698190486E-3</v>
      </c>
      <c r="H5938" s="38">
        <f>G5938*SUMIF('Manual Inputs'!$B$11:$B$22,'Expanded kW'!A5938,'Manual Inputs'!$C$11:$C$22)</f>
        <v>63698.138153170286</v>
      </c>
    </row>
    <row r="5939" spans="1:8" x14ac:dyDescent="0.2">
      <c r="A5939">
        <f t="shared" si="552"/>
        <v>11</v>
      </c>
      <c r="B5939" t="b">
        <f t="shared" si="553"/>
        <v>0</v>
      </c>
      <c r="C5939" t="str">
        <f t="shared" si="554"/>
        <v>ON</v>
      </c>
      <c r="D5939" s="4">
        <f t="shared" si="556"/>
        <v>42677.374999985601</v>
      </c>
      <c r="E5939" t="str">
        <f t="shared" si="557"/>
        <v>LRKPLGS</v>
      </c>
      <c r="F5939" s="39">
        <v>109.54666137695312</v>
      </c>
      <c r="G5939">
        <f t="shared" si="555"/>
        <v>1.8471693080664825E-3</v>
      </c>
      <c r="H5939" s="38">
        <f>G5939*SUMIF('Manual Inputs'!$B$11:$B$22,'Expanded kW'!A5939,'Manual Inputs'!$C$11:$C$22)</f>
        <v>69286.646528776313</v>
      </c>
    </row>
    <row r="5940" spans="1:8" x14ac:dyDescent="0.2">
      <c r="A5940">
        <f t="shared" si="552"/>
        <v>11</v>
      </c>
      <c r="B5940" t="b">
        <f t="shared" si="553"/>
        <v>0</v>
      </c>
      <c r="C5940" t="str">
        <f t="shared" si="554"/>
        <v>ON</v>
      </c>
      <c r="D5940" s="4">
        <f t="shared" si="556"/>
        <v>42677.416666652265</v>
      </c>
      <c r="E5940" t="str">
        <f t="shared" si="557"/>
        <v>LRKPLGS</v>
      </c>
      <c r="F5940" s="39">
        <v>113.08547210693359</v>
      </c>
      <c r="G5940">
        <f t="shared" si="555"/>
        <v>1.9068405247454007E-3</v>
      </c>
      <c r="H5940" s="38">
        <f>G5940*SUMIF('Manual Inputs'!$B$11:$B$22,'Expanded kW'!A5940,'Manual Inputs'!$C$11:$C$22)</f>
        <v>71524.89208640845</v>
      </c>
    </row>
    <row r="5941" spans="1:8" x14ac:dyDescent="0.2">
      <c r="A5941">
        <f t="shared" si="552"/>
        <v>11</v>
      </c>
      <c r="B5941" t="b">
        <f t="shared" si="553"/>
        <v>0</v>
      </c>
      <c r="C5941" t="str">
        <f t="shared" si="554"/>
        <v>ON</v>
      </c>
      <c r="D5941" s="4">
        <f t="shared" si="556"/>
        <v>42677.458333318929</v>
      </c>
      <c r="E5941" t="str">
        <f t="shared" si="557"/>
        <v>LRKPLGS</v>
      </c>
      <c r="F5941" s="39">
        <v>107.73870849609375</v>
      </c>
      <c r="G5941">
        <f t="shared" si="555"/>
        <v>1.8166837138002896E-3</v>
      </c>
      <c r="H5941" s="38">
        <f>G5941*SUMIF('Manual Inputs'!$B$11:$B$22,'Expanded kW'!A5941,'Manual Inputs'!$C$11:$C$22)</f>
        <v>68143.14301509333</v>
      </c>
    </row>
    <row r="5942" spans="1:8" x14ac:dyDescent="0.2">
      <c r="A5942">
        <f t="shared" si="552"/>
        <v>11</v>
      </c>
      <c r="B5942" t="b">
        <f t="shared" si="553"/>
        <v>0</v>
      </c>
      <c r="C5942" t="str">
        <f t="shared" si="554"/>
        <v>ON</v>
      </c>
      <c r="D5942" s="4">
        <f t="shared" si="556"/>
        <v>42677.499999985594</v>
      </c>
      <c r="E5942" t="str">
        <f t="shared" si="557"/>
        <v>LRKPLGS</v>
      </c>
      <c r="F5942" s="39">
        <v>115.93325042724609</v>
      </c>
      <c r="G5942">
        <f t="shared" si="555"/>
        <v>1.9548595939104341E-3</v>
      </c>
      <c r="H5942" s="38">
        <f>G5942*SUMIF('Manual Inputs'!$B$11:$B$22,'Expanded kW'!A5942,'Manual Inputs'!$C$11:$C$22)</f>
        <v>73326.069843828605</v>
      </c>
    </row>
    <row r="5943" spans="1:8" x14ac:dyDescent="0.2">
      <c r="A5943">
        <f t="shared" si="552"/>
        <v>11</v>
      </c>
      <c r="B5943" t="b">
        <f t="shared" si="553"/>
        <v>0</v>
      </c>
      <c r="C5943" t="str">
        <f t="shared" si="554"/>
        <v>ON</v>
      </c>
      <c r="D5943" s="4">
        <f t="shared" si="556"/>
        <v>42677.541666652258</v>
      </c>
      <c r="E5943" t="str">
        <f t="shared" si="557"/>
        <v>LRKPLGS</v>
      </c>
      <c r="F5943" s="39">
        <v>114.16980743408203</v>
      </c>
      <c r="G5943">
        <f t="shared" si="555"/>
        <v>1.9251245227311414E-3</v>
      </c>
      <c r="H5943" s="38">
        <f>G5943*SUMIF('Manual Inputs'!$B$11:$B$22,'Expanded kW'!A5943,'Manual Inputs'!$C$11:$C$22)</f>
        <v>72210.718177194314</v>
      </c>
    </row>
    <row r="5944" spans="1:8" x14ac:dyDescent="0.2">
      <c r="A5944">
        <f t="shared" si="552"/>
        <v>11</v>
      </c>
      <c r="B5944" t="b">
        <f t="shared" si="553"/>
        <v>0</v>
      </c>
      <c r="C5944" t="str">
        <f t="shared" si="554"/>
        <v>ON</v>
      </c>
      <c r="D5944" s="4">
        <f t="shared" si="556"/>
        <v>42677.583333318922</v>
      </c>
      <c r="E5944" t="str">
        <f t="shared" si="557"/>
        <v>LRKPLGS</v>
      </c>
      <c r="F5944" s="39">
        <v>105.92049407958984</v>
      </c>
      <c r="G5944">
        <f t="shared" si="555"/>
        <v>1.7860250901285634E-3</v>
      </c>
      <c r="H5944" s="38">
        <f>G5944*SUMIF('Manual Inputs'!$B$11:$B$22,'Expanded kW'!A5944,'Manual Inputs'!$C$11:$C$22)</f>
        <v>66993.149231564516</v>
      </c>
    </row>
    <row r="5945" spans="1:8" x14ac:dyDescent="0.2">
      <c r="A5945">
        <f t="shared" si="552"/>
        <v>11</v>
      </c>
      <c r="B5945" t="b">
        <f t="shared" si="553"/>
        <v>0</v>
      </c>
      <c r="C5945" t="str">
        <f t="shared" si="554"/>
        <v>ON</v>
      </c>
      <c r="D5945" s="4">
        <f t="shared" si="556"/>
        <v>42677.624999985586</v>
      </c>
      <c r="E5945" t="str">
        <f t="shared" si="557"/>
        <v>LRKPLGS</v>
      </c>
      <c r="F5945" s="39">
        <v>109.67044067382813</v>
      </c>
      <c r="G5945">
        <f t="shared" si="555"/>
        <v>1.8492564672303276E-3</v>
      </c>
      <c r="H5945" s="38">
        <f>G5945*SUMIF('Manual Inputs'!$B$11:$B$22,'Expanded kW'!A5945,'Manual Inputs'!$C$11:$C$22)</f>
        <v>69364.935107199053</v>
      </c>
    </row>
    <row r="5946" spans="1:8" x14ac:dyDescent="0.2">
      <c r="A5946">
        <f t="shared" si="552"/>
        <v>11</v>
      </c>
      <c r="B5946" t="b">
        <f t="shared" si="553"/>
        <v>0</v>
      </c>
      <c r="C5946" t="str">
        <f t="shared" si="554"/>
        <v>ON</v>
      </c>
      <c r="D5946" s="4">
        <f t="shared" si="556"/>
        <v>42677.666666652251</v>
      </c>
      <c r="E5946" t="str">
        <f t="shared" si="557"/>
        <v>LRKPLGS</v>
      </c>
      <c r="F5946" s="39">
        <v>91.632240295410156</v>
      </c>
      <c r="G5946">
        <f t="shared" si="555"/>
        <v>1.545097402107264E-3</v>
      </c>
      <c r="H5946" s="38">
        <f>G5946*SUMIF('Manual Inputs'!$B$11:$B$22,'Expanded kW'!A5946,'Manual Inputs'!$C$11:$C$22)</f>
        <v>57956.039592491703</v>
      </c>
    </row>
    <row r="5947" spans="1:8" x14ac:dyDescent="0.2">
      <c r="A5947">
        <f t="shared" si="552"/>
        <v>11</v>
      </c>
      <c r="B5947" t="b">
        <f t="shared" si="553"/>
        <v>0</v>
      </c>
      <c r="C5947" t="str">
        <f t="shared" si="554"/>
        <v>ON</v>
      </c>
      <c r="D5947" s="4">
        <f t="shared" si="556"/>
        <v>42677.708333318915</v>
      </c>
      <c r="E5947" t="str">
        <f t="shared" si="557"/>
        <v>LRKPLGS</v>
      </c>
      <c r="F5947" s="39">
        <v>81.812713623046875</v>
      </c>
      <c r="G5947">
        <f t="shared" si="555"/>
        <v>1.3795211256517439E-3</v>
      </c>
      <c r="H5947" s="38">
        <f>G5947*SUMIF('Manual Inputs'!$B$11:$B$22,'Expanded kW'!A5947,'Manual Inputs'!$C$11:$C$22)</f>
        <v>51745.333897986049</v>
      </c>
    </row>
    <row r="5948" spans="1:8" x14ac:dyDescent="0.2">
      <c r="A5948">
        <f t="shared" si="552"/>
        <v>11</v>
      </c>
      <c r="B5948" t="b">
        <f t="shared" si="553"/>
        <v>0</v>
      </c>
      <c r="C5948" t="str">
        <f t="shared" si="554"/>
        <v>ON</v>
      </c>
      <c r="D5948" s="4">
        <f t="shared" si="556"/>
        <v>42677.749999985579</v>
      </c>
      <c r="E5948" t="str">
        <f t="shared" si="557"/>
        <v>LRKPLGS</v>
      </c>
      <c r="F5948" s="39">
        <v>80.288780212402344</v>
      </c>
      <c r="G5948">
        <f t="shared" si="555"/>
        <v>1.3538246508500765E-3</v>
      </c>
      <c r="H5948" s="38">
        <f>G5948*SUMIF('Manual Inputs'!$B$11:$B$22,'Expanded kW'!A5948,'Manual Inputs'!$C$11:$C$22)</f>
        <v>50781.46850738881</v>
      </c>
    </row>
    <row r="5949" spans="1:8" x14ac:dyDescent="0.2">
      <c r="A5949">
        <f t="shared" si="552"/>
        <v>11</v>
      </c>
      <c r="B5949" t="b">
        <f t="shared" si="553"/>
        <v>0</v>
      </c>
      <c r="C5949" t="str">
        <f t="shared" si="554"/>
        <v>ON</v>
      </c>
      <c r="D5949" s="4">
        <f t="shared" si="556"/>
        <v>42677.791666652243</v>
      </c>
      <c r="E5949" t="str">
        <f t="shared" si="557"/>
        <v>LRKPLGS</v>
      </c>
      <c r="F5949" s="39">
        <v>85.1884765625</v>
      </c>
      <c r="G5949">
        <f t="shared" si="555"/>
        <v>1.4364430401554566E-3</v>
      </c>
      <c r="H5949" s="38">
        <f>G5949*SUMIF('Manual Inputs'!$B$11:$B$22,'Expanded kW'!A5949,'Manual Inputs'!$C$11:$C$22)</f>
        <v>53880.454134521518</v>
      </c>
    </row>
    <row r="5950" spans="1:8" x14ac:dyDescent="0.2">
      <c r="A5950">
        <f t="shared" si="552"/>
        <v>11</v>
      </c>
      <c r="B5950" t="b">
        <f t="shared" si="553"/>
        <v>0</v>
      </c>
      <c r="C5950" t="str">
        <f t="shared" si="554"/>
        <v>ON</v>
      </c>
      <c r="D5950" s="4">
        <f t="shared" si="556"/>
        <v>42677.833333318908</v>
      </c>
      <c r="E5950" t="str">
        <f t="shared" si="557"/>
        <v>LRKPLGS</v>
      </c>
      <c r="F5950" s="39">
        <v>77.142951965332031</v>
      </c>
      <c r="G5950">
        <f t="shared" si="555"/>
        <v>1.3007798814942905E-3</v>
      </c>
      <c r="H5950" s="38">
        <f>G5950*SUMIF('Manual Inputs'!$B$11:$B$22,'Expanded kW'!A5950,'Manual Inputs'!$C$11:$C$22)</f>
        <v>48791.778570194088</v>
      </c>
    </row>
    <row r="5951" spans="1:8" x14ac:dyDescent="0.2">
      <c r="A5951">
        <f t="shared" si="552"/>
        <v>11</v>
      </c>
      <c r="B5951" t="b">
        <f t="shared" si="553"/>
        <v>0</v>
      </c>
      <c r="C5951" t="str">
        <f t="shared" si="554"/>
        <v>OFF</v>
      </c>
      <c r="D5951" s="4">
        <f t="shared" si="556"/>
        <v>42677.874999985572</v>
      </c>
      <c r="E5951" t="str">
        <f t="shared" si="557"/>
        <v>LRKPLGS</v>
      </c>
      <c r="F5951" s="39">
        <v>69.73455810546875</v>
      </c>
      <c r="G5951">
        <f t="shared" si="555"/>
        <v>1.175859983543967E-3</v>
      </c>
      <c r="H5951" s="38">
        <f>G5951*SUMIF('Manual Inputs'!$B$11:$B$22,'Expanded kW'!A5951,'Manual Inputs'!$C$11:$C$22)</f>
        <v>44106.078793840206</v>
      </c>
    </row>
    <row r="5952" spans="1:8" x14ac:dyDescent="0.2">
      <c r="A5952">
        <f t="shared" si="552"/>
        <v>11</v>
      </c>
      <c r="B5952" t="b">
        <f t="shared" si="553"/>
        <v>0</v>
      </c>
      <c r="C5952" t="str">
        <f t="shared" si="554"/>
        <v>OFF</v>
      </c>
      <c r="D5952" s="4">
        <f t="shared" si="556"/>
        <v>42677.916666652236</v>
      </c>
      <c r="E5952" t="str">
        <f t="shared" si="557"/>
        <v>LRKPLGS</v>
      </c>
      <c r="F5952" s="39">
        <v>66.470672607421875</v>
      </c>
      <c r="G5952">
        <f t="shared" si="555"/>
        <v>1.1208245398229603E-3</v>
      </c>
      <c r="H5952" s="38">
        <f>G5952*SUMIF('Manual Inputs'!$B$11:$B$22,'Expanded kW'!A5952,'Manual Inputs'!$C$11:$C$22)</f>
        <v>42041.719387802208</v>
      </c>
    </row>
    <row r="5953" spans="1:8" x14ac:dyDescent="0.2">
      <c r="A5953">
        <f t="shared" si="552"/>
        <v>11</v>
      </c>
      <c r="B5953" t="b">
        <f t="shared" si="553"/>
        <v>0</v>
      </c>
      <c r="C5953" t="str">
        <f t="shared" si="554"/>
        <v>OFF</v>
      </c>
      <c r="D5953" s="4">
        <f t="shared" si="556"/>
        <v>42677.9583333189</v>
      </c>
      <c r="E5953" t="str">
        <f t="shared" si="557"/>
        <v>LRKPLGS</v>
      </c>
      <c r="F5953" s="39">
        <v>63.470634460449219</v>
      </c>
      <c r="G5953">
        <f t="shared" si="555"/>
        <v>1.0702380744897285E-3</v>
      </c>
      <c r="H5953" s="38">
        <f>G5953*SUMIF('Manual Inputs'!$B$11:$B$22,'Expanded kW'!A5953,'Manual Inputs'!$C$11:$C$22)</f>
        <v>40144.239537212525</v>
      </c>
    </row>
    <row r="5954" spans="1:8" x14ac:dyDescent="0.2">
      <c r="A5954">
        <f t="shared" ref="A5954:A6017" si="558">MONTH(D5954)</f>
        <v>11</v>
      </c>
      <c r="B5954" t="b">
        <f t="shared" ref="B5954:B6017" si="559">IF(ISNA(VLOOKUP(DATE(YEAR(D5954),MONTH(D5954),DAY(D5954)),Holidays,1,FALSE)),FALSE,TRUE)</f>
        <v>0</v>
      </c>
      <c r="C5954" t="str">
        <f t="shared" ref="C5954:C6017" si="560">IF(OR(HOUR(D5954)&lt;PkStart,HOUR(D5954)&gt;OPkStart-1,WEEKDAY(D5954,2)&gt;5,B5954)=TRUE,"OFF","ON")</f>
        <v>OFF</v>
      </c>
      <c r="D5954" s="4">
        <f t="shared" si="556"/>
        <v>42677.999999985565</v>
      </c>
      <c r="E5954" t="str">
        <f t="shared" si="557"/>
        <v>LRKPLGS</v>
      </c>
      <c r="F5954" s="39">
        <v>59.486221313476562</v>
      </c>
      <c r="G5954">
        <f t="shared" ref="G5954:G6017" si="561">IF(SUMIF($A$2:$A$8761,A5954,$F$2:$F$8761)=0,0,F5954/SUMIF($A$2:$A$8761,A5954,$F$2:$F$8761))</f>
        <v>1.0030531362795268E-3</v>
      </c>
      <c r="H5954" s="38">
        <f>G5954*SUMIF('Manual Inputs'!$B$11:$B$22,'Expanded kW'!A5954,'Manual Inputs'!$C$11:$C$22)</f>
        <v>37624.15702745031</v>
      </c>
    </row>
    <row r="5955" spans="1:8" x14ac:dyDescent="0.2">
      <c r="A5955">
        <f t="shared" si="558"/>
        <v>11</v>
      </c>
      <c r="B5955" t="b">
        <f t="shared" si="559"/>
        <v>0</v>
      </c>
      <c r="C5955" t="str">
        <f t="shared" si="560"/>
        <v>OFF</v>
      </c>
      <c r="D5955" s="4">
        <f t="shared" si="556"/>
        <v>42678.041666652229</v>
      </c>
      <c r="E5955" t="str">
        <f t="shared" si="557"/>
        <v>LRKPLGS</v>
      </c>
      <c r="F5955" s="39">
        <v>57.485042572021484</v>
      </c>
      <c r="G5955">
        <f t="shared" si="561"/>
        <v>9.6930937901018284E-4</v>
      </c>
      <c r="H5955" s="38">
        <f>G5955*SUMIF('Manual Inputs'!$B$11:$B$22,'Expanded kW'!A5955,'Manual Inputs'!$C$11:$C$22)</f>
        <v>36358.441008748618</v>
      </c>
    </row>
    <row r="5956" spans="1:8" x14ac:dyDescent="0.2">
      <c r="A5956">
        <f t="shared" si="558"/>
        <v>11</v>
      </c>
      <c r="B5956" t="b">
        <f t="shared" si="559"/>
        <v>0</v>
      </c>
      <c r="C5956" t="str">
        <f t="shared" si="560"/>
        <v>OFF</v>
      </c>
      <c r="D5956" s="4">
        <f t="shared" ref="D5956:D6019" si="562">+D5955+1/24</f>
        <v>42678.083333318893</v>
      </c>
      <c r="E5956" t="str">
        <f t="shared" ref="E5956:E6019" si="563">+E5955</f>
        <v>LRKPLGS</v>
      </c>
      <c r="F5956" s="39">
        <v>54.998687744140625</v>
      </c>
      <c r="G5956">
        <f t="shared" si="561"/>
        <v>9.2738461134226843E-4</v>
      </c>
      <c r="H5956" s="38">
        <f>G5956*SUMIF('Manual Inputs'!$B$11:$B$22,'Expanded kW'!A5956,'Manual Inputs'!$C$11:$C$22)</f>
        <v>34785.858276065352</v>
      </c>
    </row>
    <row r="5957" spans="1:8" x14ac:dyDescent="0.2">
      <c r="A5957">
        <f t="shared" si="558"/>
        <v>11</v>
      </c>
      <c r="B5957" t="b">
        <f t="shared" si="559"/>
        <v>0</v>
      </c>
      <c r="C5957" t="str">
        <f t="shared" si="560"/>
        <v>OFF</v>
      </c>
      <c r="D5957" s="4">
        <f t="shared" si="562"/>
        <v>42678.124999985557</v>
      </c>
      <c r="E5957" t="str">
        <f t="shared" si="563"/>
        <v>LRKPLGS</v>
      </c>
      <c r="F5957" s="39">
        <v>55.858348846435547</v>
      </c>
      <c r="G5957">
        <f t="shared" si="561"/>
        <v>9.4188016587161774E-4</v>
      </c>
      <c r="H5957" s="38">
        <f>G5957*SUMIF('Manual Inputs'!$B$11:$B$22,'Expanded kW'!A5957,'Manual Inputs'!$C$11:$C$22)</f>
        <v>35329.581235583835</v>
      </c>
    </row>
    <row r="5958" spans="1:8" x14ac:dyDescent="0.2">
      <c r="A5958">
        <f t="shared" si="558"/>
        <v>11</v>
      </c>
      <c r="B5958" t="b">
        <f t="shared" si="559"/>
        <v>0</v>
      </c>
      <c r="C5958" t="str">
        <f t="shared" si="560"/>
        <v>OFF</v>
      </c>
      <c r="D5958" s="4">
        <f t="shared" si="562"/>
        <v>42678.166666652221</v>
      </c>
      <c r="E5958" t="str">
        <f t="shared" si="563"/>
        <v>LRKPLGS</v>
      </c>
      <c r="F5958" s="39">
        <v>56.315410614013672</v>
      </c>
      <c r="G5958">
        <f t="shared" si="561"/>
        <v>9.4958711429294631E-4</v>
      </c>
      <c r="H5958" s="38">
        <f>G5958*SUMIF('Manual Inputs'!$B$11:$B$22,'Expanded kW'!A5958,'Manual Inputs'!$C$11:$C$22)</f>
        <v>35618.666057831702</v>
      </c>
    </row>
    <row r="5959" spans="1:8" x14ac:dyDescent="0.2">
      <c r="A5959">
        <f t="shared" si="558"/>
        <v>11</v>
      </c>
      <c r="B5959" t="b">
        <f t="shared" si="559"/>
        <v>0</v>
      </c>
      <c r="C5959" t="str">
        <f t="shared" si="560"/>
        <v>OFF</v>
      </c>
      <c r="D5959" s="4">
        <f t="shared" si="562"/>
        <v>42678.208333318886</v>
      </c>
      <c r="E5959" t="str">
        <f t="shared" si="563"/>
        <v>LRKPLGS</v>
      </c>
      <c r="F5959" s="39">
        <v>71.128578186035156</v>
      </c>
      <c r="G5959">
        <f t="shared" si="561"/>
        <v>1.1993658674776637E-3</v>
      </c>
      <c r="H5959" s="38">
        <f>G5959*SUMIF('Manual Inputs'!$B$11:$B$22,'Expanded kW'!A5959,'Manual Inputs'!$C$11:$C$22)</f>
        <v>44987.775920545537</v>
      </c>
    </row>
    <row r="5960" spans="1:8" x14ac:dyDescent="0.2">
      <c r="A5960">
        <f t="shared" si="558"/>
        <v>11</v>
      </c>
      <c r="B5960" t="b">
        <f t="shared" si="559"/>
        <v>0</v>
      </c>
      <c r="C5960" t="str">
        <f t="shared" si="560"/>
        <v>OFF</v>
      </c>
      <c r="D5960" s="4">
        <f t="shared" si="562"/>
        <v>42678.24999998555</v>
      </c>
      <c r="E5960" t="str">
        <f t="shared" si="563"/>
        <v>LRKPLGS</v>
      </c>
      <c r="F5960" s="39">
        <v>79.722061157226563</v>
      </c>
      <c r="G5960">
        <f t="shared" si="561"/>
        <v>1.344268667747908E-3</v>
      </c>
      <c r="H5960" s="38">
        <f>G5960*SUMIF('Manual Inputs'!$B$11:$B$22,'Expanded kW'!A5960,'Manual Inputs'!$C$11:$C$22)</f>
        <v>50423.0270691603</v>
      </c>
    </row>
    <row r="5961" spans="1:8" x14ac:dyDescent="0.2">
      <c r="A5961">
        <f t="shared" si="558"/>
        <v>11</v>
      </c>
      <c r="B5961" t="b">
        <f t="shared" si="559"/>
        <v>0</v>
      </c>
      <c r="C5961" t="str">
        <f t="shared" si="560"/>
        <v>ON</v>
      </c>
      <c r="D5961" s="4">
        <f t="shared" si="562"/>
        <v>42678.291666652214</v>
      </c>
      <c r="E5961" t="str">
        <f t="shared" si="563"/>
        <v>LRKPLGS</v>
      </c>
      <c r="F5961" s="39">
        <v>80.087181091308594</v>
      </c>
      <c r="G5961">
        <f t="shared" si="561"/>
        <v>1.3504252984249381E-3</v>
      </c>
      <c r="H5961" s="38">
        <f>G5961*SUMIF('Manual Inputs'!$B$11:$B$22,'Expanded kW'!A5961,'Manual Inputs'!$C$11:$C$22)</f>
        <v>50653.960038685502</v>
      </c>
    </row>
    <row r="5962" spans="1:8" x14ac:dyDescent="0.2">
      <c r="A5962">
        <f t="shared" si="558"/>
        <v>11</v>
      </c>
      <c r="B5962" t="b">
        <f t="shared" si="559"/>
        <v>0</v>
      </c>
      <c r="C5962" t="str">
        <f t="shared" si="560"/>
        <v>ON</v>
      </c>
      <c r="D5962" s="4">
        <f t="shared" si="562"/>
        <v>42678.333333318878</v>
      </c>
      <c r="E5962" t="str">
        <f t="shared" si="563"/>
        <v>LRKPLGS</v>
      </c>
      <c r="F5962" s="39">
        <v>87.375900268554688</v>
      </c>
      <c r="G5962">
        <f t="shared" si="561"/>
        <v>1.4733272489736299E-3</v>
      </c>
      <c r="H5962" s="38">
        <f>G5962*SUMIF('Manual Inputs'!$B$11:$B$22,'Expanded kW'!A5962,'Manual Inputs'!$C$11:$C$22)</f>
        <v>55263.967344554978</v>
      </c>
    </row>
    <row r="5963" spans="1:8" x14ac:dyDescent="0.2">
      <c r="A5963">
        <f t="shared" si="558"/>
        <v>11</v>
      </c>
      <c r="B5963" t="b">
        <f t="shared" si="559"/>
        <v>0</v>
      </c>
      <c r="C5963" t="str">
        <f t="shared" si="560"/>
        <v>ON</v>
      </c>
      <c r="D5963" s="4">
        <f t="shared" si="562"/>
        <v>42678.374999985543</v>
      </c>
      <c r="E5963" t="str">
        <f t="shared" si="563"/>
        <v>LRKPLGS</v>
      </c>
      <c r="F5963" s="39">
        <v>87.438003540039063</v>
      </c>
      <c r="G5963">
        <f t="shared" si="561"/>
        <v>1.474374430654701E-3</v>
      </c>
      <c r="H5963" s="38">
        <f>G5963*SUMIF('Manual Inputs'!$B$11:$B$22,'Expanded kW'!A5963,'Manual Inputs'!$C$11:$C$22)</f>
        <v>55303.246747190642</v>
      </c>
    </row>
    <row r="5964" spans="1:8" x14ac:dyDescent="0.2">
      <c r="A5964">
        <f t="shared" si="558"/>
        <v>11</v>
      </c>
      <c r="B5964" t="b">
        <f t="shared" si="559"/>
        <v>0</v>
      </c>
      <c r="C5964" t="str">
        <f t="shared" si="560"/>
        <v>ON</v>
      </c>
      <c r="D5964" s="4">
        <f t="shared" si="562"/>
        <v>42678.416666652207</v>
      </c>
      <c r="E5964" t="str">
        <f t="shared" si="563"/>
        <v>LRKPLGS</v>
      </c>
      <c r="F5964" s="39">
        <v>84.81829833984375</v>
      </c>
      <c r="G5964">
        <f t="shared" si="561"/>
        <v>1.4302011169164423E-3</v>
      </c>
      <c r="H5964" s="38">
        <f>G5964*SUMIF('Manual Inputs'!$B$11:$B$22,'Expanded kW'!A5964,'Manual Inputs'!$C$11:$C$22)</f>
        <v>53646.321872128079</v>
      </c>
    </row>
    <row r="5965" spans="1:8" x14ac:dyDescent="0.2">
      <c r="A5965">
        <f t="shared" si="558"/>
        <v>11</v>
      </c>
      <c r="B5965" t="b">
        <f t="shared" si="559"/>
        <v>0</v>
      </c>
      <c r="C5965" t="str">
        <f t="shared" si="560"/>
        <v>ON</v>
      </c>
      <c r="D5965" s="4">
        <f t="shared" si="562"/>
        <v>42678.458333318871</v>
      </c>
      <c r="E5965" t="str">
        <f t="shared" si="563"/>
        <v>LRKPLGS</v>
      </c>
      <c r="F5965" s="39">
        <v>84.27239990234375</v>
      </c>
      <c r="G5965">
        <f t="shared" si="561"/>
        <v>1.4209962098348688E-3</v>
      </c>
      <c r="H5965" s="38">
        <f>G5965*SUMIF('Manual Inputs'!$B$11:$B$22,'Expanded kW'!A5965,'Manual Inputs'!$C$11:$C$22)</f>
        <v>53301.04916728934</v>
      </c>
    </row>
    <row r="5966" spans="1:8" x14ac:dyDescent="0.2">
      <c r="A5966">
        <f t="shared" si="558"/>
        <v>11</v>
      </c>
      <c r="B5966" t="b">
        <f t="shared" si="559"/>
        <v>0</v>
      </c>
      <c r="C5966" t="str">
        <f t="shared" si="560"/>
        <v>ON</v>
      </c>
      <c r="D5966" s="4">
        <f t="shared" si="562"/>
        <v>42678.499999985535</v>
      </c>
      <c r="E5966" t="str">
        <f t="shared" si="563"/>
        <v>LRKPLGS</v>
      </c>
      <c r="F5966" s="39">
        <v>91.655303955078125</v>
      </c>
      <c r="G5966">
        <f t="shared" si="561"/>
        <v>1.5454863001689199E-3</v>
      </c>
      <c r="H5966" s="38">
        <f>G5966*SUMIF('Manual Inputs'!$B$11:$B$22,'Expanded kW'!A5966,'Manual Inputs'!$C$11:$C$22)</f>
        <v>57970.627016836625</v>
      </c>
    </row>
    <row r="5967" spans="1:8" x14ac:dyDescent="0.2">
      <c r="A5967">
        <f t="shared" si="558"/>
        <v>11</v>
      </c>
      <c r="B5967" t="b">
        <f t="shared" si="559"/>
        <v>0</v>
      </c>
      <c r="C5967" t="str">
        <f t="shared" si="560"/>
        <v>ON</v>
      </c>
      <c r="D5967" s="4">
        <f t="shared" si="562"/>
        <v>42678.5416666522</v>
      </c>
      <c r="E5967" t="str">
        <f t="shared" si="563"/>
        <v>LRKPLGS</v>
      </c>
      <c r="F5967" s="39">
        <v>91.957710266113281</v>
      </c>
      <c r="G5967">
        <f t="shared" si="561"/>
        <v>1.5505854574530255E-3</v>
      </c>
      <c r="H5967" s="38">
        <f>G5967*SUMIF('Manual Inputs'!$B$11:$B$22,'Expanded kW'!A5967,'Manual Inputs'!$C$11:$C$22)</f>
        <v>58161.894545371018</v>
      </c>
    </row>
    <row r="5968" spans="1:8" x14ac:dyDescent="0.2">
      <c r="A5968">
        <f t="shared" si="558"/>
        <v>11</v>
      </c>
      <c r="B5968" t="b">
        <f t="shared" si="559"/>
        <v>0</v>
      </c>
      <c r="C5968" t="str">
        <f t="shared" si="560"/>
        <v>ON</v>
      </c>
      <c r="D5968" s="4">
        <f t="shared" si="562"/>
        <v>42678.583333318864</v>
      </c>
      <c r="E5968" t="str">
        <f t="shared" si="563"/>
        <v>LRKPLGS</v>
      </c>
      <c r="F5968" s="39">
        <v>88.688606262207031</v>
      </c>
      <c r="G5968">
        <f t="shared" si="561"/>
        <v>1.4954620195956733E-3</v>
      </c>
      <c r="H5968" s="38">
        <f>G5968*SUMIF('Manual Inputs'!$B$11:$B$22,'Expanded kW'!A5968,'Manual Inputs'!$C$11:$C$22)</f>
        <v>56094.234511396557</v>
      </c>
    </row>
    <row r="5969" spans="1:8" x14ac:dyDescent="0.2">
      <c r="A5969">
        <f t="shared" si="558"/>
        <v>11</v>
      </c>
      <c r="B5969" t="b">
        <f t="shared" si="559"/>
        <v>0</v>
      </c>
      <c r="C5969" t="str">
        <f t="shared" si="560"/>
        <v>ON</v>
      </c>
      <c r="D5969" s="4">
        <f t="shared" si="562"/>
        <v>42678.624999985528</v>
      </c>
      <c r="E5969" t="str">
        <f t="shared" si="563"/>
        <v>LRKPLGS</v>
      </c>
      <c r="F5969" s="39">
        <v>93.394378662109375</v>
      </c>
      <c r="G5969">
        <f t="shared" si="561"/>
        <v>1.57481047475247E-3</v>
      </c>
      <c r="H5969" s="38">
        <f>G5969*SUMIF('Manual Inputs'!$B$11:$B$22,'Expanded kW'!A5969,'Manual Inputs'!$C$11:$C$22)</f>
        <v>59070.566102141864</v>
      </c>
    </row>
    <row r="5970" spans="1:8" x14ac:dyDescent="0.2">
      <c r="A5970">
        <f t="shared" si="558"/>
        <v>11</v>
      </c>
      <c r="B5970" t="b">
        <f t="shared" si="559"/>
        <v>0</v>
      </c>
      <c r="C5970" t="str">
        <f t="shared" si="560"/>
        <v>ON</v>
      </c>
      <c r="D5970" s="4">
        <f t="shared" si="562"/>
        <v>42678.666666652192</v>
      </c>
      <c r="E5970" t="str">
        <f t="shared" si="563"/>
        <v>LRKPLGS</v>
      </c>
      <c r="F5970" s="39">
        <v>85.578330993652344</v>
      </c>
      <c r="G5970">
        <f t="shared" si="561"/>
        <v>1.443016742455341E-3</v>
      </c>
      <c r="H5970" s="38">
        <f>G5970*SUMIF('Manual Inputs'!$B$11:$B$22,'Expanded kW'!A5970,'Manual Inputs'!$C$11:$C$22)</f>
        <v>54127.031308388847</v>
      </c>
    </row>
    <row r="5971" spans="1:8" x14ac:dyDescent="0.2">
      <c r="A5971">
        <f t="shared" si="558"/>
        <v>11</v>
      </c>
      <c r="B5971" t="b">
        <f t="shared" si="559"/>
        <v>0</v>
      </c>
      <c r="C5971" t="str">
        <f t="shared" si="560"/>
        <v>ON</v>
      </c>
      <c r="D5971" s="4">
        <f t="shared" si="562"/>
        <v>42678.708333318857</v>
      </c>
      <c r="E5971" t="str">
        <f t="shared" si="563"/>
        <v>LRKPLGS</v>
      </c>
      <c r="F5971" s="39">
        <v>74.759208679199219</v>
      </c>
      <c r="G5971">
        <f t="shared" si="561"/>
        <v>1.2605853435585098E-3</v>
      </c>
      <c r="H5971" s="38">
        <f>G5971*SUMIF('Manual Inputs'!$B$11:$B$22,'Expanded kW'!A5971,'Manual Inputs'!$C$11:$C$22)</f>
        <v>47284.096123229305</v>
      </c>
    </row>
    <row r="5972" spans="1:8" x14ac:dyDescent="0.2">
      <c r="A5972">
        <f t="shared" si="558"/>
        <v>11</v>
      </c>
      <c r="B5972" t="b">
        <f t="shared" si="559"/>
        <v>0</v>
      </c>
      <c r="C5972" t="str">
        <f t="shared" si="560"/>
        <v>ON</v>
      </c>
      <c r="D5972" s="4">
        <f t="shared" si="562"/>
        <v>42678.749999985521</v>
      </c>
      <c r="E5972" t="str">
        <f t="shared" si="563"/>
        <v>LRKPLGS</v>
      </c>
      <c r="F5972" s="39">
        <v>71.001541137695312</v>
      </c>
      <c r="G5972">
        <f t="shared" si="561"/>
        <v>1.1972237763018016E-3</v>
      </c>
      <c r="H5972" s="38">
        <f>G5972*SUMIF('Manual Inputs'!$B$11:$B$22,'Expanded kW'!A5972,'Manual Inputs'!$C$11:$C$22)</f>
        <v>44907.42686240223</v>
      </c>
    </row>
    <row r="5973" spans="1:8" x14ac:dyDescent="0.2">
      <c r="A5973">
        <f t="shared" si="558"/>
        <v>11</v>
      </c>
      <c r="B5973" t="b">
        <f t="shared" si="559"/>
        <v>0</v>
      </c>
      <c r="C5973" t="str">
        <f t="shared" si="560"/>
        <v>ON</v>
      </c>
      <c r="D5973" s="4">
        <f t="shared" si="562"/>
        <v>42678.791666652185</v>
      </c>
      <c r="E5973" t="str">
        <f t="shared" si="563"/>
        <v>LRKPLGS</v>
      </c>
      <c r="F5973" s="39">
        <v>70.205825805664063</v>
      </c>
      <c r="G5973">
        <f t="shared" si="561"/>
        <v>1.1838064715586807E-3</v>
      </c>
      <c r="H5973" s="38">
        <f>G5973*SUMIF('Manual Inputs'!$B$11:$B$22,'Expanded kW'!A5973,'Manual Inputs'!$C$11:$C$22)</f>
        <v>44404.148658803992</v>
      </c>
    </row>
    <row r="5974" spans="1:8" x14ac:dyDescent="0.2">
      <c r="A5974">
        <f t="shared" si="558"/>
        <v>11</v>
      </c>
      <c r="B5974" t="b">
        <f t="shared" si="559"/>
        <v>0</v>
      </c>
      <c r="C5974" t="str">
        <f t="shared" si="560"/>
        <v>ON</v>
      </c>
      <c r="D5974" s="4">
        <f t="shared" si="562"/>
        <v>42678.833333318849</v>
      </c>
      <c r="E5974" t="str">
        <f t="shared" si="563"/>
        <v>LRKPLGS</v>
      </c>
      <c r="F5974" s="39">
        <v>68.053054809570313</v>
      </c>
      <c r="G5974">
        <f t="shared" si="561"/>
        <v>1.1475065746809775E-3</v>
      </c>
      <c r="H5974" s="38">
        <f>G5974*SUMIF('Manual Inputs'!$B$11:$B$22,'Expanded kW'!A5974,'Manual Inputs'!$C$11:$C$22)</f>
        <v>43042.552776383709</v>
      </c>
    </row>
    <row r="5975" spans="1:8" x14ac:dyDescent="0.2">
      <c r="A5975">
        <f t="shared" si="558"/>
        <v>11</v>
      </c>
      <c r="B5975" t="b">
        <f t="shared" si="559"/>
        <v>0</v>
      </c>
      <c r="C5975" t="str">
        <f t="shared" si="560"/>
        <v>OFF</v>
      </c>
      <c r="D5975" s="4">
        <f t="shared" si="562"/>
        <v>42678.874999985514</v>
      </c>
      <c r="E5975" t="str">
        <f t="shared" si="563"/>
        <v>LRKPLGS</v>
      </c>
      <c r="F5975" s="39">
        <v>62.547908782958984</v>
      </c>
      <c r="G5975">
        <f t="shared" si="561"/>
        <v>1.054679128833139E-3</v>
      </c>
      <c r="H5975" s="38">
        <f>G5975*SUMIF('Manual Inputs'!$B$11:$B$22,'Expanded kW'!A5975,'Manual Inputs'!$C$11:$C$22)</f>
        <v>39560.629164649021</v>
      </c>
    </row>
    <row r="5976" spans="1:8" x14ac:dyDescent="0.2">
      <c r="A5976">
        <f t="shared" si="558"/>
        <v>11</v>
      </c>
      <c r="B5976" t="b">
        <f t="shared" si="559"/>
        <v>0</v>
      </c>
      <c r="C5976" t="str">
        <f t="shared" si="560"/>
        <v>OFF</v>
      </c>
      <c r="D5976" s="4">
        <f t="shared" si="562"/>
        <v>42678.916666652178</v>
      </c>
      <c r="E5976" t="str">
        <f t="shared" si="563"/>
        <v>LRKPLGS</v>
      </c>
      <c r="F5976" s="39">
        <v>58.572196960449219</v>
      </c>
      <c r="G5976">
        <f t="shared" si="561"/>
        <v>9.8764091184004588E-4</v>
      </c>
      <c r="H5976" s="38">
        <f>G5976*SUMIF('Manual Inputs'!$B$11:$B$22,'Expanded kW'!A5976,'Manual Inputs'!$C$11:$C$22)</f>
        <v>37046.050114187303</v>
      </c>
    </row>
    <row r="5977" spans="1:8" x14ac:dyDescent="0.2">
      <c r="A5977">
        <f t="shared" si="558"/>
        <v>11</v>
      </c>
      <c r="B5977" t="b">
        <f t="shared" si="559"/>
        <v>0</v>
      </c>
      <c r="C5977" t="str">
        <f t="shared" si="560"/>
        <v>OFF</v>
      </c>
      <c r="D5977" s="4">
        <f t="shared" si="562"/>
        <v>42678.958333318842</v>
      </c>
      <c r="E5977" t="str">
        <f t="shared" si="563"/>
        <v>LRKPLGS</v>
      </c>
      <c r="F5977" s="39">
        <v>56.794116973876953</v>
      </c>
      <c r="G5977">
        <f t="shared" si="561"/>
        <v>9.5765903254587184E-4</v>
      </c>
      <c r="H5977" s="38">
        <f>G5977*SUMIF('Manual Inputs'!$B$11:$B$22,'Expanded kW'!A5977,'Manual Inputs'!$C$11:$C$22)</f>
        <v>35921.440765248772</v>
      </c>
    </row>
    <row r="5978" spans="1:8" x14ac:dyDescent="0.2">
      <c r="A5978">
        <f t="shared" si="558"/>
        <v>11</v>
      </c>
      <c r="B5978" t="b">
        <f t="shared" si="559"/>
        <v>0</v>
      </c>
      <c r="C5978" t="str">
        <f t="shared" si="560"/>
        <v>OFF</v>
      </c>
      <c r="D5978" s="4">
        <f t="shared" si="562"/>
        <v>42678.999999985506</v>
      </c>
      <c r="E5978" t="str">
        <f t="shared" si="563"/>
        <v>LRKPLGS</v>
      </c>
      <c r="F5978" s="39">
        <v>54.451065063476563</v>
      </c>
      <c r="G5978">
        <f t="shared" si="561"/>
        <v>9.1815063017470946E-4</v>
      </c>
      <c r="H5978" s="38">
        <f>G5978*SUMIF('Manual Inputs'!$B$11:$B$22,'Expanded kW'!A5978,'Manual Inputs'!$C$11:$C$22)</f>
        <v>34439.49501287334</v>
      </c>
    </row>
    <row r="5979" spans="1:8" x14ac:dyDescent="0.2">
      <c r="A5979">
        <f t="shared" si="558"/>
        <v>11</v>
      </c>
      <c r="B5979" t="b">
        <f t="shared" si="559"/>
        <v>0</v>
      </c>
      <c r="C5979" t="str">
        <f t="shared" si="560"/>
        <v>OFF</v>
      </c>
      <c r="D5979" s="4">
        <f t="shared" si="562"/>
        <v>42679.041666652171</v>
      </c>
      <c r="E5979" t="str">
        <f t="shared" si="563"/>
        <v>LRKPLGS</v>
      </c>
      <c r="F5979" s="39">
        <v>56.438064575195313</v>
      </c>
      <c r="G5979">
        <f t="shared" si="561"/>
        <v>9.5165529811306194E-4</v>
      </c>
      <c r="H5979" s="38">
        <f>G5979*SUMIF('Manual Inputs'!$B$11:$B$22,'Expanded kW'!A5979,'Manual Inputs'!$C$11:$C$22)</f>
        <v>35696.242878037141</v>
      </c>
    </row>
    <row r="5980" spans="1:8" x14ac:dyDescent="0.2">
      <c r="A5980">
        <f t="shared" si="558"/>
        <v>11</v>
      </c>
      <c r="B5980" t="b">
        <f t="shared" si="559"/>
        <v>0</v>
      </c>
      <c r="C5980" t="str">
        <f t="shared" si="560"/>
        <v>OFF</v>
      </c>
      <c r="D5980" s="4">
        <f t="shared" si="562"/>
        <v>42679.083333318835</v>
      </c>
      <c r="E5980" t="str">
        <f t="shared" si="563"/>
        <v>LRKPLGS</v>
      </c>
      <c r="F5980" s="39">
        <v>55.061191558837891</v>
      </c>
      <c r="G5980">
        <f t="shared" si="561"/>
        <v>9.2843854695924338E-4</v>
      </c>
      <c r="H5980" s="38">
        <f>G5980*SUMIF('Manual Inputs'!$B$11:$B$22,'Expanded kW'!A5980,'Manual Inputs'!$C$11:$C$22)</f>
        <v>34825.391016371577</v>
      </c>
    </row>
    <row r="5981" spans="1:8" x14ac:dyDescent="0.2">
      <c r="A5981">
        <f t="shared" si="558"/>
        <v>11</v>
      </c>
      <c r="B5981" t="b">
        <f t="shared" si="559"/>
        <v>0</v>
      </c>
      <c r="C5981" t="str">
        <f t="shared" si="560"/>
        <v>OFF</v>
      </c>
      <c r="D5981" s="4">
        <f t="shared" si="562"/>
        <v>42679.124999985499</v>
      </c>
      <c r="E5981" t="str">
        <f t="shared" si="563"/>
        <v>LRKPLGS</v>
      </c>
      <c r="F5981" s="39">
        <v>56.208705902099609</v>
      </c>
      <c r="G5981">
        <f t="shared" si="561"/>
        <v>9.4778786576819667E-4</v>
      </c>
      <c r="H5981" s="38">
        <f>G5981*SUMIF('Manual Inputs'!$B$11:$B$22,'Expanded kW'!A5981,'Manual Inputs'!$C$11:$C$22)</f>
        <v>35551.176902394051</v>
      </c>
    </row>
    <row r="5982" spans="1:8" x14ac:dyDescent="0.2">
      <c r="A5982">
        <f t="shared" si="558"/>
        <v>11</v>
      </c>
      <c r="B5982" t="b">
        <f t="shared" si="559"/>
        <v>0</v>
      </c>
      <c r="C5982" t="str">
        <f t="shared" si="560"/>
        <v>OFF</v>
      </c>
      <c r="D5982" s="4">
        <f t="shared" si="562"/>
        <v>42679.166666652163</v>
      </c>
      <c r="E5982" t="str">
        <f t="shared" si="563"/>
        <v>LRKPLGS</v>
      </c>
      <c r="F5982" s="39">
        <v>55.980998992919922</v>
      </c>
      <c r="G5982">
        <f t="shared" si="561"/>
        <v>9.4394828536853426E-4</v>
      </c>
      <c r="H5982" s="38">
        <f>G5982*SUMIF('Manual Inputs'!$B$11:$B$22,'Expanded kW'!A5982,'Manual Inputs'!$C$11:$C$22)</f>
        <v>35407.155643049562</v>
      </c>
    </row>
    <row r="5983" spans="1:8" x14ac:dyDescent="0.2">
      <c r="A5983">
        <f t="shared" si="558"/>
        <v>11</v>
      </c>
      <c r="B5983" t="b">
        <f t="shared" si="559"/>
        <v>0</v>
      </c>
      <c r="C5983" t="str">
        <f t="shared" si="560"/>
        <v>OFF</v>
      </c>
      <c r="D5983" s="4">
        <f t="shared" si="562"/>
        <v>42679.208333318827</v>
      </c>
      <c r="E5983" t="str">
        <f t="shared" si="563"/>
        <v>LRKPLGS</v>
      </c>
      <c r="F5983" s="39">
        <v>65.323204040527344</v>
      </c>
      <c r="G5983">
        <f t="shared" si="561"/>
        <v>1.1014759928923961E-3</v>
      </c>
      <c r="H5983" s="38">
        <f>G5983*SUMIF('Manual Inputs'!$B$11:$B$22,'Expanded kW'!A5983,'Manual Inputs'!$C$11:$C$22)</f>
        <v>41315.962454656372</v>
      </c>
    </row>
    <row r="5984" spans="1:8" x14ac:dyDescent="0.2">
      <c r="A5984">
        <f t="shared" si="558"/>
        <v>11</v>
      </c>
      <c r="B5984" t="b">
        <f t="shared" si="559"/>
        <v>0</v>
      </c>
      <c r="C5984" t="str">
        <f t="shared" si="560"/>
        <v>OFF</v>
      </c>
      <c r="D5984" s="4">
        <f t="shared" si="562"/>
        <v>42679.249999985492</v>
      </c>
      <c r="E5984" t="str">
        <f t="shared" si="563"/>
        <v>LRKPLGS</v>
      </c>
      <c r="F5984" s="39">
        <v>68.01287841796875</v>
      </c>
      <c r="G5984">
        <f t="shared" si="561"/>
        <v>1.1468291227482352E-3</v>
      </c>
      <c r="H5984" s="38">
        <f>G5984*SUMIF('Manual Inputs'!$B$11:$B$22,'Expanded kW'!A5984,'Manual Inputs'!$C$11:$C$22)</f>
        <v>43017.1418016565</v>
      </c>
    </row>
    <row r="5985" spans="1:8" x14ac:dyDescent="0.2">
      <c r="A5985">
        <f t="shared" si="558"/>
        <v>11</v>
      </c>
      <c r="B5985" t="b">
        <f t="shared" si="559"/>
        <v>0</v>
      </c>
      <c r="C5985" t="str">
        <f t="shared" si="560"/>
        <v>OFF</v>
      </c>
      <c r="D5985" s="4">
        <f t="shared" si="562"/>
        <v>42679.291666652156</v>
      </c>
      <c r="E5985" t="str">
        <f t="shared" si="563"/>
        <v>LRKPLGS</v>
      </c>
      <c r="F5985" s="39">
        <v>67.132942199707031</v>
      </c>
      <c r="G5985">
        <f t="shared" si="561"/>
        <v>1.1319916904157599E-3</v>
      </c>
      <c r="H5985" s="38">
        <f>G5985*SUMIF('Manual Inputs'!$B$11:$B$22,'Expanded kW'!A5985,'Manual Inputs'!$C$11:$C$22)</f>
        <v>42460.595130528149</v>
      </c>
    </row>
    <row r="5986" spans="1:8" x14ac:dyDescent="0.2">
      <c r="A5986">
        <f t="shared" si="558"/>
        <v>11</v>
      </c>
      <c r="B5986" t="b">
        <f t="shared" si="559"/>
        <v>0</v>
      </c>
      <c r="C5986" t="str">
        <f t="shared" si="560"/>
        <v>OFF</v>
      </c>
      <c r="D5986" s="4">
        <f t="shared" si="562"/>
        <v>42679.33333331882</v>
      </c>
      <c r="E5986" t="str">
        <f t="shared" si="563"/>
        <v>LRKPLGS</v>
      </c>
      <c r="F5986" s="39">
        <v>73.247024536132813</v>
      </c>
      <c r="G5986">
        <f t="shared" si="561"/>
        <v>1.2350869842100182E-3</v>
      </c>
      <c r="H5986" s="38">
        <f>G5986*SUMIF('Manual Inputs'!$B$11:$B$22,'Expanded kW'!A5986,'Manual Inputs'!$C$11:$C$22)</f>
        <v>46327.661970968547</v>
      </c>
    </row>
    <row r="5987" spans="1:8" x14ac:dyDescent="0.2">
      <c r="A5987">
        <f t="shared" si="558"/>
        <v>11</v>
      </c>
      <c r="B5987" t="b">
        <f t="shared" si="559"/>
        <v>0</v>
      </c>
      <c r="C5987" t="str">
        <f t="shared" si="560"/>
        <v>OFF</v>
      </c>
      <c r="D5987" s="4">
        <f t="shared" si="562"/>
        <v>42679.374999985484</v>
      </c>
      <c r="E5987" t="str">
        <f t="shared" si="563"/>
        <v>LRKPLGS</v>
      </c>
      <c r="F5987" s="39">
        <v>74.473526000976563</v>
      </c>
      <c r="G5987">
        <f t="shared" si="561"/>
        <v>1.2557681791791841E-3</v>
      </c>
      <c r="H5987" s="38">
        <f>G5987*SUMIF('Manual Inputs'!$B$11:$B$22,'Expanded kW'!A5987,'Manual Inputs'!$C$11:$C$22)</f>
        <v>47103.406045625794</v>
      </c>
    </row>
    <row r="5988" spans="1:8" x14ac:dyDescent="0.2">
      <c r="A5988">
        <f t="shared" si="558"/>
        <v>11</v>
      </c>
      <c r="B5988" t="b">
        <f t="shared" si="559"/>
        <v>0</v>
      </c>
      <c r="C5988" t="str">
        <f t="shared" si="560"/>
        <v>OFF</v>
      </c>
      <c r="D5988" s="4">
        <f t="shared" si="562"/>
        <v>42679.416666652149</v>
      </c>
      <c r="E5988" t="str">
        <f t="shared" si="563"/>
        <v>LRKPLGS</v>
      </c>
      <c r="F5988" s="39">
        <v>71.457771301269531</v>
      </c>
      <c r="G5988">
        <f t="shared" si="561"/>
        <v>1.20491670226573E-3</v>
      </c>
      <c r="H5988" s="38">
        <f>G5988*SUMIF('Manual Inputs'!$B$11:$B$22,'Expanded kW'!A5988,'Manual Inputs'!$C$11:$C$22)</f>
        <v>45195.985707391206</v>
      </c>
    </row>
    <row r="5989" spans="1:8" x14ac:dyDescent="0.2">
      <c r="A5989">
        <f t="shared" si="558"/>
        <v>11</v>
      </c>
      <c r="B5989" t="b">
        <f t="shared" si="559"/>
        <v>0</v>
      </c>
      <c r="C5989" t="str">
        <f t="shared" si="560"/>
        <v>OFF</v>
      </c>
      <c r="D5989" s="4">
        <f t="shared" si="562"/>
        <v>42679.458333318813</v>
      </c>
      <c r="E5989" t="str">
        <f t="shared" si="563"/>
        <v>LRKPLGS</v>
      </c>
      <c r="F5989" s="39">
        <v>71.278778076171875</v>
      </c>
      <c r="G5989">
        <f t="shared" si="561"/>
        <v>1.2018985291183577E-3</v>
      </c>
      <c r="H5989" s="38">
        <f>G5989*SUMIF('Manual Inputs'!$B$11:$B$22,'Expanded kW'!A5989,'Manual Inputs'!$C$11:$C$22)</f>
        <v>45082.775134266471</v>
      </c>
    </row>
    <row r="5990" spans="1:8" x14ac:dyDescent="0.2">
      <c r="A5990">
        <f t="shared" si="558"/>
        <v>11</v>
      </c>
      <c r="B5990" t="b">
        <f t="shared" si="559"/>
        <v>0</v>
      </c>
      <c r="C5990" t="str">
        <f t="shared" si="560"/>
        <v>OFF</v>
      </c>
      <c r="D5990" s="4">
        <f t="shared" si="562"/>
        <v>42679.499999985477</v>
      </c>
      <c r="E5990" t="str">
        <f t="shared" si="563"/>
        <v>LRKPLGS</v>
      </c>
      <c r="F5990" s="39">
        <v>74.071212768554688</v>
      </c>
      <c r="G5990">
        <f t="shared" si="561"/>
        <v>1.2489843973110947E-3</v>
      </c>
      <c r="H5990" s="38">
        <f>G5990*SUMIF('Manual Inputs'!$B$11:$B$22,'Expanded kW'!A5990,'Manual Inputs'!$C$11:$C$22)</f>
        <v>46848.948863834143</v>
      </c>
    </row>
    <row r="5991" spans="1:8" x14ac:dyDescent="0.2">
      <c r="A5991">
        <f t="shared" si="558"/>
        <v>11</v>
      </c>
      <c r="B5991" t="b">
        <f t="shared" si="559"/>
        <v>0</v>
      </c>
      <c r="C5991" t="str">
        <f t="shared" si="560"/>
        <v>OFF</v>
      </c>
      <c r="D5991" s="4">
        <f t="shared" si="562"/>
        <v>42679.541666652141</v>
      </c>
      <c r="E5991" t="str">
        <f t="shared" si="563"/>
        <v>LRKPLGS</v>
      </c>
      <c r="F5991" s="39">
        <v>75.342254638671875</v>
      </c>
      <c r="G5991">
        <f t="shared" si="561"/>
        <v>1.2704166299527535E-3</v>
      </c>
      <c r="H5991" s="38">
        <f>G5991*SUMIF('Manual Inputs'!$B$11:$B$22,'Expanded kW'!A5991,'Manual Inputs'!$C$11:$C$22)</f>
        <v>47652.864087457849</v>
      </c>
    </row>
    <row r="5992" spans="1:8" x14ac:dyDescent="0.2">
      <c r="A5992">
        <f t="shared" si="558"/>
        <v>11</v>
      </c>
      <c r="B5992" t="b">
        <f t="shared" si="559"/>
        <v>0</v>
      </c>
      <c r="C5992" t="str">
        <f t="shared" si="560"/>
        <v>OFF</v>
      </c>
      <c r="D5992" s="4">
        <f t="shared" si="562"/>
        <v>42679.583333318806</v>
      </c>
      <c r="E5992" t="str">
        <f t="shared" si="563"/>
        <v>LRKPLGS</v>
      </c>
      <c r="F5992" s="39">
        <v>73.690170288085938</v>
      </c>
      <c r="G5992">
        <f t="shared" si="561"/>
        <v>1.2425592816010919E-3</v>
      </c>
      <c r="H5992" s="38">
        <f>G5992*SUMIF('Manual Inputs'!$B$11:$B$22,'Expanded kW'!A5992,'Manual Inputs'!$C$11:$C$22)</f>
        <v>46607.945118719173</v>
      </c>
    </row>
    <row r="5993" spans="1:8" x14ac:dyDescent="0.2">
      <c r="A5993">
        <f t="shared" si="558"/>
        <v>11</v>
      </c>
      <c r="B5993" t="b">
        <f t="shared" si="559"/>
        <v>0</v>
      </c>
      <c r="C5993" t="str">
        <f t="shared" si="560"/>
        <v>OFF</v>
      </c>
      <c r="D5993" s="4">
        <f t="shared" si="562"/>
        <v>42679.62499998547</v>
      </c>
      <c r="E5993" t="str">
        <f t="shared" si="563"/>
        <v>LRKPLGS</v>
      </c>
      <c r="F5993" s="39">
        <v>75.713249206542969</v>
      </c>
      <c r="G5993">
        <f t="shared" si="561"/>
        <v>1.2766723183563716E-3</v>
      </c>
      <c r="H5993" s="38">
        <f>G5993*SUMIF('Manual Inputs'!$B$11:$B$22,'Expanded kW'!A5993,'Manual Inputs'!$C$11:$C$22)</f>
        <v>47887.512676151302</v>
      </c>
    </row>
    <row r="5994" spans="1:8" x14ac:dyDescent="0.2">
      <c r="A5994">
        <f t="shared" si="558"/>
        <v>11</v>
      </c>
      <c r="B5994" t="b">
        <f t="shared" si="559"/>
        <v>0</v>
      </c>
      <c r="C5994" t="str">
        <f t="shared" si="560"/>
        <v>OFF</v>
      </c>
      <c r="D5994" s="4">
        <f t="shared" si="562"/>
        <v>42679.666666652134</v>
      </c>
      <c r="E5994" t="str">
        <f t="shared" si="563"/>
        <v>LRKPLGS</v>
      </c>
      <c r="F5994" s="39">
        <v>69.877952575683594</v>
      </c>
      <c r="G5994">
        <f t="shared" si="561"/>
        <v>1.1782778925974969E-3</v>
      </c>
      <c r="H5994" s="38">
        <f>G5994*SUMIF('Manual Inputs'!$B$11:$B$22,'Expanded kW'!A5994,'Manual Inputs'!$C$11:$C$22)</f>
        <v>44196.773679901315</v>
      </c>
    </row>
    <row r="5995" spans="1:8" x14ac:dyDescent="0.2">
      <c r="A5995">
        <f t="shared" si="558"/>
        <v>11</v>
      </c>
      <c r="B5995" t="b">
        <f t="shared" si="559"/>
        <v>0</v>
      </c>
      <c r="C5995" t="str">
        <f t="shared" si="560"/>
        <v>OFF</v>
      </c>
      <c r="D5995" s="4">
        <f t="shared" si="562"/>
        <v>42679.708333318798</v>
      </c>
      <c r="E5995" t="str">
        <f t="shared" si="563"/>
        <v>LRKPLGS</v>
      </c>
      <c r="F5995" s="39">
        <v>68.046157836914063</v>
      </c>
      <c r="G5995">
        <f t="shared" si="561"/>
        <v>1.1473902783370354E-3</v>
      </c>
      <c r="H5995" s="38">
        <f>G5995*SUMIF('Manual Inputs'!$B$11:$B$22,'Expanded kW'!A5995,'Manual Inputs'!$C$11:$C$22)</f>
        <v>43038.190542970602</v>
      </c>
    </row>
    <row r="5996" spans="1:8" x14ac:dyDescent="0.2">
      <c r="A5996">
        <f t="shared" si="558"/>
        <v>11</v>
      </c>
      <c r="B5996" t="b">
        <f t="shared" si="559"/>
        <v>0</v>
      </c>
      <c r="C5996" t="str">
        <f t="shared" si="560"/>
        <v>OFF</v>
      </c>
      <c r="D5996" s="4">
        <f t="shared" si="562"/>
        <v>42679.749999985463</v>
      </c>
      <c r="E5996" t="str">
        <f t="shared" si="563"/>
        <v>LRKPLGS</v>
      </c>
      <c r="F5996" s="39">
        <v>67.233383178710937</v>
      </c>
      <c r="G5996">
        <f t="shared" si="561"/>
        <v>1.1336853202476153E-3</v>
      </c>
      <c r="H5996" s="38">
        <f>G5996*SUMIF('Manual Inputs'!$B$11:$B$22,'Expanded kW'!A5996,'Manual Inputs'!$C$11:$C$22)</f>
        <v>42524.122567346159</v>
      </c>
    </row>
    <row r="5997" spans="1:8" x14ac:dyDescent="0.2">
      <c r="A5997">
        <f t="shared" si="558"/>
        <v>11</v>
      </c>
      <c r="B5997" t="b">
        <f t="shared" si="559"/>
        <v>0</v>
      </c>
      <c r="C5997" t="str">
        <f t="shared" si="560"/>
        <v>OFF</v>
      </c>
      <c r="D5997" s="4">
        <f t="shared" si="562"/>
        <v>42679.791666652127</v>
      </c>
      <c r="E5997" t="str">
        <f t="shared" si="563"/>
        <v>LRKPLGS</v>
      </c>
      <c r="F5997" s="39">
        <v>68.572303771972656</v>
      </c>
      <c r="G5997">
        <f t="shared" si="561"/>
        <v>1.1562621198937569E-3</v>
      </c>
      <c r="H5997" s="38">
        <f>G5997*SUMIF('Manual Inputs'!$B$11:$B$22,'Expanded kW'!A5997,'Manual Inputs'!$C$11:$C$22)</f>
        <v>43370.970081541062</v>
      </c>
    </row>
    <row r="5998" spans="1:8" x14ac:dyDescent="0.2">
      <c r="A5998">
        <f t="shared" si="558"/>
        <v>11</v>
      </c>
      <c r="B5998" t="b">
        <f t="shared" si="559"/>
        <v>0</v>
      </c>
      <c r="C5998" t="str">
        <f t="shared" si="560"/>
        <v>OFF</v>
      </c>
      <c r="D5998" s="4">
        <f t="shared" si="562"/>
        <v>42679.833333318791</v>
      </c>
      <c r="E5998" t="str">
        <f t="shared" si="563"/>
        <v>LRKPLGS</v>
      </c>
      <c r="F5998" s="39">
        <v>66.534210205078125</v>
      </c>
      <c r="G5998">
        <f t="shared" si="561"/>
        <v>1.1218959070268869E-3</v>
      </c>
      <c r="H5998" s="38">
        <f>G5998*SUMIF('Manual Inputs'!$B$11:$B$22,'Expanded kW'!A5998,'Manual Inputs'!$C$11:$C$22)</f>
        <v>42081.905980572461</v>
      </c>
    </row>
    <row r="5999" spans="1:8" x14ac:dyDescent="0.2">
      <c r="A5999">
        <f t="shared" si="558"/>
        <v>11</v>
      </c>
      <c r="B5999" t="b">
        <f t="shared" si="559"/>
        <v>0</v>
      </c>
      <c r="C5999" t="str">
        <f t="shared" si="560"/>
        <v>OFF</v>
      </c>
      <c r="D5999" s="4">
        <f t="shared" si="562"/>
        <v>42679.874999985455</v>
      </c>
      <c r="E5999" t="str">
        <f t="shared" si="563"/>
        <v>LRKPLGS</v>
      </c>
      <c r="F5999" s="39">
        <v>60.314643859863281</v>
      </c>
      <c r="G5999">
        <f t="shared" si="561"/>
        <v>1.0170219481315855E-3</v>
      </c>
      <c r="H5999" s="38">
        <f>G5999*SUMIF('Manual Inputs'!$B$11:$B$22,'Expanded kW'!A5999,'Manual Inputs'!$C$11:$C$22)</f>
        <v>38148.122061404705</v>
      </c>
    </row>
    <row r="6000" spans="1:8" x14ac:dyDescent="0.2">
      <c r="A6000">
        <f t="shared" si="558"/>
        <v>11</v>
      </c>
      <c r="B6000" t="b">
        <f t="shared" si="559"/>
        <v>0</v>
      </c>
      <c r="C6000" t="str">
        <f t="shared" si="560"/>
        <v>OFF</v>
      </c>
      <c r="D6000" s="4">
        <f t="shared" si="562"/>
        <v>42679.91666665212</v>
      </c>
      <c r="E6000" t="str">
        <f t="shared" si="563"/>
        <v>LRKPLGS</v>
      </c>
      <c r="F6000" s="39">
        <v>58.27923583984375</v>
      </c>
      <c r="G6000">
        <f t="shared" si="561"/>
        <v>9.8270101879686955E-4</v>
      </c>
      <c r="H6000" s="38">
        <f>G6000*SUMIF('Manual Inputs'!$B$11:$B$22,'Expanded kW'!A6000,'Manual Inputs'!$C$11:$C$22)</f>
        <v>36860.756529198719</v>
      </c>
    </row>
    <row r="6001" spans="1:8" x14ac:dyDescent="0.2">
      <c r="A6001">
        <f t="shared" si="558"/>
        <v>11</v>
      </c>
      <c r="B6001" t="b">
        <f t="shared" si="559"/>
        <v>0</v>
      </c>
      <c r="C6001" t="str">
        <f t="shared" si="560"/>
        <v>OFF</v>
      </c>
      <c r="D6001" s="4">
        <f t="shared" si="562"/>
        <v>42679.958333318784</v>
      </c>
      <c r="E6001" t="str">
        <f t="shared" si="563"/>
        <v>LRKPLGS</v>
      </c>
      <c r="F6001" s="39">
        <v>58.139785766601563</v>
      </c>
      <c r="G6001">
        <f t="shared" si="561"/>
        <v>9.803496199311916E-4</v>
      </c>
      <c r="H6001" s="38">
        <f>G6001*SUMIF('Manual Inputs'!$B$11:$B$22,'Expanded kW'!A6001,'Manual Inputs'!$C$11:$C$22)</f>
        <v>36772.556416007719</v>
      </c>
    </row>
    <row r="6002" spans="1:8" x14ac:dyDescent="0.2">
      <c r="A6002">
        <f t="shared" si="558"/>
        <v>11</v>
      </c>
      <c r="B6002" t="b">
        <f t="shared" si="559"/>
        <v>0</v>
      </c>
      <c r="C6002" t="str">
        <f t="shared" si="560"/>
        <v>OFF</v>
      </c>
      <c r="D6002" s="4">
        <f t="shared" si="562"/>
        <v>42679.999999985448</v>
      </c>
      <c r="E6002" t="str">
        <f t="shared" si="563"/>
        <v>LRKPLGS</v>
      </c>
      <c r="F6002" s="39">
        <v>55.644519805908203</v>
      </c>
      <c r="G6002">
        <f t="shared" si="561"/>
        <v>9.3827459327021931E-4</v>
      </c>
      <c r="H6002" s="38">
        <f>G6002*SUMIF('Manual Inputs'!$B$11:$B$22,'Expanded kW'!A6002,'Manual Inputs'!$C$11:$C$22)</f>
        <v>35194.337523339382</v>
      </c>
    </row>
    <row r="6003" spans="1:8" x14ac:dyDescent="0.2">
      <c r="A6003">
        <f t="shared" si="558"/>
        <v>11</v>
      </c>
      <c r="B6003" t="b">
        <f t="shared" si="559"/>
        <v>0</v>
      </c>
      <c r="C6003" t="str">
        <f t="shared" si="560"/>
        <v>OFF</v>
      </c>
      <c r="D6003" s="4">
        <f t="shared" si="562"/>
        <v>42680.041666652112</v>
      </c>
      <c r="E6003" t="str">
        <f t="shared" si="563"/>
        <v>LRKPLGS</v>
      </c>
      <c r="F6003" s="39">
        <v>56.3277587890625</v>
      </c>
      <c r="G6003">
        <f t="shared" si="561"/>
        <v>9.4979532848837801E-4</v>
      </c>
      <c r="H6003" s="38">
        <f>G6003*SUMIF('Manual Inputs'!$B$11:$B$22,'Expanded kW'!A6003,'Manual Inputs'!$C$11:$C$22)</f>
        <v>35626.476096304163</v>
      </c>
    </row>
    <row r="6004" spans="1:8" x14ac:dyDescent="0.2">
      <c r="A6004">
        <f t="shared" si="558"/>
        <v>11</v>
      </c>
      <c r="B6004" t="b">
        <f t="shared" si="559"/>
        <v>0</v>
      </c>
      <c r="C6004" t="str">
        <f t="shared" si="560"/>
        <v>OFF</v>
      </c>
      <c r="D6004" s="4">
        <f t="shared" si="562"/>
        <v>42680.083333318777</v>
      </c>
      <c r="E6004" t="str">
        <f t="shared" si="563"/>
        <v>LRKPLGS</v>
      </c>
      <c r="F6004" s="39">
        <v>56.713790893554687</v>
      </c>
      <c r="G6004">
        <f t="shared" si="561"/>
        <v>9.5630457894278114E-4</v>
      </c>
      <c r="H6004" s="38">
        <f>G6004*SUMIF('Manual Inputs'!$B$11:$B$22,'Expanded kW'!A6004,'Manual Inputs'!$C$11:$C$22)</f>
        <v>35870.635704972403</v>
      </c>
    </row>
    <row r="6005" spans="1:8" x14ac:dyDescent="0.2">
      <c r="A6005">
        <f t="shared" si="558"/>
        <v>11</v>
      </c>
      <c r="B6005" t="b">
        <f t="shared" si="559"/>
        <v>0</v>
      </c>
      <c r="C6005" t="str">
        <f t="shared" si="560"/>
        <v>OFF</v>
      </c>
      <c r="D6005" s="4">
        <f t="shared" si="562"/>
        <v>42680.124999985441</v>
      </c>
      <c r="E6005" t="str">
        <f t="shared" si="563"/>
        <v>LRKPLGS</v>
      </c>
      <c r="F6005" s="39">
        <v>56.361415863037109</v>
      </c>
      <c r="G6005">
        <f t="shared" si="561"/>
        <v>9.5036285207388731E-4</v>
      </c>
      <c r="H6005" s="38">
        <f>G6005*SUMIF('Manual Inputs'!$B$11:$B$22,'Expanded kW'!A6005,'Manual Inputs'!$C$11:$C$22)</f>
        <v>35647.763698850504</v>
      </c>
    </row>
    <row r="6006" spans="1:8" x14ac:dyDescent="0.2">
      <c r="A6006">
        <f t="shared" si="558"/>
        <v>11</v>
      </c>
      <c r="B6006" t="b">
        <f t="shared" si="559"/>
        <v>0</v>
      </c>
      <c r="C6006" t="str">
        <f t="shared" si="560"/>
        <v>OFF</v>
      </c>
      <c r="D6006" s="4">
        <f t="shared" si="562"/>
        <v>42680.166666652105</v>
      </c>
      <c r="E6006" t="str">
        <f t="shared" si="563"/>
        <v>LRKPLGS</v>
      </c>
      <c r="F6006" s="39">
        <v>58.654228210449219</v>
      </c>
      <c r="G6006">
        <f t="shared" si="561"/>
        <v>9.8902411791312655E-4</v>
      </c>
      <c r="H6006" s="38">
        <f>G6006*SUMIF('Manual Inputs'!$B$11:$B$22,'Expanded kW'!A6006,'Manual Inputs'!$C$11:$C$22)</f>
        <v>37097.933669118342</v>
      </c>
    </row>
    <row r="6007" spans="1:8" x14ac:dyDescent="0.2">
      <c r="A6007">
        <f t="shared" si="558"/>
        <v>11</v>
      </c>
      <c r="B6007" t="b">
        <f t="shared" si="559"/>
        <v>0</v>
      </c>
      <c r="C6007" t="str">
        <f t="shared" si="560"/>
        <v>OFF</v>
      </c>
      <c r="D6007" s="4">
        <f t="shared" si="562"/>
        <v>42680.208333318769</v>
      </c>
      <c r="E6007" t="str">
        <f t="shared" si="563"/>
        <v>LRKPLGS</v>
      </c>
      <c r="F6007" s="39">
        <v>68.17669677734375</v>
      </c>
      <c r="G6007">
        <f t="shared" si="561"/>
        <v>1.1495914182096554E-3</v>
      </c>
      <c r="H6007" s="38">
        <f>G6007*SUMIF('Manual Inputs'!$B$11:$B$22,'Expanded kW'!A6007,'Manual Inputs'!$C$11:$C$22)</f>
        <v>43120.754496176531</v>
      </c>
    </row>
    <row r="6008" spans="1:8" x14ac:dyDescent="0.2">
      <c r="A6008">
        <f t="shared" si="558"/>
        <v>11</v>
      </c>
      <c r="B6008" t="b">
        <f t="shared" si="559"/>
        <v>0</v>
      </c>
      <c r="C6008" t="str">
        <f t="shared" si="560"/>
        <v>OFF</v>
      </c>
      <c r="D6008" s="4">
        <f t="shared" si="562"/>
        <v>42680.249999985434</v>
      </c>
      <c r="E6008" t="str">
        <f t="shared" si="563"/>
        <v>LRKPLGS</v>
      </c>
      <c r="F6008" s="39">
        <v>67.592254638671875</v>
      </c>
      <c r="G6008">
        <f t="shared" si="561"/>
        <v>1.1397365895245474E-3</v>
      </c>
      <c r="H6008" s="38">
        <f>G6008*SUMIF('Manual Inputs'!$B$11:$B$22,'Expanded kW'!A6008,'Manual Inputs'!$C$11:$C$22)</f>
        <v>42751.103469210597</v>
      </c>
    </row>
    <row r="6009" spans="1:8" x14ac:dyDescent="0.2">
      <c r="A6009">
        <f t="shared" si="558"/>
        <v>11</v>
      </c>
      <c r="B6009" t="b">
        <f t="shared" si="559"/>
        <v>0</v>
      </c>
      <c r="C6009" t="str">
        <f t="shared" si="560"/>
        <v>OFF</v>
      </c>
      <c r="D6009" s="4">
        <f t="shared" si="562"/>
        <v>42680.291666652098</v>
      </c>
      <c r="E6009" t="str">
        <f t="shared" si="563"/>
        <v>LRKPLGS</v>
      </c>
      <c r="F6009" s="39">
        <v>63.476322174072266</v>
      </c>
      <c r="G6009">
        <f t="shared" si="561"/>
        <v>1.0703339803795613E-3</v>
      </c>
      <c r="H6009" s="38">
        <f>G6009*SUMIF('Manual Inputs'!$B$11:$B$22,'Expanded kW'!A6009,'Manual Inputs'!$C$11:$C$22)</f>
        <v>40147.836932134509</v>
      </c>
    </row>
    <row r="6010" spans="1:8" x14ac:dyDescent="0.2">
      <c r="A6010">
        <f t="shared" si="558"/>
        <v>11</v>
      </c>
      <c r="B6010" t="b">
        <f t="shared" si="559"/>
        <v>0</v>
      </c>
      <c r="C6010" t="str">
        <f t="shared" si="560"/>
        <v>OFF</v>
      </c>
      <c r="D6010" s="4">
        <f t="shared" si="562"/>
        <v>42680.333333318762</v>
      </c>
      <c r="E6010" t="str">
        <f t="shared" si="563"/>
        <v>LRKPLGS</v>
      </c>
      <c r="F6010" s="39">
        <v>68.103355407714844</v>
      </c>
      <c r="G6010">
        <f t="shared" si="561"/>
        <v>1.1483547403840857E-3</v>
      </c>
      <c r="H6010" s="38">
        <f>G6010*SUMIF('Manual Inputs'!$B$11:$B$22,'Expanded kW'!A6010,'Manual Inputs'!$C$11:$C$22)</f>
        <v>43074.367162326816</v>
      </c>
    </row>
    <row r="6011" spans="1:8" x14ac:dyDescent="0.2">
      <c r="A6011">
        <f t="shared" si="558"/>
        <v>11</v>
      </c>
      <c r="B6011" t="b">
        <f t="shared" si="559"/>
        <v>0</v>
      </c>
      <c r="C6011" t="str">
        <f t="shared" si="560"/>
        <v>OFF</v>
      </c>
      <c r="D6011" s="4">
        <f t="shared" si="562"/>
        <v>42680.374999985426</v>
      </c>
      <c r="E6011" t="str">
        <f t="shared" si="563"/>
        <v>LRKPLGS</v>
      </c>
      <c r="F6011" s="39">
        <v>71.073036193847656</v>
      </c>
      <c r="G6011">
        <f t="shared" si="561"/>
        <v>1.1984293216990153E-3</v>
      </c>
      <c r="H6011" s="38">
        <f>G6011*SUMIF('Manual Inputs'!$B$11:$B$22,'Expanded kW'!A6011,'Manual Inputs'!$C$11:$C$22)</f>
        <v>44952.646430227644</v>
      </c>
    </row>
    <row r="6012" spans="1:8" x14ac:dyDescent="0.2">
      <c r="A6012">
        <f t="shared" si="558"/>
        <v>11</v>
      </c>
      <c r="B6012" t="b">
        <f t="shared" si="559"/>
        <v>0</v>
      </c>
      <c r="C6012" t="str">
        <f t="shared" si="560"/>
        <v>OFF</v>
      </c>
      <c r="D6012" s="4">
        <f t="shared" si="562"/>
        <v>42680.41666665209</v>
      </c>
      <c r="E6012" t="str">
        <f t="shared" si="563"/>
        <v>LRKPLGS</v>
      </c>
      <c r="F6012" s="39">
        <v>67.031814575195313</v>
      </c>
      <c r="G6012">
        <f t="shared" si="561"/>
        <v>1.1302864824080695E-3</v>
      </c>
      <c r="H6012" s="38">
        <f>G6012*SUMIF('Manual Inputs'!$B$11:$B$22,'Expanded kW'!A6012,'Manual Inputs'!$C$11:$C$22)</f>
        <v>42396.633400560611</v>
      </c>
    </row>
    <row r="6013" spans="1:8" x14ac:dyDescent="0.2">
      <c r="A6013">
        <f t="shared" si="558"/>
        <v>11</v>
      </c>
      <c r="B6013" t="b">
        <f t="shared" si="559"/>
        <v>0</v>
      </c>
      <c r="C6013" t="str">
        <f t="shared" si="560"/>
        <v>OFF</v>
      </c>
      <c r="D6013" s="4">
        <f t="shared" si="562"/>
        <v>42680.458333318755</v>
      </c>
      <c r="E6013" t="str">
        <f t="shared" si="563"/>
        <v>LRKPLGS</v>
      </c>
      <c r="F6013" s="39">
        <v>74.287849426269531</v>
      </c>
      <c r="G6013">
        <f t="shared" si="561"/>
        <v>1.2526373117870181E-3</v>
      </c>
      <c r="H6013" s="38">
        <f>G6013*SUMIF('Manual Inputs'!$B$11:$B$22,'Expanded kW'!A6013,'Manual Inputs'!$C$11:$C$22)</f>
        <v>46985.968352512245</v>
      </c>
    </row>
    <row r="6014" spans="1:8" x14ac:dyDescent="0.2">
      <c r="A6014">
        <f t="shared" si="558"/>
        <v>11</v>
      </c>
      <c r="B6014" t="b">
        <f t="shared" si="559"/>
        <v>0</v>
      </c>
      <c r="C6014" t="str">
        <f t="shared" si="560"/>
        <v>OFF</v>
      </c>
      <c r="D6014" s="4">
        <f t="shared" si="562"/>
        <v>42680.499999985419</v>
      </c>
      <c r="E6014" t="str">
        <f t="shared" si="563"/>
        <v>LRKPLGS</v>
      </c>
      <c r="F6014" s="39">
        <v>71.924232482910156</v>
      </c>
      <c r="G6014">
        <f t="shared" si="561"/>
        <v>1.2127821430495992E-3</v>
      </c>
      <c r="H6014" s="38">
        <f>G6014*SUMIF('Manual Inputs'!$B$11:$B$22,'Expanded kW'!A6014,'Manual Inputs'!$C$11:$C$22)</f>
        <v>45491.015520308254</v>
      </c>
    </row>
    <row r="6015" spans="1:8" x14ac:dyDescent="0.2">
      <c r="A6015">
        <f t="shared" si="558"/>
        <v>11</v>
      </c>
      <c r="B6015" t="b">
        <f t="shared" si="559"/>
        <v>0</v>
      </c>
      <c r="C6015" t="str">
        <f t="shared" si="560"/>
        <v>OFF</v>
      </c>
      <c r="D6015" s="4">
        <f t="shared" si="562"/>
        <v>42680.541666652083</v>
      </c>
      <c r="E6015" t="str">
        <f t="shared" si="563"/>
        <v>LRKPLGS</v>
      </c>
      <c r="F6015" s="39">
        <v>72.576553344726563</v>
      </c>
      <c r="G6015">
        <f t="shared" si="561"/>
        <v>1.2237815387391902E-3</v>
      </c>
      <c r="H6015" s="38">
        <f>G6015*SUMIF('Manual Inputs'!$B$11:$B$22,'Expanded kW'!A6015,'Manual Inputs'!$C$11:$C$22)</f>
        <v>45903.598837845384</v>
      </c>
    </row>
    <row r="6016" spans="1:8" x14ac:dyDescent="0.2">
      <c r="A6016">
        <f t="shared" si="558"/>
        <v>11</v>
      </c>
      <c r="B6016" t="b">
        <f t="shared" si="559"/>
        <v>0</v>
      </c>
      <c r="C6016" t="str">
        <f t="shared" si="560"/>
        <v>OFF</v>
      </c>
      <c r="D6016" s="4">
        <f t="shared" si="562"/>
        <v>42680.583333318747</v>
      </c>
      <c r="E6016" t="str">
        <f t="shared" si="563"/>
        <v>LRKPLGS</v>
      </c>
      <c r="F6016" s="39">
        <v>74.459144592285156</v>
      </c>
      <c r="G6016">
        <f t="shared" si="561"/>
        <v>1.2555256807186411E-3</v>
      </c>
      <c r="H6016" s="38">
        <f>G6016*SUMIF('Manual Inputs'!$B$11:$B$22,'Expanded kW'!A6016,'Manual Inputs'!$C$11:$C$22)</f>
        <v>47094.310016882766</v>
      </c>
    </row>
    <row r="6017" spans="1:8" x14ac:dyDescent="0.2">
      <c r="A6017">
        <f t="shared" si="558"/>
        <v>11</v>
      </c>
      <c r="B6017" t="b">
        <f t="shared" si="559"/>
        <v>0</v>
      </c>
      <c r="C6017" t="str">
        <f t="shared" si="560"/>
        <v>OFF</v>
      </c>
      <c r="D6017" s="4">
        <f t="shared" si="562"/>
        <v>42680.624999985412</v>
      </c>
      <c r="E6017" t="str">
        <f t="shared" si="563"/>
        <v>LRKPLGS</v>
      </c>
      <c r="F6017" s="39">
        <v>72.258460998535156</v>
      </c>
      <c r="G6017">
        <f t="shared" si="561"/>
        <v>1.2184178844604552E-3</v>
      </c>
      <c r="H6017" s="38">
        <f>G6017*SUMIF('Manual Inputs'!$B$11:$B$22,'Expanded kW'!A6017,'Manual Inputs'!$C$11:$C$22)</f>
        <v>45702.410123583846</v>
      </c>
    </row>
    <row r="6018" spans="1:8" x14ac:dyDescent="0.2">
      <c r="A6018">
        <f t="shared" ref="A6018:A6081" si="564">MONTH(D6018)</f>
        <v>11</v>
      </c>
      <c r="B6018" t="b">
        <f t="shared" ref="B6018:B6081" si="565">IF(ISNA(VLOOKUP(DATE(YEAR(D6018),MONTH(D6018),DAY(D6018)),Holidays,1,FALSE)),FALSE,TRUE)</f>
        <v>0</v>
      </c>
      <c r="C6018" t="str">
        <f t="shared" ref="C6018:C6081" si="566">IF(OR(HOUR(D6018)&lt;PkStart,HOUR(D6018)&gt;OPkStart-1,WEEKDAY(D6018,2)&gt;5,B6018)=TRUE,"OFF","ON")</f>
        <v>OFF</v>
      </c>
      <c r="D6018" s="4">
        <f t="shared" si="562"/>
        <v>42680.666666652076</v>
      </c>
      <c r="E6018" t="str">
        <f t="shared" si="563"/>
        <v>LRKPLGS</v>
      </c>
      <c r="F6018" s="39">
        <v>76.292373657226563</v>
      </c>
      <c r="G6018">
        <f t="shared" ref="G6018:G6081" si="567">IF(SUMIF($A$2:$A$8761,A6018,$F$2:$F$8761)=0,0,F6018/SUMIF($A$2:$A$8761,A6018,$F$2:$F$8761))</f>
        <v>1.286437480501958E-3</v>
      </c>
      <c r="H6018" s="38">
        <f>G6018*SUMIF('Manual Inputs'!$B$11:$B$22,'Expanded kW'!A6018,'Manual Inputs'!$C$11:$C$22)</f>
        <v>48253.80034394806</v>
      </c>
    </row>
    <row r="6019" spans="1:8" x14ac:dyDescent="0.2">
      <c r="A6019">
        <f t="shared" si="564"/>
        <v>11</v>
      </c>
      <c r="B6019" t="b">
        <f t="shared" si="565"/>
        <v>0</v>
      </c>
      <c r="C6019" t="str">
        <f t="shared" si="566"/>
        <v>OFF</v>
      </c>
      <c r="D6019" s="4">
        <f t="shared" si="562"/>
        <v>42680.70833331874</v>
      </c>
      <c r="E6019" t="str">
        <f t="shared" si="563"/>
        <v>LRKPLGS</v>
      </c>
      <c r="F6019" s="39">
        <v>82.189559936523438</v>
      </c>
      <c r="G6019">
        <f t="shared" si="567"/>
        <v>1.3858754858427551E-3</v>
      </c>
      <c r="H6019" s="38">
        <f>G6019*SUMIF('Manual Inputs'!$B$11:$B$22,'Expanded kW'!A6019,'Manual Inputs'!$C$11:$C$22)</f>
        <v>51983.68362940941</v>
      </c>
    </row>
    <row r="6020" spans="1:8" x14ac:dyDescent="0.2">
      <c r="A6020">
        <f t="shared" si="564"/>
        <v>11</v>
      </c>
      <c r="B6020" t="b">
        <f t="shared" si="565"/>
        <v>0</v>
      </c>
      <c r="C6020" t="str">
        <f t="shared" si="566"/>
        <v>OFF</v>
      </c>
      <c r="D6020" s="4">
        <f t="shared" ref="D6020:D6083" si="568">+D6019+1/24</f>
        <v>42680.749999985404</v>
      </c>
      <c r="E6020" t="str">
        <f t="shared" ref="E6020:E6083" si="569">+E6019</f>
        <v>LRKPLGS</v>
      </c>
      <c r="F6020" s="39">
        <v>71.337333679199219</v>
      </c>
      <c r="G6020">
        <f t="shared" si="567"/>
        <v>1.2028858902242818E-3</v>
      </c>
      <c r="H6020" s="38">
        <f>G6020*SUMIF('Manual Inputs'!$B$11:$B$22,'Expanded kW'!A6020,'Manual Inputs'!$C$11:$C$22)</f>
        <v>45119.810688962876</v>
      </c>
    </row>
    <row r="6021" spans="1:8" x14ac:dyDescent="0.2">
      <c r="A6021">
        <f t="shared" si="564"/>
        <v>11</v>
      </c>
      <c r="B6021" t="b">
        <f t="shared" si="565"/>
        <v>0</v>
      </c>
      <c r="C6021" t="str">
        <f t="shared" si="566"/>
        <v>OFF</v>
      </c>
      <c r="D6021" s="4">
        <f t="shared" si="568"/>
        <v>42680.791666652069</v>
      </c>
      <c r="E6021" t="str">
        <f t="shared" si="569"/>
        <v>LRKPLGS</v>
      </c>
      <c r="F6021" s="39">
        <v>64.499496459960937</v>
      </c>
      <c r="G6021">
        <f t="shared" si="567"/>
        <v>1.0875866845144041E-3</v>
      </c>
      <c r="H6021" s="38">
        <f>G6021*SUMIF('Manual Inputs'!$B$11:$B$22,'Expanded kW'!A6021,'Manual Inputs'!$C$11:$C$22)</f>
        <v>40794.979566995447</v>
      </c>
    </row>
    <row r="6022" spans="1:8" x14ac:dyDescent="0.2">
      <c r="A6022">
        <f t="shared" si="564"/>
        <v>11</v>
      </c>
      <c r="B6022" t="b">
        <f t="shared" si="565"/>
        <v>0</v>
      </c>
      <c r="C6022" t="str">
        <f t="shared" si="566"/>
        <v>OFF</v>
      </c>
      <c r="D6022" s="4">
        <f t="shared" si="568"/>
        <v>42680.833333318733</v>
      </c>
      <c r="E6022" t="str">
        <f t="shared" si="569"/>
        <v>LRKPLGS</v>
      </c>
      <c r="F6022" s="39">
        <v>62.634937286376953</v>
      </c>
      <c r="G6022">
        <f t="shared" si="567"/>
        <v>1.0561465982970187E-3</v>
      </c>
      <c r="H6022" s="38">
        <f>G6022*SUMIF('Manual Inputs'!$B$11:$B$22,'Expanded kW'!A6022,'Manual Inputs'!$C$11:$C$22)</f>
        <v>39615.673408612791</v>
      </c>
    </row>
    <row r="6023" spans="1:8" x14ac:dyDescent="0.2">
      <c r="A6023">
        <f t="shared" si="564"/>
        <v>11</v>
      </c>
      <c r="B6023" t="b">
        <f t="shared" si="565"/>
        <v>0</v>
      </c>
      <c r="C6023" t="str">
        <f t="shared" si="566"/>
        <v>OFF</v>
      </c>
      <c r="D6023" s="4">
        <f t="shared" si="568"/>
        <v>42680.874999985397</v>
      </c>
      <c r="E6023" t="str">
        <f t="shared" si="569"/>
        <v>LRKPLGS</v>
      </c>
      <c r="F6023" s="39">
        <v>62.875240325927734</v>
      </c>
      <c r="G6023">
        <f t="shared" si="567"/>
        <v>1.0601985739000532E-3</v>
      </c>
      <c r="H6023" s="38">
        <f>G6023*SUMIF('Manual Inputs'!$B$11:$B$22,'Expanded kW'!A6023,'Manual Inputs'!$C$11:$C$22)</f>
        <v>39767.661534511521</v>
      </c>
    </row>
    <row r="6024" spans="1:8" x14ac:dyDescent="0.2">
      <c r="A6024">
        <f t="shared" si="564"/>
        <v>11</v>
      </c>
      <c r="B6024" t="b">
        <f t="shared" si="565"/>
        <v>0</v>
      </c>
      <c r="C6024" t="str">
        <f t="shared" si="566"/>
        <v>OFF</v>
      </c>
      <c r="D6024" s="4">
        <f t="shared" si="568"/>
        <v>42680.916666652061</v>
      </c>
      <c r="E6024" t="str">
        <f t="shared" si="569"/>
        <v>LRKPLGS</v>
      </c>
      <c r="F6024" s="39">
        <v>64.202117919921875</v>
      </c>
      <c r="G6024">
        <f t="shared" si="567"/>
        <v>1.08257230520669E-3</v>
      </c>
      <c r="H6024" s="38">
        <f>G6024*SUMIF('Manual Inputs'!$B$11:$B$22,'Expanded kW'!A6024,'Manual Inputs'!$C$11:$C$22)</f>
        <v>40606.892029411538</v>
      </c>
    </row>
    <row r="6025" spans="1:8" x14ac:dyDescent="0.2">
      <c r="A6025">
        <f t="shared" si="564"/>
        <v>11</v>
      </c>
      <c r="B6025" t="b">
        <f t="shared" si="565"/>
        <v>0</v>
      </c>
      <c r="C6025" t="str">
        <f t="shared" si="566"/>
        <v>OFF</v>
      </c>
      <c r="D6025" s="4">
        <f t="shared" si="568"/>
        <v>42680.958333318726</v>
      </c>
      <c r="E6025" t="str">
        <f t="shared" si="569"/>
        <v>LRKPLGS</v>
      </c>
      <c r="F6025" s="39">
        <v>65.347686767578125</v>
      </c>
      <c r="G6025">
        <f t="shared" si="567"/>
        <v>1.1018888191841108E-3</v>
      </c>
      <c r="H6025" s="38">
        <f>G6025*SUMIF('Manual Inputs'!$B$11:$B$22,'Expanded kW'!A6025,'Manual Inputs'!$C$11:$C$22)</f>
        <v>41331.447418176998</v>
      </c>
    </row>
    <row r="6026" spans="1:8" x14ac:dyDescent="0.2">
      <c r="A6026">
        <f t="shared" si="564"/>
        <v>11</v>
      </c>
      <c r="B6026" t="b">
        <f t="shared" si="565"/>
        <v>0</v>
      </c>
      <c r="C6026" t="str">
        <f t="shared" si="566"/>
        <v>OFF</v>
      </c>
      <c r="D6026" s="4">
        <f t="shared" si="568"/>
        <v>42680.99999998539</v>
      </c>
      <c r="E6026" t="str">
        <f t="shared" si="569"/>
        <v>LRKPLGS</v>
      </c>
      <c r="F6026" s="39">
        <v>63.081317901611328</v>
      </c>
      <c r="G6026">
        <f t="shared" si="567"/>
        <v>1.0636734417609147E-3</v>
      </c>
      <c r="H6026" s="38">
        <f>G6026*SUMIF('Manual Inputs'!$B$11:$B$22,'Expanded kW'!A6026,'Manual Inputs'!$C$11:$C$22)</f>
        <v>39898.002559645669</v>
      </c>
    </row>
    <row r="6027" spans="1:8" x14ac:dyDescent="0.2">
      <c r="A6027">
        <f t="shared" si="564"/>
        <v>11</v>
      </c>
      <c r="B6027" t="b">
        <f t="shared" si="565"/>
        <v>0</v>
      </c>
      <c r="C6027" t="str">
        <f t="shared" si="566"/>
        <v>OFF</v>
      </c>
      <c r="D6027" s="4">
        <f t="shared" si="568"/>
        <v>42681.041666652054</v>
      </c>
      <c r="E6027" t="str">
        <f t="shared" si="569"/>
        <v>LRKPLGS</v>
      </c>
      <c r="F6027" s="39">
        <v>63.5758056640625</v>
      </c>
      <c r="G6027">
        <f t="shared" si="567"/>
        <v>1.0720114650884468E-3</v>
      </c>
      <c r="H6027" s="38">
        <f>G6027*SUMIF('Manual Inputs'!$B$11:$B$22,'Expanded kW'!A6027,'Manual Inputs'!$C$11:$C$22)</f>
        <v>40210.758771282883</v>
      </c>
    </row>
    <row r="6028" spans="1:8" x14ac:dyDescent="0.2">
      <c r="A6028">
        <f t="shared" si="564"/>
        <v>11</v>
      </c>
      <c r="B6028" t="b">
        <f t="shared" si="565"/>
        <v>0</v>
      </c>
      <c r="C6028" t="str">
        <f t="shared" si="566"/>
        <v>OFF</v>
      </c>
      <c r="D6028" s="4">
        <f t="shared" si="568"/>
        <v>42681.083333318718</v>
      </c>
      <c r="E6028" t="str">
        <f t="shared" si="569"/>
        <v>LRKPLGS</v>
      </c>
      <c r="F6028" s="39">
        <v>61.790702819824219</v>
      </c>
      <c r="G6028">
        <f t="shared" si="567"/>
        <v>1.0419111667847611E-3</v>
      </c>
      <c r="H6028" s="38">
        <f>G6028*SUMIF('Manual Inputs'!$B$11:$B$22,'Expanded kW'!A6028,'Manual Inputs'!$C$11:$C$22)</f>
        <v>39081.707568520513</v>
      </c>
    </row>
    <row r="6029" spans="1:8" x14ac:dyDescent="0.2">
      <c r="A6029">
        <f t="shared" si="564"/>
        <v>11</v>
      </c>
      <c r="B6029" t="b">
        <f t="shared" si="565"/>
        <v>0</v>
      </c>
      <c r="C6029" t="str">
        <f t="shared" si="566"/>
        <v>OFF</v>
      </c>
      <c r="D6029" s="4">
        <f t="shared" si="568"/>
        <v>42681.124999985383</v>
      </c>
      <c r="E6029" t="str">
        <f t="shared" si="569"/>
        <v>LRKPLGS</v>
      </c>
      <c r="F6029" s="39">
        <v>59.958011627197266</v>
      </c>
      <c r="G6029">
        <f t="shared" si="567"/>
        <v>1.011008436572515E-3</v>
      </c>
      <c r="H6029" s="38">
        <f>G6029*SUMIF('Manual Inputs'!$B$11:$B$22,'Expanded kW'!A6029,'Manual Inputs'!$C$11:$C$22)</f>
        <v>37922.557437755691</v>
      </c>
    </row>
    <row r="6030" spans="1:8" x14ac:dyDescent="0.2">
      <c r="A6030">
        <f t="shared" si="564"/>
        <v>11</v>
      </c>
      <c r="B6030" t="b">
        <f t="shared" si="565"/>
        <v>0</v>
      </c>
      <c r="C6030" t="str">
        <f t="shared" si="566"/>
        <v>OFF</v>
      </c>
      <c r="D6030" s="4">
        <f t="shared" si="568"/>
        <v>42681.166666652047</v>
      </c>
      <c r="E6030" t="str">
        <f t="shared" si="569"/>
        <v>LRKPLGS</v>
      </c>
      <c r="F6030" s="39">
        <v>64.719093322753906</v>
      </c>
      <c r="G6030">
        <f t="shared" si="567"/>
        <v>1.0912895137928161E-3</v>
      </c>
      <c r="H6030" s="38">
        <f>G6030*SUMIF('Manual Inputs'!$B$11:$B$22,'Expanded kW'!A6030,'Manual Inputs'!$C$11:$C$22)</f>
        <v>40933.871341695994</v>
      </c>
    </row>
    <row r="6031" spans="1:8" x14ac:dyDescent="0.2">
      <c r="A6031">
        <f t="shared" si="564"/>
        <v>11</v>
      </c>
      <c r="B6031" t="b">
        <f t="shared" si="565"/>
        <v>0</v>
      </c>
      <c r="C6031" t="str">
        <f t="shared" si="566"/>
        <v>OFF</v>
      </c>
      <c r="D6031" s="4">
        <f t="shared" si="568"/>
        <v>42681.208333318711</v>
      </c>
      <c r="E6031" t="str">
        <f t="shared" si="569"/>
        <v>LRKPLGS</v>
      </c>
      <c r="F6031" s="39">
        <v>78.889137268066406</v>
      </c>
      <c r="G6031">
        <f t="shared" si="567"/>
        <v>1.3302239545209314E-3</v>
      </c>
      <c r="H6031" s="38">
        <f>G6031*SUMIF('Manual Inputs'!$B$11:$B$22,'Expanded kW'!A6031,'Manual Inputs'!$C$11:$C$22)</f>
        <v>49896.215002336736</v>
      </c>
    </row>
    <row r="6032" spans="1:8" x14ac:dyDescent="0.2">
      <c r="A6032">
        <f t="shared" si="564"/>
        <v>11</v>
      </c>
      <c r="B6032" t="b">
        <f t="shared" si="565"/>
        <v>0</v>
      </c>
      <c r="C6032" t="str">
        <f t="shared" si="566"/>
        <v>OFF</v>
      </c>
      <c r="D6032" s="4">
        <f t="shared" si="568"/>
        <v>42681.249999985375</v>
      </c>
      <c r="E6032" t="str">
        <f t="shared" si="569"/>
        <v>LRKPLGS</v>
      </c>
      <c r="F6032" s="39">
        <v>92.505577087402344</v>
      </c>
      <c r="G6032">
        <f t="shared" si="567"/>
        <v>1.5598235553053257E-3</v>
      </c>
      <c r="H6032" s="38">
        <f>G6032*SUMIF('Manual Inputs'!$B$11:$B$22,'Expanded kW'!A6032,'Manual Inputs'!$C$11:$C$22)</f>
        <v>58508.412223905078</v>
      </c>
    </row>
    <row r="6033" spans="1:8" x14ac:dyDescent="0.2">
      <c r="A6033">
        <f t="shared" si="564"/>
        <v>11</v>
      </c>
      <c r="B6033" t="b">
        <f t="shared" si="565"/>
        <v>0</v>
      </c>
      <c r="C6033" t="str">
        <f t="shared" si="566"/>
        <v>ON</v>
      </c>
      <c r="D6033" s="4">
        <f t="shared" si="568"/>
        <v>42681.29166665204</v>
      </c>
      <c r="E6033" t="str">
        <f t="shared" si="569"/>
        <v>LRKPLGS</v>
      </c>
      <c r="F6033" s="39">
        <v>101.05516052246094</v>
      </c>
      <c r="G6033">
        <f t="shared" si="567"/>
        <v>1.7039861242005229E-3</v>
      </c>
      <c r="H6033" s="38">
        <f>G6033*SUMIF('Manual Inputs'!$B$11:$B$22,'Expanded kW'!A6033,'Manual Inputs'!$C$11:$C$22)</f>
        <v>63915.897563826278</v>
      </c>
    </row>
    <row r="6034" spans="1:8" x14ac:dyDescent="0.2">
      <c r="A6034">
        <f t="shared" si="564"/>
        <v>11</v>
      </c>
      <c r="B6034" t="b">
        <f t="shared" si="565"/>
        <v>0</v>
      </c>
      <c r="C6034" t="str">
        <f t="shared" si="566"/>
        <v>ON</v>
      </c>
      <c r="D6034" s="4">
        <f t="shared" si="568"/>
        <v>42681.333333318704</v>
      </c>
      <c r="E6034" t="str">
        <f t="shared" si="569"/>
        <v>LRKPLGS</v>
      </c>
      <c r="F6034" s="39">
        <v>102.75650024414062</v>
      </c>
      <c r="G6034">
        <f t="shared" si="567"/>
        <v>1.7326740136987442E-3</v>
      </c>
      <c r="H6034" s="38">
        <f>G6034*SUMIF('Manual Inputs'!$B$11:$B$22,'Expanded kW'!A6034,'Manual Inputs'!$C$11:$C$22)</f>
        <v>64991.969827824898</v>
      </c>
    </row>
    <row r="6035" spans="1:8" x14ac:dyDescent="0.2">
      <c r="A6035">
        <f t="shared" si="564"/>
        <v>11</v>
      </c>
      <c r="B6035" t="b">
        <f t="shared" si="565"/>
        <v>0</v>
      </c>
      <c r="C6035" t="str">
        <f t="shared" si="566"/>
        <v>ON</v>
      </c>
      <c r="D6035" s="4">
        <f t="shared" si="568"/>
        <v>42681.374999985368</v>
      </c>
      <c r="E6035" t="str">
        <f t="shared" si="569"/>
        <v>LRKPLGS</v>
      </c>
      <c r="F6035" s="39">
        <v>106.8883056640625</v>
      </c>
      <c r="G6035">
        <f t="shared" si="567"/>
        <v>1.8023442716751147E-3</v>
      </c>
      <c r="H6035" s="38">
        <f>G6035*SUMIF('Manual Inputs'!$B$11:$B$22,'Expanded kW'!A6035,'Manual Inputs'!$C$11:$C$22)</f>
        <v>67605.27577487439</v>
      </c>
    </row>
    <row r="6036" spans="1:8" x14ac:dyDescent="0.2">
      <c r="A6036">
        <f t="shared" si="564"/>
        <v>11</v>
      </c>
      <c r="B6036" t="b">
        <f t="shared" si="565"/>
        <v>0</v>
      </c>
      <c r="C6036" t="str">
        <f t="shared" si="566"/>
        <v>ON</v>
      </c>
      <c r="D6036" s="4">
        <f t="shared" si="568"/>
        <v>42681.416666652032</v>
      </c>
      <c r="E6036" t="str">
        <f t="shared" si="569"/>
        <v>LRKPLGS</v>
      </c>
      <c r="F6036" s="39">
        <v>111.66539001464844</v>
      </c>
      <c r="G6036">
        <f t="shared" si="567"/>
        <v>1.8828951847155691E-3</v>
      </c>
      <c r="H6036" s="38">
        <f>G6036*SUMIF('Manual Inputs'!$B$11:$B$22,'Expanded kW'!A6036,'Manual Inputs'!$C$11:$C$22)</f>
        <v>70626.71112193857</v>
      </c>
    </row>
    <row r="6037" spans="1:8" x14ac:dyDescent="0.2">
      <c r="A6037">
        <f t="shared" si="564"/>
        <v>11</v>
      </c>
      <c r="B6037" t="b">
        <f t="shared" si="565"/>
        <v>0</v>
      </c>
      <c r="C6037" t="str">
        <f t="shared" si="566"/>
        <v>ON</v>
      </c>
      <c r="D6037" s="4">
        <f t="shared" si="568"/>
        <v>42681.458333318697</v>
      </c>
      <c r="E6037" t="str">
        <f t="shared" si="569"/>
        <v>LRKPLGS</v>
      </c>
      <c r="F6037" s="39">
        <v>104.50357818603516</v>
      </c>
      <c r="G6037">
        <f t="shared" si="567"/>
        <v>1.7621331383539706E-3</v>
      </c>
      <c r="H6037" s="38">
        <f>G6037*SUMIF('Manual Inputs'!$B$11:$B$22,'Expanded kW'!A6037,'Manual Inputs'!$C$11:$C$22)</f>
        <v>66096.970841061935</v>
      </c>
    </row>
    <row r="6038" spans="1:8" x14ac:dyDescent="0.2">
      <c r="A6038">
        <f t="shared" si="564"/>
        <v>11</v>
      </c>
      <c r="B6038" t="b">
        <f t="shared" si="565"/>
        <v>0</v>
      </c>
      <c r="C6038" t="str">
        <f t="shared" si="566"/>
        <v>ON</v>
      </c>
      <c r="D6038" s="4">
        <f t="shared" si="568"/>
        <v>42681.499999985361</v>
      </c>
      <c r="E6038" t="str">
        <f t="shared" si="569"/>
        <v>LRKPLGS</v>
      </c>
      <c r="F6038" s="39">
        <v>106.21854400634766</v>
      </c>
      <c r="G6038">
        <f t="shared" si="567"/>
        <v>1.7910507903193163E-3</v>
      </c>
      <c r="H6038" s="38">
        <f>G6038*SUMIF('Manual Inputs'!$B$11:$B$22,'Expanded kW'!A6038,'Manual Inputs'!$C$11:$C$22)</f>
        <v>67181.661411339082</v>
      </c>
    </row>
    <row r="6039" spans="1:8" x14ac:dyDescent="0.2">
      <c r="A6039">
        <f t="shared" si="564"/>
        <v>11</v>
      </c>
      <c r="B6039" t="b">
        <f t="shared" si="565"/>
        <v>0</v>
      </c>
      <c r="C6039" t="str">
        <f t="shared" si="566"/>
        <v>ON</v>
      </c>
      <c r="D6039" s="4">
        <f t="shared" si="568"/>
        <v>42681.541666652025</v>
      </c>
      <c r="E6039" t="str">
        <f t="shared" si="569"/>
        <v>LRKPLGS</v>
      </c>
      <c r="F6039" s="39">
        <v>108.15941619873047</v>
      </c>
      <c r="G6039">
        <f t="shared" si="567"/>
        <v>1.8237776621343573E-3</v>
      </c>
      <c r="H6039" s="38">
        <f>G6039*SUMIF('Manual Inputs'!$B$11:$B$22,'Expanded kW'!A6039,'Manual Inputs'!$C$11:$C$22)</f>
        <v>68409.234427813062</v>
      </c>
    </row>
    <row r="6040" spans="1:8" x14ac:dyDescent="0.2">
      <c r="A6040">
        <f t="shared" si="564"/>
        <v>11</v>
      </c>
      <c r="B6040" t="b">
        <f t="shared" si="565"/>
        <v>0</v>
      </c>
      <c r="C6040" t="str">
        <f t="shared" si="566"/>
        <v>ON</v>
      </c>
      <c r="D6040" s="4">
        <f t="shared" si="568"/>
        <v>42681.583333318689</v>
      </c>
      <c r="E6040" t="str">
        <f t="shared" si="569"/>
        <v>LRKPLGS</v>
      </c>
      <c r="F6040" s="39">
        <v>104.53489685058594</v>
      </c>
      <c r="G6040">
        <f t="shared" si="567"/>
        <v>1.762661231818442E-3</v>
      </c>
      <c r="H6040" s="38">
        <f>G6040*SUMIF('Manual Inputs'!$B$11:$B$22,'Expanded kW'!A6040,'Manual Inputs'!$C$11:$C$22)</f>
        <v>66116.779434160155</v>
      </c>
    </row>
    <row r="6041" spans="1:8" x14ac:dyDescent="0.2">
      <c r="A6041">
        <f t="shared" si="564"/>
        <v>11</v>
      </c>
      <c r="B6041" t="b">
        <f t="shared" si="565"/>
        <v>0</v>
      </c>
      <c r="C6041" t="str">
        <f t="shared" si="566"/>
        <v>ON</v>
      </c>
      <c r="D6041" s="4">
        <f t="shared" si="568"/>
        <v>42681.624999985353</v>
      </c>
      <c r="E6041" t="str">
        <f t="shared" si="569"/>
        <v>LRKPLGS</v>
      </c>
      <c r="F6041" s="39">
        <v>106.67690277099609</v>
      </c>
      <c r="G6041">
        <f t="shared" si="567"/>
        <v>1.7987796086283332E-3</v>
      </c>
      <c r="H6041" s="38">
        <f>G6041*SUMIF('Manual Inputs'!$B$11:$B$22,'Expanded kW'!A6041,'Manual Inputs'!$C$11:$C$22)</f>
        <v>67471.566565091634</v>
      </c>
    </row>
    <row r="6042" spans="1:8" x14ac:dyDescent="0.2">
      <c r="A6042">
        <f t="shared" si="564"/>
        <v>11</v>
      </c>
      <c r="B6042" t="b">
        <f t="shared" si="565"/>
        <v>0</v>
      </c>
      <c r="C6042" t="str">
        <f t="shared" si="566"/>
        <v>ON</v>
      </c>
      <c r="D6042" s="4">
        <f t="shared" si="568"/>
        <v>42681.666666652018</v>
      </c>
      <c r="E6042" t="str">
        <f t="shared" si="569"/>
        <v>LRKPLGS</v>
      </c>
      <c r="F6042" s="39">
        <v>96.492607116699219</v>
      </c>
      <c r="G6042">
        <f t="shared" si="567"/>
        <v>1.6270526192300983E-3</v>
      </c>
      <c r="H6042" s="38">
        <f>G6042*SUMIF('Manual Inputs'!$B$11:$B$22,'Expanded kW'!A6042,'Manual Inputs'!$C$11:$C$22)</f>
        <v>61030.14987311497</v>
      </c>
    </row>
    <row r="6043" spans="1:8" x14ac:dyDescent="0.2">
      <c r="A6043">
        <f t="shared" si="564"/>
        <v>11</v>
      </c>
      <c r="B6043" t="b">
        <f t="shared" si="565"/>
        <v>0</v>
      </c>
      <c r="C6043" t="str">
        <f t="shared" si="566"/>
        <v>ON</v>
      </c>
      <c r="D6043" s="4">
        <f t="shared" si="568"/>
        <v>42681.708333318682</v>
      </c>
      <c r="E6043" t="str">
        <f t="shared" si="569"/>
        <v>LRKPLGS</v>
      </c>
      <c r="F6043" s="39">
        <v>93.869247436523438</v>
      </c>
      <c r="G6043">
        <f t="shared" si="567"/>
        <v>1.5828176838671181E-3</v>
      </c>
      <c r="H6043" s="38">
        <f>G6043*SUMIF('Manual Inputs'!$B$11:$B$22,'Expanded kW'!A6043,'Manual Inputs'!$C$11:$C$22)</f>
        <v>59370.91359340099</v>
      </c>
    </row>
    <row r="6044" spans="1:8" x14ac:dyDescent="0.2">
      <c r="A6044">
        <f t="shared" si="564"/>
        <v>11</v>
      </c>
      <c r="B6044" t="b">
        <f t="shared" si="565"/>
        <v>0</v>
      </c>
      <c r="C6044" t="str">
        <f t="shared" si="566"/>
        <v>ON</v>
      </c>
      <c r="D6044" s="4">
        <f t="shared" si="568"/>
        <v>42681.749999985346</v>
      </c>
      <c r="E6044" t="str">
        <f t="shared" si="569"/>
        <v>LRKPLGS</v>
      </c>
      <c r="F6044" s="39">
        <v>92.242355346679688</v>
      </c>
      <c r="G6044">
        <f t="shared" si="567"/>
        <v>1.5553851259222007E-3</v>
      </c>
      <c r="H6044" s="38">
        <f>G6044*SUMIF('Manual Inputs'!$B$11:$B$22,'Expanded kW'!A6044,'Manual Inputs'!$C$11:$C$22)</f>
        <v>58341.928357770783</v>
      </c>
    </row>
    <row r="6045" spans="1:8" x14ac:dyDescent="0.2">
      <c r="A6045">
        <f t="shared" si="564"/>
        <v>11</v>
      </c>
      <c r="B6045" t="b">
        <f t="shared" si="565"/>
        <v>0</v>
      </c>
      <c r="C6045" t="str">
        <f t="shared" si="566"/>
        <v>ON</v>
      </c>
      <c r="D6045" s="4">
        <f t="shared" si="568"/>
        <v>42681.79166665201</v>
      </c>
      <c r="E6045" t="str">
        <f t="shared" si="569"/>
        <v>LRKPLGS</v>
      </c>
      <c r="F6045" s="39">
        <v>82.708602905273438</v>
      </c>
      <c r="G6045">
        <f t="shared" si="567"/>
        <v>1.3946275576027843E-3</v>
      </c>
      <c r="H6045" s="38">
        <f>G6045*SUMIF('Manual Inputs'!$B$11:$B$22,'Expanded kW'!A6045,'Manual Inputs'!$C$11:$C$22)</f>
        <v>52311.970646621914</v>
      </c>
    </row>
    <row r="6046" spans="1:8" x14ac:dyDescent="0.2">
      <c r="A6046">
        <f t="shared" si="564"/>
        <v>11</v>
      </c>
      <c r="B6046" t="b">
        <f t="shared" si="565"/>
        <v>0</v>
      </c>
      <c r="C6046" t="str">
        <f t="shared" si="566"/>
        <v>ON</v>
      </c>
      <c r="D6046" s="4">
        <f t="shared" si="568"/>
        <v>42681.833333318675</v>
      </c>
      <c r="E6046" t="str">
        <f t="shared" si="569"/>
        <v>LRKPLGS</v>
      </c>
      <c r="F6046" s="39">
        <v>76.207054138183594</v>
      </c>
      <c r="G6046">
        <f t="shared" si="567"/>
        <v>1.2849988278312676E-3</v>
      </c>
      <c r="H6046" s="38">
        <f>G6046*SUMIF('Manual Inputs'!$B$11:$B$22,'Expanded kW'!A6046,'Manual Inputs'!$C$11:$C$22)</f>
        <v>48199.837007378686</v>
      </c>
    </row>
    <row r="6047" spans="1:8" x14ac:dyDescent="0.2">
      <c r="A6047">
        <f t="shared" si="564"/>
        <v>11</v>
      </c>
      <c r="B6047" t="b">
        <f t="shared" si="565"/>
        <v>0</v>
      </c>
      <c r="C6047" t="str">
        <f t="shared" si="566"/>
        <v>OFF</v>
      </c>
      <c r="D6047" s="4">
        <f t="shared" si="568"/>
        <v>42681.874999985339</v>
      </c>
      <c r="E6047" t="str">
        <f t="shared" si="569"/>
        <v>LRKPLGS</v>
      </c>
      <c r="F6047" s="39">
        <v>70.5750732421875</v>
      </c>
      <c r="G6047">
        <f t="shared" si="567"/>
        <v>1.1900326999371186E-3</v>
      </c>
      <c r="H6047" s="38">
        <f>G6047*SUMIF('Manual Inputs'!$B$11:$B$22,'Expanded kW'!A6047,'Manual Inputs'!$C$11:$C$22)</f>
        <v>44637.692212705842</v>
      </c>
    </row>
    <row r="6048" spans="1:8" x14ac:dyDescent="0.2">
      <c r="A6048">
        <f t="shared" si="564"/>
        <v>11</v>
      </c>
      <c r="B6048" t="b">
        <f t="shared" si="565"/>
        <v>0</v>
      </c>
      <c r="C6048" t="str">
        <f t="shared" si="566"/>
        <v>OFF</v>
      </c>
      <c r="D6048" s="4">
        <f t="shared" si="568"/>
        <v>42681.916666652003</v>
      </c>
      <c r="E6048" t="str">
        <f t="shared" si="569"/>
        <v>LRKPLGS</v>
      </c>
      <c r="F6048" s="39">
        <v>67.150825500488281</v>
      </c>
      <c r="G6048">
        <f t="shared" si="567"/>
        <v>1.132293237573061E-3</v>
      </c>
      <c r="H6048" s="38">
        <f>G6048*SUMIF('Manual Inputs'!$B$11:$B$22,'Expanded kW'!A6048,'Manual Inputs'!$C$11:$C$22)</f>
        <v>42471.906054333806</v>
      </c>
    </row>
    <row r="6049" spans="1:8" x14ac:dyDescent="0.2">
      <c r="A6049">
        <f t="shared" si="564"/>
        <v>11</v>
      </c>
      <c r="B6049" t="b">
        <f t="shared" si="565"/>
        <v>0</v>
      </c>
      <c r="C6049" t="str">
        <f t="shared" si="566"/>
        <v>OFF</v>
      </c>
      <c r="D6049" s="4">
        <f t="shared" si="568"/>
        <v>42681.958333318667</v>
      </c>
      <c r="E6049" t="str">
        <f t="shared" si="569"/>
        <v>LRKPLGS</v>
      </c>
      <c r="F6049" s="39">
        <v>66.203758239746094</v>
      </c>
      <c r="G6049">
        <f t="shared" si="567"/>
        <v>1.1163238455831228E-3</v>
      </c>
      <c r="H6049" s="38">
        <f>G6049*SUMIF('Manual Inputs'!$B$11:$B$22,'Expanded kW'!A6049,'Manual Inputs'!$C$11:$C$22)</f>
        <v>41872.899989619298</v>
      </c>
    </row>
    <row r="6050" spans="1:8" x14ac:dyDescent="0.2">
      <c r="A6050">
        <f t="shared" si="564"/>
        <v>11</v>
      </c>
      <c r="B6050" t="b">
        <f t="shared" si="565"/>
        <v>0</v>
      </c>
      <c r="C6050" t="str">
        <f t="shared" si="566"/>
        <v>OFF</v>
      </c>
      <c r="D6050" s="4">
        <f t="shared" si="568"/>
        <v>42681.999999985332</v>
      </c>
      <c r="E6050" t="str">
        <f t="shared" si="569"/>
        <v>LRKPLGS</v>
      </c>
      <c r="F6050" s="39">
        <v>64.709564208984375</v>
      </c>
      <c r="G6050">
        <f t="shared" si="567"/>
        <v>1.0911288344415068E-3</v>
      </c>
      <c r="H6050" s="38">
        <f>G6050*SUMIF('Manual Inputs'!$B$11:$B$22,'Expanded kW'!A6050,'Manual Inputs'!$C$11:$C$22)</f>
        <v>40927.844317876348</v>
      </c>
    </row>
    <row r="6051" spans="1:8" x14ac:dyDescent="0.2">
      <c r="A6051">
        <f t="shared" si="564"/>
        <v>11</v>
      </c>
      <c r="B6051" t="b">
        <f t="shared" si="565"/>
        <v>0</v>
      </c>
      <c r="C6051" t="str">
        <f t="shared" si="566"/>
        <v>OFF</v>
      </c>
      <c r="D6051" s="4">
        <f t="shared" si="568"/>
        <v>42682.041666651996</v>
      </c>
      <c r="E6051" t="str">
        <f t="shared" si="569"/>
        <v>LRKPLGS</v>
      </c>
      <c r="F6051" s="39">
        <v>65.144989013671875</v>
      </c>
      <c r="G6051">
        <f t="shared" si="567"/>
        <v>1.0984709416776365E-3</v>
      </c>
      <c r="H6051" s="38">
        <f>G6051*SUMIF('Manual Inputs'!$B$11:$B$22,'Expanded kW'!A6051,'Manual Inputs'!$C$11:$C$22)</f>
        <v>41203.244080434437</v>
      </c>
    </row>
    <row r="6052" spans="1:8" x14ac:dyDescent="0.2">
      <c r="A6052">
        <f t="shared" si="564"/>
        <v>11</v>
      </c>
      <c r="B6052" t="b">
        <f t="shared" si="565"/>
        <v>0</v>
      </c>
      <c r="C6052" t="str">
        <f t="shared" si="566"/>
        <v>OFF</v>
      </c>
      <c r="D6052" s="4">
        <f t="shared" si="568"/>
        <v>42682.08333331866</v>
      </c>
      <c r="E6052" t="str">
        <f t="shared" si="569"/>
        <v>LRKPLGS</v>
      </c>
      <c r="F6052" s="39">
        <v>62.16119384765625</v>
      </c>
      <c r="G6052">
        <f t="shared" si="567"/>
        <v>1.0481583645261E-3</v>
      </c>
      <c r="H6052" s="38">
        <f>G6052*SUMIF('Manual Inputs'!$B$11:$B$22,'Expanded kW'!A6052,'Manual Inputs'!$C$11:$C$22)</f>
        <v>39316.037675570959</v>
      </c>
    </row>
    <row r="6053" spans="1:8" x14ac:dyDescent="0.2">
      <c r="A6053">
        <f t="shared" si="564"/>
        <v>11</v>
      </c>
      <c r="B6053" t="b">
        <f t="shared" si="565"/>
        <v>0</v>
      </c>
      <c r="C6053" t="str">
        <f t="shared" si="566"/>
        <v>OFF</v>
      </c>
      <c r="D6053" s="4">
        <f t="shared" si="568"/>
        <v>42682.124999985324</v>
      </c>
      <c r="E6053" t="str">
        <f t="shared" si="569"/>
        <v>LRKPLGS</v>
      </c>
      <c r="F6053" s="39">
        <v>59.018577575683594</v>
      </c>
      <c r="G6053">
        <f t="shared" si="567"/>
        <v>9.9516775530394193E-4</v>
      </c>
      <c r="H6053" s="38">
        <f>G6053*SUMIF('Manual Inputs'!$B$11:$B$22,'Expanded kW'!A6053,'Manual Inputs'!$C$11:$C$22)</f>
        <v>37328.379265220174</v>
      </c>
    </row>
    <row r="6054" spans="1:8" x14ac:dyDescent="0.2">
      <c r="A6054">
        <f t="shared" si="564"/>
        <v>11</v>
      </c>
      <c r="B6054" t="b">
        <f t="shared" si="565"/>
        <v>0</v>
      </c>
      <c r="C6054" t="str">
        <f t="shared" si="566"/>
        <v>OFF</v>
      </c>
      <c r="D6054" s="4">
        <f t="shared" si="568"/>
        <v>42682.166666651989</v>
      </c>
      <c r="E6054" t="str">
        <f t="shared" si="569"/>
        <v>LRKPLGS</v>
      </c>
      <c r="F6054" s="39">
        <v>62.588111877441406</v>
      </c>
      <c r="G6054">
        <f t="shared" si="567"/>
        <v>1.0553570310282748E-3</v>
      </c>
      <c r="H6054" s="38">
        <f>G6054*SUMIF('Manual Inputs'!$B$11:$B$22,'Expanded kW'!A6054,'Manual Inputs'!$C$11:$C$22)</f>
        <v>39586.057028554264</v>
      </c>
    </row>
    <row r="6055" spans="1:8" x14ac:dyDescent="0.2">
      <c r="A6055">
        <f t="shared" si="564"/>
        <v>11</v>
      </c>
      <c r="B6055" t="b">
        <f t="shared" si="565"/>
        <v>0</v>
      </c>
      <c r="C6055" t="str">
        <f t="shared" si="566"/>
        <v>OFF</v>
      </c>
      <c r="D6055" s="4">
        <f t="shared" si="568"/>
        <v>42682.208333318653</v>
      </c>
      <c r="E6055" t="str">
        <f t="shared" si="569"/>
        <v>LRKPLGS</v>
      </c>
      <c r="F6055" s="39">
        <v>78.491973876953125</v>
      </c>
      <c r="G6055">
        <f t="shared" si="567"/>
        <v>1.3235270089716042E-3</v>
      </c>
      <c r="H6055" s="38">
        <f>G6055*SUMIF('Manual Inputs'!$B$11:$B$22,'Expanded kW'!A6055,'Manual Inputs'!$C$11:$C$22)</f>
        <v>49645.015019166596</v>
      </c>
    </row>
    <row r="6056" spans="1:8" x14ac:dyDescent="0.2">
      <c r="A6056">
        <f t="shared" si="564"/>
        <v>11</v>
      </c>
      <c r="B6056" t="b">
        <f t="shared" si="565"/>
        <v>0</v>
      </c>
      <c r="C6056" t="str">
        <f t="shared" si="566"/>
        <v>OFF</v>
      </c>
      <c r="D6056" s="4">
        <f t="shared" si="568"/>
        <v>42682.249999985317</v>
      </c>
      <c r="E6056" t="str">
        <f t="shared" si="569"/>
        <v>LRKPLGS</v>
      </c>
      <c r="F6056" s="39">
        <v>95.56817626953125</v>
      </c>
      <c r="G6056">
        <f t="shared" si="567"/>
        <v>1.6114649211035189E-3</v>
      </c>
      <c r="H6056" s="38">
        <f>G6056*SUMIF('Manual Inputs'!$B$11:$B$22,'Expanded kW'!A6056,'Manual Inputs'!$C$11:$C$22)</f>
        <v>60445.461005896796</v>
      </c>
    </row>
    <row r="6057" spans="1:8" x14ac:dyDescent="0.2">
      <c r="A6057">
        <f t="shared" si="564"/>
        <v>11</v>
      </c>
      <c r="B6057" t="b">
        <f t="shared" si="565"/>
        <v>0</v>
      </c>
      <c r="C6057" t="str">
        <f t="shared" si="566"/>
        <v>ON</v>
      </c>
      <c r="D6057" s="4">
        <f t="shared" si="568"/>
        <v>42682.291666651981</v>
      </c>
      <c r="E6057" t="str">
        <f t="shared" si="569"/>
        <v>LRKPLGS</v>
      </c>
      <c r="F6057" s="39">
        <v>99.128913879394531</v>
      </c>
      <c r="G6057">
        <f t="shared" si="567"/>
        <v>1.6715058675307664E-3</v>
      </c>
      <c r="H6057" s="38">
        <f>G6057*SUMIF('Manual Inputs'!$B$11:$B$22,'Expanded kW'!A6057,'Manual Inputs'!$C$11:$C$22)</f>
        <v>62697.574991437396</v>
      </c>
    </row>
    <row r="6058" spans="1:8" x14ac:dyDescent="0.2">
      <c r="A6058">
        <f t="shared" si="564"/>
        <v>11</v>
      </c>
      <c r="B6058" t="b">
        <f t="shared" si="565"/>
        <v>0</v>
      </c>
      <c r="C6058" t="str">
        <f t="shared" si="566"/>
        <v>ON</v>
      </c>
      <c r="D6058" s="4">
        <f t="shared" si="568"/>
        <v>42682.333333318646</v>
      </c>
      <c r="E6058" t="str">
        <f t="shared" si="569"/>
        <v>LRKPLGS</v>
      </c>
      <c r="F6058" s="39">
        <v>105.64620971679687</v>
      </c>
      <c r="G6058">
        <f t="shared" si="567"/>
        <v>1.7814001234680975E-3</v>
      </c>
      <c r="H6058" s="38">
        <f>G6058*SUMIF('Manual Inputs'!$B$11:$B$22,'Expanded kW'!A6058,'Manual Inputs'!$C$11:$C$22)</f>
        <v>66819.668420243266</v>
      </c>
    </row>
    <row r="6059" spans="1:8" x14ac:dyDescent="0.2">
      <c r="A6059">
        <f t="shared" si="564"/>
        <v>11</v>
      </c>
      <c r="B6059" t="b">
        <f t="shared" si="565"/>
        <v>0</v>
      </c>
      <c r="C6059" t="str">
        <f t="shared" si="566"/>
        <v>ON</v>
      </c>
      <c r="D6059" s="4">
        <f t="shared" si="568"/>
        <v>42682.37499998531</v>
      </c>
      <c r="E6059" t="str">
        <f t="shared" si="569"/>
        <v>LRKPLGS</v>
      </c>
      <c r="F6059" s="39">
        <v>102.31319427490234</v>
      </c>
      <c r="G6059">
        <f t="shared" si="567"/>
        <v>1.7251990147333089E-3</v>
      </c>
      <c r="H6059" s="38">
        <f>G6059*SUMIF('Manual Inputs'!$B$11:$B$22,'Expanded kW'!A6059,'Manual Inputs'!$C$11:$C$22)</f>
        <v>64711.585345006039</v>
      </c>
    </row>
    <row r="6060" spans="1:8" x14ac:dyDescent="0.2">
      <c r="A6060">
        <f t="shared" si="564"/>
        <v>11</v>
      </c>
      <c r="B6060" t="b">
        <f t="shared" si="565"/>
        <v>0</v>
      </c>
      <c r="C6060" t="str">
        <f t="shared" si="566"/>
        <v>ON</v>
      </c>
      <c r="D6060" s="4">
        <f t="shared" si="568"/>
        <v>42682.416666651974</v>
      </c>
      <c r="E6060" t="str">
        <f t="shared" si="569"/>
        <v>LRKPLGS</v>
      </c>
      <c r="F6060" s="39">
        <v>107.38524627685547</v>
      </c>
      <c r="G6060">
        <f t="shared" si="567"/>
        <v>1.810723654819657E-3</v>
      </c>
      <c r="H6060" s="38">
        <f>G6060*SUMIF('Manual Inputs'!$B$11:$B$22,'Expanded kW'!A6060,'Manual Inputs'!$C$11:$C$22)</f>
        <v>67919.583378151321</v>
      </c>
    </row>
    <row r="6061" spans="1:8" x14ac:dyDescent="0.2">
      <c r="A6061">
        <f t="shared" si="564"/>
        <v>11</v>
      </c>
      <c r="B6061" t="b">
        <f t="shared" si="565"/>
        <v>0</v>
      </c>
      <c r="C6061" t="str">
        <f t="shared" si="566"/>
        <v>ON</v>
      </c>
      <c r="D6061" s="4">
        <f t="shared" si="568"/>
        <v>42682.458333318638</v>
      </c>
      <c r="E6061" t="str">
        <f t="shared" si="569"/>
        <v>LRKPLGS</v>
      </c>
      <c r="F6061" s="39">
        <v>100.66516876220703</v>
      </c>
      <c r="G6061">
        <f t="shared" si="567"/>
        <v>1.6974101062654716E-3</v>
      </c>
      <c r="H6061" s="38">
        <f>G6061*SUMIF('Manual Inputs'!$B$11:$B$22,'Expanded kW'!A6061,'Manual Inputs'!$C$11:$C$22)</f>
        <v>63669.233531329053</v>
      </c>
    </row>
    <row r="6062" spans="1:8" x14ac:dyDescent="0.2">
      <c r="A6062">
        <f t="shared" si="564"/>
        <v>11</v>
      </c>
      <c r="B6062" t="b">
        <f t="shared" si="565"/>
        <v>0</v>
      </c>
      <c r="C6062" t="str">
        <f t="shared" si="566"/>
        <v>ON</v>
      </c>
      <c r="D6062" s="4">
        <f t="shared" si="568"/>
        <v>42682.499999985303</v>
      </c>
      <c r="E6062" t="str">
        <f t="shared" si="569"/>
        <v>LRKPLGS</v>
      </c>
      <c r="F6062" s="39">
        <v>109.35462951660156</v>
      </c>
      <c r="G6062">
        <f t="shared" si="567"/>
        <v>1.8439312782246443E-3</v>
      </c>
      <c r="H6062" s="38">
        <f>G6062*SUMIF('Manual Inputs'!$B$11:$B$22,'Expanded kW'!A6062,'Manual Inputs'!$C$11:$C$22)</f>
        <v>69165.189211289849</v>
      </c>
    </row>
    <row r="6063" spans="1:8" x14ac:dyDescent="0.2">
      <c r="A6063">
        <f t="shared" si="564"/>
        <v>11</v>
      </c>
      <c r="B6063" t="b">
        <f t="shared" si="565"/>
        <v>0</v>
      </c>
      <c r="C6063" t="str">
        <f t="shared" si="566"/>
        <v>ON</v>
      </c>
      <c r="D6063" s="4">
        <f t="shared" si="568"/>
        <v>42682.541666651967</v>
      </c>
      <c r="E6063" t="str">
        <f t="shared" si="569"/>
        <v>LRKPLGS</v>
      </c>
      <c r="F6063" s="39">
        <v>110.38822937011719</v>
      </c>
      <c r="G6063">
        <f t="shared" si="567"/>
        <v>1.861359777662581E-3</v>
      </c>
      <c r="H6063" s="38">
        <f>G6063*SUMIF('Manual Inputs'!$B$11:$B$22,'Expanded kW'!A6063,'Manual Inputs'!$C$11:$C$22)</f>
        <v>69818.925863804572</v>
      </c>
    </row>
    <row r="6064" spans="1:8" x14ac:dyDescent="0.2">
      <c r="A6064">
        <f t="shared" si="564"/>
        <v>11</v>
      </c>
      <c r="B6064" t="b">
        <f t="shared" si="565"/>
        <v>0</v>
      </c>
      <c r="C6064" t="str">
        <f t="shared" si="566"/>
        <v>ON</v>
      </c>
      <c r="D6064" s="4">
        <f t="shared" si="568"/>
        <v>42682.583333318631</v>
      </c>
      <c r="E6064" t="str">
        <f t="shared" si="569"/>
        <v>LRKPLGS</v>
      </c>
      <c r="F6064" s="39">
        <v>103.86148071289062</v>
      </c>
      <c r="G6064">
        <f t="shared" si="567"/>
        <v>1.7513061288379221E-3</v>
      </c>
      <c r="H6064" s="38">
        <f>G6064*SUMIF('Manual Inputs'!$B$11:$B$22,'Expanded kW'!A6064,'Manual Inputs'!$C$11:$C$22)</f>
        <v>65690.853665973438</v>
      </c>
    </row>
    <row r="6065" spans="1:8" x14ac:dyDescent="0.2">
      <c r="A6065">
        <f t="shared" si="564"/>
        <v>11</v>
      </c>
      <c r="B6065" t="b">
        <f t="shared" si="565"/>
        <v>0</v>
      </c>
      <c r="C6065" t="str">
        <f t="shared" si="566"/>
        <v>ON</v>
      </c>
      <c r="D6065" s="4">
        <f t="shared" si="568"/>
        <v>42682.624999985295</v>
      </c>
      <c r="E6065" t="str">
        <f t="shared" si="569"/>
        <v>LRKPLGS</v>
      </c>
      <c r="F6065" s="39">
        <v>102.05197143554687</v>
      </c>
      <c r="G6065">
        <f t="shared" si="567"/>
        <v>1.7207942907065032E-3</v>
      </c>
      <c r="H6065" s="38">
        <f>G6065*SUMIF('Manual Inputs'!$B$11:$B$22,'Expanded kW'!A6065,'Manual Inputs'!$C$11:$C$22)</f>
        <v>64546.365754484832</v>
      </c>
    </row>
    <row r="6066" spans="1:8" x14ac:dyDescent="0.2">
      <c r="A6066">
        <f t="shared" si="564"/>
        <v>11</v>
      </c>
      <c r="B6066" t="b">
        <f t="shared" si="565"/>
        <v>0</v>
      </c>
      <c r="C6066" t="str">
        <f t="shared" si="566"/>
        <v>ON</v>
      </c>
      <c r="D6066" s="4">
        <f t="shared" si="568"/>
        <v>42682.66666665196</v>
      </c>
      <c r="E6066" t="str">
        <f t="shared" si="569"/>
        <v>LRKPLGS</v>
      </c>
      <c r="F6066" s="39">
        <v>94.329818725585938</v>
      </c>
      <c r="G6066">
        <f t="shared" si="567"/>
        <v>1.5905838096316031E-3</v>
      </c>
      <c r="H6066" s="38">
        <f>G6066*SUMIF('Manual Inputs'!$B$11:$B$22,'Expanded kW'!A6066,'Manual Inputs'!$C$11:$C$22)</f>
        <v>59662.218136190917</v>
      </c>
    </row>
    <row r="6067" spans="1:8" x14ac:dyDescent="0.2">
      <c r="A6067">
        <f t="shared" si="564"/>
        <v>11</v>
      </c>
      <c r="B6067" t="b">
        <f t="shared" si="565"/>
        <v>0</v>
      </c>
      <c r="C6067" t="str">
        <f t="shared" si="566"/>
        <v>ON</v>
      </c>
      <c r="D6067" s="4">
        <f t="shared" si="568"/>
        <v>42682.708333318624</v>
      </c>
      <c r="E6067" t="str">
        <f t="shared" si="569"/>
        <v>LRKPLGS</v>
      </c>
      <c r="F6067" s="39">
        <v>90.281021118164062</v>
      </c>
      <c r="G6067">
        <f t="shared" si="567"/>
        <v>1.5223132244672785E-3</v>
      </c>
      <c r="H6067" s="38">
        <f>G6067*SUMIF('Manual Inputs'!$B$11:$B$22,'Expanded kW'!A6067,'Manual Inputs'!$C$11:$C$22)</f>
        <v>57101.413405440682</v>
      </c>
    </row>
    <row r="6068" spans="1:8" x14ac:dyDescent="0.2">
      <c r="A6068">
        <f t="shared" si="564"/>
        <v>11</v>
      </c>
      <c r="B6068" t="b">
        <f t="shared" si="565"/>
        <v>0</v>
      </c>
      <c r="C6068" t="str">
        <f t="shared" si="566"/>
        <v>ON</v>
      </c>
      <c r="D6068" s="4">
        <f t="shared" si="568"/>
        <v>42682.749999985288</v>
      </c>
      <c r="E6068" t="str">
        <f t="shared" si="569"/>
        <v>LRKPLGS</v>
      </c>
      <c r="F6068" s="39">
        <v>85.535545349121094</v>
      </c>
      <c r="G6068">
        <f t="shared" si="567"/>
        <v>1.442295293454426E-3</v>
      </c>
      <c r="H6068" s="38">
        <f>G6068*SUMIF('Manual Inputs'!$B$11:$B$22,'Expanded kW'!A6068,'Manual Inputs'!$C$11:$C$22)</f>
        <v>54099.970019693406</v>
      </c>
    </row>
    <row r="6069" spans="1:8" x14ac:dyDescent="0.2">
      <c r="A6069">
        <f t="shared" si="564"/>
        <v>11</v>
      </c>
      <c r="B6069" t="b">
        <f t="shared" si="565"/>
        <v>0</v>
      </c>
      <c r="C6069" t="str">
        <f t="shared" si="566"/>
        <v>ON</v>
      </c>
      <c r="D6069" s="4">
        <f t="shared" si="568"/>
        <v>42682.791666651952</v>
      </c>
      <c r="E6069" t="str">
        <f t="shared" si="569"/>
        <v>LRKPLGS</v>
      </c>
      <c r="F6069" s="39">
        <v>80.007858276367188</v>
      </c>
      <c r="G6069">
        <f t="shared" si="567"/>
        <v>1.3490877618232062E-3</v>
      </c>
      <c r="H6069" s="38">
        <f>G6069*SUMIF('Manual Inputs'!$B$11:$B$22,'Expanded kW'!A6069,'Manual Inputs'!$C$11:$C$22)</f>
        <v>50603.7895289554</v>
      </c>
    </row>
    <row r="6070" spans="1:8" x14ac:dyDescent="0.2">
      <c r="A6070">
        <f t="shared" si="564"/>
        <v>11</v>
      </c>
      <c r="B6070" t="b">
        <f t="shared" si="565"/>
        <v>0</v>
      </c>
      <c r="C6070" t="str">
        <f t="shared" si="566"/>
        <v>ON</v>
      </c>
      <c r="D6070" s="4">
        <f t="shared" si="568"/>
        <v>42682.833333318616</v>
      </c>
      <c r="E6070" t="str">
        <f t="shared" si="569"/>
        <v>LRKPLGS</v>
      </c>
      <c r="F6070" s="39">
        <v>77.391281127929688</v>
      </c>
      <c r="G6070">
        <f t="shared" si="567"/>
        <v>1.3049671931081956E-3</v>
      </c>
      <c r="H6070" s="38">
        <f>G6070*SUMIF('Manual Inputs'!$B$11:$B$22,'Expanded kW'!A6070,'Manual Inputs'!$C$11:$C$22)</f>
        <v>48948.843100462931</v>
      </c>
    </row>
    <row r="6071" spans="1:8" x14ac:dyDescent="0.2">
      <c r="A6071">
        <f t="shared" si="564"/>
        <v>11</v>
      </c>
      <c r="B6071" t="b">
        <f t="shared" si="565"/>
        <v>0</v>
      </c>
      <c r="C6071" t="str">
        <f t="shared" si="566"/>
        <v>OFF</v>
      </c>
      <c r="D6071" s="4">
        <f t="shared" si="568"/>
        <v>42682.874999985281</v>
      </c>
      <c r="E6071" t="str">
        <f t="shared" si="569"/>
        <v>LRKPLGS</v>
      </c>
      <c r="F6071" s="39">
        <v>70.317764282226562</v>
      </c>
      <c r="G6071">
        <f t="shared" si="567"/>
        <v>1.1856939715125722E-3</v>
      </c>
      <c r="H6071" s="38">
        <f>G6071*SUMIF('Manual Inputs'!$B$11:$B$22,'Expanded kW'!A6071,'Manual Inputs'!$C$11:$C$22)</f>
        <v>44474.948093136984</v>
      </c>
    </row>
    <row r="6072" spans="1:8" x14ac:dyDescent="0.2">
      <c r="A6072">
        <f t="shared" si="564"/>
        <v>11</v>
      </c>
      <c r="B6072" t="b">
        <f t="shared" si="565"/>
        <v>0</v>
      </c>
      <c r="C6072" t="str">
        <f t="shared" si="566"/>
        <v>OFF</v>
      </c>
      <c r="D6072" s="4">
        <f t="shared" si="568"/>
        <v>42682.916666651945</v>
      </c>
      <c r="E6072" t="str">
        <f t="shared" si="569"/>
        <v>LRKPLGS</v>
      </c>
      <c r="F6072" s="39">
        <v>66.946121215820313</v>
      </c>
      <c r="G6072">
        <f t="shared" si="567"/>
        <v>1.1288415260638691E-3</v>
      </c>
      <c r="H6072" s="38">
        <f>G6072*SUMIF('Manual Inputs'!$B$11:$B$22,'Expanded kW'!A6072,'Manual Inputs'!$C$11:$C$22)</f>
        <v>42342.433615498718</v>
      </c>
    </row>
    <row r="6073" spans="1:8" x14ac:dyDescent="0.2">
      <c r="A6073">
        <f t="shared" si="564"/>
        <v>11</v>
      </c>
      <c r="B6073" t="b">
        <f t="shared" si="565"/>
        <v>0</v>
      </c>
      <c r="C6073" t="str">
        <f t="shared" si="566"/>
        <v>OFF</v>
      </c>
      <c r="D6073" s="4">
        <f t="shared" si="568"/>
        <v>42682.958333318609</v>
      </c>
      <c r="E6073" t="str">
        <f t="shared" si="569"/>
        <v>LRKPLGS</v>
      </c>
      <c r="F6073" s="39">
        <v>63.430141448974609</v>
      </c>
      <c r="G6073">
        <f t="shared" si="567"/>
        <v>1.0695552837314624E-3</v>
      </c>
      <c r="H6073" s="38">
        <f>G6073*SUMIF('Manual Inputs'!$B$11:$B$22,'Expanded kW'!A6073,'Manual Inputs'!$C$11:$C$22)</f>
        <v>40118.62830508859</v>
      </c>
    </row>
    <row r="6074" spans="1:8" x14ac:dyDescent="0.2">
      <c r="A6074">
        <f t="shared" si="564"/>
        <v>11</v>
      </c>
      <c r="B6074" t="b">
        <f t="shared" si="565"/>
        <v>0</v>
      </c>
      <c r="C6074" t="str">
        <f t="shared" si="566"/>
        <v>OFF</v>
      </c>
      <c r="D6074" s="4">
        <f t="shared" si="568"/>
        <v>42682.999999985273</v>
      </c>
      <c r="E6074" t="str">
        <f t="shared" si="569"/>
        <v>LRKPLGS</v>
      </c>
      <c r="F6074" s="39">
        <v>60.759296417236328</v>
      </c>
      <c r="G6074">
        <f t="shared" si="567"/>
        <v>1.0245196531862969E-3</v>
      </c>
      <c r="H6074" s="38">
        <f>G6074*SUMIF('Manual Inputs'!$B$11:$B$22,'Expanded kW'!A6074,'Manual Inputs'!$C$11:$C$22)</f>
        <v>38429.358241344584</v>
      </c>
    </row>
    <row r="6075" spans="1:8" x14ac:dyDescent="0.2">
      <c r="A6075">
        <f t="shared" si="564"/>
        <v>11</v>
      </c>
      <c r="B6075" t="b">
        <f t="shared" si="565"/>
        <v>0</v>
      </c>
      <c r="C6075" t="str">
        <f t="shared" si="566"/>
        <v>OFF</v>
      </c>
      <c r="D6075" s="4">
        <f t="shared" si="568"/>
        <v>42683.041666651938</v>
      </c>
      <c r="E6075" t="str">
        <f t="shared" si="569"/>
        <v>LRKPLGS</v>
      </c>
      <c r="F6075" s="39">
        <v>59.773048400878906</v>
      </c>
      <c r="G6075">
        <f t="shared" si="567"/>
        <v>1.0078895976185775E-3</v>
      </c>
      <c r="H6075" s="38">
        <f>G6075*SUMIF('Manual Inputs'!$B$11:$B$22,'Expanded kW'!A6075,'Manual Inputs'!$C$11:$C$22)</f>
        <v>37805.570926969711</v>
      </c>
    </row>
    <row r="6076" spans="1:8" x14ac:dyDescent="0.2">
      <c r="A6076">
        <f t="shared" si="564"/>
        <v>11</v>
      </c>
      <c r="B6076" t="b">
        <f t="shared" si="565"/>
        <v>0</v>
      </c>
      <c r="C6076" t="str">
        <f t="shared" si="566"/>
        <v>OFF</v>
      </c>
      <c r="D6076" s="4">
        <f t="shared" si="568"/>
        <v>42683.083333318602</v>
      </c>
      <c r="E6076" t="str">
        <f t="shared" si="569"/>
        <v>LRKPLGS</v>
      </c>
      <c r="F6076" s="39">
        <v>58.6693115234375</v>
      </c>
      <c r="G6076">
        <f t="shared" si="567"/>
        <v>9.8927845184230067E-4</v>
      </c>
      <c r="H6076" s="38">
        <f>G6076*SUMIF('Manual Inputs'!$B$11:$B$22,'Expanded kW'!A6076,'Manual Inputs'!$C$11:$C$22)</f>
        <v>37107.473641969773</v>
      </c>
    </row>
    <row r="6077" spans="1:8" x14ac:dyDescent="0.2">
      <c r="A6077">
        <f t="shared" si="564"/>
        <v>11</v>
      </c>
      <c r="B6077" t="b">
        <f t="shared" si="565"/>
        <v>0</v>
      </c>
      <c r="C6077" t="str">
        <f t="shared" si="566"/>
        <v>OFF</v>
      </c>
      <c r="D6077" s="4">
        <f t="shared" si="568"/>
        <v>42683.124999985266</v>
      </c>
      <c r="E6077" t="str">
        <f t="shared" si="569"/>
        <v>LRKPLGS</v>
      </c>
      <c r="F6077" s="39">
        <v>59.877120971679687</v>
      </c>
      <c r="G6077">
        <f t="shared" si="567"/>
        <v>1.00964446313596E-3</v>
      </c>
      <c r="H6077" s="38">
        <f>G6077*SUMIF('Manual Inputs'!$B$11:$B$22,'Expanded kW'!A6077,'Manual Inputs'!$C$11:$C$22)</f>
        <v>37871.395292000816</v>
      </c>
    </row>
    <row r="6078" spans="1:8" x14ac:dyDescent="0.2">
      <c r="A6078">
        <f t="shared" si="564"/>
        <v>11</v>
      </c>
      <c r="B6078" t="b">
        <f t="shared" si="565"/>
        <v>0</v>
      </c>
      <c r="C6078" t="str">
        <f t="shared" si="566"/>
        <v>OFF</v>
      </c>
      <c r="D6078" s="4">
        <f t="shared" si="568"/>
        <v>42683.16666665193</v>
      </c>
      <c r="E6078" t="str">
        <f t="shared" si="569"/>
        <v>LRKPLGS</v>
      </c>
      <c r="F6078" s="39">
        <v>61.280178070068359</v>
      </c>
      <c r="G6078">
        <f t="shared" si="567"/>
        <v>1.0333027287282841E-3</v>
      </c>
      <c r="H6078" s="38">
        <f>G6078*SUMIF('Manual Inputs'!$B$11:$B$22,'Expanded kW'!A6078,'Manual Inputs'!$C$11:$C$22)</f>
        <v>38758.80819910195</v>
      </c>
    </row>
    <row r="6079" spans="1:8" x14ac:dyDescent="0.2">
      <c r="A6079">
        <f t="shared" si="564"/>
        <v>11</v>
      </c>
      <c r="B6079" t="b">
        <f t="shared" si="565"/>
        <v>0</v>
      </c>
      <c r="C6079" t="str">
        <f t="shared" si="566"/>
        <v>OFF</v>
      </c>
      <c r="D6079" s="4">
        <f t="shared" si="568"/>
        <v>42683.208333318595</v>
      </c>
      <c r="E6079" t="str">
        <f t="shared" si="569"/>
        <v>LRKPLGS</v>
      </c>
      <c r="F6079" s="39">
        <v>75.016929626464844</v>
      </c>
      <c r="G6079">
        <f t="shared" si="567"/>
        <v>1.2649310188885571E-3</v>
      </c>
      <c r="H6079" s="38">
        <f>G6079*SUMIF('Manual Inputs'!$B$11:$B$22,'Expanded kW'!A6079,'Manual Inputs'!$C$11:$C$22)</f>
        <v>47447.100818687883</v>
      </c>
    </row>
    <row r="6080" spans="1:8" x14ac:dyDescent="0.2">
      <c r="A6080">
        <f t="shared" si="564"/>
        <v>11</v>
      </c>
      <c r="B6080" t="b">
        <f t="shared" si="565"/>
        <v>0</v>
      </c>
      <c r="C6080" t="str">
        <f t="shared" si="566"/>
        <v>OFF</v>
      </c>
      <c r="D6080" s="4">
        <f t="shared" si="568"/>
        <v>42683.249999985259</v>
      </c>
      <c r="E6080" t="str">
        <f t="shared" si="569"/>
        <v>LRKPLGS</v>
      </c>
      <c r="F6080" s="39">
        <v>91.298851013183594</v>
      </c>
      <c r="G6080">
        <f t="shared" si="567"/>
        <v>1.5394758118002063E-3</v>
      </c>
      <c r="H6080" s="38">
        <f>G6080*SUMIF('Manual Inputs'!$B$11:$B$22,'Expanded kW'!A6080,'Manual Inputs'!$C$11:$C$22)</f>
        <v>57745.175791954432</v>
      </c>
    </row>
    <row r="6081" spans="1:8" x14ac:dyDescent="0.2">
      <c r="A6081">
        <f t="shared" si="564"/>
        <v>11</v>
      </c>
      <c r="B6081" t="b">
        <f t="shared" si="565"/>
        <v>0</v>
      </c>
      <c r="C6081" t="str">
        <f t="shared" si="566"/>
        <v>ON</v>
      </c>
      <c r="D6081" s="4">
        <f t="shared" si="568"/>
        <v>42683.291666651923</v>
      </c>
      <c r="E6081" t="str">
        <f t="shared" si="569"/>
        <v>LRKPLGS</v>
      </c>
      <c r="F6081" s="39">
        <v>95.291122436523438</v>
      </c>
      <c r="G6081">
        <f t="shared" si="567"/>
        <v>1.6067932558005188E-3</v>
      </c>
      <c r="H6081" s="38">
        <f>G6081*SUMIF('Manual Inputs'!$B$11:$B$22,'Expanded kW'!A6081,'Manual Inputs'!$C$11:$C$22)</f>
        <v>60270.228545539096</v>
      </c>
    </row>
    <row r="6082" spans="1:8" x14ac:dyDescent="0.2">
      <c r="A6082">
        <f t="shared" ref="A6082:A6145" si="570">MONTH(D6082)</f>
        <v>11</v>
      </c>
      <c r="B6082" t="b">
        <f t="shared" ref="B6082:B6145" si="571">IF(ISNA(VLOOKUP(DATE(YEAR(D6082),MONTH(D6082),DAY(D6082)),Holidays,1,FALSE)),FALSE,TRUE)</f>
        <v>0</v>
      </c>
      <c r="C6082" t="str">
        <f t="shared" ref="C6082:C6145" si="572">IF(OR(HOUR(D6082)&lt;PkStart,HOUR(D6082)&gt;OPkStart-1,WEEKDAY(D6082,2)&gt;5,B6082)=TRUE,"OFF","ON")</f>
        <v>ON</v>
      </c>
      <c r="D6082" s="4">
        <f t="shared" si="568"/>
        <v>42683.333333318587</v>
      </c>
      <c r="E6082" t="str">
        <f t="shared" si="569"/>
        <v>LRKPLGS</v>
      </c>
      <c r="F6082" s="39">
        <v>97.570137023925781</v>
      </c>
      <c r="G6082">
        <f t="shared" ref="G6082:G6145" si="573">IF(SUMIF($A$2:$A$8761,A6082,$F$2:$F$8761)=0,0,F6082/SUMIF($A$2:$A$8761,A6082,$F$2:$F$8761))</f>
        <v>1.645221864628675E-3</v>
      </c>
      <c r="H6082" s="38">
        <f>G6082*SUMIF('Manual Inputs'!$B$11:$B$22,'Expanded kW'!A6082,'Manual Inputs'!$C$11:$C$22)</f>
        <v>61711.671636241008</v>
      </c>
    </row>
    <row r="6083" spans="1:8" x14ac:dyDescent="0.2">
      <c r="A6083">
        <f t="shared" si="570"/>
        <v>11</v>
      </c>
      <c r="B6083" t="b">
        <f t="shared" si="571"/>
        <v>0</v>
      </c>
      <c r="C6083" t="str">
        <f t="shared" si="572"/>
        <v>ON</v>
      </c>
      <c r="D6083" s="4">
        <f t="shared" si="568"/>
        <v>42683.374999985252</v>
      </c>
      <c r="E6083" t="str">
        <f t="shared" si="569"/>
        <v>LRKPLGS</v>
      </c>
      <c r="F6083" s="39">
        <v>103.03826141357422</v>
      </c>
      <c r="G6083">
        <f t="shared" si="573"/>
        <v>1.7374250538294126E-3</v>
      </c>
      <c r="H6083" s="38">
        <f>G6083*SUMIF('Manual Inputs'!$B$11:$B$22,'Expanded kW'!A6083,'Manual Inputs'!$C$11:$C$22)</f>
        <v>65170.179608996623</v>
      </c>
    </row>
    <row r="6084" spans="1:8" x14ac:dyDescent="0.2">
      <c r="A6084">
        <f t="shared" si="570"/>
        <v>11</v>
      </c>
      <c r="B6084" t="b">
        <f t="shared" si="571"/>
        <v>0</v>
      </c>
      <c r="C6084" t="str">
        <f t="shared" si="572"/>
        <v>ON</v>
      </c>
      <c r="D6084" s="4">
        <f t="shared" ref="D6084:D6147" si="574">+D6083+1/24</f>
        <v>42683.416666651916</v>
      </c>
      <c r="E6084" t="str">
        <f t="shared" ref="E6084:E6147" si="575">+E6083</f>
        <v>LRKPLGS</v>
      </c>
      <c r="F6084" s="39">
        <v>105.38404083251953</v>
      </c>
      <c r="G6084">
        <f t="shared" si="573"/>
        <v>1.7769794472879195E-3</v>
      </c>
      <c r="H6084" s="38">
        <f>G6084*SUMIF('Manual Inputs'!$B$11:$B$22,'Expanded kW'!A6084,'Manual Inputs'!$C$11:$C$22)</f>
        <v>66653.850470271602</v>
      </c>
    </row>
    <row r="6085" spans="1:8" x14ac:dyDescent="0.2">
      <c r="A6085">
        <f t="shared" si="570"/>
        <v>11</v>
      </c>
      <c r="B6085" t="b">
        <f t="shared" si="571"/>
        <v>0</v>
      </c>
      <c r="C6085" t="str">
        <f t="shared" si="572"/>
        <v>ON</v>
      </c>
      <c r="D6085" s="4">
        <f t="shared" si="574"/>
        <v>42683.45833331858</v>
      </c>
      <c r="E6085" t="str">
        <f t="shared" si="575"/>
        <v>LRKPLGS</v>
      </c>
      <c r="F6085" s="39">
        <v>97.8155517578125</v>
      </c>
      <c r="G6085">
        <f t="shared" si="573"/>
        <v>1.6493600333184807E-3</v>
      </c>
      <c r="H6085" s="38">
        <f>G6085*SUMIF('Manual Inputs'!$B$11:$B$22,'Expanded kW'!A6085,'Manual Inputs'!$C$11:$C$22)</f>
        <v>61866.892833364051</v>
      </c>
    </row>
    <row r="6086" spans="1:8" x14ac:dyDescent="0.2">
      <c r="A6086">
        <f t="shared" si="570"/>
        <v>11</v>
      </c>
      <c r="B6086" t="b">
        <f t="shared" si="571"/>
        <v>0</v>
      </c>
      <c r="C6086" t="str">
        <f t="shared" si="572"/>
        <v>ON</v>
      </c>
      <c r="D6086" s="4">
        <f t="shared" si="574"/>
        <v>42683.499999985244</v>
      </c>
      <c r="E6086" t="str">
        <f t="shared" si="575"/>
        <v>LRKPLGS</v>
      </c>
      <c r="F6086" s="39">
        <v>107.68224334716797</v>
      </c>
      <c r="G6086">
        <f t="shared" si="573"/>
        <v>1.8157316018074629E-3</v>
      </c>
      <c r="H6086" s="38">
        <f>G6086*SUMIF('Manual Inputs'!$B$11:$B$22,'Expanded kW'!A6086,'Manual Inputs'!$C$11:$C$22)</f>
        <v>68107.429641763272</v>
      </c>
    </row>
    <row r="6087" spans="1:8" x14ac:dyDescent="0.2">
      <c r="A6087">
        <f t="shared" si="570"/>
        <v>11</v>
      </c>
      <c r="B6087" t="b">
        <f t="shared" si="571"/>
        <v>0</v>
      </c>
      <c r="C6087" t="str">
        <f t="shared" si="572"/>
        <v>ON</v>
      </c>
      <c r="D6087" s="4">
        <f t="shared" si="574"/>
        <v>42683.541666651909</v>
      </c>
      <c r="E6087" t="str">
        <f t="shared" si="575"/>
        <v>LRKPLGS</v>
      </c>
      <c r="F6087" s="39">
        <v>105.89553833007812</v>
      </c>
      <c r="G6087">
        <f t="shared" si="573"/>
        <v>1.7856042877601624E-3</v>
      </c>
      <c r="H6087" s="38">
        <f>G6087*SUMIF('Manual Inputs'!$B$11:$B$22,'Expanded kW'!A6087,'Manual Inputs'!$C$11:$C$22)</f>
        <v>66977.365088318664</v>
      </c>
    </row>
    <row r="6088" spans="1:8" x14ac:dyDescent="0.2">
      <c r="A6088">
        <f t="shared" si="570"/>
        <v>11</v>
      </c>
      <c r="B6088" t="b">
        <f t="shared" si="571"/>
        <v>0</v>
      </c>
      <c r="C6088" t="str">
        <f t="shared" si="572"/>
        <v>ON</v>
      </c>
      <c r="D6088" s="4">
        <f t="shared" si="574"/>
        <v>42683.583333318573</v>
      </c>
      <c r="E6088" t="str">
        <f t="shared" si="575"/>
        <v>LRKPLGS</v>
      </c>
      <c r="F6088" s="39">
        <v>101.72196960449219</v>
      </c>
      <c r="G6088">
        <f t="shared" si="573"/>
        <v>1.7152298194002312E-3</v>
      </c>
      <c r="H6088" s="38">
        <f>G6088*SUMIF('Manual Inputs'!$B$11:$B$22,'Expanded kW'!A6088,'Manual Inputs'!$C$11:$C$22)</f>
        <v>64337.644466818594</v>
      </c>
    </row>
    <row r="6089" spans="1:8" x14ac:dyDescent="0.2">
      <c r="A6089">
        <f t="shared" si="570"/>
        <v>11</v>
      </c>
      <c r="B6089" t="b">
        <f t="shared" si="571"/>
        <v>0</v>
      </c>
      <c r="C6089" t="str">
        <f t="shared" si="572"/>
        <v>ON</v>
      </c>
      <c r="D6089" s="4">
        <f t="shared" si="574"/>
        <v>42683.624999985237</v>
      </c>
      <c r="E6089" t="str">
        <f t="shared" si="575"/>
        <v>LRKPLGS</v>
      </c>
      <c r="F6089" s="39">
        <v>104.099609375</v>
      </c>
      <c r="G6089">
        <f t="shared" si="573"/>
        <v>1.7553214402174792E-3</v>
      </c>
      <c r="H6089" s="38">
        <f>G6089*SUMIF('Manual Inputs'!$B$11:$B$22,'Expanded kW'!A6089,'Manual Inputs'!$C$11:$C$22)</f>
        <v>65841.466530231963</v>
      </c>
    </row>
    <row r="6090" spans="1:8" x14ac:dyDescent="0.2">
      <c r="A6090">
        <f t="shared" si="570"/>
        <v>11</v>
      </c>
      <c r="B6090" t="b">
        <f t="shared" si="571"/>
        <v>0</v>
      </c>
      <c r="C6090" t="str">
        <f t="shared" si="572"/>
        <v>ON</v>
      </c>
      <c r="D6090" s="4">
        <f t="shared" si="574"/>
        <v>42683.666666651901</v>
      </c>
      <c r="E6090" t="str">
        <f t="shared" si="575"/>
        <v>LRKPLGS</v>
      </c>
      <c r="F6090" s="39">
        <v>95.877655029296875</v>
      </c>
      <c r="G6090">
        <f t="shared" si="573"/>
        <v>1.6166833335987244E-3</v>
      </c>
      <c r="H6090" s="38">
        <f>G6090*SUMIF('Manual Inputs'!$B$11:$B$22,'Expanded kW'!A6090,'Manual Inputs'!$C$11:$C$22)</f>
        <v>60641.201753871392</v>
      </c>
    </row>
    <row r="6091" spans="1:8" x14ac:dyDescent="0.2">
      <c r="A6091">
        <f t="shared" si="570"/>
        <v>11</v>
      </c>
      <c r="B6091" t="b">
        <f t="shared" si="571"/>
        <v>0</v>
      </c>
      <c r="C6091" t="str">
        <f t="shared" si="572"/>
        <v>ON</v>
      </c>
      <c r="D6091" s="4">
        <f t="shared" si="574"/>
        <v>42683.708333318566</v>
      </c>
      <c r="E6091" t="str">
        <f t="shared" si="575"/>
        <v>LRKPLGS</v>
      </c>
      <c r="F6091" s="39">
        <v>96.645233154296875</v>
      </c>
      <c r="G6091">
        <f t="shared" si="573"/>
        <v>1.6296261904254091E-3</v>
      </c>
      <c r="H6091" s="38">
        <f>G6091*SUMIF('Manual Inputs'!$B$11:$B$22,'Expanded kW'!A6091,'Manual Inputs'!$C$11:$C$22)</f>
        <v>61126.683589297587</v>
      </c>
    </row>
    <row r="6092" spans="1:8" x14ac:dyDescent="0.2">
      <c r="A6092">
        <f t="shared" si="570"/>
        <v>11</v>
      </c>
      <c r="B6092" t="b">
        <f t="shared" si="571"/>
        <v>0</v>
      </c>
      <c r="C6092" t="str">
        <f t="shared" si="572"/>
        <v>ON</v>
      </c>
      <c r="D6092" s="4">
        <f t="shared" si="574"/>
        <v>42683.74999998523</v>
      </c>
      <c r="E6092" t="str">
        <f t="shared" si="575"/>
        <v>LRKPLGS</v>
      </c>
      <c r="F6092" s="39">
        <v>88.593643188476563</v>
      </c>
      <c r="G6092">
        <f t="shared" si="573"/>
        <v>1.4938607578777012E-3</v>
      </c>
      <c r="H6092" s="38">
        <f>G6092*SUMIF('Manual Inputs'!$B$11:$B$22,'Expanded kW'!A6092,'Manual Inputs'!$C$11:$C$22)</f>
        <v>56034.171768815948</v>
      </c>
    </row>
    <row r="6093" spans="1:8" x14ac:dyDescent="0.2">
      <c r="A6093">
        <f t="shared" si="570"/>
        <v>11</v>
      </c>
      <c r="B6093" t="b">
        <f t="shared" si="571"/>
        <v>0</v>
      </c>
      <c r="C6093" t="str">
        <f t="shared" si="572"/>
        <v>ON</v>
      </c>
      <c r="D6093" s="4">
        <f t="shared" si="574"/>
        <v>42683.791666651894</v>
      </c>
      <c r="E6093" t="str">
        <f t="shared" si="575"/>
        <v>LRKPLGS</v>
      </c>
      <c r="F6093" s="39">
        <v>82.933311462402344</v>
      </c>
      <c r="G6093">
        <f t="shared" si="573"/>
        <v>1.3984165799679673E-3</v>
      </c>
      <c r="H6093" s="38">
        <f>G6093*SUMIF('Manual Inputs'!$B$11:$B$22,'Expanded kW'!A6093,'Manual Inputs'!$C$11:$C$22)</f>
        <v>52454.095492546767</v>
      </c>
    </row>
    <row r="6094" spans="1:8" x14ac:dyDescent="0.2">
      <c r="A6094">
        <f t="shared" si="570"/>
        <v>11</v>
      </c>
      <c r="B6094" t="b">
        <f t="shared" si="571"/>
        <v>0</v>
      </c>
      <c r="C6094" t="str">
        <f t="shared" si="572"/>
        <v>ON</v>
      </c>
      <c r="D6094" s="4">
        <f t="shared" si="574"/>
        <v>42683.833333318558</v>
      </c>
      <c r="E6094" t="str">
        <f t="shared" si="575"/>
        <v>LRKPLGS</v>
      </c>
      <c r="F6094" s="39">
        <v>80.457077026367188</v>
      </c>
      <c r="G6094">
        <f t="shared" si="573"/>
        <v>1.3566624617472203E-3</v>
      </c>
      <c r="H6094" s="38">
        <f>G6094*SUMIF('Manual Inputs'!$B$11:$B$22,'Expanded kW'!A6094,'Manual Inputs'!$C$11:$C$22)</f>
        <v>50887.913758339695</v>
      </c>
    </row>
    <row r="6095" spans="1:8" x14ac:dyDescent="0.2">
      <c r="A6095">
        <f t="shared" si="570"/>
        <v>11</v>
      </c>
      <c r="B6095" t="b">
        <f t="shared" si="571"/>
        <v>0</v>
      </c>
      <c r="C6095" t="str">
        <f t="shared" si="572"/>
        <v>OFF</v>
      </c>
      <c r="D6095" s="4">
        <f t="shared" si="574"/>
        <v>42683.874999985223</v>
      </c>
      <c r="E6095" t="str">
        <f t="shared" si="575"/>
        <v>LRKPLGS</v>
      </c>
      <c r="F6095" s="39">
        <v>74.053680419921875</v>
      </c>
      <c r="G6095">
        <f t="shared" si="573"/>
        <v>1.2486887678881092E-3</v>
      </c>
      <c r="H6095" s="38">
        <f>G6095*SUMIF('Manual Inputs'!$B$11:$B$22,'Expanded kW'!A6095,'Manual Inputs'!$C$11:$C$22)</f>
        <v>46837.859912082698</v>
      </c>
    </row>
    <row r="6096" spans="1:8" x14ac:dyDescent="0.2">
      <c r="A6096">
        <f t="shared" si="570"/>
        <v>11</v>
      </c>
      <c r="B6096" t="b">
        <f t="shared" si="571"/>
        <v>0</v>
      </c>
      <c r="C6096" t="str">
        <f t="shared" si="572"/>
        <v>OFF</v>
      </c>
      <c r="D6096" s="4">
        <f t="shared" si="574"/>
        <v>42683.916666651887</v>
      </c>
      <c r="E6096" t="str">
        <f t="shared" si="575"/>
        <v>LRKPLGS</v>
      </c>
      <c r="F6096" s="39">
        <v>71.84539794921875</v>
      </c>
      <c r="G6096">
        <f t="shared" si="573"/>
        <v>1.21145283981735E-3</v>
      </c>
      <c r="H6096" s="38">
        <f>G6096*SUMIF('Manual Inputs'!$B$11:$B$22,'Expanded kW'!A6096,'Manual Inputs'!$C$11:$C$22)</f>
        <v>45441.153841262269</v>
      </c>
    </row>
    <row r="6097" spans="1:8" x14ac:dyDescent="0.2">
      <c r="A6097">
        <f t="shared" si="570"/>
        <v>11</v>
      </c>
      <c r="B6097" t="b">
        <f t="shared" si="571"/>
        <v>0</v>
      </c>
      <c r="C6097" t="str">
        <f t="shared" si="572"/>
        <v>OFF</v>
      </c>
      <c r="D6097" s="4">
        <f t="shared" si="574"/>
        <v>42683.958333318551</v>
      </c>
      <c r="E6097" t="str">
        <f t="shared" si="575"/>
        <v>LRKPLGS</v>
      </c>
      <c r="F6097" s="39">
        <v>69.704002380371094</v>
      </c>
      <c r="G6097">
        <f t="shared" si="573"/>
        <v>1.1753447547193123E-3</v>
      </c>
      <c r="H6097" s="38">
        <f>G6097*SUMIF('Manual Inputs'!$B$11:$B$22,'Expanded kW'!A6097,'Manual Inputs'!$C$11:$C$22)</f>
        <v>44086.752748685933</v>
      </c>
    </row>
    <row r="6098" spans="1:8" x14ac:dyDescent="0.2">
      <c r="A6098">
        <f t="shared" si="570"/>
        <v>11</v>
      </c>
      <c r="B6098" t="b">
        <f t="shared" si="571"/>
        <v>0</v>
      </c>
      <c r="C6098" t="str">
        <f t="shared" si="572"/>
        <v>OFF</v>
      </c>
      <c r="D6098" s="4">
        <f t="shared" si="574"/>
        <v>42683.999999985215</v>
      </c>
      <c r="E6098" t="str">
        <f t="shared" si="575"/>
        <v>LRKPLGS</v>
      </c>
      <c r="F6098" s="39">
        <v>68.395339965820312</v>
      </c>
      <c r="G6098">
        <f t="shared" si="573"/>
        <v>1.1532781666882966E-3</v>
      </c>
      <c r="H6098" s="38">
        <f>G6098*SUMIF('Manual Inputs'!$B$11:$B$22,'Expanded kW'!A6098,'Manual Inputs'!$C$11:$C$22)</f>
        <v>43259.043085947167</v>
      </c>
    </row>
    <row r="6099" spans="1:8" x14ac:dyDescent="0.2">
      <c r="A6099">
        <f t="shared" si="570"/>
        <v>11</v>
      </c>
      <c r="B6099" t="b">
        <f t="shared" si="571"/>
        <v>0</v>
      </c>
      <c r="C6099" t="str">
        <f t="shared" si="572"/>
        <v>OFF</v>
      </c>
      <c r="D6099" s="4">
        <f t="shared" si="574"/>
        <v>42684.041666651879</v>
      </c>
      <c r="E6099" t="str">
        <f t="shared" si="575"/>
        <v>LRKPLGS</v>
      </c>
      <c r="F6099" s="39">
        <v>67.878715515136719</v>
      </c>
      <c r="G6099">
        <f t="shared" si="573"/>
        <v>1.1445668758364861E-3</v>
      </c>
      <c r="H6099" s="38">
        <f>G6099*SUMIF('Manual Inputs'!$B$11:$B$22,'Expanded kW'!A6099,'Manual Inputs'!$C$11:$C$22)</f>
        <v>42932.285745716916</v>
      </c>
    </row>
    <row r="6100" spans="1:8" x14ac:dyDescent="0.2">
      <c r="A6100">
        <f t="shared" si="570"/>
        <v>11</v>
      </c>
      <c r="B6100" t="b">
        <f t="shared" si="571"/>
        <v>0</v>
      </c>
      <c r="C6100" t="str">
        <f t="shared" si="572"/>
        <v>OFF</v>
      </c>
      <c r="D6100" s="4">
        <f t="shared" si="574"/>
        <v>42684.083333318544</v>
      </c>
      <c r="E6100" t="str">
        <f t="shared" si="575"/>
        <v>LRKPLGS</v>
      </c>
      <c r="F6100" s="39">
        <v>64.663398742675781</v>
      </c>
      <c r="G6100">
        <f t="shared" si="573"/>
        <v>1.0903503950862043E-3</v>
      </c>
      <c r="H6100" s="38">
        <f>G6100*SUMIF('Manual Inputs'!$B$11:$B$22,'Expanded kW'!A6100,'Manual Inputs'!$C$11:$C$22)</f>
        <v>40898.645341789321</v>
      </c>
    </row>
    <row r="6101" spans="1:8" x14ac:dyDescent="0.2">
      <c r="A6101">
        <f t="shared" si="570"/>
        <v>11</v>
      </c>
      <c r="B6101" t="b">
        <f t="shared" si="571"/>
        <v>0</v>
      </c>
      <c r="C6101" t="str">
        <f t="shared" si="572"/>
        <v>OFF</v>
      </c>
      <c r="D6101" s="4">
        <f t="shared" si="574"/>
        <v>42684.124999985208</v>
      </c>
      <c r="E6101" t="str">
        <f t="shared" si="575"/>
        <v>LRKPLGS</v>
      </c>
      <c r="F6101" s="39">
        <v>63.451969146728516</v>
      </c>
      <c r="G6101">
        <f t="shared" si="573"/>
        <v>1.0699233410766153E-3</v>
      </c>
      <c r="H6101" s="38">
        <f>G6101*SUMIF('Manual Inputs'!$B$11:$B$22,'Expanded kW'!A6101,'Manual Inputs'!$C$11:$C$22)</f>
        <v>40132.434001764348</v>
      </c>
    </row>
    <row r="6102" spans="1:8" x14ac:dyDescent="0.2">
      <c r="A6102">
        <f t="shared" si="570"/>
        <v>11</v>
      </c>
      <c r="B6102" t="b">
        <f t="shared" si="571"/>
        <v>0</v>
      </c>
      <c r="C6102" t="str">
        <f t="shared" si="572"/>
        <v>OFF</v>
      </c>
      <c r="D6102" s="4">
        <f t="shared" si="574"/>
        <v>42684.166666651872</v>
      </c>
      <c r="E6102" t="str">
        <f t="shared" si="575"/>
        <v>LRKPLGS</v>
      </c>
      <c r="F6102" s="39">
        <v>64.984901428222656</v>
      </c>
      <c r="G6102">
        <f t="shared" si="573"/>
        <v>1.0957715543049194E-3</v>
      </c>
      <c r="H6102" s="38">
        <f>G6102*SUMIF('Manual Inputs'!$B$11:$B$22,'Expanded kW'!A6102,'Manual Inputs'!$C$11:$C$22)</f>
        <v>41101.991045360206</v>
      </c>
    </row>
    <row r="6103" spans="1:8" x14ac:dyDescent="0.2">
      <c r="A6103">
        <f t="shared" si="570"/>
        <v>11</v>
      </c>
      <c r="B6103" t="b">
        <f t="shared" si="571"/>
        <v>0</v>
      </c>
      <c r="C6103" t="str">
        <f t="shared" si="572"/>
        <v>OFF</v>
      </c>
      <c r="D6103" s="4">
        <f t="shared" si="574"/>
        <v>42684.208333318536</v>
      </c>
      <c r="E6103" t="str">
        <f t="shared" si="575"/>
        <v>LRKPLGS</v>
      </c>
      <c r="F6103" s="39">
        <v>80.058120727539062</v>
      </c>
      <c r="G6103">
        <f t="shared" si="573"/>
        <v>1.3499352842943238E-3</v>
      </c>
      <c r="H6103" s="38">
        <f>G6103*SUMIF('Manual Inputs'!$B$11:$B$22,'Expanded kW'!A6103,'Manual Inputs'!$C$11:$C$22)</f>
        <v>50635.579787501316</v>
      </c>
    </row>
    <row r="6104" spans="1:8" x14ac:dyDescent="0.2">
      <c r="A6104">
        <f t="shared" si="570"/>
        <v>11</v>
      </c>
      <c r="B6104" t="b">
        <f t="shared" si="571"/>
        <v>0</v>
      </c>
      <c r="C6104" t="str">
        <f t="shared" si="572"/>
        <v>OFF</v>
      </c>
      <c r="D6104" s="4">
        <f t="shared" si="574"/>
        <v>42684.249999985201</v>
      </c>
      <c r="E6104" t="str">
        <f t="shared" si="575"/>
        <v>LRKPLGS</v>
      </c>
      <c r="F6104" s="39">
        <v>95.258598327636719</v>
      </c>
      <c r="G6104">
        <f t="shared" si="573"/>
        <v>1.6062448362051372E-3</v>
      </c>
      <c r="H6104" s="38">
        <f>G6104*SUMIF('Manual Inputs'!$B$11:$B$22,'Expanded kW'!A6104,'Manual Inputs'!$C$11:$C$22)</f>
        <v>60249.65752668948</v>
      </c>
    </row>
    <row r="6105" spans="1:8" x14ac:dyDescent="0.2">
      <c r="A6105">
        <f t="shared" si="570"/>
        <v>11</v>
      </c>
      <c r="B6105" t="b">
        <f t="shared" si="571"/>
        <v>0</v>
      </c>
      <c r="C6105" t="str">
        <f t="shared" si="572"/>
        <v>ON</v>
      </c>
      <c r="D6105" s="4">
        <f t="shared" si="574"/>
        <v>42684.291666651865</v>
      </c>
      <c r="E6105" t="str">
        <f t="shared" si="575"/>
        <v>LRKPLGS</v>
      </c>
      <c r="F6105" s="39">
        <v>100.49429321289062</v>
      </c>
      <c r="G6105">
        <f t="shared" si="573"/>
        <v>1.6945288128857479E-3</v>
      </c>
      <c r="H6105" s="38">
        <f>G6105*SUMIF('Manual Inputs'!$B$11:$B$22,'Expanded kW'!A6105,'Manual Inputs'!$C$11:$C$22)</f>
        <v>63561.157268327705</v>
      </c>
    </row>
    <row r="6106" spans="1:8" x14ac:dyDescent="0.2">
      <c r="A6106">
        <f t="shared" si="570"/>
        <v>11</v>
      </c>
      <c r="B6106" t="b">
        <f t="shared" si="571"/>
        <v>0</v>
      </c>
      <c r="C6106" t="str">
        <f t="shared" si="572"/>
        <v>ON</v>
      </c>
      <c r="D6106" s="4">
        <f t="shared" si="574"/>
        <v>42684.333333318529</v>
      </c>
      <c r="E6106" t="str">
        <f t="shared" si="575"/>
        <v>LRKPLGS</v>
      </c>
      <c r="F6106" s="39">
        <v>105.42255401611328</v>
      </c>
      <c r="G6106">
        <f t="shared" si="573"/>
        <v>1.7776288543058614E-3</v>
      </c>
      <c r="H6106" s="38">
        <f>G6106*SUMIF('Manual Inputs'!$B$11:$B$22,'Expanded kW'!A6106,'Manual Inputs'!$C$11:$C$22)</f>
        <v>66678.209490481036</v>
      </c>
    </row>
    <row r="6107" spans="1:8" x14ac:dyDescent="0.2">
      <c r="A6107">
        <f t="shared" si="570"/>
        <v>11</v>
      </c>
      <c r="B6107" t="b">
        <f t="shared" si="571"/>
        <v>0</v>
      </c>
      <c r="C6107" t="str">
        <f t="shared" si="572"/>
        <v>ON</v>
      </c>
      <c r="D6107" s="4">
        <f t="shared" si="574"/>
        <v>42684.374999985193</v>
      </c>
      <c r="E6107" t="str">
        <f t="shared" si="575"/>
        <v>LRKPLGS</v>
      </c>
      <c r="F6107" s="39">
        <v>104.10713958740234</v>
      </c>
      <c r="G6107">
        <f t="shared" si="573"/>
        <v>1.755448414212469E-3</v>
      </c>
      <c r="H6107" s="38">
        <f>G6107*SUMIF('Manual Inputs'!$B$11:$B$22,'Expanded kW'!A6107,'Manual Inputs'!$C$11:$C$22)</f>
        <v>65846.229278438521</v>
      </c>
    </row>
    <row r="6108" spans="1:8" x14ac:dyDescent="0.2">
      <c r="A6108">
        <f t="shared" si="570"/>
        <v>11</v>
      </c>
      <c r="B6108" t="b">
        <f t="shared" si="571"/>
        <v>0</v>
      </c>
      <c r="C6108" t="str">
        <f t="shared" si="572"/>
        <v>ON</v>
      </c>
      <c r="D6108" s="4">
        <f t="shared" si="574"/>
        <v>42684.416666651858</v>
      </c>
      <c r="E6108" t="str">
        <f t="shared" si="575"/>
        <v>LRKPLGS</v>
      </c>
      <c r="F6108" s="39">
        <v>105.8310546875</v>
      </c>
      <c r="G6108">
        <f t="shared" si="573"/>
        <v>1.7845169684028634E-3</v>
      </c>
      <c r="H6108" s="38">
        <f>G6108*SUMIF('Manual Inputs'!$B$11:$B$22,'Expanded kW'!A6108,'Manual Inputs'!$C$11:$C$22)</f>
        <v>66936.580136097939</v>
      </c>
    </row>
    <row r="6109" spans="1:8" x14ac:dyDescent="0.2">
      <c r="A6109">
        <f t="shared" si="570"/>
        <v>11</v>
      </c>
      <c r="B6109" t="b">
        <f t="shared" si="571"/>
        <v>0</v>
      </c>
      <c r="C6109" t="str">
        <f t="shared" si="572"/>
        <v>ON</v>
      </c>
      <c r="D6109" s="4">
        <f t="shared" si="574"/>
        <v>42684.458333318522</v>
      </c>
      <c r="E6109" t="str">
        <f t="shared" si="575"/>
        <v>LRKPLGS</v>
      </c>
      <c r="F6109" s="39">
        <v>99.844879150390625</v>
      </c>
      <c r="G6109">
        <f t="shared" si="573"/>
        <v>1.683578431473858E-3</v>
      </c>
      <c r="H6109" s="38">
        <f>G6109*SUMIF('Manual Inputs'!$B$11:$B$22,'Expanded kW'!A6109,'Manual Inputs'!$C$11:$C$22)</f>
        <v>63150.412458456922</v>
      </c>
    </row>
    <row r="6110" spans="1:8" x14ac:dyDescent="0.2">
      <c r="A6110">
        <f t="shared" si="570"/>
        <v>11</v>
      </c>
      <c r="B6110" t="b">
        <f t="shared" si="571"/>
        <v>0</v>
      </c>
      <c r="C6110" t="str">
        <f t="shared" si="572"/>
        <v>ON</v>
      </c>
      <c r="D6110" s="4">
        <f t="shared" si="574"/>
        <v>42684.499999985186</v>
      </c>
      <c r="E6110" t="str">
        <f t="shared" si="575"/>
        <v>LRKPLGS</v>
      </c>
      <c r="F6110" s="39">
        <v>106.378173828125</v>
      </c>
      <c r="G6110">
        <f t="shared" si="573"/>
        <v>1.7937424589081436E-3</v>
      </c>
      <c r="H6110" s="38">
        <f>G6110*SUMIF('Manual Inputs'!$B$11:$B$22,'Expanded kW'!A6110,'Manual Inputs'!$C$11:$C$22)</f>
        <v>67282.624917646957</v>
      </c>
    </row>
    <row r="6111" spans="1:8" x14ac:dyDescent="0.2">
      <c r="A6111">
        <f t="shared" si="570"/>
        <v>11</v>
      </c>
      <c r="B6111" t="b">
        <f t="shared" si="571"/>
        <v>0</v>
      </c>
      <c r="C6111" t="str">
        <f t="shared" si="572"/>
        <v>ON</v>
      </c>
      <c r="D6111" s="4">
        <f t="shared" si="574"/>
        <v>42684.54166665185</v>
      </c>
      <c r="E6111" t="str">
        <f t="shared" si="575"/>
        <v>LRKPLGS</v>
      </c>
      <c r="F6111" s="39">
        <v>106.19944000244141</v>
      </c>
      <c r="G6111">
        <f t="shared" si="573"/>
        <v>1.7907286597383086E-3</v>
      </c>
      <c r="H6111" s="38">
        <f>G6111*SUMIF('Manual Inputs'!$B$11:$B$22,'Expanded kW'!A6111,'Manual Inputs'!$C$11:$C$22)</f>
        <v>67169.578410823146</v>
      </c>
    </row>
    <row r="6112" spans="1:8" x14ac:dyDescent="0.2">
      <c r="A6112">
        <f t="shared" si="570"/>
        <v>11</v>
      </c>
      <c r="B6112" t="b">
        <f t="shared" si="571"/>
        <v>0</v>
      </c>
      <c r="C6112" t="str">
        <f t="shared" si="572"/>
        <v>ON</v>
      </c>
      <c r="D6112" s="4">
        <f t="shared" si="574"/>
        <v>42684.583333318515</v>
      </c>
      <c r="E6112" t="str">
        <f t="shared" si="575"/>
        <v>LRKPLGS</v>
      </c>
      <c r="F6112" s="39">
        <v>101.51876068115234</v>
      </c>
      <c r="G6112">
        <f t="shared" si="573"/>
        <v>1.7118033225850798E-3</v>
      </c>
      <c r="H6112" s="38">
        <f>G6112*SUMIF('Manual Inputs'!$B$11:$B$22,'Expanded kW'!A6112,'Manual Inputs'!$C$11:$C$22)</f>
        <v>64209.117821953601</v>
      </c>
    </row>
    <row r="6113" spans="1:8" x14ac:dyDescent="0.2">
      <c r="A6113">
        <f t="shared" si="570"/>
        <v>11</v>
      </c>
      <c r="B6113" t="b">
        <f t="shared" si="571"/>
        <v>0</v>
      </c>
      <c r="C6113" t="str">
        <f t="shared" si="572"/>
        <v>ON</v>
      </c>
      <c r="D6113" s="4">
        <f t="shared" si="574"/>
        <v>42684.624999985179</v>
      </c>
      <c r="E6113" t="str">
        <f t="shared" si="575"/>
        <v>LRKPLGS</v>
      </c>
      <c r="F6113" s="39">
        <v>103.1575927734375</v>
      </c>
      <c r="G6113">
        <f t="shared" si="573"/>
        <v>1.739437212143127E-3</v>
      </c>
      <c r="H6113" s="38">
        <f>G6113*SUMIF('Manual Inputs'!$B$11:$B$22,'Expanded kW'!A6113,'Manual Inputs'!$C$11:$C$22)</f>
        <v>65245.654932906262</v>
      </c>
    </row>
    <row r="6114" spans="1:8" x14ac:dyDescent="0.2">
      <c r="A6114">
        <f t="shared" si="570"/>
        <v>11</v>
      </c>
      <c r="B6114" t="b">
        <f t="shared" si="571"/>
        <v>0</v>
      </c>
      <c r="C6114" t="str">
        <f t="shared" si="572"/>
        <v>ON</v>
      </c>
      <c r="D6114" s="4">
        <f t="shared" si="574"/>
        <v>42684.666666651843</v>
      </c>
      <c r="E6114" t="str">
        <f t="shared" si="575"/>
        <v>LRKPLGS</v>
      </c>
      <c r="F6114" s="39">
        <v>94.0408935546875</v>
      </c>
      <c r="G6114">
        <f t="shared" si="573"/>
        <v>1.5857119705330568E-3</v>
      </c>
      <c r="H6114" s="38">
        <f>G6114*SUMIF('Manual Inputs'!$B$11:$B$22,'Expanded kW'!A6114,'Manual Inputs'!$C$11:$C$22)</f>
        <v>59479.477229825716</v>
      </c>
    </row>
    <row r="6115" spans="1:8" x14ac:dyDescent="0.2">
      <c r="A6115">
        <f t="shared" si="570"/>
        <v>11</v>
      </c>
      <c r="B6115" t="b">
        <f t="shared" si="571"/>
        <v>0</v>
      </c>
      <c r="C6115" t="str">
        <f t="shared" si="572"/>
        <v>ON</v>
      </c>
      <c r="D6115" s="4">
        <f t="shared" si="574"/>
        <v>42684.708333318507</v>
      </c>
      <c r="E6115" t="str">
        <f t="shared" si="575"/>
        <v>LRKPLGS</v>
      </c>
      <c r="F6115" s="39">
        <v>84.105613708496094</v>
      </c>
      <c r="G6115">
        <f t="shared" si="573"/>
        <v>1.418183870924562E-3</v>
      </c>
      <c r="H6115" s="38">
        <f>G6115*SUMIF('Manual Inputs'!$B$11:$B$22,'Expanded kW'!A6115,'Manual Inputs'!$C$11:$C$22)</f>
        <v>53195.559361267435</v>
      </c>
    </row>
    <row r="6116" spans="1:8" x14ac:dyDescent="0.2">
      <c r="A6116">
        <f t="shared" si="570"/>
        <v>11</v>
      </c>
      <c r="B6116" t="b">
        <f t="shared" si="571"/>
        <v>0</v>
      </c>
      <c r="C6116" t="str">
        <f t="shared" si="572"/>
        <v>ON</v>
      </c>
      <c r="D6116" s="4">
        <f t="shared" si="574"/>
        <v>42684.749999985172</v>
      </c>
      <c r="E6116" t="str">
        <f t="shared" si="575"/>
        <v>LRKPLGS</v>
      </c>
      <c r="F6116" s="39">
        <v>81.721115112304688</v>
      </c>
      <c r="G6116">
        <f t="shared" si="573"/>
        <v>1.3779765969953628E-3</v>
      </c>
      <c r="H6116" s="38">
        <f>G6116*SUMIF('Manual Inputs'!$B$11:$B$22,'Expanded kW'!A6116,'Manual Inputs'!$C$11:$C$22)</f>
        <v>51687.399191838158</v>
      </c>
    </row>
    <row r="6117" spans="1:8" x14ac:dyDescent="0.2">
      <c r="A6117">
        <f t="shared" si="570"/>
        <v>11</v>
      </c>
      <c r="B6117" t="b">
        <f t="shared" si="571"/>
        <v>0</v>
      </c>
      <c r="C6117" t="str">
        <f t="shared" si="572"/>
        <v>ON</v>
      </c>
      <c r="D6117" s="4">
        <f t="shared" si="574"/>
        <v>42684.791666651836</v>
      </c>
      <c r="E6117" t="str">
        <f t="shared" si="575"/>
        <v>LRKPLGS</v>
      </c>
      <c r="F6117" s="39">
        <v>81.044570922851563</v>
      </c>
      <c r="G6117">
        <f t="shared" si="573"/>
        <v>1.3665687489915947E-3</v>
      </c>
      <c r="H6117" s="38">
        <f>G6117*SUMIF('Manual Inputs'!$B$11:$B$22,'Expanded kW'!A6117,'Manual Inputs'!$C$11:$C$22)</f>
        <v>51259.49497708134</v>
      </c>
    </row>
    <row r="6118" spans="1:8" x14ac:dyDescent="0.2">
      <c r="A6118">
        <f t="shared" si="570"/>
        <v>11</v>
      </c>
      <c r="B6118" t="b">
        <f t="shared" si="571"/>
        <v>0</v>
      </c>
      <c r="C6118" t="str">
        <f t="shared" si="572"/>
        <v>ON</v>
      </c>
      <c r="D6118" s="4">
        <f t="shared" si="574"/>
        <v>42684.8333333185</v>
      </c>
      <c r="E6118" t="str">
        <f t="shared" si="575"/>
        <v>LRKPLGS</v>
      </c>
      <c r="F6118" s="39">
        <v>73.908462524414063</v>
      </c>
      <c r="G6118">
        <f t="shared" si="573"/>
        <v>1.2462401123454175E-3</v>
      </c>
      <c r="H6118" s="38">
        <f>G6118*SUMIF('Manual Inputs'!$B$11:$B$22,'Expanded kW'!A6118,'Manual Inputs'!$C$11:$C$22)</f>
        <v>46746.011736435605</v>
      </c>
    </row>
    <row r="6119" spans="1:8" x14ac:dyDescent="0.2">
      <c r="A6119">
        <f t="shared" si="570"/>
        <v>11</v>
      </c>
      <c r="B6119" t="b">
        <f t="shared" si="571"/>
        <v>0</v>
      </c>
      <c r="C6119" t="str">
        <f t="shared" si="572"/>
        <v>OFF</v>
      </c>
      <c r="D6119" s="4">
        <f t="shared" si="574"/>
        <v>42684.874999985164</v>
      </c>
      <c r="E6119" t="str">
        <f t="shared" si="575"/>
        <v>LRKPLGS</v>
      </c>
      <c r="F6119" s="39">
        <v>69.237571716308594</v>
      </c>
      <c r="G6119">
        <f t="shared" si="573"/>
        <v>1.1674798285210358E-3</v>
      </c>
      <c r="H6119" s="38">
        <f>G6119*SUMIF('Manual Inputs'!$B$11:$B$22,'Expanded kW'!A6119,'Manual Inputs'!$C$11:$C$22)</f>
        <v>43791.742237686638</v>
      </c>
    </row>
    <row r="6120" spans="1:8" x14ac:dyDescent="0.2">
      <c r="A6120">
        <f t="shared" si="570"/>
        <v>11</v>
      </c>
      <c r="B6120" t="b">
        <f t="shared" si="571"/>
        <v>0</v>
      </c>
      <c r="C6120" t="str">
        <f t="shared" si="572"/>
        <v>OFF</v>
      </c>
      <c r="D6120" s="4">
        <f t="shared" si="574"/>
        <v>42684.916666651829</v>
      </c>
      <c r="E6120" t="str">
        <f t="shared" si="575"/>
        <v>LRKPLGS</v>
      </c>
      <c r="F6120" s="39">
        <v>66.172958374023438</v>
      </c>
      <c r="G6120">
        <f t="shared" si="573"/>
        <v>1.1158045000737268E-3</v>
      </c>
      <c r="H6120" s="38">
        <f>G6120*SUMIF('Manual Inputs'!$B$11:$B$22,'Expanded kW'!A6120,'Manual Inputs'!$C$11:$C$22)</f>
        <v>41853.419529122963</v>
      </c>
    </row>
    <row r="6121" spans="1:8" x14ac:dyDescent="0.2">
      <c r="A6121">
        <f t="shared" si="570"/>
        <v>11</v>
      </c>
      <c r="B6121" t="b">
        <f t="shared" si="571"/>
        <v>0</v>
      </c>
      <c r="C6121" t="str">
        <f t="shared" si="572"/>
        <v>OFF</v>
      </c>
      <c r="D6121" s="4">
        <f t="shared" si="574"/>
        <v>42684.958333318493</v>
      </c>
      <c r="E6121" t="str">
        <f t="shared" si="575"/>
        <v>LRKPLGS</v>
      </c>
      <c r="F6121" s="39">
        <v>62.873245239257813</v>
      </c>
      <c r="G6121">
        <f t="shared" si="573"/>
        <v>1.0601649328669327E-3</v>
      </c>
      <c r="H6121" s="38">
        <f>G6121*SUMIF('Manual Inputs'!$B$11:$B$22,'Expanded kW'!A6121,'Manual Inputs'!$C$11:$C$22)</f>
        <v>39766.399671638152</v>
      </c>
    </row>
    <row r="6122" spans="1:8" x14ac:dyDescent="0.2">
      <c r="A6122">
        <f t="shared" si="570"/>
        <v>11</v>
      </c>
      <c r="B6122" t="b">
        <f t="shared" si="571"/>
        <v>0</v>
      </c>
      <c r="C6122" t="str">
        <f t="shared" si="572"/>
        <v>OFF</v>
      </c>
      <c r="D6122" s="4">
        <f t="shared" si="574"/>
        <v>42684.999999985157</v>
      </c>
      <c r="E6122" t="str">
        <f t="shared" si="575"/>
        <v>LRKPLGS</v>
      </c>
      <c r="F6122" s="39">
        <v>60.705455780029297</v>
      </c>
      <c r="G6122">
        <f t="shared" si="573"/>
        <v>1.0236117955544396E-3</v>
      </c>
      <c r="H6122" s="38">
        <f>G6122*SUMIF('Manual Inputs'!$B$11:$B$22,'Expanded kW'!A6122,'Manual Inputs'!$C$11:$C$22)</f>
        <v>38395.304832941649</v>
      </c>
    </row>
    <row r="6123" spans="1:8" x14ac:dyDescent="0.2">
      <c r="A6123">
        <f t="shared" si="570"/>
        <v>11</v>
      </c>
      <c r="B6123" t="b">
        <f t="shared" si="571"/>
        <v>0</v>
      </c>
      <c r="C6123" t="str">
        <f t="shared" si="572"/>
        <v>OFF</v>
      </c>
      <c r="D6123" s="4">
        <f t="shared" si="574"/>
        <v>42685.041666651821</v>
      </c>
      <c r="E6123" t="str">
        <f t="shared" si="575"/>
        <v>LRKPLGS</v>
      </c>
      <c r="F6123" s="39">
        <v>59.483745574951172</v>
      </c>
      <c r="G6123">
        <f t="shared" si="573"/>
        <v>1.0030113905233221E-3</v>
      </c>
      <c r="H6123" s="38">
        <f>G6123*SUMIF('Manual Inputs'!$B$11:$B$22,'Expanded kW'!A6123,'Manual Inputs'!$C$11:$C$22)</f>
        <v>37622.59115937227</v>
      </c>
    </row>
    <row r="6124" spans="1:8" x14ac:dyDescent="0.2">
      <c r="A6124">
        <f t="shared" si="570"/>
        <v>11</v>
      </c>
      <c r="B6124" t="b">
        <f t="shared" si="571"/>
        <v>0</v>
      </c>
      <c r="C6124" t="str">
        <f t="shared" si="572"/>
        <v>OFF</v>
      </c>
      <c r="D6124" s="4">
        <f t="shared" si="574"/>
        <v>42685.083333318486</v>
      </c>
      <c r="E6124" t="str">
        <f t="shared" si="575"/>
        <v>LRKPLGS</v>
      </c>
      <c r="F6124" s="39">
        <v>59.593841552734375</v>
      </c>
      <c r="G6124">
        <f t="shared" si="573"/>
        <v>1.0048678223720563E-3</v>
      </c>
      <c r="H6124" s="38">
        <f>G6124*SUMIF('Manual Inputs'!$B$11:$B$22,'Expanded kW'!A6124,'Manual Inputs'!$C$11:$C$22)</f>
        <v>37692.225240420667</v>
      </c>
    </row>
    <row r="6125" spans="1:8" x14ac:dyDescent="0.2">
      <c r="A6125">
        <f t="shared" si="570"/>
        <v>11</v>
      </c>
      <c r="B6125" t="b">
        <f t="shared" si="571"/>
        <v>0</v>
      </c>
      <c r="C6125" t="str">
        <f t="shared" si="572"/>
        <v>OFF</v>
      </c>
      <c r="D6125" s="4">
        <f t="shared" si="574"/>
        <v>42685.12499998515</v>
      </c>
      <c r="E6125" t="str">
        <f t="shared" si="575"/>
        <v>LRKPLGS</v>
      </c>
      <c r="F6125" s="39">
        <v>61.195465087890625</v>
      </c>
      <c r="G6125">
        <f t="shared" si="573"/>
        <v>1.0318743034462481E-3</v>
      </c>
      <c r="H6125" s="38">
        <f>G6125*SUMIF('Manual Inputs'!$B$11:$B$22,'Expanded kW'!A6125,'Manual Inputs'!$C$11:$C$22)</f>
        <v>38705.228488148008</v>
      </c>
    </row>
    <row r="6126" spans="1:8" x14ac:dyDescent="0.2">
      <c r="A6126">
        <f t="shared" si="570"/>
        <v>11</v>
      </c>
      <c r="B6126" t="b">
        <f t="shared" si="571"/>
        <v>0</v>
      </c>
      <c r="C6126" t="str">
        <f t="shared" si="572"/>
        <v>OFF</v>
      </c>
      <c r="D6126" s="4">
        <f t="shared" si="574"/>
        <v>42685.166666651814</v>
      </c>
      <c r="E6126" t="str">
        <f t="shared" si="575"/>
        <v>LRKPLGS</v>
      </c>
      <c r="F6126" s="39">
        <v>67.375328063964844</v>
      </c>
      <c r="G6126">
        <f t="shared" si="573"/>
        <v>1.1360787864854935E-3</v>
      </c>
      <c r="H6126" s="38">
        <f>G6126*SUMIF('Manual Inputs'!$B$11:$B$22,'Expanded kW'!A6126,'Manual Inputs'!$C$11:$C$22)</f>
        <v>42613.900612313795</v>
      </c>
    </row>
    <row r="6127" spans="1:8" x14ac:dyDescent="0.2">
      <c r="A6127">
        <f t="shared" si="570"/>
        <v>11</v>
      </c>
      <c r="B6127" t="b">
        <f t="shared" si="571"/>
        <v>0</v>
      </c>
      <c r="C6127" t="str">
        <f t="shared" si="572"/>
        <v>OFF</v>
      </c>
      <c r="D6127" s="4">
        <f t="shared" si="574"/>
        <v>42685.208333318478</v>
      </c>
      <c r="E6127" t="str">
        <f t="shared" si="575"/>
        <v>LRKPLGS</v>
      </c>
      <c r="F6127" s="39">
        <v>79.554786682128906</v>
      </c>
      <c r="G6127">
        <f t="shared" si="573"/>
        <v>1.3414480954681185E-3</v>
      </c>
      <c r="H6127" s="38">
        <f>G6127*SUMIF('Manual Inputs'!$B$11:$B$22,'Expanded kW'!A6127,'Manual Inputs'!$C$11:$C$22)</f>
        <v>50317.228432454278</v>
      </c>
    </row>
    <row r="6128" spans="1:8" x14ac:dyDescent="0.2">
      <c r="A6128">
        <f t="shared" si="570"/>
        <v>11</v>
      </c>
      <c r="B6128" t="b">
        <f t="shared" si="571"/>
        <v>0</v>
      </c>
      <c r="C6128" t="str">
        <f t="shared" si="572"/>
        <v>OFF</v>
      </c>
      <c r="D6128" s="4">
        <f t="shared" si="574"/>
        <v>42685.249999985142</v>
      </c>
      <c r="E6128" t="str">
        <f t="shared" si="575"/>
        <v>LRKPLGS</v>
      </c>
      <c r="F6128" s="39">
        <v>90.863395690917969</v>
      </c>
      <c r="G6128">
        <f t="shared" si="573"/>
        <v>1.5321331899784837E-3</v>
      </c>
      <c r="H6128" s="38">
        <f>G6128*SUMIF('Manual Inputs'!$B$11:$B$22,'Expanded kW'!A6128,'Manual Inputs'!$C$11:$C$22)</f>
        <v>57469.756727478583</v>
      </c>
    </row>
    <row r="6129" spans="1:8" x14ac:dyDescent="0.2">
      <c r="A6129">
        <f t="shared" si="570"/>
        <v>11</v>
      </c>
      <c r="B6129" t="b">
        <f t="shared" si="571"/>
        <v>0</v>
      </c>
      <c r="C6129" t="str">
        <f t="shared" si="572"/>
        <v>ON</v>
      </c>
      <c r="D6129" s="4">
        <f t="shared" si="574"/>
        <v>42685.291666651807</v>
      </c>
      <c r="E6129" t="str">
        <f t="shared" si="575"/>
        <v>LRKPLGS</v>
      </c>
      <c r="F6129" s="39">
        <v>89.788673400878906</v>
      </c>
      <c r="G6129">
        <f t="shared" si="573"/>
        <v>1.5140112864544322E-3</v>
      </c>
      <c r="H6129" s="38">
        <f>G6129*SUMIF('Manual Inputs'!$B$11:$B$22,'Expanded kW'!A6129,'Manual Inputs'!$C$11:$C$22)</f>
        <v>56790.010740786194</v>
      </c>
    </row>
    <row r="6130" spans="1:8" x14ac:dyDescent="0.2">
      <c r="A6130">
        <f t="shared" si="570"/>
        <v>11</v>
      </c>
      <c r="B6130" t="b">
        <f t="shared" si="571"/>
        <v>0</v>
      </c>
      <c r="C6130" t="str">
        <f t="shared" si="572"/>
        <v>ON</v>
      </c>
      <c r="D6130" s="4">
        <f t="shared" si="574"/>
        <v>42685.333333318471</v>
      </c>
      <c r="E6130" t="str">
        <f t="shared" si="575"/>
        <v>LRKPLGS</v>
      </c>
      <c r="F6130" s="39">
        <v>92.778533935546875</v>
      </c>
      <c r="G6130">
        <f t="shared" si="573"/>
        <v>1.5644261374925107E-3</v>
      </c>
      <c r="H6130" s="38">
        <f>G6130*SUMIF('Manual Inputs'!$B$11:$B$22,'Expanded kW'!A6130,'Manual Inputs'!$C$11:$C$22)</f>
        <v>58681.053401803889</v>
      </c>
    </row>
    <row r="6131" spans="1:8" x14ac:dyDescent="0.2">
      <c r="A6131">
        <f t="shared" si="570"/>
        <v>11</v>
      </c>
      <c r="B6131" t="b">
        <f t="shared" si="571"/>
        <v>0</v>
      </c>
      <c r="C6131" t="str">
        <f t="shared" si="572"/>
        <v>ON</v>
      </c>
      <c r="D6131" s="4">
        <f t="shared" si="574"/>
        <v>42685.374999985135</v>
      </c>
      <c r="E6131" t="str">
        <f t="shared" si="575"/>
        <v>LRKPLGS</v>
      </c>
      <c r="F6131" s="39">
        <v>96.518165588378906</v>
      </c>
      <c r="G6131">
        <f t="shared" si="573"/>
        <v>1.6274835846639545E-3</v>
      </c>
      <c r="H6131" s="38">
        <f>G6131*SUMIF('Manual Inputs'!$B$11:$B$22,'Expanded kW'!A6131,'Manual Inputs'!$C$11:$C$22)</f>
        <v>61046.315229236534</v>
      </c>
    </row>
    <row r="6132" spans="1:8" x14ac:dyDescent="0.2">
      <c r="A6132">
        <f t="shared" si="570"/>
        <v>11</v>
      </c>
      <c r="B6132" t="b">
        <f t="shared" si="571"/>
        <v>0</v>
      </c>
      <c r="C6132" t="str">
        <f t="shared" si="572"/>
        <v>ON</v>
      </c>
      <c r="D6132" s="4">
        <f t="shared" si="574"/>
        <v>42685.416666651799</v>
      </c>
      <c r="E6132" t="str">
        <f t="shared" si="575"/>
        <v>LRKPLGS</v>
      </c>
      <c r="F6132" s="39">
        <v>89.714561462402344</v>
      </c>
      <c r="G6132">
        <f t="shared" si="573"/>
        <v>1.5127616153426478E-3</v>
      </c>
      <c r="H6132" s="38">
        <f>G6132*SUMIF('Manual Inputs'!$B$11:$B$22,'Expanded kW'!A6132,'Manual Inputs'!$C$11:$C$22)</f>
        <v>56743.136033513118</v>
      </c>
    </row>
    <row r="6133" spans="1:8" x14ac:dyDescent="0.2">
      <c r="A6133">
        <f t="shared" si="570"/>
        <v>11</v>
      </c>
      <c r="B6133" t="b">
        <f t="shared" si="571"/>
        <v>0</v>
      </c>
      <c r="C6133" t="str">
        <f t="shared" si="572"/>
        <v>ON</v>
      </c>
      <c r="D6133" s="4">
        <f t="shared" si="574"/>
        <v>42685.458333318464</v>
      </c>
      <c r="E6133" t="str">
        <f t="shared" si="575"/>
        <v>LRKPLGS</v>
      </c>
      <c r="F6133" s="39">
        <v>92.889305114746094</v>
      </c>
      <c r="G6133">
        <f t="shared" si="573"/>
        <v>1.5662939545474828E-3</v>
      </c>
      <c r="H6133" s="38">
        <f>G6133*SUMIF('Manual Inputs'!$B$11:$B$22,'Expanded kW'!A6133,'Manual Inputs'!$C$11:$C$22)</f>
        <v>58751.114537782669</v>
      </c>
    </row>
    <row r="6134" spans="1:8" x14ac:dyDescent="0.2">
      <c r="A6134">
        <f t="shared" si="570"/>
        <v>11</v>
      </c>
      <c r="B6134" t="b">
        <f t="shared" si="571"/>
        <v>0</v>
      </c>
      <c r="C6134" t="str">
        <f t="shared" si="572"/>
        <v>ON</v>
      </c>
      <c r="D6134" s="4">
        <f t="shared" si="574"/>
        <v>42685.499999985128</v>
      </c>
      <c r="E6134" t="str">
        <f t="shared" si="575"/>
        <v>LRKPLGS</v>
      </c>
      <c r="F6134" s="39">
        <v>98.782341003417969</v>
      </c>
      <c r="G6134">
        <f t="shared" si="573"/>
        <v>1.6656619762476777E-3</v>
      </c>
      <c r="H6134" s="38">
        <f>G6134*SUMIF('Manual Inputs'!$B$11:$B$22,'Expanded kW'!A6134,'Manual Inputs'!$C$11:$C$22)</f>
        <v>62478.372762429062</v>
      </c>
    </row>
    <row r="6135" spans="1:8" x14ac:dyDescent="0.2">
      <c r="A6135">
        <f t="shared" si="570"/>
        <v>11</v>
      </c>
      <c r="B6135" t="b">
        <f t="shared" si="571"/>
        <v>0</v>
      </c>
      <c r="C6135" t="str">
        <f t="shared" si="572"/>
        <v>ON</v>
      </c>
      <c r="D6135" s="4">
        <f t="shared" si="574"/>
        <v>42685.541666651792</v>
      </c>
      <c r="E6135" t="str">
        <f t="shared" si="575"/>
        <v>LRKPLGS</v>
      </c>
      <c r="F6135" s="39">
        <v>94.949028015136719</v>
      </c>
      <c r="G6135">
        <f t="shared" si="573"/>
        <v>1.6010248799531537E-3</v>
      </c>
      <c r="H6135" s="38">
        <f>G6135*SUMIF('Manual Inputs'!$B$11:$B$22,'Expanded kW'!A6135,'Manual Inputs'!$C$11:$C$22)</f>
        <v>60053.858872961609</v>
      </c>
    </row>
    <row r="6136" spans="1:8" x14ac:dyDescent="0.2">
      <c r="A6136">
        <f t="shared" si="570"/>
        <v>11</v>
      </c>
      <c r="B6136" t="b">
        <f t="shared" si="571"/>
        <v>0</v>
      </c>
      <c r="C6136" t="str">
        <f t="shared" si="572"/>
        <v>ON</v>
      </c>
      <c r="D6136" s="4">
        <f t="shared" si="574"/>
        <v>42685.583333318456</v>
      </c>
      <c r="E6136" t="str">
        <f t="shared" si="575"/>
        <v>LRKPLGS</v>
      </c>
      <c r="F6136" s="39">
        <v>90.458724975585938</v>
      </c>
      <c r="G6136">
        <f t="shared" si="573"/>
        <v>1.5253096563733609E-3</v>
      </c>
      <c r="H6136" s="38">
        <f>G6136*SUMIF('Manual Inputs'!$B$11:$B$22,'Expanded kW'!A6136,'Manual Inputs'!$C$11:$C$22)</f>
        <v>57213.808472540193</v>
      </c>
    </row>
    <row r="6137" spans="1:8" x14ac:dyDescent="0.2">
      <c r="A6137">
        <f t="shared" si="570"/>
        <v>11</v>
      </c>
      <c r="B6137" t="b">
        <f t="shared" si="571"/>
        <v>0</v>
      </c>
      <c r="C6137" t="str">
        <f t="shared" si="572"/>
        <v>ON</v>
      </c>
      <c r="D6137" s="4">
        <f t="shared" si="574"/>
        <v>42685.624999985121</v>
      </c>
      <c r="E6137" t="str">
        <f t="shared" si="575"/>
        <v>LRKPLGS</v>
      </c>
      <c r="F6137" s="39">
        <v>91.194541931152344</v>
      </c>
      <c r="G6137">
        <f t="shared" si="573"/>
        <v>1.5377169582444807E-3</v>
      </c>
      <c r="H6137" s="38">
        <f>G6137*SUMIF('Manual Inputs'!$B$11:$B$22,'Expanded kW'!A6137,'Manual Inputs'!$C$11:$C$22)</f>
        <v>57679.201837060711</v>
      </c>
    </row>
    <row r="6138" spans="1:8" x14ac:dyDescent="0.2">
      <c r="A6138">
        <f t="shared" si="570"/>
        <v>11</v>
      </c>
      <c r="B6138" t="b">
        <f t="shared" si="571"/>
        <v>0</v>
      </c>
      <c r="C6138" t="str">
        <f t="shared" si="572"/>
        <v>ON</v>
      </c>
      <c r="D6138" s="4">
        <f t="shared" si="574"/>
        <v>42685.666666651785</v>
      </c>
      <c r="E6138" t="str">
        <f t="shared" si="575"/>
        <v>LRKPLGS</v>
      </c>
      <c r="F6138" s="39">
        <v>83.691139221191406</v>
      </c>
      <c r="G6138">
        <f t="shared" si="573"/>
        <v>1.411195026697796E-3</v>
      </c>
      <c r="H6138" s="38">
        <f>G6138*SUMIF('Manual Inputs'!$B$11:$B$22,'Expanded kW'!A6138,'Manual Inputs'!$C$11:$C$22)</f>
        <v>52933.410365249583</v>
      </c>
    </row>
    <row r="6139" spans="1:8" x14ac:dyDescent="0.2">
      <c r="A6139">
        <f t="shared" si="570"/>
        <v>11</v>
      </c>
      <c r="B6139" t="b">
        <f t="shared" si="571"/>
        <v>0</v>
      </c>
      <c r="C6139" t="str">
        <f t="shared" si="572"/>
        <v>ON</v>
      </c>
      <c r="D6139" s="4">
        <f t="shared" si="574"/>
        <v>42685.708333318449</v>
      </c>
      <c r="E6139" t="str">
        <f t="shared" si="575"/>
        <v>LRKPLGS</v>
      </c>
      <c r="F6139" s="39">
        <v>72.676689147949219</v>
      </c>
      <c r="G6139">
        <f t="shared" si="573"/>
        <v>1.2254700227151191E-3</v>
      </c>
      <c r="H6139" s="38">
        <f>G6139*SUMIF('Manual Inputs'!$B$11:$B$22,'Expanded kW'!A6139,'Manual Inputs'!$C$11:$C$22)</f>
        <v>45966.933255485827</v>
      </c>
    </row>
    <row r="6140" spans="1:8" x14ac:dyDescent="0.2">
      <c r="A6140">
        <f t="shared" si="570"/>
        <v>11</v>
      </c>
      <c r="B6140" t="b">
        <f t="shared" si="571"/>
        <v>0</v>
      </c>
      <c r="C6140" t="str">
        <f t="shared" si="572"/>
        <v>ON</v>
      </c>
      <c r="D6140" s="4">
        <f t="shared" si="574"/>
        <v>42685.749999985113</v>
      </c>
      <c r="E6140" t="str">
        <f t="shared" si="575"/>
        <v>LRKPLGS</v>
      </c>
      <c r="F6140" s="39">
        <v>70.477836608886719</v>
      </c>
      <c r="G6140">
        <f t="shared" si="573"/>
        <v>1.1883931015924929E-3</v>
      </c>
      <c r="H6140" s="38">
        <f>G6140*SUMIF('Manual Inputs'!$B$11:$B$22,'Expanded kW'!A6140,'Manual Inputs'!$C$11:$C$22)</f>
        <v>44576.191477252331</v>
      </c>
    </row>
    <row r="6141" spans="1:8" x14ac:dyDescent="0.2">
      <c r="A6141">
        <f t="shared" si="570"/>
        <v>11</v>
      </c>
      <c r="B6141" t="b">
        <f t="shared" si="571"/>
        <v>0</v>
      </c>
      <c r="C6141" t="str">
        <f t="shared" si="572"/>
        <v>ON</v>
      </c>
      <c r="D6141" s="4">
        <f t="shared" si="574"/>
        <v>42685.791666651778</v>
      </c>
      <c r="E6141" t="str">
        <f t="shared" si="575"/>
        <v>LRKPLGS</v>
      </c>
      <c r="F6141" s="39">
        <v>69.969207763671875</v>
      </c>
      <c r="G6141">
        <f t="shared" si="573"/>
        <v>1.1798166321659604E-3</v>
      </c>
      <c r="H6141" s="38">
        <f>G6141*SUMIF('Manual Inputs'!$B$11:$B$22,'Expanded kW'!A6141,'Manual Inputs'!$C$11:$C$22)</f>
        <v>44254.491239474431</v>
      </c>
    </row>
    <row r="6142" spans="1:8" x14ac:dyDescent="0.2">
      <c r="A6142">
        <f t="shared" si="570"/>
        <v>11</v>
      </c>
      <c r="B6142" t="b">
        <f t="shared" si="571"/>
        <v>0</v>
      </c>
      <c r="C6142" t="str">
        <f t="shared" si="572"/>
        <v>ON</v>
      </c>
      <c r="D6142" s="4">
        <f t="shared" si="574"/>
        <v>42685.833333318442</v>
      </c>
      <c r="E6142" t="str">
        <f t="shared" si="575"/>
        <v>LRKPLGS</v>
      </c>
      <c r="F6142" s="39">
        <v>68.912124633789063</v>
      </c>
      <c r="G6142">
        <f t="shared" si="573"/>
        <v>1.1619921591144687E-3</v>
      </c>
      <c r="H6142" s="38">
        <f>G6142*SUMIF('Manual Inputs'!$B$11:$B$22,'Expanded kW'!A6142,'Manual Inputs'!$C$11:$C$22)</f>
        <v>43585.901761245645</v>
      </c>
    </row>
    <row r="6143" spans="1:8" x14ac:dyDescent="0.2">
      <c r="A6143">
        <f t="shared" si="570"/>
        <v>11</v>
      </c>
      <c r="B6143" t="b">
        <f t="shared" si="571"/>
        <v>0</v>
      </c>
      <c r="C6143" t="str">
        <f t="shared" si="572"/>
        <v>OFF</v>
      </c>
      <c r="D6143" s="4">
        <f t="shared" si="574"/>
        <v>42685.874999985106</v>
      </c>
      <c r="E6143" t="str">
        <f t="shared" si="575"/>
        <v>LRKPLGS</v>
      </c>
      <c r="F6143" s="39">
        <v>63.953872680664063</v>
      </c>
      <c r="G6143">
        <f t="shared" si="573"/>
        <v>1.0783864087031646E-3</v>
      </c>
      <c r="H6143" s="38">
        <f>G6143*SUMIF('Manual Inputs'!$B$11:$B$22,'Expanded kW'!A6143,'Manual Inputs'!$C$11:$C$22)</f>
        <v>40449.880579416531</v>
      </c>
    </row>
    <row r="6144" spans="1:8" x14ac:dyDescent="0.2">
      <c r="A6144">
        <f t="shared" si="570"/>
        <v>11</v>
      </c>
      <c r="B6144" t="b">
        <f t="shared" si="571"/>
        <v>0</v>
      </c>
      <c r="C6144" t="str">
        <f t="shared" si="572"/>
        <v>OFF</v>
      </c>
      <c r="D6144" s="4">
        <f t="shared" si="574"/>
        <v>42685.91666665177</v>
      </c>
      <c r="E6144" t="str">
        <f t="shared" si="575"/>
        <v>LRKPLGS</v>
      </c>
      <c r="F6144" s="39">
        <v>60.539600372314453</v>
      </c>
      <c r="G6144">
        <f t="shared" si="573"/>
        <v>1.020815151504709E-3</v>
      </c>
      <c r="H6144" s="38">
        <f>G6144*SUMIF('Manual Inputs'!$B$11:$B$22,'Expanded kW'!A6144,'Manual Inputs'!$C$11:$C$22)</f>
        <v>38290.403735411332</v>
      </c>
    </row>
    <row r="6145" spans="1:8" x14ac:dyDescent="0.2">
      <c r="A6145">
        <f t="shared" si="570"/>
        <v>11</v>
      </c>
      <c r="B6145" t="b">
        <f t="shared" si="571"/>
        <v>0</v>
      </c>
      <c r="C6145" t="str">
        <f t="shared" si="572"/>
        <v>OFF</v>
      </c>
      <c r="D6145" s="4">
        <f t="shared" si="574"/>
        <v>42685.958333318435</v>
      </c>
      <c r="E6145" t="str">
        <f t="shared" si="575"/>
        <v>LRKPLGS</v>
      </c>
      <c r="F6145" s="39">
        <v>59.072963714599609</v>
      </c>
      <c r="G6145">
        <f t="shared" si="573"/>
        <v>9.9608481115326841E-4</v>
      </c>
      <c r="H6145" s="38">
        <f>G6145*SUMIF('Manual Inputs'!$B$11:$B$22,'Expanded kW'!A6145,'Manual Inputs'!$C$11:$C$22)</f>
        <v>37362.777695403027</v>
      </c>
    </row>
    <row r="6146" spans="1:8" x14ac:dyDescent="0.2">
      <c r="A6146">
        <f t="shared" ref="A6146:A6209" si="576">MONTH(D6146)</f>
        <v>11</v>
      </c>
      <c r="B6146" t="b">
        <f t="shared" ref="B6146:B6209" si="577">IF(ISNA(VLOOKUP(DATE(YEAR(D6146),MONTH(D6146),DAY(D6146)),Holidays,1,FALSE)),FALSE,TRUE)</f>
        <v>0</v>
      </c>
      <c r="C6146" t="str">
        <f t="shared" ref="C6146:C6209" si="578">IF(OR(HOUR(D6146)&lt;PkStart,HOUR(D6146)&gt;OPkStart-1,WEEKDAY(D6146,2)&gt;5,B6146)=TRUE,"OFF","ON")</f>
        <v>OFF</v>
      </c>
      <c r="D6146" s="4">
        <f t="shared" si="574"/>
        <v>42685.999999985099</v>
      </c>
      <c r="E6146" t="str">
        <f t="shared" si="575"/>
        <v>LRKPLGS</v>
      </c>
      <c r="F6146" s="39">
        <v>58.485462188720703</v>
      </c>
      <c r="G6146">
        <f t="shared" ref="G6146:G6209" si="579">IF(SUMIF($A$2:$A$8761,A6146,$F$2:$F$8761)=0,0,F6146/SUMIF($A$2:$A$8761,A6146,$F$2:$F$8761))</f>
        <v>9.8617839526249557E-4</v>
      </c>
      <c r="H6146" s="38">
        <f>G6146*SUMIF('Manual Inputs'!$B$11:$B$22,'Expanded kW'!A6146,'Manual Inputs'!$C$11:$C$22)</f>
        <v>36991.191651181936</v>
      </c>
    </row>
    <row r="6147" spans="1:8" x14ac:dyDescent="0.2">
      <c r="A6147">
        <f t="shared" si="576"/>
        <v>11</v>
      </c>
      <c r="B6147" t="b">
        <f t="shared" si="577"/>
        <v>0</v>
      </c>
      <c r="C6147" t="str">
        <f t="shared" si="578"/>
        <v>OFF</v>
      </c>
      <c r="D6147" s="4">
        <f t="shared" si="574"/>
        <v>42686.041666651763</v>
      </c>
      <c r="E6147" t="str">
        <f t="shared" si="575"/>
        <v>LRKPLGS</v>
      </c>
      <c r="F6147" s="39">
        <v>59.445674896240234</v>
      </c>
      <c r="G6147">
        <f t="shared" si="579"/>
        <v>1.0023694449964736E-3</v>
      </c>
      <c r="H6147" s="38">
        <f>G6147*SUMIF('Manual Inputs'!$B$11:$B$22,'Expanded kW'!A6147,'Manual Inputs'!$C$11:$C$22)</f>
        <v>37598.5120169703</v>
      </c>
    </row>
    <row r="6148" spans="1:8" x14ac:dyDescent="0.2">
      <c r="A6148">
        <f t="shared" si="576"/>
        <v>11</v>
      </c>
      <c r="B6148" t="b">
        <f t="shared" si="577"/>
        <v>0</v>
      </c>
      <c r="C6148" t="str">
        <f t="shared" si="578"/>
        <v>OFF</v>
      </c>
      <c r="D6148" s="4">
        <f t="shared" ref="D6148:D6211" si="580">+D6147+1/24</f>
        <v>42686.083333318427</v>
      </c>
      <c r="E6148" t="str">
        <f t="shared" ref="E6148:E6211" si="581">+E6147</f>
        <v>LRKPLGS</v>
      </c>
      <c r="F6148" s="39">
        <v>59.596141815185547</v>
      </c>
      <c r="G6148">
        <f t="shared" si="579"/>
        <v>1.0049066092611034E-3</v>
      </c>
      <c r="H6148" s="38">
        <f>G6148*SUMIF('Manual Inputs'!$B$11:$B$22,'Expanded kW'!A6148,'Manual Inputs'!$C$11:$C$22)</f>
        <v>37693.680122471611</v>
      </c>
    </row>
    <row r="6149" spans="1:8" x14ac:dyDescent="0.2">
      <c r="A6149">
        <f t="shared" si="576"/>
        <v>11</v>
      </c>
      <c r="B6149" t="b">
        <f t="shared" si="577"/>
        <v>0</v>
      </c>
      <c r="C6149" t="str">
        <f t="shared" si="578"/>
        <v>OFF</v>
      </c>
      <c r="D6149" s="4">
        <f t="shared" si="580"/>
        <v>42686.124999985092</v>
      </c>
      <c r="E6149" t="str">
        <f t="shared" si="581"/>
        <v>LRKPLGS</v>
      </c>
      <c r="F6149" s="39">
        <v>59.693439483642578</v>
      </c>
      <c r="G6149">
        <f t="shared" si="579"/>
        <v>1.0065472367769145E-3</v>
      </c>
      <c r="H6149" s="38">
        <f>G6149*SUMIF('Manual Inputs'!$B$11:$B$22,'Expanded kW'!A6149,'Manual Inputs'!$C$11:$C$22)</f>
        <v>37755.219461760636</v>
      </c>
    </row>
    <row r="6150" spans="1:8" x14ac:dyDescent="0.2">
      <c r="A6150">
        <f t="shared" si="576"/>
        <v>11</v>
      </c>
      <c r="B6150" t="b">
        <f t="shared" si="577"/>
        <v>0</v>
      </c>
      <c r="C6150" t="str">
        <f t="shared" si="578"/>
        <v>OFF</v>
      </c>
      <c r="D6150" s="4">
        <f t="shared" si="580"/>
        <v>42686.166666651756</v>
      </c>
      <c r="E6150" t="str">
        <f t="shared" si="581"/>
        <v>LRKPLGS</v>
      </c>
      <c r="F6150" s="39">
        <v>62.860668182373047</v>
      </c>
      <c r="G6150">
        <f t="shared" si="579"/>
        <v>1.059952859279556E-3</v>
      </c>
      <c r="H6150" s="38">
        <f>G6150*SUMIF('Manual Inputs'!$B$11:$B$22,'Expanded kW'!A6150,'Manual Inputs'!$C$11:$C$22)</f>
        <v>39758.444868782506</v>
      </c>
    </row>
    <row r="6151" spans="1:8" x14ac:dyDescent="0.2">
      <c r="A6151">
        <f t="shared" si="576"/>
        <v>11</v>
      </c>
      <c r="B6151" t="b">
        <f t="shared" si="577"/>
        <v>0</v>
      </c>
      <c r="C6151" t="str">
        <f t="shared" si="578"/>
        <v>OFF</v>
      </c>
      <c r="D6151" s="4">
        <f t="shared" si="580"/>
        <v>42686.20833331842</v>
      </c>
      <c r="E6151" t="str">
        <f t="shared" si="581"/>
        <v>LRKPLGS</v>
      </c>
      <c r="F6151" s="39">
        <v>71.019546508789063</v>
      </c>
      <c r="G6151">
        <f t="shared" si="579"/>
        <v>1.1975273818014733E-3</v>
      </c>
      <c r="H6151" s="38">
        <f>G6151*SUMIF('Manual Inputs'!$B$11:$B$22,'Expanded kW'!A6151,'Manual Inputs'!$C$11:$C$22)</f>
        <v>44918.814993878907</v>
      </c>
    </row>
    <row r="6152" spans="1:8" x14ac:dyDescent="0.2">
      <c r="A6152">
        <f t="shared" si="576"/>
        <v>11</v>
      </c>
      <c r="B6152" t="b">
        <f t="shared" si="577"/>
        <v>0</v>
      </c>
      <c r="C6152" t="str">
        <f t="shared" si="578"/>
        <v>OFF</v>
      </c>
      <c r="D6152" s="4">
        <f t="shared" si="580"/>
        <v>42686.249999985084</v>
      </c>
      <c r="E6152" t="str">
        <f t="shared" si="581"/>
        <v>LRKPLGS</v>
      </c>
      <c r="F6152" s="39">
        <v>72.095710754394531</v>
      </c>
      <c r="G6152">
        <f t="shared" si="579"/>
        <v>1.2156735994947783E-3</v>
      </c>
      <c r="H6152" s="38">
        <f>G6152*SUMIF('Manual Inputs'!$B$11:$B$22,'Expanded kW'!A6152,'Manual Inputs'!$C$11:$C$22)</f>
        <v>45599.472996185315</v>
      </c>
    </row>
    <row r="6153" spans="1:8" x14ac:dyDescent="0.2">
      <c r="A6153">
        <f t="shared" si="576"/>
        <v>11</v>
      </c>
      <c r="B6153" t="b">
        <f t="shared" si="577"/>
        <v>0</v>
      </c>
      <c r="C6153" t="str">
        <f t="shared" si="578"/>
        <v>OFF</v>
      </c>
      <c r="D6153" s="4">
        <f t="shared" si="580"/>
        <v>42686.291666651749</v>
      </c>
      <c r="E6153" t="str">
        <f t="shared" si="581"/>
        <v>LRKPLGS</v>
      </c>
      <c r="F6153" s="39">
        <v>80.295356750488281</v>
      </c>
      <c r="G6153">
        <f t="shared" si="579"/>
        <v>1.3539355440452955E-3</v>
      </c>
      <c r="H6153" s="38">
        <f>G6153*SUMIF('Manual Inputs'!$B$11:$B$22,'Expanded kW'!A6153,'Manual Inputs'!$C$11:$C$22)</f>
        <v>50785.628070665458</v>
      </c>
    </row>
    <row r="6154" spans="1:8" x14ac:dyDescent="0.2">
      <c r="A6154">
        <f t="shared" si="576"/>
        <v>11</v>
      </c>
      <c r="B6154" t="b">
        <f t="shared" si="577"/>
        <v>0</v>
      </c>
      <c r="C6154" t="str">
        <f t="shared" si="578"/>
        <v>OFF</v>
      </c>
      <c r="D6154" s="4">
        <f t="shared" si="580"/>
        <v>42686.333333318413</v>
      </c>
      <c r="E6154" t="str">
        <f t="shared" si="581"/>
        <v>LRKPLGS</v>
      </c>
      <c r="F6154" s="39">
        <v>75.732513427734375</v>
      </c>
      <c r="G6154">
        <f t="shared" si="579"/>
        <v>1.2769971505117406E-3</v>
      </c>
      <c r="H6154" s="38">
        <f>G6154*SUMIF('Manual Inputs'!$B$11:$B$22,'Expanded kW'!A6154,'Manual Inputs'!$C$11:$C$22)</f>
        <v>47899.697011735458</v>
      </c>
    </row>
    <row r="6155" spans="1:8" x14ac:dyDescent="0.2">
      <c r="A6155">
        <f t="shared" si="576"/>
        <v>11</v>
      </c>
      <c r="B6155" t="b">
        <f t="shared" si="577"/>
        <v>0</v>
      </c>
      <c r="C6155" t="str">
        <f t="shared" si="578"/>
        <v>OFF</v>
      </c>
      <c r="D6155" s="4">
        <f t="shared" si="580"/>
        <v>42686.374999985077</v>
      </c>
      <c r="E6155" t="str">
        <f t="shared" si="581"/>
        <v>LRKPLGS</v>
      </c>
      <c r="F6155" s="39">
        <v>79.9188232421875</v>
      </c>
      <c r="G6155">
        <f t="shared" si="579"/>
        <v>1.3475864583566092E-3</v>
      </c>
      <c r="H6155" s="38">
        <f>G6155*SUMIF('Manual Inputs'!$B$11:$B$22,'Expanded kW'!A6155,'Manual Inputs'!$C$11:$C$22)</f>
        <v>50547.476183899111</v>
      </c>
    </row>
    <row r="6156" spans="1:8" x14ac:dyDescent="0.2">
      <c r="A6156">
        <f t="shared" si="576"/>
        <v>11</v>
      </c>
      <c r="B6156" t="b">
        <f t="shared" si="577"/>
        <v>0</v>
      </c>
      <c r="C6156" t="str">
        <f t="shared" si="578"/>
        <v>OFF</v>
      </c>
      <c r="D6156" s="4">
        <f t="shared" si="580"/>
        <v>42686.416666651741</v>
      </c>
      <c r="E6156" t="str">
        <f t="shared" si="581"/>
        <v>LRKPLGS</v>
      </c>
      <c r="F6156" s="39">
        <v>76.092781066894531</v>
      </c>
      <c r="G6156">
        <f t="shared" si="579"/>
        <v>1.2830719620795373E-3</v>
      </c>
      <c r="H6156" s="38">
        <f>G6156*SUMIF('Manual Inputs'!$B$11:$B$22,'Expanded kW'!A6156,'Manual Inputs'!$C$11:$C$22)</f>
        <v>48127.560976337285</v>
      </c>
    </row>
    <row r="6157" spans="1:8" x14ac:dyDescent="0.2">
      <c r="A6157">
        <f t="shared" si="576"/>
        <v>11</v>
      </c>
      <c r="B6157" t="b">
        <f t="shared" si="577"/>
        <v>0</v>
      </c>
      <c r="C6157" t="str">
        <f t="shared" si="578"/>
        <v>OFF</v>
      </c>
      <c r="D6157" s="4">
        <f t="shared" si="580"/>
        <v>42686.458333318405</v>
      </c>
      <c r="E6157" t="str">
        <f t="shared" si="581"/>
        <v>LRKPLGS</v>
      </c>
      <c r="F6157" s="39">
        <v>74.369911193847656</v>
      </c>
      <c r="G6157">
        <f t="shared" si="579"/>
        <v>1.2540210324456917E-3</v>
      </c>
      <c r="H6157" s="38">
        <f>G6157*SUMIF('Manual Inputs'!$B$11:$B$22,'Expanded kW'!A6157,'Manual Inputs'!$C$11:$C$22)</f>
        <v>47037.871209361052</v>
      </c>
    </row>
    <row r="6158" spans="1:8" x14ac:dyDescent="0.2">
      <c r="A6158">
        <f t="shared" si="576"/>
        <v>11</v>
      </c>
      <c r="B6158" t="b">
        <f t="shared" si="577"/>
        <v>0</v>
      </c>
      <c r="C6158" t="str">
        <f t="shared" si="578"/>
        <v>OFF</v>
      </c>
      <c r="D6158" s="4">
        <f t="shared" si="580"/>
        <v>42686.49999998507</v>
      </c>
      <c r="E6158" t="str">
        <f t="shared" si="581"/>
        <v>LRKPLGS</v>
      </c>
      <c r="F6158" s="39">
        <v>77.932044982910156</v>
      </c>
      <c r="G6158">
        <f t="shared" si="579"/>
        <v>1.3140855211638033E-3</v>
      </c>
      <c r="H6158" s="38">
        <f>G6158*SUMIF('Manual Inputs'!$B$11:$B$22,'Expanded kW'!A6158,'Manual Inputs'!$C$11:$C$22)</f>
        <v>49290.868257639035</v>
      </c>
    </row>
    <row r="6159" spans="1:8" x14ac:dyDescent="0.2">
      <c r="A6159">
        <f t="shared" si="576"/>
        <v>11</v>
      </c>
      <c r="B6159" t="b">
        <f t="shared" si="577"/>
        <v>0</v>
      </c>
      <c r="C6159" t="str">
        <f t="shared" si="578"/>
        <v>OFF</v>
      </c>
      <c r="D6159" s="4">
        <f t="shared" si="580"/>
        <v>42686.541666651734</v>
      </c>
      <c r="E6159" t="str">
        <f t="shared" si="581"/>
        <v>LRKPLGS</v>
      </c>
      <c r="F6159" s="39">
        <v>74.3720703125</v>
      </c>
      <c r="G6159">
        <f t="shared" si="579"/>
        <v>1.2540574393763726E-3</v>
      </c>
      <c r="H6159" s="38">
        <f>G6159*SUMIF('Manual Inputs'!$B$11:$B$22,'Expanded kW'!A6159,'Manual Inputs'!$C$11:$C$22)</f>
        <v>47039.236820042366</v>
      </c>
    </row>
    <row r="6160" spans="1:8" x14ac:dyDescent="0.2">
      <c r="A6160">
        <f t="shared" si="576"/>
        <v>11</v>
      </c>
      <c r="B6160" t="b">
        <f t="shared" si="577"/>
        <v>0</v>
      </c>
      <c r="C6160" t="str">
        <f t="shared" si="578"/>
        <v>OFF</v>
      </c>
      <c r="D6160" s="4">
        <f t="shared" si="580"/>
        <v>42686.583333318398</v>
      </c>
      <c r="E6160" t="str">
        <f t="shared" si="581"/>
        <v>LRKPLGS</v>
      </c>
      <c r="F6160" s="39">
        <v>77.285247802734375</v>
      </c>
      <c r="G6160">
        <f t="shared" si="579"/>
        <v>1.3031792654664845E-3</v>
      </c>
      <c r="H6160" s="38">
        <f>G6160*SUMIF('Manual Inputs'!$B$11:$B$22,'Expanded kW'!A6160,'Manual Inputs'!$C$11:$C$22)</f>
        <v>48881.778587215937</v>
      </c>
    </row>
    <row r="6161" spans="1:8" x14ac:dyDescent="0.2">
      <c r="A6161">
        <f t="shared" si="576"/>
        <v>11</v>
      </c>
      <c r="B6161" t="b">
        <f t="shared" si="577"/>
        <v>0</v>
      </c>
      <c r="C6161" t="str">
        <f t="shared" si="578"/>
        <v>OFF</v>
      </c>
      <c r="D6161" s="4">
        <f t="shared" si="580"/>
        <v>42686.624999985062</v>
      </c>
      <c r="E6161" t="str">
        <f t="shared" si="581"/>
        <v>LRKPLGS</v>
      </c>
      <c r="F6161" s="39">
        <v>73.08685302734375</v>
      </c>
      <c r="G6161">
        <f t="shared" si="579"/>
        <v>1.2323861817269211E-3</v>
      </c>
      <c r="H6161" s="38">
        <f>G6161*SUMIF('Manual Inputs'!$B$11:$B$22,'Expanded kW'!A6161,'Manual Inputs'!$C$11:$C$22)</f>
        <v>46226.355855620481</v>
      </c>
    </row>
    <row r="6162" spans="1:8" x14ac:dyDescent="0.2">
      <c r="A6162">
        <f t="shared" si="576"/>
        <v>11</v>
      </c>
      <c r="B6162" t="b">
        <f t="shared" si="577"/>
        <v>0</v>
      </c>
      <c r="C6162" t="str">
        <f t="shared" si="578"/>
        <v>OFF</v>
      </c>
      <c r="D6162" s="4">
        <f t="shared" si="580"/>
        <v>42686.666666651727</v>
      </c>
      <c r="E6162" t="str">
        <f t="shared" si="581"/>
        <v>LRKPLGS</v>
      </c>
      <c r="F6162" s="39">
        <v>76.759857177734375</v>
      </c>
      <c r="G6162">
        <f t="shared" si="579"/>
        <v>1.2943201599031813E-3</v>
      </c>
      <c r="H6162" s="38">
        <f>G6162*SUMIF('Manual Inputs'!$B$11:$B$22,'Expanded kW'!A6162,'Manual Inputs'!$C$11:$C$22)</f>
        <v>48549.476771109963</v>
      </c>
    </row>
    <row r="6163" spans="1:8" x14ac:dyDescent="0.2">
      <c r="A6163">
        <f t="shared" si="576"/>
        <v>11</v>
      </c>
      <c r="B6163" t="b">
        <f t="shared" si="577"/>
        <v>0</v>
      </c>
      <c r="C6163" t="str">
        <f t="shared" si="578"/>
        <v>OFF</v>
      </c>
      <c r="D6163" s="4">
        <f t="shared" si="580"/>
        <v>42686.708333318391</v>
      </c>
      <c r="E6163" t="str">
        <f t="shared" si="581"/>
        <v>LRKPLGS</v>
      </c>
      <c r="F6163" s="39">
        <v>75.863212585449219</v>
      </c>
      <c r="G6163">
        <f t="shared" si="579"/>
        <v>1.2792009919587223E-3</v>
      </c>
      <c r="H6163" s="38">
        <f>G6163*SUMIF('Manual Inputs'!$B$11:$B$22,'Expanded kW'!A6163,'Manual Inputs'!$C$11:$C$22)</f>
        <v>47982.362300009605</v>
      </c>
    </row>
    <row r="6164" spans="1:8" x14ac:dyDescent="0.2">
      <c r="A6164">
        <f t="shared" si="576"/>
        <v>11</v>
      </c>
      <c r="B6164" t="b">
        <f t="shared" si="577"/>
        <v>0</v>
      </c>
      <c r="C6164" t="str">
        <f t="shared" si="578"/>
        <v>OFF</v>
      </c>
      <c r="D6164" s="4">
        <f t="shared" si="580"/>
        <v>42686.749999985055</v>
      </c>
      <c r="E6164" t="str">
        <f t="shared" si="581"/>
        <v>LRKPLGS</v>
      </c>
      <c r="F6164" s="39">
        <v>80.610153198242188</v>
      </c>
      <c r="G6164">
        <f t="shared" si="579"/>
        <v>1.3592436230800229E-3</v>
      </c>
      <c r="H6164" s="38">
        <f>G6164*SUMIF('Manual Inputs'!$B$11:$B$22,'Expanded kW'!A6164,'Manual Inputs'!$C$11:$C$22)</f>
        <v>50984.732177809237</v>
      </c>
    </row>
    <row r="6165" spans="1:8" x14ac:dyDescent="0.2">
      <c r="A6165">
        <f t="shared" si="576"/>
        <v>11</v>
      </c>
      <c r="B6165" t="b">
        <f t="shared" si="577"/>
        <v>0</v>
      </c>
      <c r="C6165" t="str">
        <f t="shared" si="578"/>
        <v>OFF</v>
      </c>
      <c r="D6165" s="4">
        <f t="shared" si="580"/>
        <v>42686.791666651719</v>
      </c>
      <c r="E6165" t="str">
        <f t="shared" si="581"/>
        <v>LRKPLGS</v>
      </c>
      <c r="F6165" s="39">
        <v>75.973426818847656</v>
      </c>
      <c r="G6165">
        <f t="shared" si="579"/>
        <v>1.2810594178266283E-3</v>
      </c>
      <c r="H6165" s="38">
        <f>G6165*SUMIF('Manual Inputs'!$B$11:$B$22,'Expanded kW'!A6165,'Manual Inputs'!$C$11:$C$22)</f>
        <v>48052.071175989324</v>
      </c>
    </row>
    <row r="6166" spans="1:8" x14ac:dyDescent="0.2">
      <c r="A6166">
        <f t="shared" si="576"/>
        <v>11</v>
      </c>
      <c r="B6166" t="b">
        <f t="shared" si="577"/>
        <v>0</v>
      </c>
      <c r="C6166" t="str">
        <f t="shared" si="578"/>
        <v>OFF</v>
      </c>
      <c r="D6166" s="4">
        <f t="shared" si="580"/>
        <v>42686.833333318384</v>
      </c>
      <c r="E6166" t="str">
        <f t="shared" si="581"/>
        <v>LRKPLGS</v>
      </c>
      <c r="F6166" s="39">
        <v>71.696479797363281</v>
      </c>
      <c r="G6166">
        <f t="shared" si="579"/>
        <v>1.2089417907715479E-3</v>
      </c>
      <c r="H6166" s="38">
        <f>G6166*SUMIF('Manual Inputs'!$B$11:$B$22,'Expanded kW'!A6166,'Manual Inputs'!$C$11:$C$22)</f>
        <v>45346.965308087129</v>
      </c>
    </row>
    <row r="6167" spans="1:8" x14ac:dyDescent="0.2">
      <c r="A6167">
        <f t="shared" si="576"/>
        <v>11</v>
      </c>
      <c r="B6167" t="b">
        <f t="shared" si="577"/>
        <v>0</v>
      </c>
      <c r="C6167" t="str">
        <f t="shared" si="578"/>
        <v>OFF</v>
      </c>
      <c r="D6167" s="4">
        <f t="shared" si="580"/>
        <v>42686.874999985048</v>
      </c>
      <c r="E6167" t="str">
        <f t="shared" si="581"/>
        <v>LRKPLGS</v>
      </c>
      <c r="F6167" s="39">
        <v>64.308021545410156</v>
      </c>
      <c r="G6167">
        <f t="shared" si="579"/>
        <v>1.0843580458596322E-3</v>
      </c>
      <c r="H6167" s="38">
        <f>G6167*SUMIF('Manual Inputs'!$B$11:$B$22,'Expanded kW'!A6167,'Manual Inputs'!$C$11:$C$22)</f>
        <v>40673.874509508067</v>
      </c>
    </row>
    <row r="6168" spans="1:8" x14ac:dyDescent="0.2">
      <c r="A6168">
        <f t="shared" si="576"/>
        <v>11</v>
      </c>
      <c r="B6168" t="b">
        <f t="shared" si="577"/>
        <v>0</v>
      </c>
      <c r="C6168" t="str">
        <f t="shared" si="578"/>
        <v>OFF</v>
      </c>
      <c r="D6168" s="4">
        <f t="shared" si="580"/>
        <v>42686.916666651712</v>
      </c>
      <c r="E6168" t="str">
        <f t="shared" si="581"/>
        <v>LRKPLGS</v>
      </c>
      <c r="F6168" s="39">
        <v>62.570682525634766</v>
      </c>
      <c r="G6168">
        <f t="shared" si="579"/>
        <v>1.0550631383316647E-3</v>
      </c>
      <c r="H6168" s="38">
        <f>G6168*SUMIF('Manual Inputs'!$B$11:$B$22,'Expanded kW'!A6168,'Manual Inputs'!$C$11:$C$22)</f>
        <v>39575.033220775251</v>
      </c>
    </row>
    <row r="6169" spans="1:8" x14ac:dyDescent="0.2">
      <c r="A6169">
        <f t="shared" si="576"/>
        <v>11</v>
      </c>
      <c r="B6169" t="b">
        <f t="shared" si="577"/>
        <v>0</v>
      </c>
      <c r="C6169" t="str">
        <f t="shared" si="578"/>
        <v>OFF</v>
      </c>
      <c r="D6169" s="4">
        <f t="shared" si="580"/>
        <v>42686.958333318376</v>
      </c>
      <c r="E6169" t="str">
        <f t="shared" si="581"/>
        <v>LRKPLGS</v>
      </c>
      <c r="F6169" s="39">
        <v>63.535434722900391</v>
      </c>
      <c r="G6169">
        <f t="shared" si="579"/>
        <v>1.0713307326725514E-3</v>
      </c>
      <c r="H6169" s="38">
        <f>G6169*SUMIF('Manual Inputs'!$B$11:$B$22,'Expanded kW'!A6169,'Manual Inputs'!$C$11:$C$22)</f>
        <v>40185.224746829976</v>
      </c>
    </row>
    <row r="6170" spans="1:8" x14ac:dyDescent="0.2">
      <c r="A6170">
        <f t="shared" si="576"/>
        <v>11</v>
      </c>
      <c r="B6170" t="b">
        <f t="shared" si="577"/>
        <v>0</v>
      </c>
      <c r="C6170" t="str">
        <f t="shared" si="578"/>
        <v>OFF</v>
      </c>
      <c r="D6170" s="4">
        <f t="shared" si="580"/>
        <v>42686.999999985041</v>
      </c>
      <c r="E6170" t="str">
        <f t="shared" si="581"/>
        <v>LRKPLGS</v>
      </c>
      <c r="F6170" s="39">
        <v>63.393421173095703</v>
      </c>
      <c r="G6170">
        <f t="shared" si="579"/>
        <v>1.0689361086170894E-3</v>
      </c>
      <c r="H6170" s="38">
        <f>G6170*SUMIF('Manual Inputs'!$B$11:$B$22,'Expanded kW'!A6170,'Manual Inputs'!$C$11:$C$22)</f>
        <v>40095.403272547381</v>
      </c>
    </row>
    <row r="6171" spans="1:8" x14ac:dyDescent="0.2">
      <c r="A6171">
        <f t="shared" si="576"/>
        <v>11</v>
      </c>
      <c r="B6171" t="b">
        <f t="shared" si="577"/>
        <v>0</v>
      </c>
      <c r="C6171" t="str">
        <f t="shared" si="578"/>
        <v>OFF</v>
      </c>
      <c r="D6171" s="4">
        <f t="shared" si="580"/>
        <v>42687.041666651705</v>
      </c>
      <c r="E6171" t="str">
        <f t="shared" si="581"/>
        <v>LRKPLGS</v>
      </c>
      <c r="F6171" s="39">
        <v>64.043853759765625</v>
      </c>
      <c r="G6171">
        <f t="shared" si="579"/>
        <v>1.0799036643231344E-3</v>
      </c>
      <c r="H6171" s="38">
        <f>G6171*SUMIF('Manual Inputs'!$B$11:$B$22,'Expanded kW'!A6171,'Manual Inputs'!$C$11:$C$22)</f>
        <v>40506.792283923292</v>
      </c>
    </row>
    <row r="6172" spans="1:8" x14ac:dyDescent="0.2">
      <c r="A6172">
        <f t="shared" si="576"/>
        <v>11</v>
      </c>
      <c r="B6172" t="b">
        <f t="shared" si="577"/>
        <v>0</v>
      </c>
      <c r="C6172" t="str">
        <f t="shared" si="578"/>
        <v>OFF</v>
      </c>
      <c r="D6172" s="4">
        <f t="shared" si="580"/>
        <v>42687.083333318369</v>
      </c>
      <c r="E6172" t="str">
        <f t="shared" si="581"/>
        <v>LRKPLGS</v>
      </c>
      <c r="F6172" s="39">
        <v>62.981269836425781</v>
      </c>
      <c r="G6172">
        <f t="shared" si="579"/>
        <v>1.061986437218565E-3</v>
      </c>
      <c r="H6172" s="38">
        <f>G6172*SUMIF('Manual Inputs'!$B$11:$B$22,'Expanded kW'!A6172,'Manual Inputs'!$C$11:$C$22)</f>
        <v>39834.723635018789</v>
      </c>
    </row>
    <row r="6173" spans="1:8" x14ac:dyDescent="0.2">
      <c r="A6173">
        <f t="shared" si="576"/>
        <v>11</v>
      </c>
      <c r="B6173" t="b">
        <f t="shared" si="577"/>
        <v>0</v>
      </c>
      <c r="C6173" t="str">
        <f t="shared" si="578"/>
        <v>OFF</v>
      </c>
      <c r="D6173" s="4">
        <f t="shared" si="580"/>
        <v>42687.124999985033</v>
      </c>
      <c r="E6173" t="str">
        <f t="shared" si="581"/>
        <v>LRKPLGS</v>
      </c>
      <c r="F6173" s="39">
        <v>63.545597076416016</v>
      </c>
      <c r="G6173">
        <f t="shared" si="579"/>
        <v>1.0715020896749086E-3</v>
      </c>
      <c r="H6173" s="38">
        <f>G6173*SUMIF('Manual Inputs'!$B$11:$B$22,'Expanded kW'!A6173,'Manual Inputs'!$C$11:$C$22)</f>
        <v>40191.652285443088</v>
      </c>
    </row>
    <row r="6174" spans="1:8" x14ac:dyDescent="0.2">
      <c r="A6174">
        <f t="shared" si="576"/>
        <v>11</v>
      </c>
      <c r="B6174" t="b">
        <f t="shared" si="577"/>
        <v>0</v>
      </c>
      <c r="C6174" t="str">
        <f t="shared" si="578"/>
        <v>OFF</v>
      </c>
      <c r="D6174" s="4">
        <f t="shared" si="580"/>
        <v>42687.166666651698</v>
      </c>
      <c r="E6174" t="str">
        <f t="shared" si="581"/>
        <v>LRKPLGS</v>
      </c>
      <c r="F6174" s="39">
        <v>67.473464965820313</v>
      </c>
      <c r="G6174">
        <f t="shared" si="579"/>
        <v>1.1377335651051028E-3</v>
      </c>
      <c r="H6174" s="38">
        <f>G6174*SUMIF('Manual Inputs'!$B$11:$B$22,'Expanded kW'!A6174,'Manual Inputs'!$C$11:$C$22)</f>
        <v>42675.970754341142</v>
      </c>
    </row>
    <row r="6175" spans="1:8" x14ac:dyDescent="0.2">
      <c r="A6175">
        <f t="shared" si="576"/>
        <v>11</v>
      </c>
      <c r="B6175" t="b">
        <f t="shared" si="577"/>
        <v>0</v>
      </c>
      <c r="C6175" t="str">
        <f t="shared" si="578"/>
        <v>OFF</v>
      </c>
      <c r="D6175" s="4">
        <f t="shared" si="580"/>
        <v>42687.208333318362</v>
      </c>
      <c r="E6175" t="str">
        <f t="shared" si="581"/>
        <v>LRKPLGS</v>
      </c>
      <c r="F6175" s="39">
        <v>76.65081787109375</v>
      </c>
      <c r="G6175">
        <f t="shared" si="579"/>
        <v>1.2924815455805929E-3</v>
      </c>
      <c r="H6175" s="38">
        <f>G6175*SUMIF('Manual Inputs'!$B$11:$B$22,'Expanded kW'!A6175,'Manual Inputs'!$C$11:$C$22)</f>
        <v>48480.511018963902</v>
      </c>
    </row>
    <row r="6176" spans="1:8" x14ac:dyDescent="0.2">
      <c r="A6176">
        <f t="shared" si="576"/>
        <v>11</v>
      </c>
      <c r="B6176" t="b">
        <f t="shared" si="577"/>
        <v>0</v>
      </c>
      <c r="C6176" t="str">
        <f t="shared" si="578"/>
        <v>OFF</v>
      </c>
      <c r="D6176" s="4">
        <f t="shared" si="580"/>
        <v>42687.249999985026</v>
      </c>
      <c r="E6176" t="str">
        <f t="shared" si="581"/>
        <v>LRKPLGS</v>
      </c>
      <c r="F6176" s="39">
        <v>75.452873229980469</v>
      </c>
      <c r="G6176">
        <f t="shared" si="579"/>
        <v>1.2722818740797622E-3</v>
      </c>
      <c r="H6176" s="38">
        <f>G6176*SUMIF('Manual Inputs'!$B$11:$B$22,'Expanded kW'!A6176,'Manual Inputs'!$C$11:$C$22)</f>
        <v>47722.828713847841</v>
      </c>
    </row>
    <row r="6177" spans="1:8" x14ac:dyDescent="0.2">
      <c r="A6177">
        <f t="shared" si="576"/>
        <v>11</v>
      </c>
      <c r="B6177" t="b">
        <f t="shared" si="577"/>
        <v>0</v>
      </c>
      <c r="C6177" t="str">
        <f t="shared" si="578"/>
        <v>OFF</v>
      </c>
      <c r="D6177" s="4">
        <f t="shared" si="580"/>
        <v>42687.29166665169</v>
      </c>
      <c r="E6177" t="str">
        <f t="shared" si="581"/>
        <v>LRKPLGS</v>
      </c>
      <c r="F6177" s="39">
        <v>77.682540893554688</v>
      </c>
      <c r="G6177">
        <f t="shared" si="579"/>
        <v>1.3098783980045807E-3</v>
      </c>
      <c r="H6177" s="38">
        <f>G6177*SUMIF('Manual Inputs'!$B$11:$B$22,'Expanded kW'!A6177,'Manual Inputs'!$C$11:$C$22)</f>
        <v>49133.060603536549</v>
      </c>
    </row>
    <row r="6178" spans="1:8" x14ac:dyDescent="0.2">
      <c r="A6178">
        <f t="shared" si="576"/>
        <v>11</v>
      </c>
      <c r="B6178" t="b">
        <f t="shared" si="577"/>
        <v>0</v>
      </c>
      <c r="C6178" t="str">
        <f t="shared" si="578"/>
        <v>OFF</v>
      </c>
      <c r="D6178" s="4">
        <f t="shared" si="580"/>
        <v>42687.333333318355</v>
      </c>
      <c r="E6178" t="str">
        <f t="shared" si="581"/>
        <v>LRKPLGS</v>
      </c>
      <c r="F6178" s="39">
        <v>73.529922485351562</v>
      </c>
      <c r="G6178">
        <f t="shared" si="579"/>
        <v>1.2398571926540134E-3</v>
      </c>
      <c r="H6178" s="38">
        <f>G6178*SUMIF('Manual Inputs'!$B$11:$B$22,'Expanded kW'!A6178,'Manual Inputs'!$C$11:$C$22)</f>
        <v>46506.590748576724</v>
      </c>
    </row>
    <row r="6179" spans="1:8" x14ac:dyDescent="0.2">
      <c r="A6179">
        <f t="shared" si="576"/>
        <v>11</v>
      </c>
      <c r="B6179" t="b">
        <f t="shared" si="577"/>
        <v>0</v>
      </c>
      <c r="C6179" t="str">
        <f t="shared" si="578"/>
        <v>OFF</v>
      </c>
      <c r="D6179" s="4">
        <f t="shared" si="580"/>
        <v>42687.374999985019</v>
      </c>
      <c r="E6179" t="str">
        <f t="shared" si="581"/>
        <v>LRKPLGS</v>
      </c>
      <c r="F6179" s="39">
        <v>74.376846313476563</v>
      </c>
      <c r="G6179">
        <f t="shared" si="579"/>
        <v>1.2541379720216244E-3</v>
      </c>
      <c r="H6179" s="38">
        <f>G6179*SUMIF('Manual Inputs'!$B$11:$B$22,'Expanded kW'!A6179,'Manual Inputs'!$C$11:$C$22)</f>
        <v>47042.257570171343</v>
      </c>
    </row>
    <row r="6180" spans="1:8" x14ac:dyDescent="0.2">
      <c r="A6180">
        <f t="shared" si="576"/>
        <v>11</v>
      </c>
      <c r="B6180" t="b">
        <f t="shared" si="577"/>
        <v>0</v>
      </c>
      <c r="C6180" t="str">
        <f t="shared" si="578"/>
        <v>OFF</v>
      </c>
      <c r="D6180" s="4">
        <f t="shared" si="580"/>
        <v>42687.416666651683</v>
      </c>
      <c r="E6180" t="str">
        <f t="shared" si="581"/>
        <v>LRKPLGS</v>
      </c>
      <c r="F6180" s="39">
        <v>77.061477661132812</v>
      </c>
      <c r="G6180">
        <f t="shared" si="579"/>
        <v>1.2994060666082759E-3</v>
      </c>
      <c r="H6180" s="38">
        <f>G6180*SUMIF('Manual Inputs'!$B$11:$B$22,'Expanded kW'!A6180,'Manual Inputs'!$C$11:$C$22)</f>
        <v>48740.247275262118</v>
      </c>
    </row>
    <row r="6181" spans="1:8" x14ac:dyDescent="0.2">
      <c r="A6181">
        <f t="shared" si="576"/>
        <v>11</v>
      </c>
      <c r="B6181" t="b">
        <f t="shared" si="577"/>
        <v>0</v>
      </c>
      <c r="C6181" t="str">
        <f t="shared" si="578"/>
        <v>OFF</v>
      </c>
      <c r="D6181" s="4">
        <f t="shared" si="580"/>
        <v>42687.458333318347</v>
      </c>
      <c r="E6181" t="str">
        <f t="shared" si="581"/>
        <v>LRKPLGS</v>
      </c>
      <c r="F6181" s="39">
        <v>73.119224548339844</v>
      </c>
      <c r="G6181">
        <f t="shared" si="579"/>
        <v>1.2329320283943396E-3</v>
      </c>
      <c r="H6181" s="38">
        <f>G6181*SUMIF('Manual Inputs'!$B$11:$B$22,'Expanded kW'!A6181,'Manual Inputs'!$C$11:$C$22)</f>
        <v>46246.830364881316</v>
      </c>
    </row>
    <row r="6182" spans="1:8" x14ac:dyDescent="0.2">
      <c r="A6182">
        <f t="shared" si="576"/>
        <v>11</v>
      </c>
      <c r="B6182" t="b">
        <f t="shared" si="577"/>
        <v>0</v>
      </c>
      <c r="C6182" t="str">
        <f t="shared" si="578"/>
        <v>OFF</v>
      </c>
      <c r="D6182" s="4">
        <f t="shared" si="580"/>
        <v>42687.499999985012</v>
      </c>
      <c r="E6182" t="str">
        <f t="shared" si="581"/>
        <v>LRKPLGS</v>
      </c>
      <c r="F6182" s="39">
        <v>75.644439697265625</v>
      </c>
      <c r="G6182">
        <f t="shared" si="579"/>
        <v>1.2755120564913124E-3</v>
      </c>
      <c r="H6182" s="38">
        <f>G6182*SUMIF('Manual Inputs'!$B$11:$B$22,'Expanded kW'!A6182,'Manual Inputs'!$C$11:$C$22)</f>
        <v>47843.99167708851</v>
      </c>
    </row>
    <row r="6183" spans="1:8" x14ac:dyDescent="0.2">
      <c r="A6183">
        <f t="shared" si="576"/>
        <v>11</v>
      </c>
      <c r="B6183" t="b">
        <f t="shared" si="577"/>
        <v>0</v>
      </c>
      <c r="C6183" t="str">
        <f t="shared" si="578"/>
        <v>OFF</v>
      </c>
      <c r="D6183" s="4">
        <f t="shared" si="580"/>
        <v>42687.541666651676</v>
      </c>
      <c r="E6183" t="str">
        <f t="shared" si="581"/>
        <v>LRKPLGS</v>
      </c>
      <c r="F6183" s="39">
        <v>76.930747985839844</v>
      </c>
      <c r="G6183">
        <f t="shared" si="579"/>
        <v>1.2972017105757016E-3</v>
      </c>
      <c r="H6183" s="38">
        <f>G6183*SUMIF('Manual Inputs'!$B$11:$B$22,'Expanded kW'!A6183,'Manual Inputs'!$C$11:$C$22)</f>
        <v>48657.562685070203</v>
      </c>
    </row>
    <row r="6184" spans="1:8" x14ac:dyDescent="0.2">
      <c r="A6184">
        <f t="shared" si="576"/>
        <v>11</v>
      </c>
      <c r="B6184" t="b">
        <f t="shared" si="577"/>
        <v>0</v>
      </c>
      <c r="C6184" t="str">
        <f t="shared" si="578"/>
        <v>OFF</v>
      </c>
      <c r="D6184" s="4">
        <f t="shared" si="580"/>
        <v>42687.58333331834</v>
      </c>
      <c r="E6184" t="str">
        <f t="shared" si="581"/>
        <v>LRKPLGS</v>
      </c>
      <c r="F6184" s="39">
        <v>74.5230712890625</v>
      </c>
      <c r="G6184">
        <f t="shared" si="579"/>
        <v>1.256603608888874E-3</v>
      </c>
      <c r="H6184" s="38">
        <f>G6184*SUMIF('Manual Inputs'!$B$11:$B$22,'Expanded kW'!A6184,'Manual Inputs'!$C$11:$C$22)</f>
        <v>47134.742709104423</v>
      </c>
    </row>
    <row r="6185" spans="1:8" x14ac:dyDescent="0.2">
      <c r="A6185">
        <f t="shared" si="576"/>
        <v>11</v>
      </c>
      <c r="B6185" t="b">
        <f t="shared" si="577"/>
        <v>0</v>
      </c>
      <c r="C6185" t="str">
        <f t="shared" si="578"/>
        <v>OFF</v>
      </c>
      <c r="D6185" s="4">
        <f t="shared" si="580"/>
        <v>42687.624999985004</v>
      </c>
      <c r="E6185" t="str">
        <f t="shared" si="581"/>
        <v>LRKPLGS</v>
      </c>
      <c r="F6185" s="39">
        <v>74.189598083496094</v>
      </c>
      <c r="G6185">
        <f t="shared" si="579"/>
        <v>1.2509806034714363E-3</v>
      </c>
      <c r="H6185" s="38">
        <f>G6185*SUMIF('Manual Inputs'!$B$11:$B$22,'Expanded kW'!A6185,'Manual Inputs'!$C$11:$C$22)</f>
        <v>46923.825828293309</v>
      </c>
    </row>
    <row r="6186" spans="1:8" x14ac:dyDescent="0.2">
      <c r="A6186">
        <f t="shared" si="576"/>
        <v>11</v>
      </c>
      <c r="B6186" t="b">
        <f t="shared" si="577"/>
        <v>0</v>
      </c>
      <c r="C6186" t="str">
        <f t="shared" si="578"/>
        <v>OFF</v>
      </c>
      <c r="D6186" s="4">
        <f t="shared" si="580"/>
        <v>42687.666666651668</v>
      </c>
      <c r="E6186" t="str">
        <f t="shared" si="581"/>
        <v>LRKPLGS</v>
      </c>
      <c r="F6186" s="39">
        <v>77.7630615234375</v>
      </c>
      <c r="G6186">
        <f t="shared" si="579"/>
        <v>1.3112361320908247E-3</v>
      </c>
      <c r="H6186" s="38">
        <f>G6186*SUMIF('Manual Inputs'!$B$11:$B$22,'Expanded kW'!A6186,'Manual Inputs'!$C$11:$C$22)</f>
        <v>49183.988713538623</v>
      </c>
    </row>
    <row r="6187" spans="1:8" x14ac:dyDescent="0.2">
      <c r="A6187">
        <f t="shared" si="576"/>
        <v>11</v>
      </c>
      <c r="B6187" t="b">
        <f t="shared" si="577"/>
        <v>0</v>
      </c>
      <c r="C6187" t="str">
        <f t="shared" si="578"/>
        <v>OFF</v>
      </c>
      <c r="D6187" s="4">
        <f t="shared" si="580"/>
        <v>42687.708333318333</v>
      </c>
      <c r="E6187" t="str">
        <f t="shared" si="581"/>
        <v>LRKPLGS</v>
      </c>
      <c r="F6187" s="39">
        <v>84.943687438964844</v>
      </c>
      <c r="G6187">
        <f t="shared" si="579"/>
        <v>1.4323154204703005E-3</v>
      </c>
      <c r="H6187" s="38">
        <f>G6187*SUMIF('Manual Inputs'!$B$11:$B$22,'Expanded kW'!A6187,'Manual Inputs'!$C$11:$C$22)</f>
        <v>53725.628626712496</v>
      </c>
    </row>
    <row r="6188" spans="1:8" x14ac:dyDescent="0.2">
      <c r="A6188">
        <f t="shared" si="576"/>
        <v>11</v>
      </c>
      <c r="B6188" t="b">
        <f t="shared" si="577"/>
        <v>0</v>
      </c>
      <c r="C6188" t="str">
        <f t="shared" si="578"/>
        <v>OFF</v>
      </c>
      <c r="D6188" s="4">
        <f t="shared" si="580"/>
        <v>42687.749999984997</v>
      </c>
      <c r="E6188" t="str">
        <f t="shared" si="581"/>
        <v>LRKPLGS</v>
      </c>
      <c r="F6188" s="39">
        <v>76.092666625976563</v>
      </c>
      <c r="G6188">
        <f t="shared" si="579"/>
        <v>1.2830700323835647E-3</v>
      </c>
      <c r="H6188" s="38">
        <f>G6188*SUMIF('Manual Inputs'!$B$11:$B$22,'Expanded kW'!A6188,'Manual Inputs'!$C$11:$C$22)</f>
        <v>48127.488594145689</v>
      </c>
    </row>
    <row r="6189" spans="1:8" x14ac:dyDescent="0.2">
      <c r="A6189">
        <f t="shared" si="576"/>
        <v>11</v>
      </c>
      <c r="B6189" t="b">
        <f t="shared" si="577"/>
        <v>0</v>
      </c>
      <c r="C6189" t="str">
        <f t="shared" si="578"/>
        <v>OFF</v>
      </c>
      <c r="D6189" s="4">
        <f t="shared" si="580"/>
        <v>42687.791666651661</v>
      </c>
      <c r="E6189" t="str">
        <f t="shared" si="581"/>
        <v>LRKPLGS</v>
      </c>
      <c r="F6189" s="39">
        <v>70.575668334960938</v>
      </c>
      <c r="G6189">
        <f t="shared" si="579"/>
        <v>1.1900427343561756E-3</v>
      </c>
      <c r="H6189" s="38">
        <f>G6189*SUMIF('Manual Inputs'!$B$11:$B$22,'Expanded kW'!A6189,'Manual Inputs'!$C$11:$C$22)</f>
        <v>44638.068600102102</v>
      </c>
    </row>
    <row r="6190" spans="1:8" x14ac:dyDescent="0.2">
      <c r="A6190">
        <f t="shared" si="576"/>
        <v>11</v>
      </c>
      <c r="B6190" t="b">
        <f t="shared" si="577"/>
        <v>0</v>
      </c>
      <c r="C6190" t="str">
        <f t="shared" si="578"/>
        <v>OFF</v>
      </c>
      <c r="D6190" s="4">
        <f t="shared" si="580"/>
        <v>42687.833333318325</v>
      </c>
      <c r="E6190" t="str">
        <f t="shared" si="581"/>
        <v>LRKPLGS</v>
      </c>
      <c r="F6190" s="39">
        <v>69.614982604980469</v>
      </c>
      <c r="G6190">
        <f t="shared" si="579"/>
        <v>1.1738437085455113E-3</v>
      </c>
      <c r="H6190" s="38">
        <f>G6190*SUMIF('Manual Inputs'!$B$11:$B$22,'Expanded kW'!A6190,'Manual Inputs'!$C$11:$C$22)</f>
        <v>44030.449054588506</v>
      </c>
    </row>
    <row r="6191" spans="1:8" x14ac:dyDescent="0.2">
      <c r="A6191">
        <f t="shared" si="576"/>
        <v>11</v>
      </c>
      <c r="B6191" t="b">
        <f t="shared" si="577"/>
        <v>0</v>
      </c>
      <c r="C6191" t="str">
        <f t="shared" si="578"/>
        <v>OFF</v>
      </c>
      <c r="D6191" s="4">
        <f t="shared" si="580"/>
        <v>42687.87499998499</v>
      </c>
      <c r="E6191" t="str">
        <f t="shared" si="581"/>
        <v>LRKPLGS</v>
      </c>
      <c r="F6191" s="39">
        <v>69.243949890136719</v>
      </c>
      <c r="G6191">
        <f t="shared" si="579"/>
        <v>1.1675873769099025E-3</v>
      </c>
      <c r="H6191" s="38">
        <f>G6191*SUMIF('Manual Inputs'!$B$11:$B$22,'Expanded kW'!A6191,'Manual Inputs'!$C$11:$C$22)</f>
        <v>43795.776338497868</v>
      </c>
    </row>
    <row r="6192" spans="1:8" x14ac:dyDescent="0.2">
      <c r="A6192">
        <f t="shared" si="576"/>
        <v>11</v>
      </c>
      <c r="B6192" t="b">
        <f t="shared" si="577"/>
        <v>0</v>
      </c>
      <c r="C6192" t="str">
        <f t="shared" si="578"/>
        <v>OFF</v>
      </c>
      <c r="D6192" s="4">
        <f t="shared" si="580"/>
        <v>42687.916666651654</v>
      </c>
      <c r="E6192" t="str">
        <f t="shared" si="581"/>
        <v>LRKPLGS</v>
      </c>
      <c r="F6192" s="39">
        <v>68.892021179199219</v>
      </c>
      <c r="G6192">
        <f t="shared" si="579"/>
        <v>1.1616531758553014E-3</v>
      </c>
      <c r="H6192" s="38">
        <f>G6192*SUMIF('Manual Inputs'!$B$11:$B$22,'Expanded kW'!A6192,'Manual Inputs'!$C$11:$C$22)</f>
        <v>43573.186622923167</v>
      </c>
    </row>
    <row r="6193" spans="1:8" x14ac:dyDescent="0.2">
      <c r="A6193">
        <f t="shared" si="576"/>
        <v>11</v>
      </c>
      <c r="B6193" t="b">
        <f t="shared" si="577"/>
        <v>0</v>
      </c>
      <c r="C6193" t="str">
        <f t="shared" si="578"/>
        <v>OFF</v>
      </c>
      <c r="D6193" s="4">
        <f t="shared" si="580"/>
        <v>42687.958333318318</v>
      </c>
      <c r="E6193" t="str">
        <f t="shared" si="581"/>
        <v>LRKPLGS</v>
      </c>
      <c r="F6193" s="39">
        <v>67.906646728515625</v>
      </c>
      <c r="G6193">
        <f t="shared" si="579"/>
        <v>1.1450378503001719E-3</v>
      </c>
      <c r="H6193" s="38">
        <f>G6193*SUMIF('Manual Inputs'!$B$11:$B$22,'Expanded kW'!A6193,'Manual Inputs'!$C$11:$C$22)</f>
        <v>42949.951825944088</v>
      </c>
    </row>
    <row r="6194" spans="1:8" x14ac:dyDescent="0.2">
      <c r="A6194">
        <f t="shared" si="576"/>
        <v>11</v>
      </c>
      <c r="B6194" t="b">
        <f t="shared" si="577"/>
        <v>0</v>
      </c>
      <c r="C6194" t="str">
        <f t="shared" si="578"/>
        <v>OFF</v>
      </c>
      <c r="D6194" s="4">
        <f t="shared" si="580"/>
        <v>42687.999999984982</v>
      </c>
      <c r="E6194" t="str">
        <f t="shared" si="581"/>
        <v>LRKPLGS</v>
      </c>
      <c r="F6194" s="39">
        <v>67.775856018066406</v>
      </c>
      <c r="G6194">
        <f t="shared" si="579"/>
        <v>1.1428324650964122E-3</v>
      </c>
      <c r="H6194" s="38">
        <f>G6194*SUMIF('Manual Inputs'!$B$11:$B$22,'Expanded kW'!A6194,'Manual Inputs'!$C$11:$C$22)</f>
        <v>42867.22863191666</v>
      </c>
    </row>
    <row r="6195" spans="1:8" x14ac:dyDescent="0.2">
      <c r="A6195">
        <f t="shared" si="576"/>
        <v>11</v>
      </c>
      <c r="B6195" t="b">
        <f t="shared" si="577"/>
        <v>0</v>
      </c>
      <c r="C6195" t="str">
        <f t="shared" si="578"/>
        <v>OFF</v>
      </c>
      <c r="D6195" s="4">
        <f t="shared" si="580"/>
        <v>42688.041666651647</v>
      </c>
      <c r="E6195" t="str">
        <f t="shared" si="581"/>
        <v>LRKPLGS</v>
      </c>
      <c r="F6195" s="39">
        <v>68.498985290527344</v>
      </c>
      <c r="G6195">
        <f t="shared" si="579"/>
        <v>1.1550258280073817E-3</v>
      </c>
      <c r="H6195" s="38">
        <f>G6195*SUMIF('Manual Inputs'!$B$11:$B$22,'Expanded kW'!A6195,'Manual Inputs'!$C$11:$C$22)</f>
        <v>43324.597224129662</v>
      </c>
    </row>
    <row r="6196" spans="1:8" x14ac:dyDescent="0.2">
      <c r="A6196">
        <f t="shared" si="576"/>
        <v>11</v>
      </c>
      <c r="B6196" t="b">
        <f t="shared" si="577"/>
        <v>0</v>
      </c>
      <c r="C6196" t="str">
        <f t="shared" si="578"/>
        <v>OFF</v>
      </c>
      <c r="D6196" s="4">
        <f t="shared" si="580"/>
        <v>42688.083333318311</v>
      </c>
      <c r="E6196" t="str">
        <f t="shared" si="581"/>
        <v>LRKPLGS</v>
      </c>
      <c r="F6196" s="39">
        <v>67.375007629394531</v>
      </c>
      <c r="G6196">
        <f t="shared" si="579"/>
        <v>1.1360733833367706E-3</v>
      </c>
      <c r="H6196" s="38">
        <f>G6196*SUMIF('Manual Inputs'!$B$11:$B$22,'Expanded kW'!A6196,'Manual Inputs'!$C$11:$C$22)</f>
        <v>42613.697942177343</v>
      </c>
    </row>
    <row r="6197" spans="1:8" x14ac:dyDescent="0.2">
      <c r="A6197">
        <f t="shared" si="576"/>
        <v>11</v>
      </c>
      <c r="B6197" t="b">
        <f t="shared" si="577"/>
        <v>0</v>
      </c>
      <c r="C6197" t="str">
        <f t="shared" si="578"/>
        <v>OFF</v>
      </c>
      <c r="D6197" s="4">
        <f t="shared" si="580"/>
        <v>42688.124999984975</v>
      </c>
      <c r="E6197" t="str">
        <f t="shared" si="581"/>
        <v>LRKPLGS</v>
      </c>
      <c r="F6197" s="39">
        <v>67.49395751953125</v>
      </c>
      <c r="G6197">
        <f t="shared" si="579"/>
        <v>1.1380791093305767E-3</v>
      </c>
      <c r="H6197" s="38">
        <f>G6197*SUMIF('Manual Inputs'!$B$11:$B$22,'Expanded kW'!A6197,'Manual Inputs'!$C$11:$C$22)</f>
        <v>42688.931992115024</v>
      </c>
    </row>
    <row r="6198" spans="1:8" x14ac:dyDescent="0.2">
      <c r="A6198">
        <f t="shared" si="576"/>
        <v>11</v>
      </c>
      <c r="B6198" t="b">
        <f t="shared" si="577"/>
        <v>0</v>
      </c>
      <c r="C6198" t="str">
        <f t="shared" si="578"/>
        <v>OFF</v>
      </c>
      <c r="D6198" s="4">
        <f t="shared" si="580"/>
        <v>42688.166666651639</v>
      </c>
      <c r="E6198" t="str">
        <f t="shared" si="581"/>
        <v>LRKPLGS</v>
      </c>
      <c r="F6198" s="39">
        <v>67.539627075195313</v>
      </c>
      <c r="G6198">
        <f t="shared" si="579"/>
        <v>1.1388491866699984E-3</v>
      </c>
      <c r="H6198" s="38">
        <f>G6198*SUMIF('Manual Inputs'!$B$11:$B$22,'Expanded kW'!A6198,'Manual Inputs'!$C$11:$C$22)</f>
        <v>42717.817312038504</v>
      </c>
    </row>
    <row r="6199" spans="1:8" x14ac:dyDescent="0.2">
      <c r="A6199">
        <f t="shared" si="576"/>
        <v>11</v>
      </c>
      <c r="B6199" t="b">
        <f t="shared" si="577"/>
        <v>0</v>
      </c>
      <c r="C6199" t="str">
        <f t="shared" si="578"/>
        <v>OFF</v>
      </c>
      <c r="D6199" s="4">
        <f t="shared" si="580"/>
        <v>42688.208333318304</v>
      </c>
      <c r="E6199" t="str">
        <f t="shared" si="581"/>
        <v>LRKPLGS</v>
      </c>
      <c r="F6199" s="39">
        <v>84.371627807617188</v>
      </c>
      <c r="G6199">
        <f t="shared" si="579"/>
        <v>1.4226693848894158E-3</v>
      </c>
      <c r="H6199" s="38">
        <f>G6199*SUMIF('Manual Inputs'!$B$11:$B$22,'Expanded kW'!A6199,'Manual Inputs'!$C$11:$C$22)</f>
        <v>53363.809352876502</v>
      </c>
    </row>
    <row r="6200" spans="1:8" x14ac:dyDescent="0.2">
      <c r="A6200">
        <f t="shared" si="576"/>
        <v>11</v>
      </c>
      <c r="B6200" t="b">
        <f t="shared" si="577"/>
        <v>0</v>
      </c>
      <c r="C6200" t="str">
        <f t="shared" si="578"/>
        <v>OFF</v>
      </c>
      <c r="D6200" s="4">
        <f t="shared" si="580"/>
        <v>42688.249999984968</v>
      </c>
      <c r="E6200" t="str">
        <f t="shared" si="581"/>
        <v>LRKPLGS</v>
      </c>
      <c r="F6200" s="39">
        <v>96.902244567871094</v>
      </c>
      <c r="G6200">
        <f t="shared" si="579"/>
        <v>1.6339599016404272E-3</v>
      </c>
      <c r="H6200" s="38">
        <f>G6200*SUMIF('Manual Inputs'!$B$11:$B$22,'Expanded kW'!A6200,'Manual Inputs'!$C$11:$C$22)</f>
        <v>61289.239515168323</v>
      </c>
    </row>
    <row r="6201" spans="1:8" x14ac:dyDescent="0.2">
      <c r="A6201">
        <f t="shared" si="576"/>
        <v>11</v>
      </c>
      <c r="B6201" t="b">
        <f t="shared" si="577"/>
        <v>0</v>
      </c>
      <c r="C6201" t="str">
        <f t="shared" si="578"/>
        <v>ON</v>
      </c>
      <c r="D6201" s="4">
        <f t="shared" si="580"/>
        <v>42688.291666651632</v>
      </c>
      <c r="E6201" t="str">
        <f t="shared" si="581"/>
        <v>LRKPLGS</v>
      </c>
      <c r="F6201" s="39">
        <v>108.59070587158203</v>
      </c>
      <c r="G6201">
        <f t="shared" si="579"/>
        <v>1.831050043022681E-3</v>
      </c>
      <c r="H6201" s="38">
        <f>G6201*SUMIF('Manual Inputs'!$B$11:$B$22,'Expanded kW'!A6201,'Manual Inputs'!$C$11:$C$22)</f>
        <v>68682.018780515064</v>
      </c>
    </row>
    <row r="6202" spans="1:8" x14ac:dyDescent="0.2">
      <c r="A6202">
        <f t="shared" si="576"/>
        <v>11</v>
      </c>
      <c r="B6202" t="b">
        <f t="shared" si="577"/>
        <v>0</v>
      </c>
      <c r="C6202" t="str">
        <f t="shared" si="578"/>
        <v>ON</v>
      </c>
      <c r="D6202" s="4">
        <f t="shared" si="580"/>
        <v>42688.333333318296</v>
      </c>
      <c r="E6202" t="str">
        <f t="shared" si="581"/>
        <v>LRKPLGS</v>
      </c>
      <c r="F6202" s="39">
        <v>107.40177917480469</v>
      </c>
      <c r="G6202">
        <f t="shared" si="579"/>
        <v>1.8110024315644829E-3</v>
      </c>
      <c r="H6202" s="38">
        <f>G6202*SUMIF('Manual Inputs'!$B$11:$B$22,'Expanded kW'!A6202,'Manual Inputs'!$C$11:$C$22)</f>
        <v>67930.040192096232</v>
      </c>
    </row>
    <row r="6203" spans="1:8" x14ac:dyDescent="0.2">
      <c r="A6203">
        <f t="shared" si="576"/>
        <v>11</v>
      </c>
      <c r="B6203" t="b">
        <f t="shared" si="577"/>
        <v>0</v>
      </c>
      <c r="C6203" t="str">
        <f t="shared" si="578"/>
        <v>ON</v>
      </c>
      <c r="D6203" s="4">
        <f t="shared" si="580"/>
        <v>42688.374999984961</v>
      </c>
      <c r="E6203" t="str">
        <f t="shared" si="581"/>
        <v>LRKPLGS</v>
      </c>
      <c r="F6203" s="39">
        <v>111.37966918945312</v>
      </c>
      <c r="G6203">
        <f t="shared" si="579"/>
        <v>1.8780773771042525E-3</v>
      </c>
      <c r="H6203" s="38">
        <f>G6203*SUMIF('Manual Inputs'!$B$11:$B$22,'Expanded kW'!A6203,'Manual Inputs'!$C$11:$C$22)</f>
        <v>70445.99691693786</v>
      </c>
    </row>
    <row r="6204" spans="1:8" x14ac:dyDescent="0.2">
      <c r="A6204">
        <f t="shared" si="576"/>
        <v>11</v>
      </c>
      <c r="B6204" t="b">
        <f t="shared" si="577"/>
        <v>0</v>
      </c>
      <c r="C6204" t="str">
        <f t="shared" si="578"/>
        <v>ON</v>
      </c>
      <c r="D6204" s="4">
        <f t="shared" si="580"/>
        <v>42688.416666651625</v>
      </c>
      <c r="E6204" t="str">
        <f t="shared" si="581"/>
        <v>LRKPLGS</v>
      </c>
      <c r="F6204" s="39">
        <v>117.96894836425781</v>
      </c>
      <c r="G6204">
        <f t="shared" si="579"/>
        <v>1.9891854118082798E-3</v>
      </c>
      <c r="H6204" s="38">
        <f>G6204*SUMIF('Manual Inputs'!$B$11:$B$22,'Expanded kW'!A6204,'Manual Inputs'!$C$11:$C$22)</f>
        <v>74613.618744253268</v>
      </c>
    </row>
    <row r="6205" spans="1:8" x14ac:dyDescent="0.2">
      <c r="A6205">
        <f t="shared" si="576"/>
        <v>11</v>
      </c>
      <c r="B6205" t="b">
        <f t="shared" si="577"/>
        <v>0</v>
      </c>
      <c r="C6205" t="str">
        <f t="shared" si="578"/>
        <v>ON</v>
      </c>
      <c r="D6205" s="4">
        <f t="shared" si="580"/>
        <v>42688.458333318289</v>
      </c>
      <c r="E6205" t="str">
        <f t="shared" si="581"/>
        <v>LRKPLGS</v>
      </c>
      <c r="F6205" s="39">
        <v>107.90312194824219</v>
      </c>
      <c r="G6205">
        <f t="shared" si="579"/>
        <v>1.8194560436807668E-3</v>
      </c>
      <c r="H6205" s="38">
        <f>G6205*SUMIF('Manual Inputs'!$B$11:$B$22,'Expanded kW'!A6205,'Manual Inputs'!$C$11:$C$22)</f>
        <v>68247.132097009613</v>
      </c>
    </row>
    <row r="6206" spans="1:8" x14ac:dyDescent="0.2">
      <c r="A6206">
        <f t="shared" si="576"/>
        <v>11</v>
      </c>
      <c r="B6206" t="b">
        <f t="shared" si="577"/>
        <v>0</v>
      </c>
      <c r="C6206" t="str">
        <f t="shared" si="578"/>
        <v>ON</v>
      </c>
      <c r="D6206" s="4">
        <f t="shared" si="580"/>
        <v>42688.499999984953</v>
      </c>
      <c r="E6206" t="str">
        <f t="shared" si="581"/>
        <v>LRKPLGS</v>
      </c>
      <c r="F6206" s="39">
        <v>112.15915679931641</v>
      </c>
      <c r="G6206">
        <f t="shared" si="579"/>
        <v>1.8912210509584742E-3</v>
      </c>
      <c r="H6206" s="38">
        <f>G6206*SUMIF('Manual Inputs'!$B$11:$B$22,'Expanded kW'!A6206,'Manual Inputs'!$C$11:$C$22)</f>
        <v>70939.011325768763</v>
      </c>
    </row>
    <row r="6207" spans="1:8" x14ac:dyDescent="0.2">
      <c r="A6207">
        <f t="shared" si="576"/>
        <v>11</v>
      </c>
      <c r="B6207" t="b">
        <f t="shared" si="577"/>
        <v>0</v>
      </c>
      <c r="C6207" t="str">
        <f t="shared" si="578"/>
        <v>ON</v>
      </c>
      <c r="D6207" s="4">
        <f t="shared" si="580"/>
        <v>42688.541666651618</v>
      </c>
      <c r="E6207" t="str">
        <f t="shared" si="581"/>
        <v>LRKPLGS</v>
      </c>
      <c r="F6207" s="39">
        <v>108.18235015869141</v>
      </c>
      <c r="G6207">
        <f t="shared" si="579"/>
        <v>1.8241643732072443E-3</v>
      </c>
      <c r="H6207" s="38">
        <f>G6207*SUMIF('Manual Inputs'!$B$11:$B$22,'Expanded kW'!A6207,'Manual Inputs'!$C$11:$C$22)</f>
        <v>68423.739819007518</v>
      </c>
    </row>
    <row r="6208" spans="1:8" x14ac:dyDescent="0.2">
      <c r="A6208">
        <f t="shared" si="576"/>
        <v>11</v>
      </c>
      <c r="B6208" t="b">
        <f t="shared" si="577"/>
        <v>0</v>
      </c>
      <c r="C6208" t="str">
        <f t="shared" si="578"/>
        <v>ON</v>
      </c>
      <c r="D6208" s="4">
        <f t="shared" si="580"/>
        <v>42688.583333318282</v>
      </c>
      <c r="E6208" t="str">
        <f t="shared" si="581"/>
        <v>LRKPLGS</v>
      </c>
      <c r="F6208" s="39">
        <v>108.8214111328125</v>
      </c>
      <c r="G6208">
        <f t="shared" si="579"/>
        <v>1.8349401814568226E-3</v>
      </c>
      <c r="H6208" s="38">
        <f>G6208*SUMIF('Manual Inputs'!$B$11:$B$22,'Expanded kW'!A6208,'Manual Inputs'!$C$11:$C$22)</f>
        <v>68827.936453279181</v>
      </c>
    </row>
    <row r="6209" spans="1:8" x14ac:dyDescent="0.2">
      <c r="A6209">
        <f t="shared" si="576"/>
        <v>11</v>
      </c>
      <c r="B6209" t="b">
        <f t="shared" si="577"/>
        <v>0</v>
      </c>
      <c r="C6209" t="str">
        <f t="shared" si="578"/>
        <v>ON</v>
      </c>
      <c r="D6209" s="4">
        <f t="shared" si="580"/>
        <v>42688.624999984946</v>
      </c>
      <c r="E6209" t="str">
        <f t="shared" si="581"/>
        <v>LRKPLGS</v>
      </c>
      <c r="F6209" s="39">
        <v>110.81877136230469</v>
      </c>
      <c r="G6209">
        <f t="shared" si="579"/>
        <v>1.8686195512038846E-3</v>
      </c>
      <c r="H6209" s="38">
        <f>G6209*SUMIF('Manual Inputs'!$B$11:$B$22,'Expanded kW'!A6209,'Manual Inputs'!$C$11:$C$22)</f>
        <v>70091.237319521519</v>
      </c>
    </row>
    <row r="6210" spans="1:8" x14ac:dyDescent="0.2">
      <c r="A6210">
        <f t="shared" ref="A6210:A6273" si="582">MONTH(D6210)</f>
        <v>11</v>
      </c>
      <c r="B6210" t="b">
        <f t="shared" ref="B6210:B6273" si="583">IF(ISNA(VLOOKUP(DATE(YEAR(D6210),MONTH(D6210),DAY(D6210)),Holidays,1,FALSE)),FALSE,TRUE)</f>
        <v>0</v>
      </c>
      <c r="C6210" t="str">
        <f t="shared" ref="C6210:C6273" si="584">IF(OR(HOUR(D6210)&lt;PkStart,HOUR(D6210)&gt;OPkStart-1,WEEKDAY(D6210,2)&gt;5,B6210)=TRUE,"OFF","ON")</f>
        <v>ON</v>
      </c>
      <c r="D6210" s="4">
        <f t="shared" si="580"/>
        <v>42688.66666665161</v>
      </c>
      <c r="E6210" t="str">
        <f t="shared" si="581"/>
        <v>LRKPLGS</v>
      </c>
      <c r="F6210" s="39">
        <v>99.038276672363281</v>
      </c>
      <c r="G6210">
        <f t="shared" ref="G6210:G6273" si="585">IF(SUMIF($A$2:$A$8761,A6210,$F$2:$F$8761)=0,0,F6210/SUMIF($A$2:$A$8761,A6210,$F$2:$F$8761))</f>
        <v>1.6699775483205543E-3</v>
      </c>
      <c r="H6210" s="38">
        <f>G6210*SUMIF('Manual Inputs'!$B$11:$B$22,'Expanded kW'!A6210,'Manual Inputs'!$C$11:$C$22)</f>
        <v>62640.248295698853</v>
      </c>
    </row>
    <row r="6211" spans="1:8" x14ac:dyDescent="0.2">
      <c r="A6211">
        <f t="shared" si="582"/>
        <v>11</v>
      </c>
      <c r="B6211" t="b">
        <f t="shared" si="583"/>
        <v>0</v>
      </c>
      <c r="C6211" t="str">
        <f t="shared" si="584"/>
        <v>ON</v>
      </c>
      <c r="D6211" s="4">
        <f t="shared" si="580"/>
        <v>42688.708333318275</v>
      </c>
      <c r="E6211" t="str">
        <f t="shared" si="581"/>
        <v>LRKPLGS</v>
      </c>
      <c r="F6211" s="39">
        <v>98.605247497558594</v>
      </c>
      <c r="G6211">
        <f t="shared" si="585"/>
        <v>1.6626758360534484E-3</v>
      </c>
      <c r="H6211" s="38">
        <f>G6211*SUMIF('Manual Inputs'!$B$11:$B$22,'Expanded kW'!A6211,'Manual Inputs'!$C$11:$C$22)</f>
        <v>62366.363733684688</v>
      </c>
    </row>
    <row r="6212" spans="1:8" x14ac:dyDescent="0.2">
      <c r="A6212">
        <f t="shared" si="582"/>
        <v>11</v>
      </c>
      <c r="B6212" t="b">
        <f t="shared" si="583"/>
        <v>0</v>
      </c>
      <c r="C6212" t="str">
        <f t="shared" si="584"/>
        <v>ON</v>
      </c>
      <c r="D6212" s="4">
        <f t="shared" ref="D6212:D6275" si="586">+D6211+1/24</f>
        <v>42688.749999984939</v>
      </c>
      <c r="E6212" t="str">
        <f t="shared" ref="E6212:E6275" si="587">+E6211</f>
        <v>LRKPLGS</v>
      </c>
      <c r="F6212" s="39">
        <v>88.689346313476562</v>
      </c>
      <c r="G6212">
        <f t="shared" si="585"/>
        <v>1.4954744982962954E-3</v>
      </c>
      <c r="H6212" s="38">
        <f>G6212*SUMIF('Manual Inputs'!$B$11:$B$22,'Expanded kW'!A6212,'Manual Inputs'!$C$11:$C$22)</f>
        <v>56094.702582902159</v>
      </c>
    </row>
    <row r="6213" spans="1:8" x14ac:dyDescent="0.2">
      <c r="A6213">
        <f t="shared" si="582"/>
        <v>11</v>
      </c>
      <c r="B6213" t="b">
        <f t="shared" si="583"/>
        <v>0</v>
      </c>
      <c r="C6213" t="str">
        <f t="shared" si="584"/>
        <v>ON</v>
      </c>
      <c r="D6213" s="4">
        <f t="shared" si="586"/>
        <v>42688.791666651603</v>
      </c>
      <c r="E6213" t="str">
        <f t="shared" si="587"/>
        <v>LRKPLGS</v>
      </c>
      <c r="F6213" s="39">
        <v>87.165855407714844</v>
      </c>
      <c r="G6213">
        <f t="shared" si="585"/>
        <v>1.4697854849857219E-3</v>
      </c>
      <c r="H6213" s="38">
        <f>G6213*SUMIF('Manual Inputs'!$B$11:$B$22,'Expanded kW'!A6213,'Manual Inputs'!$C$11:$C$22)</f>
        <v>55131.117070112407</v>
      </c>
    </row>
    <row r="6214" spans="1:8" x14ac:dyDescent="0.2">
      <c r="A6214">
        <f t="shared" si="582"/>
        <v>11</v>
      </c>
      <c r="B6214" t="b">
        <f t="shared" si="583"/>
        <v>0</v>
      </c>
      <c r="C6214" t="str">
        <f t="shared" si="584"/>
        <v>ON</v>
      </c>
      <c r="D6214" s="4">
        <f t="shared" si="586"/>
        <v>42688.833333318267</v>
      </c>
      <c r="E6214" t="str">
        <f t="shared" si="587"/>
        <v>LRKPLGS</v>
      </c>
      <c r="F6214" s="39">
        <v>84.668617248535156</v>
      </c>
      <c r="G6214">
        <f t="shared" si="585"/>
        <v>1.4276772032308237E-3</v>
      </c>
      <c r="H6214" s="38">
        <f>G6214*SUMIF('Manual Inputs'!$B$11:$B$22,'Expanded kW'!A6214,'Manual Inputs'!$C$11:$C$22)</f>
        <v>53551.650791009015</v>
      </c>
    </row>
    <row r="6215" spans="1:8" x14ac:dyDescent="0.2">
      <c r="A6215">
        <f t="shared" si="582"/>
        <v>11</v>
      </c>
      <c r="B6215" t="b">
        <f t="shared" si="583"/>
        <v>0</v>
      </c>
      <c r="C6215" t="str">
        <f t="shared" si="584"/>
        <v>OFF</v>
      </c>
      <c r="D6215" s="4">
        <f t="shared" si="586"/>
        <v>42688.874999984931</v>
      </c>
      <c r="E6215" t="str">
        <f t="shared" si="587"/>
        <v>LRKPLGS</v>
      </c>
      <c r="F6215" s="39">
        <v>76.410018920898437</v>
      </c>
      <c r="G6215">
        <f t="shared" si="585"/>
        <v>1.2884212079616777E-3</v>
      </c>
      <c r="H6215" s="38">
        <f>G6215*SUMIF('Manual Inputs'!$B$11:$B$22,'Expanded kW'!A6215,'Manual Inputs'!$C$11:$C$22)</f>
        <v>48328.209236901625</v>
      </c>
    </row>
    <row r="6216" spans="1:8" x14ac:dyDescent="0.2">
      <c r="A6216">
        <f t="shared" si="582"/>
        <v>11</v>
      </c>
      <c r="B6216" t="b">
        <f t="shared" si="583"/>
        <v>0</v>
      </c>
      <c r="C6216" t="str">
        <f t="shared" si="584"/>
        <v>OFF</v>
      </c>
      <c r="D6216" s="4">
        <f t="shared" si="586"/>
        <v>42688.916666651596</v>
      </c>
      <c r="E6216" t="str">
        <f t="shared" si="587"/>
        <v>LRKPLGS</v>
      </c>
      <c r="F6216" s="39">
        <v>75.366424560546875</v>
      </c>
      <c r="G6216">
        <f t="shared" si="585"/>
        <v>1.2708241817421433E-3</v>
      </c>
      <c r="H6216" s="38">
        <f>G6216*SUMIF('Manual Inputs'!$B$11:$B$22,'Expanded kW'!A6216,'Manual Inputs'!$C$11:$C$22)</f>
        <v>47668.151206321461</v>
      </c>
    </row>
    <row r="6217" spans="1:8" x14ac:dyDescent="0.2">
      <c r="A6217">
        <f t="shared" si="582"/>
        <v>11</v>
      </c>
      <c r="B6217" t="b">
        <f t="shared" si="583"/>
        <v>0</v>
      </c>
      <c r="C6217" t="str">
        <f t="shared" si="584"/>
        <v>OFF</v>
      </c>
      <c r="D6217" s="4">
        <f t="shared" si="586"/>
        <v>42688.95833331826</v>
      </c>
      <c r="E6217" t="str">
        <f t="shared" si="587"/>
        <v>LRKPLGS</v>
      </c>
      <c r="F6217" s="39">
        <v>72.315376281738281</v>
      </c>
      <c r="G6217">
        <f t="shared" si="585"/>
        <v>1.2193775865907736E-3</v>
      </c>
      <c r="H6217" s="38">
        <f>G6217*SUMIF('Manual Inputs'!$B$11:$B$22,'Expanded kW'!A6217,'Manual Inputs'!$C$11:$C$22)</f>
        <v>45738.408200200814</v>
      </c>
    </row>
    <row r="6218" spans="1:8" x14ac:dyDescent="0.2">
      <c r="A6218">
        <f t="shared" si="582"/>
        <v>11</v>
      </c>
      <c r="B6218" t="b">
        <f t="shared" si="583"/>
        <v>0</v>
      </c>
      <c r="C6218" t="str">
        <f t="shared" si="584"/>
        <v>OFF</v>
      </c>
      <c r="D6218" s="4">
        <f t="shared" si="586"/>
        <v>42688.999999984924</v>
      </c>
      <c r="E6218" t="str">
        <f t="shared" si="587"/>
        <v>LRKPLGS</v>
      </c>
      <c r="F6218" s="39">
        <v>69.8243408203125</v>
      </c>
      <c r="G6218">
        <f t="shared" si="585"/>
        <v>1.1773738943575845E-3</v>
      </c>
      <c r="H6218" s="38">
        <f>G6218*SUMIF('Manual Inputs'!$B$11:$B$22,'Expanded kW'!A6218,'Manual Inputs'!$C$11:$C$22)</f>
        <v>44162.865035881558</v>
      </c>
    </row>
    <row r="6219" spans="1:8" x14ac:dyDescent="0.2">
      <c r="A6219">
        <f t="shared" si="582"/>
        <v>11</v>
      </c>
      <c r="B6219" t="b">
        <f t="shared" si="583"/>
        <v>0</v>
      </c>
      <c r="C6219" t="str">
        <f t="shared" si="584"/>
        <v>OFF</v>
      </c>
      <c r="D6219" s="4">
        <f t="shared" si="586"/>
        <v>42689.041666651588</v>
      </c>
      <c r="E6219" t="str">
        <f t="shared" si="587"/>
        <v>LRKPLGS</v>
      </c>
      <c r="F6219" s="39">
        <v>70.21746826171875</v>
      </c>
      <c r="G6219">
        <f t="shared" si="585"/>
        <v>1.184002785962282E-3</v>
      </c>
      <c r="H6219" s="38">
        <f>G6219*SUMIF('Manual Inputs'!$B$11:$B$22,'Expanded kW'!A6219,'Manual Inputs'!$C$11:$C$22)</f>
        <v>44411.512340428322</v>
      </c>
    </row>
    <row r="6220" spans="1:8" x14ac:dyDescent="0.2">
      <c r="A6220">
        <f t="shared" si="582"/>
        <v>11</v>
      </c>
      <c r="B6220" t="b">
        <f t="shared" si="583"/>
        <v>0</v>
      </c>
      <c r="C6220" t="str">
        <f t="shared" si="584"/>
        <v>OFF</v>
      </c>
      <c r="D6220" s="4">
        <f t="shared" si="586"/>
        <v>42689.083333318253</v>
      </c>
      <c r="E6220" t="str">
        <f t="shared" si="587"/>
        <v>LRKPLGS</v>
      </c>
      <c r="F6220" s="39">
        <v>68.578964233398438</v>
      </c>
      <c r="G6220">
        <f t="shared" si="585"/>
        <v>1.1563744281993559E-3</v>
      </c>
      <c r="H6220" s="38">
        <f>G6220*SUMIF('Manual Inputs'!$B$11:$B$22,'Expanded kW'!A6220,'Manual Inputs'!$C$11:$C$22)</f>
        <v>43375.182725091545</v>
      </c>
    </row>
    <row r="6221" spans="1:8" x14ac:dyDescent="0.2">
      <c r="A6221">
        <f t="shared" si="582"/>
        <v>11</v>
      </c>
      <c r="B6221" t="b">
        <f t="shared" si="583"/>
        <v>0</v>
      </c>
      <c r="C6221" t="str">
        <f t="shared" si="584"/>
        <v>OFF</v>
      </c>
      <c r="D6221" s="4">
        <f t="shared" si="586"/>
        <v>42689.124999984917</v>
      </c>
      <c r="E6221" t="str">
        <f t="shared" si="587"/>
        <v>LRKPLGS</v>
      </c>
      <c r="F6221" s="39">
        <v>68.4000244140625</v>
      </c>
      <c r="G6221">
        <f t="shared" si="585"/>
        <v>1.1533571555767707E-3</v>
      </c>
      <c r="H6221" s="38">
        <f>G6221*SUMIF('Manual Inputs'!$B$11:$B$22,'Expanded kW'!A6221,'Manual Inputs'!$C$11:$C$22)</f>
        <v>43262.005930322885</v>
      </c>
    </row>
    <row r="6222" spans="1:8" x14ac:dyDescent="0.2">
      <c r="A6222">
        <f t="shared" si="582"/>
        <v>11</v>
      </c>
      <c r="B6222" t="b">
        <f t="shared" si="583"/>
        <v>0</v>
      </c>
      <c r="C6222" t="str">
        <f t="shared" si="584"/>
        <v>OFF</v>
      </c>
      <c r="D6222" s="4">
        <f t="shared" si="586"/>
        <v>42689.166666651581</v>
      </c>
      <c r="E6222" t="str">
        <f t="shared" si="587"/>
        <v>LRKPLGS</v>
      </c>
      <c r="F6222" s="39">
        <v>72.477256774902344</v>
      </c>
      <c r="G6222">
        <f t="shared" si="585"/>
        <v>1.2221072058670598E-3</v>
      </c>
      <c r="H6222" s="38">
        <f>G6222*SUMIF('Manual Inputs'!$B$11:$B$22,'Expanded kW'!A6222,'Manual Inputs'!$C$11:$C$22)</f>
        <v>45840.79522294327</v>
      </c>
    </row>
    <row r="6223" spans="1:8" x14ac:dyDescent="0.2">
      <c r="A6223">
        <f t="shared" si="582"/>
        <v>11</v>
      </c>
      <c r="B6223" t="b">
        <f t="shared" si="583"/>
        <v>0</v>
      </c>
      <c r="C6223" t="str">
        <f t="shared" si="584"/>
        <v>OFF</v>
      </c>
      <c r="D6223" s="4">
        <f t="shared" si="586"/>
        <v>42689.208333318245</v>
      </c>
      <c r="E6223" t="str">
        <f t="shared" si="587"/>
        <v>LRKPLGS</v>
      </c>
      <c r="F6223" s="39">
        <v>88.800468444824219</v>
      </c>
      <c r="G6223">
        <f t="shared" si="585"/>
        <v>1.4973482330855831E-3</v>
      </c>
      <c r="H6223" s="38">
        <f>G6223*SUMIF('Manual Inputs'!$B$11:$B$22,'Expanded kW'!A6223,'Manual Inputs'!$C$11:$C$22)</f>
        <v>56164.985690935144</v>
      </c>
    </row>
    <row r="6224" spans="1:8" x14ac:dyDescent="0.2">
      <c r="A6224">
        <f t="shared" si="582"/>
        <v>11</v>
      </c>
      <c r="B6224" t="b">
        <f t="shared" si="583"/>
        <v>0</v>
      </c>
      <c r="C6224" t="str">
        <f t="shared" si="584"/>
        <v>OFF</v>
      </c>
      <c r="D6224" s="4">
        <f t="shared" si="586"/>
        <v>42689.24999998491</v>
      </c>
      <c r="E6224" t="str">
        <f t="shared" si="587"/>
        <v>LRKPLGS</v>
      </c>
      <c r="F6224" s="39">
        <v>101.83919525146484</v>
      </c>
      <c r="G6224">
        <f t="shared" si="585"/>
        <v>1.7172064713080518E-3</v>
      </c>
      <c r="H6224" s="38">
        <f>G6224*SUMIF('Manual Inputs'!$B$11:$B$22,'Expanded kW'!A6224,'Manual Inputs'!$C$11:$C$22)</f>
        <v>64411.787958402994</v>
      </c>
    </row>
    <row r="6225" spans="1:8" x14ac:dyDescent="0.2">
      <c r="A6225">
        <f t="shared" si="582"/>
        <v>11</v>
      </c>
      <c r="B6225" t="b">
        <f t="shared" si="583"/>
        <v>0</v>
      </c>
      <c r="C6225" t="str">
        <f t="shared" si="584"/>
        <v>ON</v>
      </c>
      <c r="D6225" s="4">
        <f t="shared" si="586"/>
        <v>42689.291666651574</v>
      </c>
      <c r="E6225" t="str">
        <f t="shared" si="587"/>
        <v>LRKPLGS</v>
      </c>
      <c r="F6225" s="39">
        <v>111.59818267822266</v>
      </c>
      <c r="G6225">
        <f t="shared" si="585"/>
        <v>1.8817619385941248E-3</v>
      </c>
      <c r="H6225" s="38">
        <f>G6225*SUMIF('Manual Inputs'!$B$11:$B$22,'Expanded kW'!A6225,'Manual Inputs'!$C$11:$C$22)</f>
        <v>70584.203473558038</v>
      </c>
    </row>
    <row r="6226" spans="1:8" x14ac:dyDescent="0.2">
      <c r="A6226">
        <f t="shared" si="582"/>
        <v>11</v>
      </c>
      <c r="B6226" t="b">
        <f t="shared" si="583"/>
        <v>0</v>
      </c>
      <c r="C6226" t="str">
        <f t="shared" si="584"/>
        <v>ON</v>
      </c>
      <c r="D6226" s="4">
        <f t="shared" si="586"/>
        <v>42689.333333318238</v>
      </c>
      <c r="E6226" t="str">
        <f t="shared" si="587"/>
        <v>LRKPLGS</v>
      </c>
      <c r="F6226" s="39">
        <v>108.08750915527344</v>
      </c>
      <c r="G6226">
        <f t="shared" si="585"/>
        <v>1.8225651698316426E-3</v>
      </c>
      <c r="H6226" s="38">
        <f>G6226*SUMIF('Manual Inputs'!$B$11:$B$22,'Expanded kW'!A6226,'Manual Inputs'!$C$11:$C$22)</f>
        <v>68363.754284097929</v>
      </c>
    </row>
    <row r="6227" spans="1:8" x14ac:dyDescent="0.2">
      <c r="A6227">
        <f t="shared" si="582"/>
        <v>11</v>
      </c>
      <c r="B6227" t="b">
        <f t="shared" si="583"/>
        <v>0</v>
      </c>
      <c r="C6227" t="str">
        <f t="shared" si="584"/>
        <v>ON</v>
      </c>
      <c r="D6227" s="4">
        <f t="shared" si="586"/>
        <v>42689.374999984902</v>
      </c>
      <c r="E6227" t="str">
        <f t="shared" si="587"/>
        <v>LRKPLGS</v>
      </c>
      <c r="F6227" s="39">
        <v>112.90092468261719</v>
      </c>
      <c r="G6227">
        <f t="shared" si="585"/>
        <v>1.9037286970201635E-3</v>
      </c>
      <c r="H6227" s="38">
        <f>G6227*SUMIF('Manual Inputs'!$B$11:$B$22,'Expanded kW'!A6227,'Manual Inputs'!$C$11:$C$22)</f>
        <v>71408.168564251915</v>
      </c>
    </row>
    <row r="6228" spans="1:8" x14ac:dyDescent="0.2">
      <c r="A6228">
        <f t="shared" si="582"/>
        <v>11</v>
      </c>
      <c r="B6228" t="b">
        <f t="shared" si="583"/>
        <v>0</v>
      </c>
      <c r="C6228" t="str">
        <f t="shared" si="584"/>
        <v>ON</v>
      </c>
      <c r="D6228" s="4">
        <f t="shared" si="586"/>
        <v>42689.416666651567</v>
      </c>
      <c r="E6228" t="str">
        <f t="shared" si="587"/>
        <v>LRKPLGS</v>
      </c>
      <c r="F6228" s="39">
        <v>114.62522888183594</v>
      </c>
      <c r="G6228">
        <f t="shared" si="585"/>
        <v>1.9328038121768643E-3</v>
      </c>
      <c r="H6228" s="38">
        <f>G6228*SUMIF('Manual Inputs'!$B$11:$B$22,'Expanded kW'!A6228,'Manual Inputs'!$C$11:$C$22)</f>
        <v>72498.765521362729</v>
      </c>
    </row>
    <row r="6229" spans="1:8" x14ac:dyDescent="0.2">
      <c r="A6229">
        <f t="shared" si="582"/>
        <v>11</v>
      </c>
      <c r="B6229" t="b">
        <f t="shared" si="583"/>
        <v>0</v>
      </c>
      <c r="C6229" t="str">
        <f t="shared" si="584"/>
        <v>ON</v>
      </c>
      <c r="D6229" s="4">
        <f t="shared" si="586"/>
        <v>42689.458333318231</v>
      </c>
      <c r="E6229" t="str">
        <f t="shared" si="587"/>
        <v>LRKPLGS</v>
      </c>
      <c r="F6229" s="39">
        <v>107.51178741455078</v>
      </c>
      <c r="G6229">
        <f t="shared" si="585"/>
        <v>1.8128573839796382E-3</v>
      </c>
      <c r="H6229" s="38">
        <f>G6229*SUMIF('Manual Inputs'!$B$11:$B$22,'Expanded kW'!A6229,'Manual Inputs'!$C$11:$C$22)</f>
        <v>67999.618780131073</v>
      </c>
    </row>
    <row r="6230" spans="1:8" x14ac:dyDescent="0.2">
      <c r="A6230">
        <f t="shared" si="582"/>
        <v>11</v>
      </c>
      <c r="B6230" t="b">
        <f t="shared" si="583"/>
        <v>0</v>
      </c>
      <c r="C6230" t="str">
        <f t="shared" si="584"/>
        <v>ON</v>
      </c>
      <c r="D6230" s="4">
        <f t="shared" si="586"/>
        <v>42689.499999984895</v>
      </c>
      <c r="E6230" t="str">
        <f t="shared" si="587"/>
        <v>LRKPLGS</v>
      </c>
      <c r="F6230" s="39">
        <v>111.43283843994141</v>
      </c>
      <c r="G6230">
        <f t="shared" si="585"/>
        <v>1.8789739138530713E-3</v>
      </c>
      <c r="H6230" s="38">
        <f>G6230*SUMIF('Manual Inputs'!$B$11:$B$22,'Expanded kW'!A6230,'Manual Inputs'!$C$11:$C$22)</f>
        <v>70479.625683150152</v>
      </c>
    </row>
    <row r="6231" spans="1:8" x14ac:dyDescent="0.2">
      <c r="A6231">
        <f t="shared" si="582"/>
        <v>11</v>
      </c>
      <c r="B6231" t="b">
        <f t="shared" si="583"/>
        <v>0</v>
      </c>
      <c r="C6231" t="str">
        <f t="shared" si="584"/>
        <v>ON</v>
      </c>
      <c r="D6231" s="4">
        <f t="shared" si="586"/>
        <v>42689.541666651559</v>
      </c>
      <c r="E6231" t="str">
        <f t="shared" si="587"/>
        <v>LRKPLGS</v>
      </c>
      <c r="F6231" s="39">
        <v>107.09095001220703</v>
      </c>
      <c r="G6231">
        <f t="shared" si="585"/>
        <v>1.8057612486568019E-3</v>
      </c>
      <c r="H6231" s="38">
        <f>G6231*SUMIF('Manual Inputs'!$B$11:$B$22,'Expanded kW'!A6231,'Manual Inputs'!$C$11:$C$22)</f>
        <v>67733.445334260876</v>
      </c>
    </row>
    <row r="6232" spans="1:8" x14ac:dyDescent="0.2">
      <c r="A6232">
        <f t="shared" si="582"/>
        <v>11</v>
      </c>
      <c r="B6232" t="b">
        <f t="shared" si="583"/>
        <v>0</v>
      </c>
      <c r="C6232" t="str">
        <f t="shared" si="584"/>
        <v>ON</v>
      </c>
      <c r="D6232" s="4">
        <f t="shared" si="586"/>
        <v>42689.583333318224</v>
      </c>
      <c r="E6232" t="str">
        <f t="shared" si="587"/>
        <v>LRKPLGS</v>
      </c>
      <c r="F6232" s="39">
        <v>106.17632293701172</v>
      </c>
      <c r="G6232">
        <f t="shared" si="585"/>
        <v>1.7903388611518656E-3</v>
      </c>
      <c r="H6232" s="38">
        <f>G6232*SUMIF('Manual Inputs'!$B$11:$B$22,'Expanded kW'!A6232,'Manual Inputs'!$C$11:$C$22)</f>
        <v>67154.957208122156</v>
      </c>
    </row>
    <row r="6233" spans="1:8" x14ac:dyDescent="0.2">
      <c r="A6233">
        <f t="shared" si="582"/>
        <v>11</v>
      </c>
      <c r="B6233" t="b">
        <f t="shared" si="583"/>
        <v>0</v>
      </c>
      <c r="C6233" t="str">
        <f t="shared" si="584"/>
        <v>ON</v>
      </c>
      <c r="D6233" s="4">
        <f t="shared" si="586"/>
        <v>42689.624999984888</v>
      </c>
      <c r="E6233" t="str">
        <f t="shared" si="587"/>
        <v>LRKPLGS</v>
      </c>
      <c r="F6233" s="39">
        <v>102.94302368164062</v>
      </c>
      <c r="G6233">
        <f t="shared" si="585"/>
        <v>1.7358191608411065E-3</v>
      </c>
      <c r="H6233" s="38">
        <f>G6233*SUMIF('Manual Inputs'!$B$11:$B$22,'Expanded kW'!A6233,'Manual Inputs'!$C$11:$C$22)</f>
        <v>65109.943149156199</v>
      </c>
    </row>
    <row r="6234" spans="1:8" x14ac:dyDescent="0.2">
      <c r="A6234">
        <f t="shared" si="582"/>
        <v>11</v>
      </c>
      <c r="B6234" t="b">
        <f t="shared" si="583"/>
        <v>0</v>
      </c>
      <c r="C6234" t="str">
        <f t="shared" si="584"/>
        <v>ON</v>
      </c>
      <c r="D6234" s="4">
        <f t="shared" si="586"/>
        <v>42689.666666651552</v>
      </c>
      <c r="E6234" t="str">
        <f t="shared" si="587"/>
        <v>LRKPLGS</v>
      </c>
      <c r="F6234" s="39">
        <v>95.416732788085938</v>
      </c>
      <c r="G6234">
        <f t="shared" si="585"/>
        <v>1.6089112900999239E-3</v>
      </c>
      <c r="H6234" s="38">
        <f>G6234*SUMIF('Manual Inputs'!$B$11:$B$22,'Expanded kW'!A6234,'Manual Inputs'!$C$11:$C$22)</f>
        <v>60349.67523902726</v>
      </c>
    </row>
    <row r="6235" spans="1:8" x14ac:dyDescent="0.2">
      <c r="A6235">
        <f t="shared" si="582"/>
        <v>11</v>
      </c>
      <c r="B6235" t="b">
        <f t="shared" si="583"/>
        <v>0</v>
      </c>
      <c r="C6235" t="str">
        <f t="shared" si="584"/>
        <v>ON</v>
      </c>
      <c r="D6235" s="4">
        <f t="shared" si="586"/>
        <v>42689.708333318216</v>
      </c>
      <c r="E6235" t="str">
        <f t="shared" si="587"/>
        <v>LRKPLGS</v>
      </c>
      <c r="F6235" s="39">
        <v>95.286575317382812</v>
      </c>
      <c r="G6235">
        <f t="shared" si="585"/>
        <v>1.6067165825472119E-3</v>
      </c>
      <c r="H6235" s="38">
        <f>G6235*SUMIF('Manual Inputs'!$B$11:$B$22,'Expanded kW'!A6235,'Manual Inputs'!$C$11:$C$22)</f>
        <v>60267.352559793289</v>
      </c>
    </row>
    <row r="6236" spans="1:8" x14ac:dyDescent="0.2">
      <c r="A6236">
        <f t="shared" si="582"/>
        <v>11</v>
      </c>
      <c r="B6236" t="b">
        <f t="shared" si="583"/>
        <v>0</v>
      </c>
      <c r="C6236" t="str">
        <f t="shared" si="584"/>
        <v>ON</v>
      </c>
      <c r="D6236" s="4">
        <f t="shared" si="586"/>
        <v>42689.749999984881</v>
      </c>
      <c r="E6236" t="str">
        <f t="shared" si="587"/>
        <v>LRKPLGS</v>
      </c>
      <c r="F6236" s="39">
        <v>87.548660278320312</v>
      </c>
      <c r="G6236">
        <f t="shared" si="585"/>
        <v>1.4762403180137006E-3</v>
      </c>
      <c r="H6236" s="38">
        <f>G6236*SUMIF('Manual Inputs'!$B$11:$B$22,'Expanded kW'!A6236,'Manual Inputs'!$C$11:$C$22)</f>
        <v>55373.235500977833</v>
      </c>
    </row>
    <row r="6237" spans="1:8" x14ac:dyDescent="0.2">
      <c r="A6237">
        <f t="shared" si="582"/>
        <v>11</v>
      </c>
      <c r="B6237" t="b">
        <f t="shared" si="583"/>
        <v>0</v>
      </c>
      <c r="C6237" t="str">
        <f t="shared" si="584"/>
        <v>ON</v>
      </c>
      <c r="D6237" s="4">
        <f t="shared" si="586"/>
        <v>42689.791666651545</v>
      </c>
      <c r="E6237" t="str">
        <f t="shared" si="587"/>
        <v>LRKPLGS</v>
      </c>
      <c r="F6237" s="39">
        <v>89.283912658691406</v>
      </c>
      <c r="G6237">
        <f t="shared" si="585"/>
        <v>1.5055000407517699E-3</v>
      </c>
      <c r="H6237" s="38">
        <f>G6237*SUMIF('Manual Inputs'!$B$11:$B$22,'Expanded kW'!A6237,'Manual Inputs'!$C$11:$C$22)</f>
        <v>56470.757021084013</v>
      </c>
    </row>
    <row r="6238" spans="1:8" x14ac:dyDescent="0.2">
      <c r="A6238">
        <f t="shared" si="582"/>
        <v>11</v>
      </c>
      <c r="B6238" t="b">
        <f t="shared" si="583"/>
        <v>0</v>
      </c>
      <c r="C6238" t="str">
        <f t="shared" si="584"/>
        <v>ON</v>
      </c>
      <c r="D6238" s="4">
        <f t="shared" si="586"/>
        <v>42689.833333318209</v>
      </c>
      <c r="E6238" t="str">
        <f t="shared" si="587"/>
        <v>LRKPLGS</v>
      </c>
      <c r="F6238" s="39">
        <v>83.566307067871094</v>
      </c>
      <c r="G6238">
        <f t="shared" si="585"/>
        <v>1.4090901143310039E-3</v>
      </c>
      <c r="H6238" s="38">
        <f>G6238*SUMIF('Manual Inputs'!$B$11:$B$22,'Expanded kW'!A6238,'Manual Inputs'!$C$11:$C$22)</f>
        <v>52854.455870664227</v>
      </c>
    </row>
    <row r="6239" spans="1:8" x14ac:dyDescent="0.2">
      <c r="A6239">
        <f t="shared" si="582"/>
        <v>11</v>
      </c>
      <c r="B6239" t="b">
        <f t="shared" si="583"/>
        <v>0</v>
      </c>
      <c r="C6239" t="str">
        <f t="shared" si="584"/>
        <v>OFF</v>
      </c>
      <c r="D6239" s="4">
        <f t="shared" si="586"/>
        <v>42689.874999984873</v>
      </c>
      <c r="E6239" t="str">
        <f t="shared" si="587"/>
        <v>LRKPLGS</v>
      </c>
      <c r="F6239" s="39">
        <v>75.229827880859375</v>
      </c>
      <c r="G6239">
        <f t="shared" si="585"/>
        <v>1.2685208966293794E-3</v>
      </c>
      <c r="H6239" s="38">
        <f>G6239*SUMIF('Manual Inputs'!$B$11:$B$22,'Expanded kW'!A6239,'Manual Inputs'!$C$11:$C$22)</f>
        <v>47581.755822440755</v>
      </c>
    </row>
    <row r="6240" spans="1:8" x14ac:dyDescent="0.2">
      <c r="A6240">
        <f t="shared" si="582"/>
        <v>11</v>
      </c>
      <c r="B6240" t="b">
        <f t="shared" si="583"/>
        <v>0</v>
      </c>
      <c r="C6240" t="str">
        <f t="shared" si="584"/>
        <v>OFF</v>
      </c>
      <c r="D6240" s="4">
        <f t="shared" si="586"/>
        <v>42689.916666651538</v>
      </c>
      <c r="E6240" t="str">
        <f t="shared" si="587"/>
        <v>LRKPLGS</v>
      </c>
      <c r="F6240" s="39">
        <v>71.682487487792969</v>
      </c>
      <c r="G6240">
        <f t="shared" si="585"/>
        <v>1.2087058532773115E-3</v>
      </c>
      <c r="H6240" s="38">
        <f>G6240*SUMIF('Manual Inputs'!$B$11:$B$22,'Expanded kW'!A6240,'Manual Inputs'!$C$11:$C$22)</f>
        <v>45338.115378795505</v>
      </c>
    </row>
    <row r="6241" spans="1:8" x14ac:dyDescent="0.2">
      <c r="A6241">
        <f t="shared" si="582"/>
        <v>11</v>
      </c>
      <c r="B6241" t="b">
        <f t="shared" si="583"/>
        <v>0</v>
      </c>
      <c r="C6241" t="str">
        <f t="shared" si="584"/>
        <v>OFF</v>
      </c>
      <c r="D6241" s="4">
        <f t="shared" si="586"/>
        <v>42689.958333318202</v>
      </c>
      <c r="E6241" t="str">
        <f t="shared" si="587"/>
        <v>LRKPLGS</v>
      </c>
      <c r="F6241" s="39">
        <v>69.372879028320312</v>
      </c>
      <c r="G6241">
        <f t="shared" si="585"/>
        <v>1.1697613723925097E-3</v>
      </c>
      <c r="H6241" s="38">
        <f>G6241*SUMIF('Manual Inputs'!$B$11:$B$22,'Expanded kW'!A6241,'Manual Inputs'!$C$11:$C$22)</f>
        <v>43877.322115542112</v>
      </c>
    </row>
    <row r="6242" spans="1:8" x14ac:dyDescent="0.2">
      <c r="A6242">
        <f t="shared" si="582"/>
        <v>11</v>
      </c>
      <c r="B6242" t="b">
        <f t="shared" si="583"/>
        <v>0</v>
      </c>
      <c r="C6242" t="str">
        <f t="shared" si="584"/>
        <v>OFF</v>
      </c>
      <c r="D6242" s="4">
        <f t="shared" si="586"/>
        <v>42689.999999984866</v>
      </c>
      <c r="E6242" t="str">
        <f t="shared" si="587"/>
        <v>LRKPLGS</v>
      </c>
      <c r="F6242" s="39">
        <v>68.190956115722656</v>
      </c>
      <c r="G6242">
        <f t="shared" si="585"/>
        <v>1.1498318583278277E-3</v>
      </c>
      <c r="H6242" s="38">
        <f>G6242*SUMIF('Manual Inputs'!$B$11:$B$22,'Expanded kW'!A6242,'Manual Inputs'!$C$11:$C$22)</f>
        <v>43129.773317248524</v>
      </c>
    </row>
    <row r="6243" spans="1:8" x14ac:dyDescent="0.2">
      <c r="A6243">
        <f t="shared" si="582"/>
        <v>11</v>
      </c>
      <c r="B6243" t="b">
        <f t="shared" si="583"/>
        <v>0</v>
      </c>
      <c r="C6243" t="str">
        <f t="shared" si="584"/>
        <v>OFF</v>
      </c>
      <c r="D6243" s="4">
        <f t="shared" si="586"/>
        <v>42690.04166665153</v>
      </c>
      <c r="E6243" t="str">
        <f t="shared" si="587"/>
        <v>LRKPLGS</v>
      </c>
      <c r="F6243" s="39">
        <v>66.91705322265625</v>
      </c>
      <c r="G6243">
        <f t="shared" si="585"/>
        <v>1.1283513832868566E-3</v>
      </c>
      <c r="H6243" s="38">
        <f>G6243*SUMIF('Manual Inputs'!$B$11:$B$22,'Expanded kW'!A6243,'Manual Inputs'!$C$11:$C$22)</f>
        <v>42324.048538835086</v>
      </c>
    </row>
    <row r="6244" spans="1:8" x14ac:dyDescent="0.2">
      <c r="A6244">
        <f t="shared" si="582"/>
        <v>11</v>
      </c>
      <c r="B6244" t="b">
        <f t="shared" si="583"/>
        <v>0</v>
      </c>
      <c r="C6244" t="str">
        <f t="shared" si="584"/>
        <v>OFF</v>
      </c>
      <c r="D6244" s="4">
        <f t="shared" si="586"/>
        <v>42690.083333318194</v>
      </c>
      <c r="E6244" t="str">
        <f t="shared" si="587"/>
        <v>LRKPLGS</v>
      </c>
      <c r="F6244" s="39">
        <v>65.505455017089844</v>
      </c>
      <c r="G6244">
        <f t="shared" si="585"/>
        <v>1.1045490980517855E-3</v>
      </c>
      <c r="H6244" s="38">
        <f>G6244*SUMIF('Manual Inputs'!$B$11:$B$22,'Expanded kW'!A6244,'Manual Inputs'!$C$11:$C$22)</f>
        <v>41431.233507501682</v>
      </c>
    </row>
    <row r="6245" spans="1:8" x14ac:dyDescent="0.2">
      <c r="A6245">
        <f t="shared" si="582"/>
        <v>11</v>
      </c>
      <c r="B6245" t="b">
        <f t="shared" si="583"/>
        <v>0</v>
      </c>
      <c r="C6245" t="str">
        <f t="shared" si="584"/>
        <v>OFF</v>
      </c>
      <c r="D6245" s="4">
        <f t="shared" si="586"/>
        <v>42690.124999984859</v>
      </c>
      <c r="E6245" t="str">
        <f t="shared" si="587"/>
        <v>LRKPLGS</v>
      </c>
      <c r="F6245" s="39">
        <v>63.980010986328125</v>
      </c>
      <c r="G6245">
        <f t="shared" si="585"/>
        <v>1.0788271512632813E-3</v>
      </c>
      <c r="H6245" s="38">
        <f>G6245*SUMIF('Manual Inputs'!$B$11:$B$22,'Expanded kW'!A6245,'Manual Inputs'!$C$11:$C$22)</f>
        <v>40466.412671975471</v>
      </c>
    </row>
    <row r="6246" spans="1:8" x14ac:dyDescent="0.2">
      <c r="A6246">
        <f t="shared" si="582"/>
        <v>11</v>
      </c>
      <c r="B6246" t="b">
        <f t="shared" si="583"/>
        <v>0</v>
      </c>
      <c r="C6246" t="str">
        <f t="shared" si="584"/>
        <v>OFF</v>
      </c>
      <c r="D6246" s="4">
        <f t="shared" si="586"/>
        <v>42690.166666651523</v>
      </c>
      <c r="E6246" t="str">
        <f t="shared" si="587"/>
        <v>LRKPLGS</v>
      </c>
      <c r="F6246" s="39">
        <v>67.008796691894531</v>
      </c>
      <c r="G6246">
        <f t="shared" si="585"/>
        <v>1.1298983562248028E-3</v>
      </c>
      <c r="H6246" s="38">
        <f>G6246*SUMIF('Manual Inputs'!$B$11:$B$22,'Expanded kW'!A6246,'Manual Inputs'!$C$11:$C$22)</f>
        <v>42382.074929092327</v>
      </c>
    </row>
    <row r="6247" spans="1:8" x14ac:dyDescent="0.2">
      <c r="A6247">
        <f t="shared" si="582"/>
        <v>11</v>
      </c>
      <c r="B6247" t="b">
        <f t="shared" si="583"/>
        <v>0</v>
      </c>
      <c r="C6247" t="str">
        <f t="shared" si="584"/>
        <v>OFF</v>
      </c>
      <c r="D6247" s="4">
        <f t="shared" si="586"/>
        <v>42690.208333318187</v>
      </c>
      <c r="E6247" t="str">
        <f t="shared" si="587"/>
        <v>LRKPLGS</v>
      </c>
      <c r="F6247" s="39">
        <v>79.281997680664063</v>
      </c>
      <c r="G6247">
        <f t="shared" si="585"/>
        <v>1.3368483435016933E-3</v>
      </c>
      <c r="H6247" s="38">
        <f>G6247*SUMIF('Manual Inputs'!$B$11:$B$22,'Expanded kW'!A6247,'Manual Inputs'!$C$11:$C$22)</f>
        <v>50144.693415103138</v>
      </c>
    </row>
    <row r="6248" spans="1:8" x14ac:dyDescent="0.2">
      <c r="A6248">
        <f t="shared" si="582"/>
        <v>11</v>
      </c>
      <c r="B6248" t="b">
        <f t="shared" si="583"/>
        <v>0</v>
      </c>
      <c r="C6248" t="str">
        <f t="shared" si="584"/>
        <v>OFF</v>
      </c>
      <c r="D6248" s="4">
        <f t="shared" si="586"/>
        <v>42690.249999984851</v>
      </c>
      <c r="E6248" t="str">
        <f t="shared" si="587"/>
        <v>LRKPLGS</v>
      </c>
      <c r="F6248" s="39">
        <v>93.297882080078125</v>
      </c>
      <c r="G6248">
        <f t="shared" si="585"/>
        <v>1.5731833551084664E-3</v>
      </c>
      <c r="H6248" s="38">
        <f>G6248*SUMIF('Manual Inputs'!$B$11:$B$22,'Expanded kW'!A6248,'Manual Inputs'!$C$11:$C$22)</f>
        <v>59009.533438193961</v>
      </c>
    </row>
    <row r="6249" spans="1:8" x14ac:dyDescent="0.2">
      <c r="A6249">
        <f t="shared" si="582"/>
        <v>11</v>
      </c>
      <c r="B6249" t="b">
        <f t="shared" si="583"/>
        <v>0</v>
      </c>
      <c r="C6249" t="str">
        <f t="shared" si="584"/>
        <v>ON</v>
      </c>
      <c r="D6249" s="4">
        <f t="shared" si="586"/>
        <v>42690.291666651516</v>
      </c>
      <c r="E6249" t="str">
        <f t="shared" si="587"/>
        <v>LRKPLGS</v>
      </c>
      <c r="F6249" s="39">
        <v>100.51142883300781</v>
      </c>
      <c r="G6249">
        <f t="shared" si="585"/>
        <v>1.6948177526960287E-3</v>
      </c>
      <c r="H6249" s="38">
        <f>G6249*SUMIF('Manual Inputs'!$B$11:$B$22,'Expanded kW'!A6249,'Manual Inputs'!$C$11:$C$22)</f>
        <v>63571.995295148299</v>
      </c>
    </row>
    <row r="6250" spans="1:8" x14ac:dyDescent="0.2">
      <c r="A6250">
        <f t="shared" si="582"/>
        <v>11</v>
      </c>
      <c r="B6250" t="b">
        <f t="shared" si="583"/>
        <v>0</v>
      </c>
      <c r="C6250" t="str">
        <f t="shared" si="584"/>
        <v>ON</v>
      </c>
      <c r="D6250" s="4">
        <f t="shared" si="586"/>
        <v>42690.33333331818</v>
      </c>
      <c r="E6250" t="str">
        <f t="shared" si="587"/>
        <v>LRKPLGS</v>
      </c>
      <c r="F6250" s="39">
        <v>99.615982055664063</v>
      </c>
      <c r="G6250">
        <f t="shared" si="585"/>
        <v>1.6797187822360819E-3</v>
      </c>
      <c r="H6250" s="38">
        <f>G6250*SUMIF('Manual Inputs'!$B$11:$B$22,'Expanded kW'!A6250,'Manual Inputs'!$C$11:$C$22)</f>
        <v>63005.638424319914</v>
      </c>
    </row>
    <row r="6251" spans="1:8" x14ac:dyDescent="0.2">
      <c r="A6251">
        <f t="shared" si="582"/>
        <v>11</v>
      </c>
      <c r="B6251" t="b">
        <f t="shared" si="583"/>
        <v>0</v>
      </c>
      <c r="C6251" t="str">
        <f t="shared" si="584"/>
        <v>ON</v>
      </c>
      <c r="D6251" s="4">
        <f t="shared" si="586"/>
        <v>42690.374999984844</v>
      </c>
      <c r="E6251" t="str">
        <f t="shared" si="587"/>
        <v>LRKPLGS</v>
      </c>
      <c r="F6251" s="39">
        <v>108.34429931640625</v>
      </c>
      <c r="G6251">
        <f t="shared" si="585"/>
        <v>1.8268951503011138E-3</v>
      </c>
      <c r="H6251" s="38">
        <f>G6251*SUMIF('Manual Inputs'!$B$11:$B$22,'Expanded kW'!A6251,'Manual Inputs'!$C$11:$C$22)</f>
        <v>68526.170271064926</v>
      </c>
    </row>
    <row r="6252" spans="1:8" x14ac:dyDescent="0.2">
      <c r="A6252">
        <f t="shared" si="582"/>
        <v>11</v>
      </c>
      <c r="B6252" t="b">
        <f t="shared" si="583"/>
        <v>0</v>
      </c>
      <c r="C6252" t="str">
        <f t="shared" si="584"/>
        <v>ON</v>
      </c>
      <c r="D6252" s="4">
        <f t="shared" si="586"/>
        <v>42690.416666651508</v>
      </c>
      <c r="E6252" t="str">
        <f t="shared" si="587"/>
        <v>LRKPLGS</v>
      </c>
      <c r="F6252" s="39">
        <v>111.64142608642578</v>
      </c>
      <c r="G6252">
        <f t="shared" si="585"/>
        <v>1.8824911063789298E-3</v>
      </c>
      <c r="H6252" s="38">
        <f>G6252*SUMIF('Manual Inputs'!$B$11:$B$22,'Expanded kW'!A6252,'Manual Inputs'!$C$11:$C$22)</f>
        <v>70611.554291019827</v>
      </c>
    </row>
    <row r="6253" spans="1:8" x14ac:dyDescent="0.2">
      <c r="A6253">
        <f t="shared" si="582"/>
        <v>11</v>
      </c>
      <c r="B6253" t="b">
        <f t="shared" si="583"/>
        <v>0</v>
      </c>
      <c r="C6253" t="str">
        <f t="shared" si="584"/>
        <v>ON</v>
      </c>
      <c r="D6253" s="4">
        <f t="shared" si="586"/>
        <v>42690.458333318173</v>
      </c>
      <c r="E6253" t="str">
        <f t="shared" si="587"/>
        <v>LRKPLGS</v>
      </c>
      <c r="F6253" s="39">
        <v>104.40255737304687</v>
      </c>
      <c r="G6253">
        <f t="shared" si="585"/>
        <v>1.7604297313958547E-3</v>
      </c>
      <c r="H6253" s="38">
        <f>G6253*SUMIF('Manual Inputs'!$B$11:$B$22,'Expanded kW'!A6253,'Manual Inputs'!$C$11:$C$22)</f>
        <v>66033.076667806556</v>
      </c>
    </row>
    <row r="6254" spans="1:8" x14ac:dyDescent="0.2">
      <c r="A6254">
        <f t="shared" si="582"/>
        <v>11</v>
      </c>
      <c r="B6254" t="b">
        <f t="shared" si="583"/>
        <v>0</v>
      </c>
      <c r="C6254" t="str">
        <f t="shared" si="584"/>
        <v>ON</v>
      </c>
      <c r="D6254" s="4">
        <f t="shared" si="586"/>
        <v>42690.499999984837</v>
      </c>
      <c r="E6254" t="str">
        <f t="shared" si="587"/>
        <v>LRKPLGS</v>
      </c>
      <c r="F6254" s="39">
        <v>105.97776794433594</v>
      </c>
      <c r="G6254">
        <f t="shared" si="585"/>
        <v>1.7869908386395955E-3</v>
      </c>
      <c r="H6254" s="38">
        <f>G6254*SUMIF('Manual Inputs'!$B$11:$B$22,'Expanded kW'!A6254,'Manual Inputs'!$C$11:$C$22)</f>
        <v>67029.37410571512</v>
      </c>
    </row>
    <row r="6255" spans="1:8" x14ac:dyDescent="0.2">
      <c r="A6255">
        <f t="shared" si="582"/>
        <v>11</v>
      </c>
      <c r="B6255" t="b">
        <f t="shared" si="583"/>
        <v>0</v>
      </c>
      <c r="C6255" t="str">
        <f t="shared" si="584"/>
        <v>ON</v>
      </c>
      <c r="D6255" s="4">
        <f t="shared" si="586"/>
        <v>42690.541666651501</v>
      </c>
      <c r="E6255" t="str">
        <f t="shared" si="587"/>
        <v>LRKPLGS</v>
      </c>
      <c r="F6255" s="39">
        <v>107.70672607421875</v>
      </c>
      <c r="G6255">
        <f t="shared" si="585"/>
        <v>1.8161444280991776E-3</v>
      </c>
      <c r="H6255" s="38">
        <f>G6255*SUMIF('Manual Inputs'!$B$11:$B$22,'Expanded kW'!A6255,'Manual Inputs'!$C$11:$C$22)</f>
        <v>68122.914605283891</v>
      </c>
    </row>
    <row r="6256" spans="1:8" x14ac:dyDescent="0.2">
      <c r="A6256">
        <f t="shared" si="582"/>
        <v>11</v>
      </c>
      <c r="B6256" t="b">
        <f t="shared" si="583"/>
        <v>0</v>
      </c>
      <c r="C6256" t="str">
        <f t="shared" si="584"/>
        <v>ON</v>
      </c>
      <c r="D6256" s="4">
        <f t="shared" si="586"/>
        <v>42690.583333318165</v>
      </c>
      <c r="E6256" t="str">
        <f t="shared" si="587"/>
        <v>LRKPLGS</v>
      </c>
      <c r="F6256" s="39">
        <v>102.5985107421875</v>
      </c>
      <c r="G6256">
        <f t="shared" si="585"/>
        <v>1.7300100040855226E-3</v>
      </c>
      <c r="H6256" s="38">
        <f>G6256*SUMIF('Manual Inputs'!$B$11:$B$22,'Expanded kW'!A6256,'Manual Inputs'!$C$11:$C$22)</f>
        <v>64892.04379959646</v>
      </c>
    </row>
    <row r="6257" spans="1:8" x14ac:dyDescent="0.2">
      <c r="A6257">
        <f t="shared" si="582"/>
        <v>11</v>
      </c>
      <c r="B6257" t="b">
        <f t="shared" si="583"/>
        <v>0</v>
      </c>
      <c r="C6257" t="str">
        <f t="shared" si="584"/>
        <v>ON</v>
      </c>
      <c r="D6257" s="4">
        <f t="shared" si="586"/>
        <v>42690.62499998483</v>
      </c>
      <c r="E6257" t="str">
        <f t="shared" si="587"/>
        <v>LRKPLGS</v>
      </c>
      <c r="F6257" s="39">
        <v>103.03047943115234</v>
      </c>
      <c r="G6257">
        <f t="shared" si="585"/>
        <v>1.7372938345032833E-3</v>
      </c>
      <c r="H6257" s="38">
        <f>G6257*SUMIF('Manual Inputs'!$B$11:$B$22,'Expanded kW'!A6257,'Manual Inputs'!$C$11:$C$22)</f>
        <v>65165.257619968565</v>
      </c>
    </row>
    <row r="6258" spans="1:8" x14ac:dyDescent="0.2">
      <c r="A6258">
        <f t="shared" si="582"/>
        <v>11</v>
      </c>
      <c r="B6258" t="b">
        <f t="shared" si="583"/>
        <v>0</v>
      </c>
      <c r="C6258" t="str">
        <f t="shared" si="584"/>
        <v>ON</v>
      </c>
      <c r="D6258" s="4">
        <f t="shared" si="586"/>
        <v>42690.666666651494</v>
      </c>
      <c r="E6258" t="str">
        <f t="shared" si="587"/>
        <v>LRKPLGS</v>
      </c>
      <c r="F6258" s="39">
        <v>96.160041809082031</v>
      </c>
      <c r="G6258">
        <f t="shared" si="585"/>
        <v>1.6214449227340425E-3</v>
      </c>
      <c r="H6258" s="38">
        <f>G6258*SUMIF('Manual Inputs'!$B$11:$B$22,'Expanded kW'!A6258,'Manual Inputs'!$C$11:$C$22)</f>
        <v>60819.807224357137</v>
      </c>
    </row>
    <row r="6259" spans="1:8" x14ac:dyDescent="0.2">
      <c r="A6259">
        <f t="shared" si="582"/>
        <v>11</v>
      </c>
      <c r="B6259" t="b">
        <f t="shared" si="583"/>
        <v>0</v>
      </c>
      <c r="C6259" t="str">
        <f t="shared" si="584"/>
        <v>ON</v>
      </c>
      <c r="D6259" s="4">
        <f t="shared" si="586"/>
        <v>42690.708333318158</v>
      </c>
      <c r="E6259" t="str">
        <f t="shared" si="587"/>
        <v>LRKPLGS</v>
      </c>
      <c r="F6259" s="39">
        <v>97.464508056640625</v>
      </c>
      <c r="G6259">
        <f t="shared" si="585"/>
        <v>1.6434407552460668E-3</v>
      </c>
      <c r="H6259" s="38">
        <f>G6259*SUMIF('Manual Inputs'!$B$11:$B$22,'Expanded kW'!A6259,'Manual Inputs'!$C$11:$C$22)</f>
        <v>61644.862873404301</v>
      </c>
    </row>
    <row r="6260" spans="1:8" x14ac:dyDescent="0.2">
      <c r="A6260">
        <f t="shared" si="582"/>
        <v>11</v>
      </c>
      <c r="B6260" t="b">
        <f t="shared" si="583"/>
        <v>0</v>
      </c>
      <c r="C6260" t="str">
        <f t="shared" si="584"/>
        <v>ON</v>
      </c>
      <c r="D6260" s="4">
        <f t="shared" si="586"/>
        <v>42690.749999984822</v>
      </c>
      <c r="E6260" t="str">
        <f t="shared" si="587"/>
        <v>LRKPLGS</v>
      </c>
      <c r="F6260" s="39">
        <v>100.60035705566406</v>
      </c>
      <c r="G6260">
        <f t="shared" si="585"/>
        <v>1.6963172551130515E-3</v>
      </c>
      <c r="H6260" s="38">
        <f>G6260*SUMIF('Manual Inputs'!$B$11:$B$22,'Expanded kW'!A6260,'Manual Inputs'!$C$11:$C$22)</f>
        <v>63628.241083492445</v>
      </c>
    </row>
    <row r="6261" spans="1:8" x14ac:dyDescent="0.2">
      <c r="A6261">
        <f t="shared" si="582"/>
        <v>11</v>
      </c>
      <c r="B6261" t="b">
        <f t="shared" si="583"/>
        <v>0</v>
      </c>
      <c r="C6261" t="str">
        <f t="shared" si="584"/>
        <v>ON</v>
      </c>
      <c r="D6261" s="4">
        <f t="shared" si="586"/>
        <v>42690.791666651487</v>
      </c>
      <c r="E6261" t="str">
        <f t="shared" si="587"/>
        <v>LRKPLGS</v>
      </c>
      <c r="F6261" s="39">
        <v>92.801597595214844</v>
      </c>
      <c r="G6261">
        <f t="shared" si="585"/>
        <v>1.5648150355541666E-3</v>
      </c>
      <c r="H6261" s="38">
        <f>G6261*SUMIF('Manual Inputs'!$B$11:$B$22,'Expanded kW'!A6261,'Manual Inputs'!$C$11:$C$22)</f>
        <v>58695.64082614881</v>
      </c>
    </row>
    <row r="6262" spans="1:8" x14ac:dyDescent="0.2">
      <c r="A6262">
        <f t="shared" si="582"/>
        <v>11</v>
      </c>
      <c r="B6262" t="b">
        <f t="shared" si="583"/>
        <v>0</v>
      </c>
      <c r="C6262" t="str">
        <f t="shared" si="584"/>
        <v>ON</v>
      </c>
      <c r="D6262" s="4">
        <f t="shared" si="586"/>
        <v>42690.833333318151</v>
      </c>
      <c r="E6262" t="str">
        <f t="shared" si="587"/>
        <v>LRKPLGS</v>
      </c>
      <c r="F6262" s="39">
        <v>86.29449462890625</v>
      </c>
      <c r="G6262">
        <f t="shared" si="585"/>
        <v>1.455092651204785E-3</v>
      </c>
      <c r="H6262" s="38">
        <f>G6262*SUMIF('Manual Inputs'!$B$11:$B$22,'Expanded kW'!A6262,'Manual Inputs'!$C$11:$C$22)</f>
        <v>54579.994237873798</v>
      </c>
    </row>
    <row r="6263" spans="1:8" x14ac:dyDescent="0.2">
      <c r="A6263">
        <f t="shared" si="582"/>
        <v>11</v>
      </c>
      <c r="B6263" t="b">
        <f t="shared" si="583"/>
        <v>0</v>
      </c>
      <c r="C6263" t="str">
        <f t="shared" si="584"/>
        <v>OFF</v>
      </c>
      <c r="D6263" s="4">
        <f t="shared" si="586"/>
        <v>42690.874999984815</v>
      </c>
      <c r="E6263" t="str">
        <f t="shared" si="587"/>
        <v>LRKPLGS</v>
      </c>
      <c r="F6263" s="39">
        <v>79.766921997070313</v>
      </c>
      <c r="G6263">
        <f t="shared" si="585"/>
        <v>1.3450251085691241E-3</v>
      </c>
      <c r="H6263" s="38">
        <f>G6263*SUMIF('Manual Inputs'!$B$11:$B$22,'Expanded kW'!A6263,'Manual Inputs'!$C$11:$C$22)</f>
        <v>50451.400888263219</v>
      </c>
    </row>
    <row r="6264" spans="1:8" x14ac:dyDescent="0.2">
      <c r="A6264">
        <f t="shared" si="582"/>
        <v>11</v>
      </c>
      <c r="B6264" t="b">
        <f t="shared" si="583"/>
        <v>0</v>
      </c>
      <c r="C6264" t="str">
        <f t="shared" si="584"/>
        <v>OFF</v>
      </c>
      <c r="D6264" s="4">
        <f t="shared" si="586"/>
        <v>42690.916666651479</v>
      </c>
      <c r="E6264" t="str">
        <f t="shared" si="587"/>
        <v>LRKPLGS</v>
      </c>
      <c r="F6264" s="39">
        <v>73.173820495605469</v>
      </c>
      <c r="G6264">
        <f t="shared" si="585"/>
        <v>1.2338526220196154E-3</v>
      </c>
      <c r="H6264" s="38">
        <f>G6264*SUMIF('Manual Inputs'!$B$11:$B$22,'Expanded kW'!A6264,'Manual Inputs'!$C$11:$C$22)</f>
        <v>46281.361495748737</v>
      </c>
    </row>
    <row r="6265" spans="1:8" x14ac:dyDescent="0.2">
      <c r="A6265">
        <f t="shared" si="582"/>
        <v>11</v>
      </c>
      <c r="B6265" t="b">
        <f t="shared" si="583"/>
        <v>0</v>
      </c>
      <c r="C6265" t="str">
        <f t="shared" si="584"/>
        <v>OFF</v>
      </c>
      <c r="D6265" s="4">
        <f t="shared" si="586"/>
        <v>42690.958333318144</v>
      </c>
      <c r="E6265" t="str">
        <f t="shared" si="587"/>
        <v>LRKPLGS</v>
      </c>
      <c r="F6265" s="39">
        <v>75.538993835449219</v>
      </c>
      <c r="G6265">
        <f t="shared" si="585"/>
        <v>1.27373403462226E-3</v>
      </c>
      <c r="H6265" s="38">
        <f>G6265*SUMIF('Manual Inputs'!$B$11:$B$22,'Expanded kW'!A6265,'Manual Inputs'!$C$11:$C$22)</f>
        <v>47777.298725758337</v>
      </c>
    </row>
    <row r="6266" spans="1:8" x14ac:dyDescent="0.2">
      <c r="A6266">
        <f t="shared" si="582"/>
        <v>11</v>
      </c>
      <c r="B6266" t="b">
        <f t="shared" si="583"/>
        <v>0</v>
      </c>
      <c r="C6266" t="str">
        <f t="shared" si="584"/>
        <v>OFF</v>
      </c>
      <c r="D6266" s="4">
        <f t="shared" si="586"/>
        <v>42690.999999984808</v>
      </c>
      <c r="E6266" t="str">
        <f t="shared" si="587"/>
        <v>LRKPLGS</v>
      </c>
      <c r="F6266" s="39">
        <v>74.161445617675781</v>
      </c>
      <c r="G6266">
        <f t="shared" si="585"/>
        <v>1.2505058982622038E-3</v>
      </c>
      <c r="H6266" s="38">
        <f>G6266*SUMIF('Manual Inputs'!$B$11:$B$22,'Expanded kW'!A6266,'Manual Inputs'!$C$11:$C$22)</f>
        <v>46906.019809162397</v>
      </c>
    </row>
    <row r="6267" spans="1:8" x14ac:dyDescent="0.2">
      <c r="A6267">
        <f t="shared" si="582"/>
        <v>11</v>
      </c>
      <c r="B6267" t="b">
        <f t="shared" si="583"/>
        <v>0</v>
      </c>
      <c r="C6267" t="str">
        <f t="shared" si="584"/>
        <v>OFF</v>
      </c>
      <c r="D6267" s="4">
        <f t="shared" si="586"/>
        <v>42691.041666651472</v>
      </c>
      <c r="E6267" t="str">
        <f t="shared" si="587"/>
        <v>LRKPLGS</v>
      </c>
      <c r="F6267" s="39">
        <v>67.88812255859375</v>
      </c>
      <c r="G6267">
        <f t="shared" si="585"/>
        <v>1.1447254968454249E-3</v>
      </c>
      <c r="H6267" s="38">
        <f>G6267*SUMIF('Manual Inputs'!$B$11:$B$22,'Expanded kW'!A6267,'Manual Inputs'!$C$11:$C$22)</f>
        <v>42938.235561865542</v>
      </c>
    </row>
    <row r="6268" spans="1:8" x14ac:dyDescent="0.2">
      <c r="A6268">
        <f t="shared" si="582"/>
        <v>11</v>
      </c>
      <c r="B6268" t="b">
        <f t="shared" si="583"/>
        <v>0</v>
      </c>
      <c r="C6268" t="str">
        <f t="shared" si="584"/>
        <v>OFF</v>
      </c>
      <c r="D6268" s="4">
        <f t="shared" si="586"/>
        <v>42691.083333318136</v>
      </c>
      <c r="E6268" t="str">
        <f t="shared" si="587"/>
        <v>LRKPLGS</v>
      </c>
      <c r="F6268" s="39">
        <v>66.900749206542969</v>
      </c>
      <c r="G6268">
        <f t="shared" si="585"/>
        <v>1.1280764659339759E-3</v>
      </c>
      <c r="H6268" s="38">
        <f>G6268*SUMIF('Manual Inputs'!$B$11:$B$22,'Expanded kW'!A6268,'Manual Inputs'!$C$11:$C$22)</f>
        <v>42313.736489273368</v>
      </c>
    </row>
    <row r="6269" spans="1:8" x14ac:dyDescent="0.2">
      <c r="A6269">
        <f t="shared" si="582"/>
        <v>11</v>
      </c>
      <c r="B6269" t="b">
        <f t="shared" si="583"/>
        <v>0</v>
      </c>
      <c r="C6269" t="str">
        <f t="shared" si="584"/>
        <v>OFF</v>
      </c>
      <c r="D6269" s="4">
        <f t="shared" si="586"/>
        <v>42691.124999984801</v>
      </c>
      <c r="E6269" t="str">
        <f t="shared" si="587"/>
        <v>LRKPLGS</v>
      </c>
      <c r="F6269" s="39">
        <v>65.162918090820313</v>
      </c>
      <c r="G6269">
        <f t="shared" si="585"/>
        <v>1.0987732607133267E-3</v>
      </c>
      <c r="H6269" s="38">
        <f>G6269*SUMIF('Manual Inputs'!$B$11:$B$22,'Expanded kW'!A6269,'Manual Inputs'!$C$11:$C$22)</f>
        <v>41214.583957116723</v>
      </c>
    </row>
    <row r="6270" spans="1:8" x14ac:dyDescent="0.2">
      <c r="A6270">
        <f t="shared" si="582"/>
        <v>11</v>
      </c>
      <c r="B6270" t="b">
        <f t="shared" si="583"/>
        <v>0</v>
      </c>
      <c r="C6270" t="str">
        <f t="shared" si="584"/>
        <v>OFF</v>
      </c>
      <c r="D6270" s="4">
        <f t="shared" si="586"/>
        <v>42691.166666651465</v>
      </c>
      <c r="E6270" t="str">
        <f t="shared" si="587"/>
        <v>LRKPLGS</v>
      </c>
      <c r="F6270" s="39">
        <v>65.904937744140625</v>
      </c>
      <c r="G6270">
        <f t="shared" si="585"/>
        <v>1.1112851521061552E-3</v>
      </c>
      <c r="H6270" s="38">
        <f>G6270*SUMIF('Manual Inputs'!$B$11:$B$22,'Expanded kW'!A6270,'Manual Inputs'!$C$11:$C$22)</f>
        <v>41683.900436421362</v>
      </c>
    </row>
    <row r="6271" spans="1:8" x14ac:dyDescent="0.2">
      <c r="A6271">
        <f t="shared" si="582"/>
        <v>11</v>
      </c>
      <c r="B6271" t="b">
        <f t="shared" si="583"/>
        <v>0</v>
      </c>
      <c r="C6271" t="str">
        <f t="shared" si="584"/>
        <v>OFF</v>
      </c>
      <c r="D6271" s="4">
        <f t="shared" si="586"/>
        <v>42691.208333318129</v>
      </c>
      <c r="E6271" t="str">
        <f t="shared" si="587"/>
        <v>LRKPLGS</v>
      </c>
      <c r="F6271" s="39">
        <v>80.879493713378906</v>
      </c>
      <c r="G6271">
        <f t="shared" si="585"/>
        <v>1.3637852268744771E-3</v>
      </c>
      <c r="H6271" s="38">
        <f>G6271*SUMIF('Manual Inputs'!$B$11:$B$22,'Expanded kW'!A6271,'Manual Inputs'!$C$11:$C$22)</f>
        <v>51155.086078453824</v>
      </c>
    </row>
    <row r="6272" spans="1:8" x14ac:dyDescent="0.2">
      <c r="A6272">
        <f t="shared" si="582"/>
        <v>11</v>
      </c>
      <c r="B6272" t="b">
        <f t="shared" si="583"/>
        <v>0</v>
      </c>
      <c r="C6272" t="str">
        <f t="shared" si="584"/>
        <v>OFF</v>
      </c>
      <c r="D6272" s="4">
        <f t="shared" si="586"/>
        <v>42691.249999984793</v>
      </c>
      <c r="E6272" t="str">
        <f t="shared" si="587"/>
        <v>LRKPLGS</v>
      </c>
      <c r="F6272" s="39">
        <v>98.920562744140625</v>
      </c>
      <c r="G6272">
        <f t="shared" si="585"/>
        <v>1.667992663043251E-3</v>
      </c>
      <c r="H6272" s="38">
        <f>G6272*SUMIF('Manual Inputs'!$B$11:$B$22,'Expanded kW'!A6272,'Manual Inputs'!$C$11:$C$22)</f>
        <v>62565.795973430337</v>
      </c>
    </row>
    <row r="6273" spans="1:8" x14ac:dyDescent="0.2">
      <c r="A6273">
        <f t="shared" si="582"/>
        <v>11</v>
      </c>
      <c r="B6273" t="b">
        <f t="shared" si="583"/>
        <v>0</v>
      </c>
      <c r="C6273" t="str">
        <f t="shared" si="584"/>
        <v>ON</v>
      </c>
      <c r="D6273" s="4">
        <f t="shared" si="586"/>
        <v>42691.291666651457</v>
      </c>
      <c r="E6273" t="str">
        <f t="shared" si="587"/>
        <v>LRKPLGS</v>
      </c>
      <c r="F6273" s="39">
        <v>104.93051910400391</v>
      </c>
      <c r="G6273">
        <f t="shared" si="585"/>
        <v>1.7693321907953398E-3</v>
      </c>
      <c r="H6273" s="38">
        <f>G6273*SUMIF('Manual Inputs'!$B$11:$B$22,'Expanded kW'!A6273,'Manual Inputs'!$C$11:$C$22)</f>
        <v>66367.004670483555</v>
      </c>
    </row>
    <row r="6274" spans="1:8" x14ac:dyDescent="0.2">
      <c r="A6274">
        <f t="shared" ref="A6274:A6337" si="588">MONTH(D6274)</f>
        <v>11</v>
      </c>
      <c r="B6274" t="b">
        <f t="shared" ref="B6274:B6337" si="589">IF(ISNA(VLOOKUP(DATE(YEAR(D6274),MONTH(D6274),DAY(D6274)),Holidays,1,FALSE)),FALSE,TRUE)</f>
        <v>0</v>
      </c>
      <c r="C6274" t="str">
        <f t="shared" ref="C6274:C6337" si="590">IF(OR(HOUR(D6274)&lt;PkStart,HOUR(D6274)&gt;OPkStart-1,WEEKDAY(D6274,2)&gt;5,B6274)=TRUE,"OFF","ON")</f>
        <v>ON</v>
      </c>
      <c r="D6274" s="4">
        <f t="shared" si="586"/>
        <v>42691.333333318122</v>
      </c>
      <c r="E6274" t="str">
        <f t="shared" si="587"/>
        <v>LRKPLGS</v>
      </c>
      <c r="F6274" s="39">
        <v>108.72442626953125</v>
      </c>
      <c r="G6274">
        <f t="shared" ref="G6274:G6337" si="591">IF(SUMIF($A$2:$A$8761,A6274,$F$2:$F$8761)=0,0,F6274/SUMIF($A$2:$A$8761,A6274,$F$2:$F$8761))</f>
        <v>1.8333048284433365E-3</v>
      </c>
      <c r="H6274" s="38">
        <f>G6274*SUMIF('Manual Inputs'!$B$11:$B$22,'Expanded kW'!A6274,'Manual Inputs'!$C$11:$C$22)</f>
        <v>68766.594958647169</v>
      </c>
    </row>
    <row r="6275" spans="1:8" x14ac:dyDescent="0.2">
      <c r="A6275">
        <f t="shared" si="588"/>
        <v>11</v>
      </c>
      <c r="B6275" t="b">
        <f t="shared" si="589"/>
        <v>0</v>
      </c>
      <c r="C6275" t="str">
        <f t="shared" si="590"/>
        <v>ON</v>
      </c>
      <c r="D6275" s="4">
        <f t="shared" si="586"/>
        <v>42691.374999984786</v>
      </c>
      <c r="E6275" t="str">
        <f t="shared" si="587"/>
        <v>LRKPLGS</v>
      </c>
      <c r="F6275" s="39">
        <v>107.73973846435547</v>
      </c>
      <c r="G6275">
        <f t="shared" si="591"/>
        <v>1.816701081064042E-3</v>
      </c>
      <c r="H6275" s="38">
        <f>G6275*SUMIF('Manual Inputs'!$B$11:$B$22,'Expanded kW'!A6275,'Manual Inputs'!$C$11:$C$22)</f>
        <v>68143.794454817631</v>
      </c>
    </row>
    <row r="6276" spans="1:8" x14ac:dyDescent="0.2">
      <c r="A6276">
        <f t="shared" si="588"/>
        <v>11</v>
      </c>
      <c r="B6276" t="b">
        <f t="shared" si="589"/>
        <v>0</v>
      </c>
      <c r="C6276" t="str">
        <f t="shared" si="590"/>
        <v>ON</v>
      </c>
      <c r="D6276" s="4">
        <f t="shared" ref="D6276:D6339" si="592">+D6275+1/24</f>
        <v>42691.41666665145</v>
      </c>
      <c r="E6276" t="str">
        <f t="shared" ref="E6276:E6339" si="593">+E6275</f>
        <v>LRKPLGS</v>
      </c>
      <c r="F6276" s="39">
        <v>110.30279541015625</v>
      </c>
      <c r="G6276">
        <f t="shared" si="591"/>
        <v>1.8599191952959181E-3</v>
      </c>
      <c r="H6276" s="38">
        <f>G6276*SUMIF('Manual Inputs'!$B$11:$B$22,'Expanded kW'!A6276,'Manual Inputs'!$C$11:$C$22)</f>
        <v>69764.89014504361</v>
      </c>
    </row>
    <row r="6277" spans="1:8" x14ac:dyDescent="0.2">
      <c r="A6277">
        <f t="shared" si="588"/>
        <v>11</v>
      </c>
      <c r="B6277" t="b">
        <f t="shared" si="589"/>
        <v>0</v>
      </c>
      <c r="C6277" t="str">
        <f t="shared" si="590"/>
        <v>ON</v>
      </c>
      <c r="D6277" s="4">
        <f t="shared" si="592"/>
        <v>42691.458333318114</v>
      </c>
      <c r="E6277" t="str">
        <f t="shared" si="593"/>
        <v>LRKPLGS</v>
      </c>
      <c r="F6277" s="39">
        <v>105.12380218505859</v>
      </c>
      <c r="G6277">
        <f t="shared" si="591"/>
        <v>1.7725913186464773E-3</v>
      </c>
      <c r="H6277" s="38">
        <f>G6277*SUMIF('Manual Inputs'!$B$11:$B$22,'Expanded kW'!A6277,'Manual Inputs'!$C$11:$C$22)</f>
        <v>66489.253366598059</v>
      </c>
    </row>
    <row r="6278" spans="1:8" x14ac:dyDescent="0.2">
      <c r="A6278">
        <f t="shared" si="588"/>
        <v>11</v>
      </c>
      <c r="B6278" t="b">
        <f t="shared" si="589"/>
        <v>0</v>
      </c>
      <c r="C6278" t="str">
        <f t="shared" si="590"/>
        <v>ON</v>
      </c>
      <c r="D6278" s="4">
        <f t="shared" si="592"/>
        <v>42691.499999984779</v>
      </c>
      <c r="E6278" t="str">
        <f t="shared" si="593"/>
        <v>LRKPLGS</v>
      </c>
      <c r="F6278" s="39">
        <v>107.69781494140625</v>
      </c>
      <c r="G6278">
        <f t="shared" si="591"/>
        <v>1.8159941691061198E-3</v>
      </c>
      <c r="H6278" s="38">
        <f>G6278*SUMIF('Manual Inputs'!$B$11:$B$22,'Expanded kW'!A6278,'Manual Inputs'!$C$11:$C$22)</f>
        <v>68117.278445298827</v>
      </c>
    </row>
    <row r="6279" spans="1:8" x14ac:dyDescent="0.2">
      <c r="A6279">
        <f t="shared" si="588"/>
        <v>11</v>
      </c>
      <c r="B6279" t="b">
        <f t="shared" si="589"/>
        <v>0</v>
      </c>
      <c r="C6279" t="str">
        <f t="shared" si="590"/>
        <v>ON</v>
      </c>
      <c r="D6279" s="4">
        <f t="shared" si="592"/>
        <v>42691.541666651443</v>
      </c>
      <c r="E6279" t="str">
        <f t="shared" si="593"/>
        <v>LRKPLGS</v>
      </c>
      <c r="F6279" s="39">
        <v>110.39900970458984</v>
      </c>
      <c r="G6279">
        <f t="shared" si="591"/>
        <v>1.8615415550231895E-3</v>
      </c>
      <c r="H6279" s="38">
        <f>G6279*SUMIF('Manual Inputs'!$B$11:$B$22,'Expanded kW'!A6279,'Manual Inputs'!$C$11:$C$22)</f>
        <v>69825.744266252252</v>
      </c>
    </row>
    <row r="6280" spans="1:8" x14ac:dyDescent="0.2">
      <c r="A6280">
        <f t="shared" si="588"/>
        <v>11</v>
      </c>
      <c r="B6280" t="b">
        <f t="shared" si="589"/>
        <v>0</v>
      </c>
      <c r="C6280" t="str">
        <f t="shared" si="590"/>
        <v>ON</v>
      </c>
      <c r="D6280" s="4">
        <f t="shared" si="592"/>
        <v>42691.583333318107</v>
      </c>
      <c r="E6280" t="str">
        <f t="shared" si="593"/>
        <v>LRKPLGS</v>
      </c>
      <c r="F6280" s="39">
        <v>110.60222625732422</v>
      </c>
      <c r="G6280">
        <f t="shared" si="591"/>
        <v>1.8649681804847392E-3</v>
      </c>
      <c r="H6280" s="38">
        <f>G6280*SUMIF('Manual Inputs'!$B$11:$B$22,'Expanded kW'!A6280,'Manual Inputs'!$C$11:$C$22)</f>
        <v>69954.275736596683</v>
      </c>
    </row>
    <row r="6281" spans="1:8" x14ac:dyDescent="0.2">
      <c r="A6281">
        <f t="shared" si="588"/>
        <v>11</v>
      </c>
      <c r="B6281" t="b">
        <f t="shared" si="589"/>
        <v>0</v>
      </c>
      <c r="C6281" t="str">
        <f t="shared" si="590"/>
        <v>ON</v>
      </c>
      <c r="D6281" s="4">
        <f t="shared" si="592"/>
        <v>42691.624999984771</v>
      </c>
      <c r="E6281" t="str">
        <f t="shared" si="593"/>
        <v>LRKPLGS</v>
      </c>
      <c r="F6281" s="39">
        <v>107.88077545166016</v>
      </c>
      <c r="G6281">
        <f t="shared" si="591"/>
        <v>1.8190792383805385E-3</v>
      </c>
      <c r="H6281" s="38">
        <f>G6281*SUMIF('Manual Inputs'!$B$11:$B$22,'Expanded kW'!A6281,'Manual Inputs'!$C$11:$C$22)</f>
        <v>68232.998267731993</v>
      </c>
    </row>
    <row r="6282" spans="1:8" x14ac:dyDescent="0.2">
      <c r="A6282">
        <f t="shared" si="588"/>
        <v>11</v>
      </c>
      <c r="B6282" t="b">
        <f t="shared" si="589"/>
        <v>0</v>
      </c>
      <c r="C6282" t="str">
        <f t="shared" si="590"/>
        <v>ON</v>
      </c>
      <c r="D6282" s="4">
        <f t="shared" si="592"/>
        <v>42691.666666651436</v>
      </c>
      <c r="E6282" t="str">
        <f t="shared" si="593"/>
        <v>LRKPLGS</v>
      </c>
      <c r="F6282" s="39">
        <v>94.961891174316406</v>
      </c>
      <c r="G6282">
        <f t="shared" si="591"/>
        <v>1.6012417777804616E-3</v>
      </c>
      <c r="H6282" s="38">
        <f>G6282*SUMIF('Manual Inputs'!$B$11:$B$22,'Expanded kW'!A6282,'Manual Inputs'!$C$11:$C$22)</f>
        <v>60061.99463129622</v>
      </c>
    </row>
    <row r="6283" spans="1:8" x14ac:dyDescent="0.2">
      <c r="A6283">
        <f t="shared" si="588"/>
        <v>11</v>
      </c>
      <c r="B6283" t="b">
        <f t="shared" si="589"/>
        <v>0</v>
      </c>
      <c r="C6283" t="str">
        <f t="shared" si="590"/>
        <v>ON</v>
      </c>
      <c r="D6283" s="4">
        <f t="shared" si="592"/>
        <v>42691.7083333181</v>
      </c>
      <c r="E6283" t="str">
        <f t="shared" si="593"/>
        <v>LRKPLGS</v>
      </c>
      <c r="F6283" s="39">
        <v>92.8590087890625</v>
      </c>
      <c r="G6283">
        <f t="shared" si="591"/>
        <v>1.5657830997003656E-3</v>
      </c>
      <c r="H6283" s="38">
        <f>G6283*SUMIF('Manual Inputs'!$B$11:$B$22,'Expanded kW'!A6283,'Manual Inputs'!$C$11:$C$22)</f>
        <v>58731.952558929326</v>
      </c>
    </row>
    <row r="6284" spans="1:8" x14ac:dyDescent="0.2">
      <c r="A6284">
        <f t="shared" si="588"/>
        <v>11</v>
      </c>
      <c r="B6284" t="b">
        <f t="shared" si="589"/>
        <v>0</v>
      </c>
      <c r="C6284" t="str">
        <f t="shared" si="590"/>
        <v>ON</v>
      </c>
      <c r="D6284" s="4">
        <f t="shared" si="592"/>
        <v>42691.749999984764</v>
      </c>
      <c r="E6284" t="str">
        <f t="shared" si="593"/>
        <v>LRKPLGS</v>
      </c>
      <c r="F6284" s="39">
        <v>85.376937866210937</v>
      </c>
      <c r="G6284">
        <f t="shared" si="591"/>
        <v>1.4396208634829531E-3</v>
      </c>
      <c r="H6284" s="38">
        <f>G6284*SUMIF('Manual Inputs'!$B$11:$B$22,'Expanded kW'!A6284,'Manual Inputs'!$C$11:$C$22)</f>
        <v>53999.653127630401</v>
      </c>
    </row>
    <row r="6285" spans="1:8" x14ac:dyDescent="0.2">
      <c r="A6285">
        <f t="shared" si="588"/>
        <v>11</v>
      </c>
      <c r="B6285" t="b">
        <f t="shared" si="589"/>
        <v>0</v>
      </c>
      <c r="C6285" t="str">
        <f t="shared" si="590"/>
        <v>ON</v>
      </c>
      <c r="D6285" s="4">
        <f t="shared" si="592"/>
        <v>42691.791666651428</v>
      </c>
      <c r="E6285" t="str">
        <f t="shared" si="593"/>
        <v>LRKPLGS</v>
      </c>
      <c r="F6285" s="39">
        <v>84.681968688964844</v>
      </c>
      <c r="G6285">
        <f t="shared" si="591"/>
        <v>1.4279023344276141E-3</v>
      </c>
      <c r="H6285" s="38">
        <f>G6285*SUMIF('Manual Inputs'!$B$11:$B$22,'Expanded kW'!A6285,'Manual Inputs'!$C$11:$C$22)</f>
        <v>53560.095380027735</v>
      </c>
    </row>
    <row r="6286" spans="1:8" x14ac:dyDescent="0.2">
      <c r="A6286">
        <f t="shared" si="588"/>
        <v>11</v>
      </c>
      <c r="B6286" t="b">
        <f t="shared" si="589"/>
        <v>0</v>
      </c>
      <c r="C6286" t="str">
        <f t="shared" si="590"/>
        <v>ON</v>
      </c>
      <c r="D6286" s="4">
        <f t="shared" si="592"/>
        <v>42691.833333318093</v>
      </c>
      <c r="E6286" t="str">
        <f t="shared" si="593"/>
        <v>LRKPLGS</v>
      </c>
      <c r="F6286" s="39">
        <v>77.829833984375</v>
      </c>
      <c r="G6286">
        <f t="shared" si="591"/>
        <v>1.3123620453675735E-3</v>
      </c>
      <c r="H6286" s="38">
        <f>G6286*SUMIF('Manual Inputs'!$B$11:$B$22,'Expanded kW'!A6286,'Manual Inputs'!$C$11:$C$22)</f>
        <v>49226.221309591121</v>
      </c>
    </row>
    <row r="6287" spans="1:8" x14ac:dyDescent="0.2">
      <c r="A6287">
        <f t="shared" si="588"/>
        <v>11</v>
      </c>
      <c r="B6287" t="b">
        <f t="shared" si="589"/>
        <v>0</v>
      </c>
      <c r="C6287" t="str">
        <f t="shared" si="590"/>
        <v>OFF</v>
      </c>
      <c r="D6287" s="4">
        <f t="shared" si="592"/>
        <v>42691.874999984757</v>
      </c>
      <c r="E6287" t="str">
        <f t="shared" si="593"/>
        <v>LRKPLGS</v>
      </c>
      <c r="F6287" s="39">
        <v>72.432792663574219</v>
      </c>
      <c r="G6287">
        <f t="shared" si="591"/>
        <v>1.2213574546585484E-3</v>
      </c>
      <c r="H6287" s="38">
        <f>G6287*SUMIF('Manual Inputs'!$B$11:$B$22,'Expanded kW'!A6287,'Manual Inputs'!$C$11:$C$22)</f>
        <v>45812.672328771201</v>
      </c>
    </row>
    <row r="6288" spans="1:8" x14ac:dyDescent="0.2">
      <c r="A6288">
        <f t="shared" si="588"/>
        <v>11</v>
      </c>
      <c r="B6288" t="b">
        <f t="shared" si="589"/>
        <v>0</v>
      </c>
      <c r="C6288" t="str">
        <f t="shared" si="590"/>
        <v>OFF</v>
      </c>
      <c r="D6288" s="4">
        <f t="shared" si="592"/>
        <v>42691.916666651421</v>
      </c>
      <c r="E6288" t="str">
        <f t="shared" si="593"/>
        <v>LRKPLGS</v>
      </c>
      <c r="F6288" s="39">
        <v>70.615180969238281</v>
      </c>
      <c r="G6288">
        <f t="shared" si="591"/>
        <v>1.1907089940522773E-3</v>
      </c>
      <c r="H6288" s="38">
        <f>G6288*SUMIF('Manual Inputs'!$B$11:$B$22,'Expanded kW'!A6288,'Manual Inputs'!$C$11:$C$22)</f>
        <v>44663.059758118092</v>
      </c>
    </row>
    <row r="6289" spans="1:8" x14ac:dyDescent="0.2">
      <c r="A6289">
        <f t="shared" si="588"/>
        <v>11</v>
      </c>
      <c r="B6289" t="b">
        <f t="shared" si="589"/>
        <v>0</v>
      </c>
      <c r="C6289" t="str">
        <f t="shared" si="590"/>
        <v>OFF</v>
      </c>
      <c r="D6289" s="4">
        <f t="shared" si="592"/>
        <v>42691.958333318085</v>
      </c>
      <c r="E6289" t="str">
        <f t="shared" si="593"/>
        <v>LRKPLGS</v>
      </c>
      <c r="F6289" s="39">
        <v>61.964027404785156</v>
      </c>
      <c r="G6289">
        <f t="shared" si="591"/>
        <v>1.0448337556582961E-3</v>
      </c>
      <c r="H6289" s="38">
        <f>G6289*SUMIF('Manual Inputs'!$B$11:$B$22,'Expanded kW'!A6289,'Manual Inputs'!$C$11:$C$22)</f>
        <v>39191.332810421874</v>
      </c>
    </row>
    <row r="6290" spans="1:8" x14ac:dyDescent="0.2">
      <c r="A6290">
        <f t="shared" si="588"/>
        <v>11</v>
      </c>
      <c r="B6290" t="b">
        <f t="shared" si="589"/>
        <v>0</v>
      </c>
      <c r="C6290" t="str">
        <f t="shared" si="590"/>
        <v>OFF</v>
      </c>
      <c r="D6290" s="4">
        <f t="shared" si="592"/>
        <v>42691.99999998475</v>
      </c>
      <c r="E6290" t="str">
        <f t="shared" si="593"/>
        <v>LRKPLGS</v>
      </c>
      <c r="F6290" s="39">
        <v>59.857231140136719</v>
      </c>
      <c r="G6290">
        <f t="shared" si="591"/>
        <v>1.0093090819759411E-3</v>
      </c>
      <c r="H6290" s="38">
        <f>G6290*SUMIF('Manual Inputs'!$B$11:$B$22,'Expanded kW'!A6290,'Manual Inputs'!$C$11:$C$22)</f>
        <v>37858.815267102633</v>
      </c>
    </row>
    <row r="6291" spans="1:8" x14ac:dyDescent="0.2">
      <c r="A6291">
        <f t="shared" si="588"/>
        <v>11</v>
      </c>
      <c r="B6291" t="b">
        <f t="shared" si="589"/>
        <v>0</v>
      </c>
      <c r="C6291" t="str">
        <f t="shared" si="590"/>
        <v>OFF</v>
      </c>
      <c r="D6291" s="4">
        <f t="shared" si="592"/>
        <v>42692.041666651414</v>
      </c>
      <c r="E6291" t="str">
        <f t="shared" si="593"/>
        <v>LRKPLGS</v>
      </c>
      <c r="F6291" s="39">
        <v>59.919612884521484</v>
      </c>
      <c r="G6291">
        <f t="shared" si="591"/>
        <v>1.0103609592505454E-3</v>
      </c>
      <c r="H6291" s="38">
        <f>G6291*SUMIF('Manual Inputs'!$B$11:$B$22,'Expanded kW'!A6291,'Manual Inputs'!$C$11:$C$22)</f>
        <v>37898.270799737831</v>
      </c>
    </row>
    <row r="6292" spans="1:8" x14ac:dyDescent="0.2">
      <c r="A6292">
        <f t="shared" si="588"/>
        <v>11</v>
      </c>
      <c r="B6292" t="b">
        <f t="shared" si="589"/>
        <v>0</v>
      </c>
      <c r="C6292" t="str">
        <f t="shared" si="590"/>
        <v>OFF</v>
      </c>
      <c r="D6292" s="4">
        <f t="shared" si="592"/>
        <v>42692.083333318078</v>
      </c>
      <c r="E6292" t="str">
        <f t="shared" si="593"/>
        <v>LRKPLGS</v>
      </c>
      <c r="F6292" s="39">
        <v>61.679264068603516</v>
      </c>
      <c r="G6292">
        <f t="shared" si="591"/>
        <v>1.0400320931699494E-3</v>
      </c>
      <c r="H6292" s="38">
        <f>G6292*SUMIF('Manual Inputs'!$B$11:$B$22,'Expanded kW'!A6292,'Manual Inputs'!$C$11:$C$22)</f>
        <v>39011.224203090795</v>
      </c>
    </row>
    <row r="6293" spans="1:8" x14ac:dyDescent="0.2">
      <c r="A6293">
        <f t="shared" si="588"/>
        <v>11</v>
      </c>
      <c r="B6293" t="b">
        <f t="shared" si="589"/>
        <v>0</v>
      </c>
      <c r="C6293" t="str">
        <f t="shared" si="590"/>
        <v>OFF</v>
      </c>
      <c r="D6293" s="4">
        <f t="shared" si="592"/>
        <v>42692.124999984742</v>
      </c>
      <c r="E6293" t="str">
        <f t="shared" si="593"/>
        <v>LRKPLGS</v>
      </c>
      <c r="F6293" s="39">
        <v>63.546455383300781</v>
      </c>
      <c r="G6293">
        <f t="shared" si="591"/>
        <v>1.0715165623947022E-3</v>
      </c>
      <c r="H6293" s="38">
        <f>G6293*SUMIF('Manual Inputs'!$B$11:$B$22,'Expanded kW'!A6293,'Manual Inputs'!$C$11:$C$22)</f>
        <v>40192.195151880005</v>
      </c>
    </row>
    <row r="6294" spans="1:8" x14ac:dyDescent="0.2">
      <c r="A6294">
        <f t="shared" si="588"/>
        <v>11</v>
      </c>
      <c r="B6294" t="b">
        <f t="shared" si="589"/>
        <v>0</v>
      </c>
      <c r="C6294" t="str">
        <f t="shared" si="590"/>
        <v>OFF</v>
      </c>
      <c r="D6294" s="4">
        <f t="shared" si="592"/>
        <v>42692.166666651407</v>
      </c>
      <c r="E6294" t="str">
        <f t="shared" si="593"/>
        <v>LRKPLGS</v>
      </c>
      <c r="F6294" s="39">
        <v>65.843551635742188</v>
      </c>
      <c r="G6294">
        <f t="shared" si="591"/>
        <v>1.1102500631865117E-3</v>
      </c>
      <c r="H6294" s="38">
        <f>G6294*SUMIF('Manual Inputs'!$B$11:$B$22,'Expanded kW'!A6294,'Manual Inputs'!$C$11:$C$22)</f>
        <v>41645.074628852992</v>
      </c>
    </row>
    <row r="6295" spans="1:8" x14ac:dyDescent="0.2">
      <c r="A6295">
        <f t="shared" si="588"/>
        <v>11</v>
      </c>
      <c r="B6295" t="b">
        <f t="shared" si="589"/>
        <v>0</v>
      </c>
      <c r="C6295" t="str">
        <f t="shared" si="590"/>
        <v>OFF</v>
      </c>
      <c r="D6295" s="4">
        <f t="shared" si="592"/>
        <v>42692.208333318071</v>
      </c>
      <c r="E6295" t="str">
        <f t="shared" si="593"/>
        <v>LRKPLGS</v>
      </c>
      <c r="F6295" s="39">
        <v>80.684883117675781</v>
      </c>
      <c r="G6295">
        <f t="shared" si="591"/>
        <v>1.3605037145500588E-3</v>
      </c>
      <c r="H6295" s="38">
        <f>G6295*SUMIF('Manual Inputs'!$B$11:$B$22,'Expanded kW'!A6295,'Manual Inputs'!$C$11:$C$22)</f>
        <v>51031.997748916896</v>
      </c>
    </row>
    <row r="6296" spans="1:8" x14ac:dyDescent="0.2">
      <c r="A6296">
        <f t="shared" si="588"/>
        <v>11</v>
      </c>
      <c r="B6296" t="b">
        <f t="shared" si="589"/>
        <v>0</v>
      </c>
      <c r="C6296" t="str">
        <f t="shared" si="590"/>
        <v>OFF</v>
      </c>
      <c r="D6296" s="4">
        <f t="shared" si="592"/>
        <v>42692.249999984735</v>
      </c>
      <c r="E6296" t="str">
        <f t="shared" si="593"/>
        <v>LRKPLGS</v>
      </c>
      <c r="F6296" s="39">
        <v>93.311164855957031</v>
      </c>
      <c r="G6296">
        <f t="shared" si="591"/>
        <v>1.5734073284876735E-3</v>
      </c>
      <c r="H6296" s="38">
        <f>G6296*SUMIF('Manual Inputs'!$B$11:$B$22,'Expanded kW'!A6296,'Manual Inputs'!$C$11:$C$22)</f>
        <v>59017.934597897736</v>
      </c>
    </row>
    <row r="6297" spans="1:8" x14ac:dyDescent="0.2">
      <c r="A6297">
        <f t="shared" si="588"/>
        <v>11</v>
      </c>
      <c r="B6297" t="b">
        <f t="shared" si="589"/>
        <v>0</v>
      </c>
      <c r="C6297" t="str">
        <f t="shared" si="590"/>
        <v>ON</v>
      </c>
      <c r="D6297" s="4">
        <f t="shared" si="592"/>
        <v>42692.291666651399</v>
      </c>
      <c r="E6297" t="str">
        <f t="shared" si="593"/>
        <v>LRKPLGS</v>
      </c>
      <c r="F6297" s="39">
        <v>95.678512573242188</v>
      </c>
      <c r="G6297">
        <f t="shared" si="591"/>
        <v>1.6133254053137956E-3</v>
      </c>
      <c r="H6297" s="38">
        <f>G6297*SUMIF('Manual Inputs'!$B$11:$B$22,'Expanded kW'!A6297,'Manual Inputs'!$C$11:$C$22)</f>
        <v>60515.247089547534</v>
      </c>
    </row>
    <row r="6298" spans="1:8" x14ac:dyDescent="0.2">
      <c r="A6298">
        <f t="shared" si="588"/>
        <v>11</v>
      </c>
      <c r="B6298" t="b">
        <f t="shared" si="589"/>
        <v>0</v>
      </c>
      <c r="C6298" t="str">
        <f t="shared" si="590"/>
        <v>ON</v>
      </c>
      <c r="D6298" s="4">
        <f t="shared" si="592"/>
        <v>42692.333333318064</v>
      </c>
      <c r="E6298" t="str">
        <f t="shared" si="593"/>
        <v>LRKPLGS</v>
      </c>
      <c r="F6298" s="39">
        <v>99.772254943847656</v>
      </c>
      <c r="G6298">
        <f t="shared" si="591"/>
        <v>1.6823538464097159E-3</v>
      </c>
      <c r="H6298" s="38">
        <f>G6298*SUMIF('Manual Inputs'!$B$11:$B$22,'Expanded kW'!A6298,'Manual Inputs'!$C$11:$C$22)</f>
        <v>63104.478719674502</v>
      </c>
    </row>
    <row r="6299" spans="1:8" x14ac:dyDescent="0.2">
      <c r="A6299">
        <f t="shared" si="588"/>
        <v>11</v>
      </c>
      <c r="B6299" t="b">
        <f t="shared" si="589"/>
        <v>0</v>
      </c>
      <c r="C6299" t="str">
        <f t="shared" si="590"/>
        <v>ON</v>
      </c>
      <c r="D6299" s="4">
        <f t="shared" si="592"/>
        <v>42692.374999984728</v>
      </c>
      <c r="E6299" t="str">
        <f t="shared" si="593"/>
        <v>LRKPLGS</v>
      </c>
      <c r="F6299" s="39">
        <v>102.80084228515625</v>
      </c>
      <c r="G6299">
        <f t="shared" si="591"/>
        <v>1.7334217065648849E-3</v>
      </c>
      <c r="H6299" s="38">
        <f>G6299*SUMIF('Manual Inputs'!$B$11:$B$22,'Expanded kW'!A6299,'Manual Inputs'!$C$11:$C$22)</f>
        <v>65020.01551432594</v>
      </c>
    </row>
    <row r="6300" spans="1:8" x14ac:dyDescent="0.2">
      <c r="A6300">
        <f t="shared" si="588"/>
        <v>11</v>
      </c>
      <c r="B6300" t="b">
        <f t="shared" si="589"/>
        <v>0</v>
      </c>
      <c r="C6300" t="str">
        <f t="shared" si="590"/>
        <v>ON</v>
      </c>
      <c r="D6300" s="4">
        <f t="shared" si="592"/>
        <v>42692.416666651392</v>
      </c>
      <c r="E6300" t="str">
        <f t="shared" si="593"/>
        <v>LRKPLGS</v>
      </c>
      <c r="F6300" s="39">
        <v>102.29834747314453</v>
      </c>
      <c r="G6300">
        <f t="shared" si="591"/>
        <v>1.7249486688424779E-3</v>
      </c>
      <c r="H6300" s="38">
        <f>G6300*SUMIF('Manual Inputs'!$B$11:$B$22,'Expanded kW'!A6300,'Manual Inputs'!$C$11:$C$22)</f>
        <v>64702.194962017224</v>
      </c>
    </row>
    <row r="6301" spans="1:8" x14ac:dyDescent="0.2">
      <c r="A6301">
        <f t="shared" si="588"/>
        <v>11</v>
      </c>
      <c r="B6301" t="b">
        <f t="shared" si="589"/>
        <v>0</v>
      </c>
      <c r="C6301" t="str">
        <f t="shared" si="590"/>
        <v>ON</v>
      </c>
      <c r="D6301" s="4">
        <f t="shared" si="592"/>
        <v>42692.458333318056</v>
      </c>
      <c r="E6301" t="str">
        <f t="shared" si="593"/>
        <v>LRKPLGS</v>
      </c>
      <c r="F6301" s="39">
        <v>95.069747924804688</v>
      </c>
      <c r="G6301">
        <f t="shared" si="591"/>
        <v>1.6030604519113342E-3</v>
      </c>
      <c r="H6301" s="38">
        <f>G6301*SUMIF('Manual Inputs'!$B$11:$B$22,'Expanded kW'!A6301,'Manual Inputs'!$C$11:$C$22)</f>
        <v>60130.2124341292</v>
      </c>
    </row>
    <row r="6302" spans="1:8" x14ac:dyDescent="0.2">
      <c r="A6302">
        <f t="shared" si="588"/>
        <v>11</v>
      </c>
      <c r="B6302" t="b">
        <f t="shared" si="589"/>
        <v>0</v>
      </c>
      <c r="C6302" t="str">
        <f t="shared" si="590"/>
        <v>ON</v>
      </c>
      <c r="D6302" s="4">
        <f t="shared" si="592"/>
        <v>42692.49999998472</v>
      </c>
      <c r="E6302" t="str">
        <f t="shared" si="593"/>
        <v>LRKPLGS</v>
      </c>
      <c r="F6302" s="39">
        <v>105.97296142578125</v>
      </c>
      <c r="G6302">
        <f t="shared" si="591"/>
        <v>1.786909791408751E-3</v>
      </c>
      <c r="H6302" s="38">
        <f>G6302*SUMIF('Manual Inputs'!$B$11:$B$22,'Expanded kW'!A6302,'Manual Inputs'!$C$11:$C$22)</f>
        <v>67026.334053668383</v>
      </c>
    </row>
    <row r="6303" spans="1:8" x14ac:dyDescent="0.2">
      <c r="A6303">
        <f t="shared" si="588"/>
        <v>11</v>
      </c>
      <c r="B6303" t="b">
        <f t="shared" si="589"/>
        <v>0</v>
      </c>
      <c r="C6303" t="str">
        <f t="shared" si="590"/>
        <v>ON</v>
      </c>
      <c r="D6303" s="4">
        <f t="shared" si="592"/>
        <v>42692.541666651385</v>
      </c>
      <c r="E6303" t="str">
        <f t="shared" si="593"/>
        <v>LRKPLGS</v>
      </c>
      <c r="F6303" s="39">
        <v>104.22988128662109</v>
      </c>
      <c r="G6303">
        <f t="shared" si="591"/>
        <v>1.7575180774661635E-3</v>
      </c>
      <c r="H6303" s="38">
        <f>G6303*SUMIF('Manual Inputs'!$B$11:$B$22,'Expanded kW'!A6303,'Manual Inputs'!$C$11:$C$22)</f>
        <v>65923.861591657522</v>
      </c>
    </row>
    <row r="6304" spans="1:8" x14ac:dyDescent="0.2">
      <c r="A6304">
        <f t="shared" si="588"/>
        <v>11</v>
      </c>
      <c r="B6304" t="b">
        <f t="shared" si="589"/>
        <v>0</v>
      </c>
      <c r="C6304" t="str">
        <f t="shared" si="590"/>
        <v>ON</v>
      </c>
      <c r="D6304" s="4">
        <f t="shared" si="592"/>
        <v>42692.583333318049</v>
      </c>
      <c r="E6304" t="str">
        <f t="shared" si="593"/>
        <v>LRKPLGS</v>
      </c>
      <c r="F6304" s="39">
        <v>102.81255340576172</v>
      </c>
      <c r="G6304">
        <f t="shared" si="591"/>
        <v>1.7336191787860698E-3</v>
      </c>
      <c r="H6304" s="38">
        <f>G6304*SUMIF('Manual Inputs'!$B$11:$B$22,'Expanded kW'!A6304,'Manual Inputs'!$C$11:$C$22)</f>
        <v>65027.422625265222</v>
      </c>
    </row>
    <row r="6305" spans="1:8" x14ac:dyDescent="0.2">
      <c r="A6305">
        <f t="shared" si="588"/>
        <v>11</v>
      </c>
      <c r="B6305" t="b">
        <f t="shared" si="589"/>
        <v>0</v>
      </c>
      <c r="C6305" t="str">
        <f t="shared" si="590"/>
        <v>ON</v>
      </c>
      <c r="D6305" s="4">
        <f t="shared" si="592"/>
        <v>42692.624999984713</v>
      </c>
      <c r="E6305" t="str">
        <f t="shared" si="593"/>
        <v>LRKPLGS</v>
      </c>
      <c r="F6305" s="39">
        <v>96.435409545898438</v>
      </c>
      <c r="G6305">
        <f t="shared" si="591"/>
        <v>1.626088157183048E-3</v>
      </c>
      <c r="H6305" s="38">
        <f>G6305*SUMIF('Manual Inputs'!$B$11:$B$22,'Expanded kW'!A6305,'Manual Inputs'!$C$11:$C$22)</f>
        <v>60993.973253758755</v>
      </c>
    </row>
    <row r="6306" spans="1:8" x14ac:dyDescent="0.2">
      <c r="A6306">
        <f t="shared" si="588"/>
        <v>11</v>
      </c>
      <c r="B6306" t="b">
        <f t="shared" si="589"/>
        <v>0</v>
      </c>
      <c r="C6306" t="str">
        <f t="shared" si="590"/>
        <v>ON</v>
      </c>
      <c r="D6306" s="4">
        <f t="shared" si="592"/>
        <v>42692.666666651377</v>
      </c>
      <c r="E6306" t="str">
        <f t="shared" si="593"/>
        <v>LRKPLGS</v>
      </c>
      <c r="F6306" s="39">
        <v>89.666496276855469</v>
      </c>
      <c r="G6306">
        <f t="shared" si="591"/>
        <v>1.511951143034202E-3</v>
      </c>
      <c r="H6306" s="38">
        <f>G6306*SUMIF('Manual Inputs'!$B$11:$B$22,'Expanded kW'!A6306,'Manual Inputs'!$C$11:$C$22)</f>
        <v>56712.735513045707</v>
      </c>
    </row>
    <row r="6307" spans="1:8" x14ac:dyDescent="0.2">
      <c r="A6307">
        <f t="shared" si="588"/>
        <v>11</v>
      </c>
      <c r="B6307" t="b">
        <f t="shared" si="589"/>
        <v>0</v>
      </c>
      <c r="C6307" t="str">
        <f t="shared" si="590"/>
        <v>ON</v>
      </c>
      <c r="D6307" s="4">
        <f t="shared" si="592"/>
        <v>42692.708333318042</v>
      </c>
      <c r="E6307" t="str">
        <f t="shared" si="593"/>
        <v>LRKPLGS</v>
      </c>
      <c r="F6307" s="39">
        <v>83.287223815917969</v>
      </c>
      <c r="G6307">
        <f t="shared" si="591"/>
        <v>1.4043842290860917E-3</v>
      </c>
      <c r="H6307" s="38">
        <f>G6307*SUMIF('Manual Inputs'!$B$11:$B$22,'Expanded kW'!A6307,'Manual Inputs'!$C$11:$C$22)</f>
        <v>52677.939832775686</v>
      </c>
    </row>
    <row r="6308" spans="1:8" x14ac:dyDescent="0.2">
      <c r="A6308">
        <f t="shared" si="588"/>
        <v>11</v>
      </c>
      <c r="B6308" t="b">
        <f t="shared" si="589"/>
        <v>0</v>
      </c>
      <c r="C6308" t="str">
        <f t="shared" si="590"/>
        <v>ON</v>
      </c>
      <c r="D6308" s="4">
        <f t="shared" si="592"/>
        <v>42692.749999984706</v>
      </c>
      <c r="E6308" t="str">
        <f t="shared" si="593"/>
        <v>LRKPLGS</v>
      </c>
      <c r="F6308" s="39">
        <v>75.7008056640625</v>
      </c>
      <c r="G6308">
        <f t="shared" si="591"/>
        <v>1.2764624960809627E-3</v>
      </c>
      <c r="H6308" s="38">
        <f>G6308*SUMIF('Manual Inputs'!$B$11:$B$22,'Expanded kW'!A6308,'Manual Inputs'!$C$11:$C$22)</f>
        <v>47879.642319185841</v>
      </c>
    </row>
    <row r="6309" spans="1:8" x14ac:dyDescent="0.2">
      <c r="A6309">
        <f t="shared" si="588"/>
        <v>11</v>
      </c>
      <c r="B6309" t="b">
        <f t="shared" si="589"/>
        <v>0</v>
      </c>
      <c r="C6309" t="str">
        <f t="shared" si="590"/>
        <v>ON</v>
      </c>
      <c r="D6309" s="4">
        <f t="shared" si="592"/>
        <v>42692.79166665137</v>
      </c>
      <c r="E6309" t="str">
        <f t="shared" si="593"/>
        <v>LRKPLGS</v>
      </c>
      <c r="F6309" s="39">
        <v>70.33123779296875</v>
      </c>
      <c r="G6309">
        <f t="shared" si="591"/>
        <v>1.1859211610517333E-3</v>
      </c>
      <c r="H6309" s="38">
        <f>G6309*SUMIF('Manual Inputs'!$B$11:$B$22,'Expanded kW'!A6309,'Manual Inputs'!$C$11:$C$22)</f>
        <v>44483.469889826731</v>
      </c>
    </row>
    <row r="6310" spans="1:8" x14ac:dyDescent="0.2">
      <c r="A6310">
        <f t="shared" si="588"/>
        <v>11</v>
      </c>
      <c r="B6310" t="b">
        <f t="shared" si="589"/>
        <v>0</v>
      </c>
      <c r="C6310" t="str">
        <f t="shared" si="590"/>
        <v>ON</v>
      </c>
      <c r="D6310" s="4">
        <f t="shared" si="592"/>
        <v>42692.833333318034</v>
      </c>
      <c r="E6310" t="str">
        <f t="shared" si="593"/>
        <v>LRKPLGS</v>
      </c>
      <c r="F6310" s="39">
        <v>71.1605224609375</v>
      </c>
      <c r="G6310">
        <f t="shared" si="591"/>
        <v>1.1999045099467848E-3</v>
      </c>
      <c r="H6310" s="38">
        <f>G6310*SUMIF('Manual Inputs'!$B$11:$B$22,'Expanded kW'!A6310,'Manual Inputs'!$C$11:$C$22)</f>
        <v>45007.98020295777</v>
      </c>
    </row>
    <row r="6311" spans="1:8" x14ac:dyDescent="0.2">
      <c r="A6311">
        <f t="shared" si="588"/>
        <v>11</v>
      </c>
      <c r="B6311" t="b">
        <f t="shared" si="589"/>
        <v>0</v>
      </c>
      <c r="C6311" t="str">
        <f t="shared" si="590"/>
        <v>OFF</v>
      </c>
      <c r="D6311" s="4">
        <f t="shared" si="592"/>
        <v>42692.874999984699</v>
      </c>
      <c r="E6311" t="str">
        <f t="shared" si="593"/>
        <v>LRKPLGS</v>
      </c>
      <c r="F6311" s="39">
        <v>65.089279174804688</v>
      </c>
      <c r="G6311">
        <f t="shared" si="591"/>
        <v>1.0975315656782285E-3</v>
      </c>
      <c r="H6311" s="38">
        <f>G6311*SUMIF('Manual Inputs'!$B$11:$B$22,'Expanded kW'!A6311,'Manual Inputs'!$C$11:$C$22)</f>
        <v>41168.008429568879</v>
      </c>
    </row>
    <row r="6312" spans="1:8" x14ac:dyDescent="0.2">
      <c r="A6312">
        <f t="shared" si="588"/>
        <v>11</v>
      </c>
      <c r="B6312" t="b">
        <f t="shared" si="589"/>
        <v>0</v>
      </c>
      <c r="C6312" t="str">
        <f t="shared" si="590"/>
        <v>OFF</v>
      </c>
      <c r="D6312" s="4">
        <f t="shared" si="592"/>
        <v>42692.916666651363</v>
      </c>
      <c r="E6312" t="str">
        <f t="shared" si="593"/>
        <v>LRKPLGS</v>
      </c>
      <c r="F6312" s="39">
        <v>60.807395935058594</v>
      </c>
      <c r="G6312">
        <f t="shared" si="591"/>
        <v>1.0253307044035345E-3</v>
      </c>
      <c r="H6312" s="38">
        <f>G6312*SUMIF('Manual Inputs'!$B$11:$B$22,'Expanded kW'!A6312,'Manual Inputs'!$C$11:$C$22)</f>
        <v>38459.780476469474</v>
      </c>
    </row>
    <row r="6313" spans="1:8" x14ac:dyDescent="0.2">
      <c r="A6313">
        <f t="shared" si="588"/>
        <v>11</v>
      </c>
      <c r="B6313" t="b">
        <f t="shared" si="589"/>
        <v>0</v>
      </c>
      <c r="C6313" t="str">
        <f t="shared" si="590"/>
        <v>OFF</v>
      </c>
      <c r="D6313" s="4">
        <f t="shared" si="592"/>
        <v>42692.958333318027</v>
      </c>
      <c r="E6313" t="str">
        <f t="shared" si="593"/>
        <v>LRKPLGS</v>
      </c>
      <c r="F6313" s="39">
        <v>57.233665466308594</v>
      </c>
      <c r="G6313">
        <f t="shared" si="591"/>
        <v>9.6507067316021046E-4</v>
      </c>
      <c r="H6313" s="38">
        <f>G6313*SUMIF('Manual Inputs'!$B$11:$B$22,'Expanded kW'!A6313,'Manual Inputs'!$C$11:$C$22)</f>
        <v>36199.44869944379</v>
      </c>
    </row>
    <row r="6314" spans="1:8" x14ac:dyDescent="0.2">
      <c r="A6314">
        <f t="shared" si="588"/>
        <v>11</v>
      </c>
      <c r="B6314" t="b">
        <f t="shared" si="589"/>
        <v>0</v>
      </c>
      <c r="C6314" t="str">
        <f t="shared" si="590"/>
        <v>OFF</v>
      </c>
      <c r="D6314" s="4">
        <f t="shared" si="592"/>
        <v>42692.999999984691</v>
      </c>
      <c r="E6314" t="str">
        <f t="shared" si="593"/>
        <v>LRKPLGS</v>
      </c>
      <c r="F6314" s="39">
        <v>56.644756317138672</v>
      </c>
      <c r="G6314">
        <f t="shared" si="591"/>
        <v>9.5514052200897613E-4</v>
      </c>
      <c r="H6314" s="38">
        <f>G6314*SUMIF('Manual Inputs'!$B$11:$B$22,'Expanded kW'!A6314,'Manual Inputs'!$C$11:$C$22)</f>
        <v>35826.97235426616</v>
      </c>
    </row>
    <row r="6315" spans="1:8" x14ac:dyDescent="0.2">
      <c r="A6315">
        <f t="shared" si="588"/>
        <v>11</v>
      </c>
      <c r="B6315" t="b">
        <f t="shared" si="589"/>
        <v>0</v>
      </c>
      <c r="C6315" t="str">
        <f t="shared" si="590"/>
        <v>OFF</v>
      </c>
      <c r="D6315" s="4">
        <f t="shared" si="592"/>
        <v>42693.041666651356</v>
      </c>
      <c r="E6315" t="str">
        <f t="shared" si="593"/>
        <v>LRKPLGS</v>
      </c>
      <c r="F6315" s="39">
        <v>57.786609649658203</v>
      </c>
      <c r="G6315">
        <f t="shared" si="591"/>
        <v>9.7439438519049024E-4</v>
      </c>
      <c r="H6315" s="38">
        <f>G6315*SUMIF('Manual Inputs'!$B$11:$B$22,'Expanded kW'!A6315,'Manual Inputs'!$C$11:$C$22)</f>
        <v>36549.177734544697</v>
      </c>
    </row>
    <row r="6316" spans="1:8" x14ac:dyDescent="0.2">
      <c r="A6316">
        <f t="shared" si="588"/>
        <v>11</v>
      </c>
      <c r="B6316" t="b">
        <f t="shared" si="589"/>
        <v>0</v>
      </c>
      <c r="C6316" t="str">
        <f t="shared" si="590"/>
        <v>OFF</v>
      </c>
      <c r="D6316" s="4">
        <f t="shared" si="592"/>
        <v>42693.08333331802</v>
      </c>
      <c r="E6316" t="str">
        <f t="shared" si="593"/>
        <v>LRKPLGS</v>
      </c>
      <c r="F6316" s="39">
        <v>58.205875396728516</v>
      </c>
      <c r="G6316">
        <f t="shared" si="591"/>
        <v>9.814640193553045E-4</v>
      </c>
      <c r="H6316" s="38">
        <f>G6316*SUMIF('Manual Inputs'!$B$11:$B$22,'Expanded kW'!A6316,'Manual Inputs'!$C$11:$C$22)</f>
        <v>36814.357131650409</v>
      </c>
    </row>
    <row r="6317" spans="1:8" x14ac:dyDescent="0.2">
      <c r="A6317">
        <f t="shared" si="588"/>
        <v>11</v>
      </c>
      <c r="B6317" t="b">
        <f t="shared" si="589"/>
        <v>0</v>
      </c>
      <c r="C6317" t="str">
        <f t="shared" si="590"/>
        <v>OFF</v>
      </c>
      <c r="D6317" s="4">
        <f t="shared" si="592"/>
        <v>42693.124999984684</v>
      </c>
      <c r="E6317" t="str">
        <f t="shared" si="593"/>
        <v>LRKPLGS</v>
      </c>
      <c r="F6317" s="39">
        <v>58.686305999755859</v>
      </c>
      <c r="G6317">
        <f t="shared" si="591"/>
        <v>9.8956501169421545E-4</v>
      </c>
      <c r="H6317" s="38">
        <f>G6317*SUMIF('Manual Inputs'!$B$11:$B$22,'Expanded kW'!A6317,'Manual Inputs'!$C$11:$C$22)</f>
        <v>37118.222397420752</v>
      </c>
    </row>
    <row r="6318" spans="1:8" x14ac:dyDescent="0.2">
      <c r="A6318">
        <f t="shared" si="588"/>
        <v>11</v>
      </c>
      <c r="B6318" t="b">
        <f t="shared" si="589"/>
        <v>0</v>
      </c>
      <c r="C6318" t="str">
        <f t="shared" si="590"/>
        <v>OFF</v>
      </c>
      <c r="D6318" s="4">
        <f t="shared" si="592"/>
        <v>42693.166666651348</v>
      </c>
      <c r="E6318" t="str">
        <f t="shared" si="593"/>
        <v>LRKPLGS</v>
      </c>
      <c r="F6318" s="39">
        <v>59.669712066650391</v>
      </c>
      <c r="G6318">
        <f t="shared" si="591"/>
        <v>1.0061471464786181E-3</v>
      </c>
      <c r="H6318" s="38">
        <f>G6318*SUMIF('Manual Inputs'!$B$11:$B$22,'Expanded kW'!A6318,'Manual Inputs'!$C$11:$C$22)</f>
        <v>37740.212220704496</v>
      </c>
    </row>
    <row r="6319" spans="1:8" x14ac:dyDescent="0.2">
      <c r="A6319">
        <f t="shared" si="588"/>
        <v>11</v>
      </c>
      <c r="B6319" t="b">
        <f t="shared" si="589"/>
        <v>0</v>
      </c>
      <c r="C6319" t="str">
        <f t="shared" si="590"/>
        <v>OFF</v>
      </c>
      <c r="D6319" s="4">
        <f t="shared" si="592"/>
        <v>42693.208333318013</v>
      </c>
      <c r="E6319" t="str">
        <f t="shared" si="593"/>
        <v>LRKPLGS</v>
      </c>
      <c r="F6319" s="39">
        <v>62.275333404541016</v>
      </c>
      <c r="G6319">
        <f t="shared" si="591"/>
        <v>1.0500829789658625E-3</v>
      </c>
      <c r="H6319" s="38">
        <f>G6319*SUMIF('Manual Inputs'!$B$11:$B$22,'Expanded kW'!A6319,'Manual Inputs'!$C$11:$C$22)</f>
        <v>39388.229260722183</v>
      </c>
    </row>
    <row r="6320" spans="1:8" x14ac:dyDescent="0.2">
      <c r="A6320">
        <f t="shared" si="588"/>
        <v>11</v>
      </c>
      <c r="B6320" t="b">
        <f t="shared" si="589"/>
        <v>0</v>
      </c>
      <c r="C6320" t="str">
        <f t="shared" si="590"/>
        <v>OFF</v>
      </c>
      <c r="D6320" s="4">
        <f t="shared" si="592"/>
        <v>42693.249999984677</v>
      </c>
      <c r="E6320" t="str">
        <f t="shared" si="593"/>
        <v>LRKPLGS</v>
      </c>
      <c r="F6320" s="39">
        <v>70.554122924804688</v>
      </c>
      <c r="G6320">
        <f t="shared" si="591"/>
        <v>1.1896794369277547E-3</v>
      </c>
      <c r="H6320" s="38">
        <f>G6320*SUMIF('Manual Inputs'!$B$11:$B$22,'Expanded kW'!A6320,'Manual Inputs'!$C$11:$C$22)</f>
        <v>44624.441446165605</v>
      </c>
    </row>
    <row r="6321" spans="1:8" x14ac:dyDescent="0.2">
      <c r="A6321">
        <f t="shared" si="588"/>
        <v>11</v>
      </c>
      <c r="B6321" t="b">
        <f t="shared" si="589"/>
        <v>0</v>
      </c>
      <c r="C6321" t="str">
        <f t="shared" si="590"/>
        <v>OFF</v>
      </c>
      <c r="D6321" s="4">
        <f t="shared" si="592"/>
        <v>42693.291666651341</v>
      </c>
      <c r="E6321" t="str">
        <f t="shared" si="593"/>
        <v>LRKPLGS</v>
      </c>
      <c r="F6321" s="39">
        <v>70.124191284179688</v>
      </c>
      <c r="G6321">
        <f t="shared" si="591"/>
        <v>1.1824299550983045E-3</v>
      </c>
      <c r="H6321" s="38">
        <f>G6321*SUMIF('Manual Inputs'!$B$11:$B$22,'Expanded kW'!A6321,'Manual Inputs'!$C$11:$C$22)</f>
        <v>44352.516028803788</v>
      </c>
    </row>
    <row r="6322" spans="1:8" x14ac:dyDescent="0.2">
      <c r="A6322">
        <f t="shared" si="588"/>
        <v>11</v>
      </c>
      <c r="B6322" t="b">
        <f t="shared" si="589"/>
        <v>0</v>
      </c>
      <c r="C6322" t="str">
        <f t="shared" si="590"/>
        <v>OFF</v>
      </c>
      <c r="D6322" s="4">
        <f t="shared" si="592"/>
        <v>42693.333333318005</v>
      </c>
      <c r="E6322" t="str">
        <f t="shared" si="593"/>
        <v>LRKPLGS</v>
      </c>
      <c r="F6322" s="39">
        <v>77.343009948730469</v>
      </c>
      <c r="G6322">
        <f t="shared" si="591"/>
        <v>1.3041532473469994E-3</v>
      </c>
      <c r="H6322" s="38">
        <f>G6322*SUMIF('Manual Inputs'!$B$11:$B$22,'Expanded kW'!A6322,'Manual Inputs'!$C$11:$C$22)</f>
        <v>48918.312292050665</v>
      </c>
    </row>
    <row r="6323" spans="1:8" x14ac:dyDescent="0.2">
      <c r="A6323">
        <f t="shared" si="588"/>
        <v>11</v>
      </c>
      <c r="B6323" t="b">
        <f t="shared" si="589"/>
        <v>0</v>
      </c>
      <c r="C6323" t="str">
        <f t="shared" si="590"/>
        <v>OFF</v>
      </c>
      <c r="D6323" s="4">
        <f t="shared" si="592"/>
        <v>42693.37499998467</v>
      </c>
      <c r="E6323" t="str">
        <f t="shared" si="593"/>
        <v>LRKPLGS</v>
      </c>
      <c r="F6323" s="39">
        <v>78.564949035644531</v>
      </c>
      <c r="G6323">
        <f t="shared" si="591"/>
        <v>1.3247575117700618E-3</v>
      </c>
      <c r="H6323" s="38">
        <f>G6323*SUMIF('Manual Inputs'!$B$11:$B$22,'Expanded kW'!A6323,'Manual Inputs'!$C$11:$C$22)</f>
        <v>49691.170730003221</v>
      </c>
    </row>
    <row r="6324" spans="1:8" x14ac:dyDescent="0.2">
      <c r="A6324">
        <f t="shared" si="588"/>
        <v>11</v>
      </c>
      <c r="B6324" t="b">
        <f t="shared" si="589"/>
        <v>0</v>
      </c>
      <c r="C6324" t="str">
        <f t="shared" si="590"/>
        <v>OFF</v>
      </c>
      <c r="D6324" s="4">
        <f t="shared" si="592"/>
        <v>42693.416666651334</v>
      </c>
      <c r="E6324" t="str">
        <f t="shared" si="593"/>
        <v>LRKPLGS</v>
      </c>
      <c r="F6324" s="39">
        <v>74.137397766113281</v>
      </c>
      <c r="G6324">
        <f t="shared" si="591"/>
        <v>1.2501004048151847E-3</v>
      </c>
      <c r="H6324" s="38">
        <f>G6324*SUMIF('Manual Inputs'!$B$11:$B$22,'Expanded kW'!A6324,'Manual Inputs'!$C$11:$C$22)</f>
        <v>46890.809897969819</v>
      </c>
    </row>
    <row r="6325" spans="1:8" x14ac:dyDescent="0.2">
      <c r="A6325">
        <f t="shared" si="588"/>
        <v>11</v>
      </c>
      <c r="B6325" t="b">
        <f t="shared" si="589"/>
        <v>0</v>
      </c>
      <c r="C6325" t="str">
        <f t="shared" si="590"/>
        <v>OFF</v>
      </c>
      <c r="D6325" s="4">
        <f t="shared" si="592"/>
        <v>42693.458333317998</v>
      </c>
      <c r="E6325" t="str">
        <f t="shared" si="593"/>
        <v>LRKPLGS</v>
      </c>
      <c r="F6325" s="39">
        <v>78.359039306640625</v>
      </c>
      <c r="G6325">
        <f t="shared" si="591"/>
        <v>1.3212854741299599E-3</v>
      </c>
      <c r="H6325" s="38">
        <f>G6325*SUMIF('Manual Inputs'!$B$11:$B$22,'Expanded kW'!A6325,'Manual Inputs'!$C$11:$C$22)</f>
        <v>49560.935865416737</v>
      </c>
    </row>
    <row r="6326" spans="1:8" x14ac:dyDescent="0.2">
      <c r="A6326">
        <f t="shared" si="588"/>
        <v>11</v>
      </c>
      <c r="B6326" t="b">
        <f t="shared" si="589"/>
        <v>0</v>
      </c>
      <c r="C6326" t="str">
        <f t="shared" si="590"/>
        <v>OFF</v>
      </c>
      <c r="D6326" s="4">
        <f t="shared" si="592"/>
        <v>42693.499999984662</v>
      </c>
      <c r="E6326" t="str">
        <f t="shared" si="593"/>
        <v>LRKPLGS</v>
      </c>
      <c r="F6326" s="39">
        <v>79.890472412109375</v>
      </c>
      <c r="G6326">
        <f t="shared" si="591"/>
        <v>1.3471084083410243E-3</v>
      </c>
      <c r="H6326" s="38">
        <f>G6326*SUMIF('Manual Inputs'!$B$11:$B$22,'Expanded kW'!A6326,'Manual Inputs'!$C$11:$C$22)</f>
        <v>50529.544702302774</v>
      </c>
    </row>
    <row r="6327" spans="1:8" x14ac:dyDescent="0.2">
      <c r="A6327">
        <f t="shared" si="588"/>
        <v>11</v>
      </c>
      <c r="B6327" t="b">
        <f t="shared" si="589"/>
        <v>0</v>
      </c>
      <c r="C6327" t="str">
        <f t="shared" si="590"/>
        <v>OFF</v>
      </c>
      <c r="D6327" s="4">
        <f t="shared" si="592"/>
        <v>42693.541666651327</v>
      </c>
      <c r="E6327" t="str">
        <f t="shared" si="593"/>
        <v>LRKPLGS</v>
      </c>
      <c r="F6327" s="39">
        <v>76.933013916015625</v>
      </c>
      <c r="G6327">
        <f t="shared" si="591"/>
        <v>1.2972399185559567E-3</v>
      </c>
      <c r="H6327" s="38">
        <f>G6327*SUMIF('Manual Inputs'!$B$11:$B$22,'Expanded kW'!A6327,'Manual Inputs'!$C$11:$C$22)</f>
        <v>48658.99585246366</v>
      </c>
    </row>
    <row r="6328" spans="1:8" x14ac:dyDescent="0.2">
      <c r="A6328">
        <f t="shared" si="588"/>
        <v>11</v>
      </c>
      <c r="B6328" t="b">
        <f t="shared" si="589"/>
        <v>0</v>
      </c>
      <c r="C6328" t="str">
        <f t="shared" si="590"/>
        <v>OFF</v>
      </c>
      <c r="D6328" s="4">
        <f t="shared" si="592"/>
        <v>42693.583333317991</v>
      </c>
      <c r="E6328" t="str">
        <f t="shared" si="593"/>
        <v>LRKPLGS</v>
      </c>
      <c r="F6328" s="39">
        <v>80.46173095703125</v>
      </c>
      <c r="G6328">
        <f t="shared" si="591"/>
        <v>1.3567409360501015E-3</v>
      </c>
      <c r="H6328" s="38">
        <f>G6328*SUMIF('Manual Inputs'!$B$11:$B$22,'Expanded kW'!A6328,'Manual Inputs'!$C$11:$C$22)</f>
        <v>50890.857300797652</v>
      </c>
    </row>
    <row r="6329" spans="1:8" x14ac:dyDescent="0.2">
      <c r="A6329">
        <f t="shared" si="588"/>
        <v>11</v>
      </c>
      <c r="B6329" t="b">
        <f t="shared" si="589"/>
        <v>0</v>
      </c>
      <c r="C6329" t="str">
        <f t="shared" si="590"/>
        <v>OFF</v>
      </c>
      <c r="D6329" s="4">
        <f t="shared" si="592"/>
        <v>42693.624999984655</v>
      </c>
      <c r="E6329" t="str">
        <f t="shared" si="593"/>
        <v>LRKPLGS</v>
      </c>
      <c r="F6329" s="39">
        <v>82.189338684082031</v>
      </c>
      <c r="G6329">
        <f t="shared" si="591"/>
        <v>1.3858717550972082E-3</v>
      </c>
      <c r="H6329" s="38">
        <f>G6329*SUMIF('Manual Inputs'!$B$11:$B$22,'Expanded kW'!A6329,'Manual Inputs'!$C$11:$C$22)</f>
        <v>51983.54369050567</v>
      </c>
    </row>
    <row r="6330" spans="1:8" x14ac:dyDescent="0.2">
      <c r="A6330">
        <f t="shared" si="588"/>
        <v>11</v>
      </c>
      <c r="B6330" t="b">
        <f t="shared" si="589"/>
        <v>0</v>
      </c>
      <c r="C6330" t="str">
        <f t="shared" si="590"/>
        <v>OFF</v>
      </c>
      <c r="D6330" s="4">
        <f t="shared" si="592"/>
        <v>42693.666666651319</v>
      </c>
      <c r="E6330" t="str">
        <f t="shared" si="593"/>
        <v>LRKPLGS</v>
      </c>
      <c r="F6330" s="39">
        <v>78.154960632324219</v>
      </c>
      <c r="G6330">
        <f t="shared" si="591"/>
        <v>1.3178443116254174E-3</v>
      </c>
      <c r="H6330" s="38">
        <f>G6330*SUMIF('Manual Inputs'!$B$11:$B$22,'Expanded kW'!A6330,'Manual Inputs'!$C$11:$C$22)</f>
        <v>49431.859115895662</v>
      </c>
    </row>
    <row r="6331" spans="1:8" x14ac:dyDescent="0.2">
      <c r="A6331">
        <f t="shared" si="588"/>
        <v>11</v>
      </c>
      <c r="B6331" t="b">
        <f t="shared" si="589"/>
        <v>0</v>
      </c>
      <c r="C6331" t="str">
        <f t="shared" si="590"/>
        <v>OFF</v>
      </c>
      <c r="D6331" s="4">
        <f t="shared" si="592"/>
        <v>42693.708333317983</v>
      </c>
      <c r="E6331" t="str">
        <f t="shared" si="593"/>
        <v>LRKPLGS</v>
      </c>
      <c r="F6331" s="39">
        <v>83.770645141601563</v>
      </c>
      <c r="G6331">
        <f t="shared" si="591"/>
        <v>1.4125356508130839E-3</v>
      </c>
      <c r="H6331" s="38">
        <f>G6331*SUMIF('Manual Inputs'!$B$11:$B$22,'Expanded kW'!A6331,'Manual Inputs'!$C$11:$C$22)</f>
        <v>52983.696686486233</v>
      </c>
    </row>
    <row r="6332" spans="1:8" x14ac:dyDescent="0.2">
      <c r="A6332">
        <f t="shared" si="588"/>
        <v>11</v>
      </c>
      <c r="B6332" t="b">
        <f t="shared" si="589"/>
        <v>0</v>
      </c>
      <c r="C6332" t="str">
        <f t="shared" si="590"/>
        <v>OFF</v>
      </c>
      <c r="D6332" s="4">
        <f t="shared" si="592"/>
        <v>42693.749999984648</v>
      </c>
      <c r="E6332" t="str">
        <f t="shared" si="593"/>
        <v>LRKPLGS</v>
      </c>
      <c r="F6332" s="39">
        <v>83.515228271484375</v>
      </c>
      <c r="G6332">
        <f t="shared" si="591"/>
        <v>1.4082288266952826E-3</v>
      </c>
      <c r="H6332" s="38">
        <f>G6332*SUMIF('Manual Inputs'!$B$11:$B$22,'Expanded kW'!A6332,'Manual Inputs'!$C$11:$C$22)</f>
        <v>52822.149285818305</v>
      </c>
    </row>
    <row r="6333" spans="1:8" x14ac:dyDescent="0.2">
      <c r="A6333">
        <f t="shared" si="588"/>
        <v>11</v>
      </c>
      <c r="B6333" t="b">
        <f t="shared" si="589"/>
        <v>0</v>
      </c>
      <c r="C6333" t="str">
        <f t="shared" si="590"/>
        <v>OFF</v>
      </c>
      <c r="D6333" s="4">
        <f t="shared" si="592"/>
        <v>42693.791666651312</v>
      </c>
      <c r="E6333" t="str">
        <f t="shared" si="593"/>
        <v>LRKPLGS</v>
      </c>
      <c r="F6333" s="39">
        <v>78.341964721679687</v>
      </c>
      <c r="G6333">
        <f t="shared" si="591"/>
        <v>1.3209975634908642E-3</v>
      </c>
      <c r="H6333" s="38">
        <f>G6333*SUMIF('Manual Inputs'!$B$11:$B$22,'Expanded kW'!A6333,'Manual Inputs'!$C$11:$C$22)</f>
        <v>49550.136442431642</v>
      </c>
    </row>
    <row r="6334" spans="1:8" x14ac:dyDescent="0.2">
      <c r="A6334">
        <f t="shared" si="588"/>
        <v>11</v>
      </c>
      <c r="B6334" t="b">
        <f t="shared" si="589"/>
        <v>0</v>
      </c>
      <c r="C6334" t="str">
        <f t="shared" si="590"/>
        <v>OFF</v>
      </c>
      <c r="D6334" s="4">
        <f t="shared" si="592"/>
        <v>42693.833333317976</v>
      </c>
      <c r="E6334" t="str">
        <f t="shared" si="593"/>
        <v>LRKPLGS</v>
      </c>
      <c r="F6334" s="39">
        <v>75.82891845703125</v>
      </c>
      <c r="G6334">
        <f t="shared" si="591"/>
        <v>1.2786227263989662E-3</v>
      </c>
      <c r="H6334" s="38">
        <f>G6334*SUMIF('Manual Inputs'!$B$11:$B$22,'Expanded kW'!A6334,'Manual Inputs'!$C$11:$C$22)</f>
        <v>47960.671769930086</v>
      </c>
    </row>
    <row r="6335" spans="1:8" x14ac:dyDescent="0.2">
      <c r="A6335">
        <f t="shared" si="588"/>
        <v>11</v>
      </c>
      <c r="B6335" t="b">
        <f t="shared" si="589"/>
        <v>0</v>
      </c>
      <c r="C6335" t="str">
        <f t="shared" si="590"/>
        <v>OFF</v>
      </c>
      <c r="D6335" s="4">
        <f t="shared" si="592"/>
        <v>42693.87499998464</v>
      </c>
      <c r="E6335" t="str">
        <f t="shared" si="593"/>
        <v>LRKPLGS</v>
      </c>
      <c r="F6335" s="39">
        <v>70.14227294921875</v>
      </c>
      <c r="G6335">
        <f t="shared" si="591"/>
        <v>1.1827348470619579E-3</v>
      </c>
      <c r="H6335" s="38">
        <f>G6335*SUMIF('Manual Inputs'!$B$11:$B$22,'Expanded kW'!A6335,'Manual Inputs'!$C$11:$C$22)</f>
        <v>44363.952415074862</v>
      </c>
    </row>
    <row r="6336" spans="1:8" x14ac:dyDescent="0.2">
      <c r="A6336">
        <f t="shared" si="588"/>
        <v>11</v>
      </c>
      <c r="B6336" t="b">
        <f t="shared" si="589"/>
        <v>0</v>
      </c>
      <c r="C6336" t="str">
        <f t="shared" si="590"/>
        <v>OFF</v>
      </c>
      <c r="D6336" s="4">
        <f t="shared" si="592"/>
        <v>42693.916666651305</v>
      </c>
      <c r="E6336" t="str">
        <f t="shared" si="593"/>
        <v>LRKPLGS</v>
      </c>
      <c r="F6336" s="39">
        <v>67.254989624023438</v>
      </c>
      <c r="G6336">
        <f t="shared" si="591"/>
        <v>1.1340496468472212E-3</v>
      </c>
      <c r="H6336" s="38">
        <f>G6336*SUMIF('Manual Inputs'!$B$11:$B$22,'Expanded kW'!A6336,'Manual Inputs'!$C$11:$C$22)</f>
        <v>42537.78832511817</v>
      </c>
    </row>
    <row r="6337" spans="1:8" x14ac:dyDescent="0.2">
      <c r="A6337">
        <f t="shared" si="588"/>
        <v>11</v>
      </c>
      <c r="B6337" t="b">
        <f t="shared" si="589"/>
        <v>0</v>
      </c>
      <c r="C6337" t="str">
        <f t="shared" si="590"/>
        <v>OFF</v>
      </c>
      <c r="D6337" s="4">
        <f t="shared" si="592"/>
        <v>42693.958333317969</v>
      </c>
      <c r="E6337" t="str">
        <f t="shared" si="593"/>
        <v>LRKPLGS</v>
      </c>
      <c r="F6337" s="39">
        <v>64.791915893554688</v>
      </c>
      <c r="G6337">
        <f t="shared" si="591"/>
        <v>1.0925174436633104E-3</v>
      </c>
      <c r="H6337" s="38">
        <f>G6337*SUMIF('Manual Inputs'!$B$11:$B$22,'Expanded kW'!A6337,'Manual Inputs'!$C$11:$C$22)</f>
        <v>40979.930542943839</v>
      </c>
    </row>
    <row r="6338" spans="1:8" x14ac:dyDescent="0.2">
      <c r="A6338">
        <f t="shared" ref="A6338:A6401" si="594">MONTH(D6338)</f>
        <v>11</v>
      </c>
      <c r="B6338" t="b">
        <f t="shared" ref="B6338:B6401" si="595">IF(ISNA(VLOOKUP(DATE(YEAR(D6338),MONTH(D6338),DAY(D6338)),Holidays,1,FALSE)),FALSE,TRUE)</f>
        <v>0</v>
      </c>
      <c r="C6338" t="str">
        <f t="shared" ref="C6338:C6401" si="596">IF(OR(HOUR(D6338)&lt;PkStart,HOUR(D6338)&gt;OPkStart-1,WEEKDAY(D6338,2)&gt;5,B6338)=TRUE,"OFF","ON")</f>
        <v>OFF</v>
      </c>
      <c r="D6338" s="4">
        <f t="shared" si="592"/>
        <v>42693.999999984633</v>
      </c>
      <c r="E6338" t="str">
        <f t="shared" si="593"/>
        <v>LRKPLGS</v>
      </c>
      <c r="F6338" s="39">
        <v>62.896461486816406</v>
      </c>
      <c r="G6338">
        <f t="shared" ref="G6338:G6401" si="597">IF(SUMIF($A$2:$A$8761,A6338,$F$2:$F$8761)=0,0,F6338/SUMIF($A$2:$A$8761,A6338,$F$2:$F$8761))</f>
        <v>1.0605564038565518E-3</v>
      </c>
      <c r="H6338" s="38">
        <f>G6338*SUMIF('Manual Inputs'!$B$11:$B$22,'Expanded kW'!A6338,'Manual Inputs'!$C$11:$C$22)</f>
        <v>39781.083605571846</v>
      </c>
    </row>
    <row r="6339" spans="1:8" x14ac:dyDescent="0.2">
      <c r="A6339">
        <f t="shared" si="594"/>
        <v>11</v>
      </c>
      <c r="B6339" t="b">
        <f t="shared" si="595"/>
        <v>0</v>
      </c>
      <c r="C6339" t="str">
        <f t="shared" si="596"/>
        <v>OFF</v>
      </c>
      <c r="D6339" s="4">
        <f t="shared" si="592"/>
        <v>42694.041666651297</v>
      </c>
      <c r="E6339" t="str">
        <f t="shared" si="593"/>
        <v>LRKPLGS</v>
      </c>
      <c r="F6339" s="39">
        <v>63.016403198242188</v>
      </c>
      <c r="G6339">
        <f t="shared" si="597"/>
        <v>1.0625788538821195E-3</v>
      </c>
      <c r="H6339" s="38">
        <f>G6339*SUMIF('Manual Inputs'!$B$11:$B$22,'Expanded kW'!A6339,'Manual Inputs'!$C$11:$C$22)</f>
        <v>39856.944967836636</v>
      </c>
    </row>
    <row r="6340" spans="1:8" x14ac:dyDescent="0.2">
      <c r="A6340">
        <f t="shared" si="594"/>
        <v>11</v>
      </c>
      <c r="B6340" t="b">
        <f t="shared" si="595"/>
        <v>0</v>
      </c>
      <c r="C6340" t="str">
        <f t="shared" si="596"/>
        <v>OFF</v>
      </c>
      <c r="D6340" s="4">
        <f t="shared" ref="D6340:D6403" si="598">+D6339+1/24</f>
        <v>42694.083333317962</v>
      </c>
      <c r="E6340" t="str">
        <f t="shared" ref="E6340:E6403" si="599">+E6339</f>
        <v>LRKPLGS</v>
      </c>
      <c r="F6340" s="39">
        <v>63.513343811035156</v>
      </c>
      <c r="G6340">
        <f t="shared" si="597"/>
        <v>1.0709582370266616E-3</v>
      </c>
      <c r="H6340" s="38">
        <f>G6340*SUMIF('Manual Inputs'!$B$11:$B$22,'Expanded kW'!A6340,'Manual Inputs'!$C$11:$C$22)</f>
        <v>40171.25257111356</v>
      </c>
    </row>
    <row r="6341" spans="1:8" x14ac:dyDescent="0.2">
      <c r="A6341">
        <f t="shared" si="594"/>
        <v>11</v>
      </c>
      <c r="B6341" t="b">
        <f t="shared" si="595"/>
        <v>0</v>
      </c>
      <c r="C6341" t="str">
        <f t="shared" si="596"/>
        <v>OFF</v>
      </c>
      <c r="D6341" s="4">
        <f t="shared" si="598"/>
        <v>42694.124999984626</v>
      </c>
      <c r="E6341" t="str">
        <f t="shared" si="599"/>
        <v>LRKPLGS</v>
      </c>
      <c r="F6341" s="39">
        <v>63.611270904541016</v>
      </c>
      <c r="G6341">
        <f t="shared" si="597"/>
        <v>1.0726094778703214E-3</v>
      </c>
      <c r="H6341" s="38">
        <f>G6341*SUMIF('Manual Inputs'!$B$11:$B$22,'Expanded kW'!A6341,'Manual Inputs'!$C$11:$C$22)</f>
        <v>40233.190012456333</v>
      </c>
    </row>
    <row r="6342" spans="1:8" x14ac:dyDescent="0.2">
      <c r="A6342">
        <f t="shared" si="594"/>
        <v>11</v>
      </c>
      <c r="B6342" t="b">
        <f t="shared" si="595"/>
        <v>0</v>
      </c>
      <c r="C6342" t="str">
        <f t="shared" si="596"/>
        <v>OFF</v>
      </c>
      <c r="D6342" s="4">
        <f t="shared" si="598"/>
        <v>42694.16666665129</v>
      </c>
      <c r="E6342" t="str">
        <f t="shared" si="599"/>
        <v>LRKPLGS</v>
      </c>
      <c r="F6342" s="39">
        <v>66.0826416015625</v>
      </c>
      <c r="G6342">
        <f t="shared" si="597"/>
        <v>1.1142815840122376E-3</v>
      </c>
      <c r="H6342" s="38">
        <f>G6342*SUMIF('Manual Inputs'!$B$11:$B$22,'Expanded kW'!A6342,'Manual Inputs'!$C$11:$C$22)</f>
        <v>41796.295503520865</v>
      </c>
    </row>
    <row r="6343" spans="1:8" x14ac:dyDescent="0.2">
      <c r="A6343">
        <f t="shared" si="594"/>
        <v>11</v>
      </c>
      <c r="B6343" t="b">
        <f t="shared" si="595"/>
        <v>0</v>
      </c>
      <c r="C6343" t="str">
        <f t="shared" si="596"/>
        <v>OFF</v>
      </c>
      <c r="D6343" s="4">
        <f t="shared" si="598"/>
        <v>42694.208333317954</v>
      </c>
      <c r="E6343" t="str">
        <f t="shared" si="599"/>
        <v>LRKPLGS</v>
      </c>
      <c r="F6343" s="39">
        <v>75.630867004394531</v>
      </c>
      <c r="G6343">
        <f t="shared" si="597"/>
        <v>1.2752831945489751E-3</v>
      </c>
      <c r="H6343" s="38">
        <f>G6343*SUMIF('Manual Inputs'!$B$11:$B$22,'Expanded kW'!A6343,'Manual Inputs'!$C$11:$C$22)</f>
        <v>47835.407149166043</v>
      </c>
    </row>
    <row r="6344" spans="1:8" x14ac:dyDescent="0.2">
      <c r="A6344">
        <f t="shared" si="594"/>
        <v>11</v>
      </c>
      <c r="B6344" t="b">
        <f t="shared" si="595"/>
        <v>0</v>
      </c>
      <c r="C6344" t="str">
        <f t="shared" si="596"/>
        <v>OFF</v>
      </c>
      <c r="D6344" s="4">
        <f t="shared" si="598"/>
        <v>42694.249999984619</v>
      </c>
      <c r="E6344" t="str">
        <f t="shared" si="599"/>
        <v>LRKPLGS</v>
      </c>
      <c r="F6344" s="39">
        <v>72.83135986328125</v>
      </c>
      <c r="G6344">
        <f t="shared" si="597"/>
        <v>1.2280780711451382E-3</v>
      </c>
      <c r="H6344" s="38">
        <f>G6344*SUMIF('Manual Inputs'!$B$11:$B$22,'Expanded kW'!A6344,'Manual Inputs'!$C$11:$C$22)</f>
        <v>46064.760200158169</v>
      </c>
    </row>
    <row r="6345" spans="1:8" x14ac:dyDescent="0.2">
      <c r="A6345">
        <f t="shared" si="594"/>
        <v>11</v>
      </c>
      <c r="B6345" t="b">
        <f t="shared" si="595"/>
        <v>0</v>
      </c>
      <c r="C6345" t="str">
        <f t="shared" si="596"/>
        <v>OFF</v>
      </c>
      <c r="D6345" s="4">
        <f t="shared" si="598"/>
        <v>42694.291666651283</v>
      </c>
      <c r="E6345" t="str">
        <f t="shared" si="599"/>
        <v>LRKPLGS</v>
      </c>
      <c r="F6345" s="39">
        <v>73.184860229492188</v>
      </c>
      <c r="G6345">
        <f t="shared" si="597"/>
        <v>1.2340387733577615E-3</v>
      </c>
      <c r="H6345" s="38">
        <f>G6345*SUMIF('Manual Inputs'!$B$11:$B$22,'Expanded kW'!A6345,'Manual Inputs'!$C$11:$C$22)</f>
        <v>46288.343964497362</v>
      </c>
    </row>
    <row r="6346" spans="1:8" x14ac:dyDescent="0.2">
      <c r="A6346">
        <f t="shared" si="594"/>
        <v>11</v>
      </c>
      <c r="B6346" t="b">
        <f t="shared" si="595"/>
        <v>0</v>
      </c>
      <c r="C6346" t="str">
        <f t="shared" si="596"/>
        <v>OFF</v>
      </c>
      <c r="D6346" s="4">
        <f t="shared" si="598"/>
        <v>42694.333333317947</v>
      </c>
      <c r="E6346" t="str">
        <f t="shared" si="599"/>
        <v>LRKPLGS</v>
      </c>
      <c r="F6346" s="39">
        <v>73.162002563476562</v>
      </c>
      <c r="G6346">
        <f t="shared" si="597"/>
        <v>1.2336533487488563E-3</v>
      </c>
      <c r="H6346" s="38">
        <f>G6346*SUMIF('Manual Inputs'!$B$11:$B$22,'Expanded kW'!A6346,'Manual Inputs'!$C$11:$C$22)</f>
        <v>46273.886828097304</v>
      </c>
    </row>
    <row r="6347" spans="1:8" x14ac:dyDescent="0.2">
      <c r="A6347">
        <f t="shared" si="594"/>
        <v>11</v>
      </c>
      <c r="B6347" t="b">
        <f t="shared" si="595"/>
        <v>0</v>
      </c>
      <c r="C6347" t="str">
        <f t="shared" si="596"/>
        <v>OFF</v>
      </c>
      <c r="D6347" s="4">
        <f t="shared" si="598"/>
        <v>42694.374999984611</v>
      </c>
      <c r="E6347" t="str">
        <f t="shared" si="599"/>
        <v>LRKPLGS</v>
      </c>
      <c r="F6347" s="39">
        <v>74.547088623046875</v>
      </c>
      <c r="G6347">
        <f t="shared" si="597"/>
        <v>1.2570085877503005E-3</v>
      </c>
      <c r="H6347" s="38">
        <f>G6347*SUMIF('Manual Inputs'!$B$11:$B$22,'Expanded kW'!A6347,'Manual Inputs'!$C$11:$C$22)</f>
        <v>47149.933318379241</v>
      </c>
    </row>
    <row r="6348" spans="1:8" x14ac:dyDescent="0.2">
      <c r="A6348">
        <f t="shared" si="594"/>
        <v>11</v>
      </c>
      <c r="B6348" t="b">
        <f t="shared" si="595"/>
        <v>0</v>
      </c>
      <c r="C6348" t="str">
        <f t="shared" si="596"/>
        <v>OFF</v>
      </c>
      <c r="D6348" s="4">
        <f t="shared" si="598"/>
        <v>42694.416666651276</v>
      </c>
      <c r="E6348" t="str">
        <f t="shared" si="599"/>
        <v>LRKPLGS</v>
      </c>
      <c r="F6348" s="39">
        <v>77.798942565917969</v>
      </c>
      <c r="G6348">
        <f t="shared" si="597"/>
        <v>1.3118411561013994E-3</v>
      </c>
      <c r="H6348" s="38">
        <f>G6348*SUMIF('Manual Inputs'!$B$11:$B$22,'Expanded kW'!A6348,'Manual Inputs'!$C$11:$C$22)</f>
        <v>49206.682943341511</v>
      </c>
    </row>
    <row r="6349" spans="1:8" x14ac:dyDescent="0.2">
      <c r="A6349">
        <f t="shared" si="594"/>
        <v>11</v>
      </c>
      <c r="B6349" t="b">
        <f t="shared" si="595"/>
        <v>0</v>
      </c>
      <c r="C6349" t="str">
        <f t="shared" si="596"/>
        <v>OFF</v>
      </c>
      <c r="D6349" s="4">
        <f t="shared" si="598"/>
        <v>42694.45833331794</v>
      </c>
      <c r="E6349" t="str">
        <f t="shared" si="599"/>
        <v>LRKPLGS</v>
      </c>
      <c r="F6349" s="39">
        <v>79.923141479492188</v>
      </c>
      <c r="G6349">
        <f t="shared" si="597"/>
        <v>1.347659272217971E-3</v>
      </c>
      <c r="H6349" s="38">
        <f>G6349*SUMIF('Manual Inputs'!$B$11:$B$22,'Expanded kW'!A6349,'Manual Inputs'!$C$11:$C$22)</f>
        <v>50550.207405261732</v>
      </c>
    </row>
    <row r="6350" spans="1:8" x14ac:dyDescent="0.2">
      <c r="A6350">
        <f t="shared" si="594"/>
        <v>11</v>
      </c>
      <c r="B6350" t="b">
        <f t="shared" si="595"/>
        <v>0</v>
      </c>
      <c r="C6350" t="str">
        <f t="shared" si="596"/>
        <v>OFF</v>
      </c>
      <c r="D6350" s="4">
        <f t="shared" si="598"/>
        <v>42694.499999984604</v>
      </c>
      <c r="E6350" t="str">
        <f t="shared" si="599"/>
        <v>LRKPLGS</v>
      </c>
      <c r="F6350" s="39">
        <v>79.50616455078125</v>
      </c>
      <c r="G6350">
        <f t="shared" si="597"/>
        <v>1.3406282319726067E-3</v>
      </c>
      <c r="H6350" s="38">
        <f>G6350*SUMIF('Manual Inputs'!$B$11:$B$22,'Expanded kW'!A6350,'Manual Inputs'!$C$11:$C$22)</f>
        <v>50286.475651987806</v>
      </c>
    </row>
    <row r="6351" spans="1:8" x14ac:dyDescent="0.2">
      <c r="A6351">
        <f t="shared" si="594"/>
        <v>11</v>
      </c>
      <c r="B6351" t="b">
        <f t="shared" si="595"/>
        <v>0</v>
      </c>
      <c r="C6351" t="str">
        <f t="shared" si="596"/>
        <v>OFF</v>
      </c>
      <c r="D6351" s="4">
        <f t="shared" si="598"/>
        <v>42694.541666651268</v>
      </c>
      <c r="E6351" t="str">
        <f t="shared" si="599"/>
        <v>LRKPLGS</v>
      </c>
      <c r="F6351" s="39">
        <v>78.470993041992188</v>
      </c>
      <c r="G6351">
        <f t="shared" si="597"/>
        <v>1.3231732313766476E-3</v>
      </c>
      <c r="H6351" s="38">
        <f>G6351*SUMIF('Manual Inputs'!$B$11:$B$22,'Expanded kW'!A6351,'Manual Inputs'!$C$11:$C$22)</f>
        <v>49631.744950708598</v>
      </c>
    </row>
    <row r="6352" spans="1:8" x14ac:dyDescent="0.2">
      <c r="A6352">
        <f t="shared" si="594"/>
        <v>11</v>
      </c>
      <c r="B6352" t="b">
        <f t="shared" si="595"/>
        <v>0</v>
      </c>
      <c r="C6352" t="str">
        <f t="shared" si="596"/>
        <v>OFF</v>
      </c>
      <c r="D6352" s="4">
        <f t="shared" si="598"/>
        <v>42694.583333317933</v>
      </c>
      <c r="E6352" t="str">
        <f t="shared" si="599"/>
        <v>LRKPLGS</v>
      </c>
      <c r="F6352" s="39">
        <v>80.284095764160156</v>
      </c>
      <c r="G6352">
        <f t="shared" si="597"/>
        <v>1.3537456619616027E-3</v>
      </c>
      <c r="H6352" s="38">
        <f>G6352*SUMIF('Manual Inputs'!$B$11:$B$22,'Expanded kW'!A6352,'Manual Inputs'!$C$11:$C$22)</f>
        <v>50778.5056630131</v>
      </c>
    </row>
    <row r="6353" spans="1:8" x14ac:dyDescent="0.2">
      <c r="A6353">
        <f t="shared" si="594"/>
        <v>11</v>
      </c>
      <c r="B6353" t="b">
        <f t="shared" si="595"/>
        <v>0</v>
      </c>
      <c r="C6353" t="str">
        <f t="shared" si="596"/>
        <v>OFF</v>
      </c>
      <c r="D6353" s="4">
        <f t="shared" si="598"/>
        <v>42694.624999984597</v>
      </c>
      <c r="E6353" t="str">
        <f t="shared" si="599"/>
        <v>LRKPLGS</v>
      </c>
      <c r="F6353" s="39">
        <v>74.769691467285156</v>
      </c>
      <c r="G6353">
        <f t="shared" si="597"/>
        <v>1.2607621037095899E-3</v>
      </c>
      <c r="H6353" s="38">
        <f>G6353*SUMIF('Manual Inputs'!$B$11:$B$22,'Expanded kW'!A6353,'Manual Inputs'!$C$11:$C$22)</f>
        <v>47290.726331978862</v>
      </c>
    </row>
    <row r="6354" spans="1:8" x14ac:dyDescent="0.2">
      <c r="A6354">
        <f t="shared" si="594"/>
        <v>11</v>
      </c>
      <c r="B6354" t="b">
        <f t="shared" si="595"/>
        <v>0</v>
      </c>
      <c r="C6354" t="str">
        <f t="shared" si="596"/>
        <v>OFF</v>
      </c>
      <c r="D6354" s="4">
        <f t="shared" si="598"/>
        <v>42694.666666651261</v>
      </c>
      <c r="E6354" t="str">
        <f t="shared" si="599"/>
        <v>LRKPLGS</v>
      </c>
      <c r="F6354" s="39">
        <v>80.169952392578125</v>
      </c>
      <c r="G6354">
        <f t="shared" si="597"/>
        <v>1.3518209831986411E-3</v>
      </c>
      <c r="H6354" s="38">
        <f>G6354*SUMIF('Manual Inputs'!$B$11:$B$22,'Expanded kW'!A6354,'Manual Inputs'!$C$11:$C$22)</f>
        <v>50706.311665122157</v>
      </c>
    </row>
    <row r="6355" spans="1:8" x14ac:dyDescent="0.2">
      <c r="A6355">
        <f t="shared" si="594"/>
        <v>11</v>
      </c>
      <c r="B6355" t="b">
        <f t="shared" si="595"/>
        <v>0</v>
      </c>
      <c r="C6355" t="str">
        <f t="shared" si="596"/>
        <v>OFF</v>
      </c>
      <c r="D6355" s="4">
        <f t="shared" si="598"/>
        <v>42694.708333317925</v>
      </c>
      <c r="E6355" t="str">
        <f t="shared" si="599"/>
        <v>LRKPLGS</v>
      </c>
      <c r="F6355" s="39">
        <v>81.849571228027344</v>
      </c>
      <c r="G6355">
        <f t="shared" si="597"/>
        <v>1.3801426164012837E-3</v>
      </c>
      <c r="H6355" s="38">
        <f>G6355*SUMIF('Manual Inputs'!$B$11:$B$22,'Expanded kW'!A6355,'Manual Inputs'!$C$11:$C$22)</f>
        <v>51768.64578915717</v>
      </c>
    </row>
    <row r="6356" spans="1:8" x14ac:dyDescent="0.2">
      <c r="A6356">
        <f t="shared" si="594"/>
        <v>11</v>
      </c>
      <c r="B6356" t="b">
        <f t="shared" si="595"/>
        <v>0</v>
      </c>
      <c r="C6356" t="str">
        <f t="shared" si="596"/>
        <v>OFF</v>
      </c>
      <c r="D6356" s="4">
        <f t="shared" si="598"/>
        <v>42694.74999998459</v>
      </c>
      <c r="E6356" t="str">
        <f t="shared" si="599"/>
        <v>LRKPLGS</v>
      </c>
      <c r="F6356" s="39">
        <v>75.87200927734375</v>
      </c>
      <c r="G6356">
        <f t="shared" si="597"/>
        <v>1.2793493212558077E-3</v>
      </c>
      <c r="H6356" s="38">
        <f>G6356*SUMIF('Manual Inputs'!$B$11:$B$22,'Expanded kW'!A6356,'Manual Inputs'!$C$11:$C$22)</f>
        <v>47987.926077803088</v>
      </c>
    </row>
    <row r="6357" spans="1:8" x14ac:dyDescent="0.2">
      <c r="A6357">
        <f t="shared" si="594"/>
        <v>11</v>
      </c>
      <c r="B6357" t="b">
        <f t="shared" si="595"/>
        <v>0</v>
      </c>
      <c r="C6357" t="str">
        <f t="shared" si="596"/>
        <v>OFF</v>
      </c>
      <c r="D6357" s="4">
        <f t="shared" si="598"/>
        <v>42694.791666651254</v>
      </c>
      <c r="E6357" t="str">
        <f t="shared" si="599"/>
        <v>LRKPLGS</v>
      </c>
      <c r="F6357" s="39">
        <v>71.234001159667969</v>
      </c>
      <c r="G6357">
        <f t="shared" si="597"/>
        <v>1.2011435034075214E-3</v>
      </c>
      <c r="H6357" s="38">
        <f>G6357*SUMIF('Manual Inputs'!$B$11:$B$22,'Expanded kW'!A6357,'Manual Inputs'!$C$11:$C$22)</f>
        <v>45054.454395437388</v>
      </c>
    </row>
    <row r="6358" spans="1:8" x14ac:dyDescent="0.2">
      <c r="A6358">
        <f t="shared" si="594"/>
        <v>11</v>
      </c>
      <c r="B6358" t="b">
        <f t="shared" si="595"/>
        <v>0</v>
      </c>
      <c r="C6358" t="str">
        <f t="shared" si="596"/>
        <v>OFF</v>
      </c>
      <c r="D6358" s="4">
        <f t="shared" si="598"/>
        <v>42694.833333317918</v>
      </c>
      <c r="E6358" t="str">
        <f t="shared" si="599"/>
        <v>LRKPLGS</v>
      </c>
      <c r="F6358" s="39">
        <v>68.313499450683594</v>
      </c>
      <c r="G6358">
        <f t="shared" si="597"/>
        <v>1.15189817677517E-3</v>
      </c>
      <c r="H6358" s="38">
        <f>G6358*SUMIF('Manual Inputs'!$B$11:$B$22,'Expanded kW'!A6358,'Manual Inputs'!$C$11:$C$22)</f>
        <v>43207.2801680021</v>
      </c>
    </row>
    <row r="6359" spans="1:8" x14ac:dyDescent="0.2">
      <c r="A6359">
        <f t="shared" si="594"/>
        <v>11</v>
      </c>
      <c r="B6359" t="b">
        <f t="shared" si="595"/>
        <v>0</v>
      </c>
      <c r="C6359" t="str">
        <f t="shared" si="596"/>
        <v>OFF</v>
      </c>
      <c r="D6359" s="4">
        <f t="shared" si="598"/>
        <v>42694.874999984582</v>
      </c>
      <c r="E6359" t="str">
        <f t="shared" si="599"/>
        <v>LRKPLGS</v>
      </c>
      <c r="F6359" s="39">
        <v>69.607864379882813</v>
      </c>
      <c r="G6359">
        <f t="shared" si="597"/>
        <v>1.1737236814560225E-3</v>
      </c>
      <c r="H6359" s="38">
        <f>G6359*SUMIF('Manual Inputs'!$B$11:$B$22,'Expanded kW'!A6359,'Manual Inputs'!$C$11:$C$22)</f>
        <v>44025.946882271674</v>
      </c>
    </row>
    <row r="6360" spans="1:8" x14ac:dyDescent="0.2">
      <c r="A6360">
        <f t="shared" si="594"/>
        <v>11</v>
      </c>
      <c r="B6360" t="b">
        <f t="shared" si="595"/>
        <v>0</v>
      </c>
      <c r="C6360" t="str">
        <f t="shared" si="596"/>
        <v>OFF</v>
      </c>
      <c r="D6360" s="4">
        <f t="shared" si="598"/>
        <v>42694.916666651246</v>
      </c>
      <c r="E6360" t="str">
        <f t="shared" si="599"/>
        <v>LRKPLGS</v>
      </c>
      <c r="F6360" s="39">
        <v>69.115394592285156</v>
      </c>
      <c r="G6360">
        <f t="shared" si="597"/>
        <v>1.1654196851008055E-3</v>
      </c>
      <c r="H6360" s="38">
        <f>G6360*SUMIF('Manual Inputs'!$B$11:$B$22,'Expanded kW'!A6360,'Manual Inputs'!$C$11:$C$22)</f>
        <v>43714.467009946151</v>
      </c>
    </row>
    <row r="6361" spans="1:8" x14ac:dyDescent="0.2">
      <c r="A6361">
        <f t="shared" si="594"/>
        <v>11</v>
      </c>
      <c r="B6361" t="b">
        <f t="shared" si="595"/>
        <v>0</v>
      </c>
      <c r="C6361" t="str">
        <f t="shared" si="596"/>
        <v>OFF</v>
      </c>
      <c r="D6361" s="4">
        <f t="shared" si="598"/>
        <v>42694.958333317911</v>
      </c>
      <c r="E6361" t="str">
        <f t="shared" si="599"/>
        <v>LRKPLGS</v>
      </c>
      <c r="F6361" s="39">
        <v>68.018173217773437</v>
      </c>
      <c r="G6361">
        <f t="shared" si="597"/>
        <v>1.1469184033485625E-3</v>
      </c>
      <c r="H6361" s="38">
        <f>G6361*SUMIF('Manual Inputs'!$B$11:$B$22,'Expanded kW'!A6361,'Manual Inputs'!$C$11:$C$22)</f>
        <v>43020.490684387354</v>
      </c>
    </row>
    <row r="6362" spans="1:8" x14ac:dyDescent="0.2">
      <c r="A6362">
        <f t="shared" si="594"/>
        <v>11</v>
      </c>
      <c r="B6362" t="b">
        <f t="shared" si="595"/>
        <v>0</v>
      </c>
      <c r="C6362" t="str">
        <f t="shared" si="596"/>
        <v>OFF</v>
      </c>
      <c r="D6362" s="4">
        <f t="shared" si="598"/>
        <v>42694.999999984575</v>
      </c>
      <c r="E6362" t="str">
        <f t="shared" si="599"/>
        <v>LRKPLGS</v>
      </c>
      <c r="F6362" s="39">
        <v>67.002151489257813</v>
      </c>
      <c r="G6362">
        <f t="shared" si="597"/>
        <v>1.1297863052120002E-3</v>
      </c>
      <c r="H6362" s="38">
        <f>G6362*SUMIF('Manual Inputs'!$B$11:$B$22,'Expanded kW'!A6362,'Manual Inputs'!$C$11:$C$22)</f>
        <v>42377.871936500727</v>
      </c>
    </row>
    <row r="6363" spans="1:8" x14ac:dyDescent="0.2">
      <c r="A6363">
        <f t="shared" si="594"/>
        <v>11</v>
      </c>
      <c r="B6363" t="b">
        <f t="shared" si="595"/>
        <v>0</v>
      </c>
      <c r="C6363" t="str">
        <f t="shared" si="596"/>
        <v>OFF</v>
      </c>
      <c r="D6363" s="4">
        <f t="shared" si="598"/>
        <v>42695.041666651239</v>
      </c>
      <c r="E6363" t="str">
        <f t="shared" si="599"/>
        <v>LRKPLGS</v>
      </c>
      <c r="F6363" s="39">
        <v>68.5272216796875</v>
      </c>
      <c r="G6363">
        <f t="shared" si="597"/>
        <v>1.1555019483269942E-3</v>
      </c>
      <c r="H6363" s="38">
        <f>G6363*SUMIF('Manual Inputs'!$B$11:$B$22,'Expanded kW'!A6363,'Manual Inputs'!$C$11:$C$22)</f>
        <v>43342.45632353441</v>
      </c>
    </row>
    <row r="6364" spans="1:8" x14ac:dyDescent="0.2">
      <c r="A6364">
        <f t="shared" si="594"/>
        <v>11</v>
      </c>
      <c r="B6364" t="b">
        <f t="shared" si="595"/>
        <v>0</v>
      </c>
      <c r="C6364" t="str">
        <f t="shared" si="596"/>
        <v>OFF</v>
      </c>
      <c r="D6364" s="4">
        <f t="shared" si="598"/>
        <v>42695.083333317903</v>
      </c>
      <c r="E6364" t="str">
        <f t="shared" si="599"/>
        <v>LRKPLGS</v>
      </c>
      <c r="F6364" s="39">
        <v>67.411231994628906</v>
      </c>
      <c r="G6364">
        <f t="shared" si="597"/>
        <v>1.1366841964352628E-3</v>
      </c>
      <c r="H6364" s="38">
        <f>G6364*SUMIF('Manual Inputs'!$B$11:$B$22,'Expanded kW'!A6364,'Manual Inputs'!$C$11:$C$22)</f>
        <v>42636.609318555013</v>
      </c>
    </row>
    <row r="6365" spans="1:8" x14ac:dyDescent="0.2">
      <c r="A6365">
        <f t="shared" si="594"/>
        <v>11</v>
      </c>
      <c r="B6365" t="b">
        <f t="shared" si="595"/>
        <v>0</v>
      </c>
      <c r="C6365" t="str">
        <f t="shared" si="596"/>
        <v>OFF</v>
      </c>
      <c r="D6365" s="4">
        <f t="shared" si="598"/>
        <v>42695.124999984568</v>
      </c>
      <c r="E6365" t="str">
        <f t="shared" si="599"/>
        <v>LRKPLGS</v>
      </c>
      <c r="F6365" s="39">
        <v>67.244522094726563</v>
      </c>
      <c r="G6365">
        <f t="shared" si="597"/>
        <v>1.1338731439889376E-3</v>
      </c>
      <c r="H6365" s="38">
        <f>G6365*SUMIF('Manual Inputs'!$B$11:$B$22,'Expanded kW'!A6365,'Manual Inputs'!$C$11:$C$22)</f>
        <v>42531.167767327497</v>
      </c>
    </row>
    <row r="6366" spans="1:8" x14ac:dyDescent="0.2">
      <c r="A6366">
        <f t="shared" si="594"/>
        <v>11</v>
      </c>
      <c r="B6366" t="b">
        <f t="shared" si="595"/>
        <v>0</v>
      </c>
      <c r="C6366" t="str">
        <f t="shared" si="596"/>
        <v>OFF</v>
      </c>
      <c r="D6366" s="4">
        <f t="shared" si="598"/>
        <v>42695.166666651232</v>
      </c>
      <c r="E6366" t="str">
        <f t="shared" si="599"/>
        <v>LRKPLGS</v>
      </c>
      <c r="F6366" s="39">
        <v>77.605026245117188</v>
      </c>
      <c r="G6366">
        <f t="shared" si="597"/>
        <v>1.3085713505992143E-3</v>
      </c>
      <c r="H6366" s="38">
        <f>G6366*SUMIF('Manual Inputs'!$B$11:$B$22,'Expanded kW'!A6366,'Manual Inputs'!$C$11:$C$22)</f>
        <v>49084.033732433556</v>
      </c>
    </row>
    <row r="6367" spans="1:8" x14ac:dyDescent="0.2">
      <c r="A6367">
        <f t="shared" si="594"/>
        <v>11</v>
      </c>
      <c r="B6367" t="b">
        <f t="shared" si="595"/>
        <v>0</v>
      </c>
      <c r="C6367" t="str">
        <f t="shared" si="596"/>
        <v>OFF</v>
      </c>
      <c r="D6367" s="4">
        <f t="shared" si="598"/>
        <v>42695.208333317896</v>
      </c>
      <c r="E6367" t="str">
        <f t="shared" si="599"/>
        <v>LRKPLGS</v>
      </c>
      <c r="F6367" s="39">
        <v>87.508102416992188</v>
      </c>
      <c r="G6367">
        <f t="shared" si="597"/>
        <v>1.4755564337610503E-3</v>
      </c>
      <c r="H6367" s="38">
        <f>G6367*SUMIF('Manual Inputs'!$B$11:$B$22,'Expanded kW'!A6367,'Manual Inputs'!$C$11:$C$22)</f>
        <v>55347.583252278673</v>
      </c>
    </row>
    <row r="6368" spans="1:8" x14ac:dyDescent="0.2">
      <c r="A6368">
        <f t="shared" si="594"/>
        <v>11</v>
      </c>
      <c r="B6368" t="b">
        <f t="shared" si="595"/>
        <v>0</v>
      </c>
      <c r="C6368" t="str">
        <f t="shared" si="596"/>
        <v>OFF</v>
      </c>
      <c r="D6368" s="4">
        <f t="shared" si="598"/>
        <v>42695.24999998456</v>
      </c>
      <c r="E6368" t="str">
        <f t="shared" si="599"/>
        <v>LRKPLGS</v>
      </c>
      <c r="F6368" s="39">
        <v>102.36686706542969</v>
      </c>
      <c r="G6368">
        <f t="shared" si="597"/>
        <v>1.7261040421444067E-3</v>
      </c>
      <c r="H6368" s="38">
        <f>G6368*SUMIF('Manual Inputs'!$B$11:$B$22,'Expanded kW'!A6368,'Manual Inputs'!$C$11:$C$22)</f>
        <v>64745.532592861309</v>
      </c>
    </row>
    <row r="6369" spans="1:8" x14ac:dyDescent="0.2">
      <c r="A6369">
        <f t="shared" si="594"/>
        <v>11</v>
      </c>
      <c r="B6369" t="b">
        <f t="shared" si="595"/>
        <v>0</v>
      </c>
      <c r="C6369" t="str">
        <f t="shared" si="596"/>
        <v>ON</v>
      </c>
      <c r="D6369" s="4">
        <f t="shared" si="598"/>
        <v>42695.291666651225</v>
      </c>
      <c r="E6369" t="str">
        <f t="shared" si="599"/>
        <v>LRKPLGS</v>
      </c>
      <c r="F6369" s="39">
        <v>104.07469940185547</v>
      </c>
      <c r="G6369">
        <f t="shared" si="597"/>
        <v>1.7549014097274671E-3</v>
      </c>
      <c r="H6369" s="38">
        <f>G6369*SUMIF('Manual Inputs'!$B$11:$B$22,'Expanded kW'!A6369,'Manual Inputs'!$C$11:$C$22)</f>
        <v>65825.711339862741</v>
      </c>
    </row>
    <row r="6370" spans="1:8" x14ac:dyDescent="0.2">
      <c r="A6370">
        <f t="shared" si="594"/>
        <v>11</v>
      </c>
      <c r="B6370" t="b">
        <f t="shared" si="595"/>
        <v>0</v>
      </c>
      <c r="C6370" t="str">
        <f t="shared" si="596"/>
        <v>ON</v>
      </c>
      <c r="D6370" s="4">
        <f t="shared" si="598"/>
        <v>42695.333333317889</v>
      </c>
      <c r="E6370" t="str">
        <f t="shared" si="599"/>
        <v>LRKPLGS</v>
      </c>
      <c r="F6370" s="39">
        <v>109.81239318847656</v>
      </c>
      <c r="G6370">
        <f t="shared" si="597"/>
        <v>1.8516500621146041E-3</v>
      </c>
      <c r="H6370" s="38">
        <f>G6370*SUMIF('Manual Inputs'!$B$11:$B$22,'Expanded kW'!A6370,'Manual Inputs'!$C$11:$C$22)</f>
        <v>69454.717977646127</v>
      </c>
    </row>
    <row r="6371" spans="1:8" x14ac:dyDescent="0.2">
      <c r="A6371">
        <f t="shared" si="594"/>
        <v>11</v>
      </c>
      <c r="B6371" t="b">
        <f t="shared" si="595"/>
        <v>0</v>
      </c>
      <c r="C6371" t="str">
        <f t="shared" si="596"/>
        <v>ON</v>
      </c>
      <c r="D6371" s="4">
        <f t="shared" si="598"/>
        <v>42695.374999984553</v>
      </c>
      <c r="E6371" t="str">
        <f t="shared" si="599"/>
        <v>LRKPLGS</v>
      </c>
      <c r="F6371" s="39">
        <v>113.84833526611328</v>
      </c>
      <c r="G6371">
        <f t="shared" si="597"/>
        <v>1.919703878098019E-3</v>
      </c>
      <c r="H6371" s="38">
        <f>G6371*SUMIF('Manual Inputs'!$B$11:$B$22,'Expanded kW'!A6371,'Manual Inputs'!$C$11:$C$22)</f>
        <v>72007.391775541182</v>
      </c>
    </row>
    <row r="6372" spans="1:8" x14ac:dyDescent="0.2">
      <c r="A6372">
        <f t="shared" si="594"/>
        <v>11</v>
      </c>
      <c r="B6372" t="b">
        <f t="shared" si="595"/>
        <v>0</v>
      </c>
      <c r="C6372" t="str">
        <f t="shared" si="596"/>
        <v>ON</v>
      </c>
      <c r="D6372" s="4">
        <f t="shared" si="598"/>
        <v>42695.416666651217</v>
      </c>
      <c r="E6372" t="str">
        <f t="shared" si="599"/>
        <v>LRKPLGS</v>
      </c>
      <c r="F6372" s="39">
        <v>121.30636596679687</v>
      </c>
      <c r="G6372">
        <f t="shared" si="597"/>
        <v>2.0454607495148103E-3</v>
      </c>
      <c r="H6372" s="38">
        <f>G6372*SUMIF('Manual Inputs'!$B$11:$B$22,'Expanded kW'!A6372,'Manual Inputs'!$C$11:$C$22)</f>
        <v>76724.48612112696</v>
      </c>
    </row>
    <row r="6373" spans="1:8" x14ac:dyDescent="0.2">
      <c r="A6373">
        <f t="shared" si="594"/>
        <v>11</v>
      </c>
      <c r="B6373" t="b">
        <f t="shared" si="595"/>
        <v>0</v>
      </c>
      <c r="C6373" t="str">
        <f t="shared" si="596"/>
        <v>ON</v>
      </c>
      <c r="D6373" s="4">
        <f t="shared" si="598"/>
        <v>42695.458333317882</v>
      </c>
      <c r="E6373" t="str">
        <f t="shared" si="599"/>
        <v>LRKPLGS</v>
      </c>
      <c r="F6373" s="39">
        <v>115.0142822265625</v>
      </c>
      <c r="G6373">
        <f t="shared" si="597"/>
        <v>1.9393640066049413E-3</v>
      </c>
      <c r="H6373" s="38">
        <f>G6373*SUMIF('Manual Inputs'!$B$11:$B$22,'Expanded kW'!A6373,'Manual Inputs'!$C$11:$C$22)</f>
        <v>72744.836019888942</v>
      </c>
    </row>
    <row r="6374" spans="1:8" x14ac:dyDescent="0.2">
      <c r="A6374">
        <f t="shared" si="594"/>
        <v>11</v>
      </c>
      <c r="B6374" t="b">
        <f t="shared" si="595"/>
        <v>0</v>
      </c>
      <c r="C6374" t="str">
        <f t="shared" si="596"/>
        <v>ON</v>
      </c>
      <c r="D6374" s="4">
        <f t="shared" si="598"/>
        <v>42695.499999984546</v>
      </c>
      <c r="E6374" t="str">
        <f t="shared" si="599"/>
        <v>LRKPLGS</v>
      </c>
      <c r="F6374" s="39">
        <v>116.72245788574219</v>
      </c>
      <c r="G6374">
        <f t="shared" si="597"/>
        <v>1.9681671632759191E-3</v>
      </c>
      <c r="H6374" s="38">
        <f>G6374*SUMIF('Manual Inputs'!$B$11:$B$22,'Expanded kW'!A6374,'Manual Inputs'!$C$11:$C$22)</f>
        <v>73825.231913465133</v>
      </c>
    </row>
    <row r="6375" spans="1:8" x14ac:dyDescent="0.2">
      <c r="A6375">
        <f t="shared" si="594"/>
        <v>11</v>
      </c>
      <c r="B6375" t="b">
        <f t="shared" si="595"/>
        <v>0</v>
      </c>
      <c r="C6375" t="str">
        <f t="shared" si="596"/>
        <v>ON</v>
      </c>
      <c r="D6375" s="4">
        <f t="shared" si="598"/>
        <v>42695.54166665121</v>
      </c>
      <c r="E6375" t="str">
        <f t="shared" si="599"/>
        <v>LRKPLGS</v>
      </c>
      <c r="F6375" s="39">
        <v>112.06396484375</v>
      </c>
      <c r="G6375">
        <f t="shared" si="597"/>
        <v>1.8896159298485572E-3</v>
      </c>
      <c r="H6375" s="38">
        <f>G6375*SUMIF('Manual Inputs'!$B$11:$B$22,'Expanded kW'!A6375,'Manual Inputs'!$C$11:$C$22)</f>
        <v>70878.803818804983</v>
      </c>
    </row>
    <row r="6376" spans="1:8" x14ac:dyDescent="0.2">
      <c r="A6376">
        <f t="shared" si="594"/>
        <v>11</v>
      </c>
      <c r="B6376" t="b">
        <f t="shared" si="595"/>
        <v>0</v>
      </c>
      <c r="C6376" t="str">
        <f t="shared" si="596"/>
        <v>ON</v>
      </c>
      <c r="D6376" s="4">
        <f t="shared" si="598"/>
        <v>42695.583333317874</v>
      </c>
      <c r="E6376" t="str">
        <f t="shared" si="599"/>
        <v>LRKPLGS</v>
      </c>
      <c r="F6376" s="39">
        <v>108.52146148681641</v>
      </c>
      <c r="G6376">
        <f t="shared" si="597"/>
        <v>1.8298824483129264E-3</v>
      </c>
      <c r="H6376" s="38">
        <f>G6376*SUMIF('Manual Inputs'!$B$11:$B$22,'Expanded kW'!A6376,'Manual Inputs'!$C$11:$C$22)</f>
        <v>68638.222729124231</v>
      </c>
    </row>
    <row r="6377" spans="1:8" x14ac:dyDescent="0.2">
      <c r="A6377">
        <f t="shared" si="594"/>
        <v>11</v>
      </c>
      <c r="B6377" t="b">
        <f t="shared" si="595"/>
        <v>0</v>
      </c>
      <c r="C6377" t="str">
        <f t="shared" si="596"/>
        <v>ON</v>
      </c>
      <c r="D6377" s="4">
        <f t="shared" si="598"/>
        <v>42695.624999984539</v>
      </c>
      <c r="E6377" t="str">
        <f t="shared" si="599"/>
        <v>LRKPLGS</v>
      </c>
      <c r="F6377" s="39">
        <v>108.99437713623047</v>
      </c>
      <c r="G6377">
        <f t="shared" si="597"/>
        <v>1.8378567239496441E-3</v>
      </c>
      <c r="H6377" s="38">
        <f>G6377*SUMIF('Manual Inputs'!$B$11:$B$22,'Expanded kW'!A6377,'Manual Inputs'!$C$11:$C$22)</f>
        <v>68937.334897646913</v>
      </c>
    </row>
    <row r="6378" spans="1:8" x14ac:dyDescent="0.2">
      <c r="A6378">
        <f t="shared" si="594"/>
        <v>11</v>
      </c>
      <c r="B6378" t="b">
        <f t="shared" si="595"/>
        <v>0</v>
      </c>
      <c r="C6378" t="str">
        <f t="shared" si="596"/>
        <v>ON</v>
      </c>
      <c r="D6378" s="4">
        <f t="shared" si="598"/>
        <v>42695.666666651203</v>
      </c>
      <c r="E6378" t="str">
        <f t="shared" si="599"/>
        <v>LRKPLGS</v>
      </c>
      <c r="F6378" s="39">
        <v>100.2825927734375</v>
      </c>
      <c r="G6378">
        <f t="shared" si="597"/>
        <v>1.6909591326294377E-3</v>
      </c>
      <c r="H6378" s="38">
        <f>G6378*SUMIF('Manual Inputs'!$B$11:$B$22,'Expanded kW'!A6378,'Manual Inputs'!$C$11:$C$22)</f>
        <v>63427.259864846797</v>
      </c>
    </row>
    <row r="6379" spans="1:8" x14ac:dyDescent="0.2">
      <c r="A6379">
        <f t="shared" si="594"/>
        <v>11</v>
      </c>
      <c r="B6379" t="b">
        <f t="shared" si="595"/>
        <v>0</v>
      </c>
      <c r="C6379" t="str">
        <f t="shared" si="596"/>
        <v>ON</v>
      </c>
      <c r="D6379" s="4">
        <f t="shared" si="598"/>
        <v>42695.708333317867</v>
      </c>
      <c r="E6379" t="str">
        <f t="shared" si="599"/>
        <v>LRKPLGS</v>
      </c>
      <c r="F6379" s="39">
        <v>99.188087463378906</v>
      </c>
      <c r="G6379">
        <f t="shared" si="597"/>
        <v>1.6725036489949419E-3</v>
      </c>
      <c r="H6379" s="38">
        <f>G6379*SUMIF('Manual Inputs'!$B$11:$B$22,'Expanded kW'!A6379,'Manual Inputs'!$C$11:$C$22)</f>
        <v>62735.001409968383</v>
      </c>
    </row>
    <row r="6380" spans="1:8" x14ac:dyDescent="0.2">
      <c r="A6380">
        <f t="shared" si="594"/>
        <v>11</v>
      </c>
      <c r="B6380" t="b">
        <f t="shared" si="595"/>
        <v>0</v>
      </c>
      <c r="C6380" t="str">
        <f t="shared" si="596"/>
        <v>ON</v>
      </c>
      <c r="D6380" s="4">
        <f t="shared" si="598"/>
        <v>42695.749999984531</v>
      </c>
      <c r="E6380" t="str">
        <f t="shared" si="599"/>
        <v>LRKPLGS</v>
      </c>
      <c r="F6380" s="39">
        <v>98.0897216796875</v>
      </c>
      <c r="G6380">
        <f t="shared" si="597"/>
        <v>1.6539830702829738E-3</v>
      </c>
      <c r="H6380" s="38">
        <f>G6380*SUMIF('Manual Inputs'!$B$11:$B$22,'Expanded kW'!A6380,'Manual Inputs'!$C$11:$C$22)</f>
        <v>62040.301262493696</v>
      </c>
    </row>
    <row r="6381" spans="1:8" x14ac:dyDescent="0.2">
      <c r="A6381">
        <f t="shared" si="594"/>
        <v>11</v>
      </c>
      <c r="B6381" t="b">
        <f t="shared" si="595"/>
        <v>0</v>
      </c>
      <c r="C6381" t="str">
        <f t="shared" si="596"/>
        <v>ON</v>
      </c>
      <c r="D6381" s="4">
        <f t="shared" si="598"/>
        <v>42695.791666651196</v>
      </c>
      <c r="E6381" t="str">
        <f t="shared" si="599"/>
        <v>LRKPLGS</v>
      </c>
      <c r="F6381" s="39">
        <v>91.410919189453125</v>
      </c>
      <c r="G6381">
        <f t="shared" si="597"/>
        <v>1.5413654987428665E-3</v>
      </c>
      <c r="H6381" s="38">
        <f>G6381*SUMIF('Manual Inputs'!$B$11:$B$22,'Expanded kW'!A6381,'Manual Inputs'!$C$11:$C$22)</f>
        <v>57816.057259437883</v>
      </c>
    </row>
    <row r="6382" spans="1:8" x14ac:dyDescent="0.2">
      <c r="A6382">
        <f t="shared" si="594"/>
        <v>11</v>
      </c>
      <c r="B6382" t="b">
        <f t="shared" si="595"/>
        <v>0</v>
      </c>
      <c r="C6382" t="str">
        <f t="shared" si="596"/>
        <v>ON</v>
      </c>
      <c r="D6382" s="4">
        <f t="shared" si="598"/>
        <v>42695.83333331786</v>
      </c>
      <c r="E6382" t="str">
        <f t="shared" si="599"/>
        <v>LRKPLGS</v>
      </c>
      <c r="F6382" s="39">
        <v>83.262306213378906</v>
      </c>
      <c r="G6382">
        <f t="shared" si="597"/>
        <v>1.4039640699496816E-3</v>
      </c>
      <c r="H6382" s="38">
        <f>G6382*SUMIF('Manual Inputs'!$B$11:$B$22,'Expanded kW'!A6382,'Manual Inputs'!$C$11:$C$22)</f>
        <v>52662.179816927026</v>
      </c>
    </row>
    <row r="6383" spans="1:8" x14ac:dyDescent="0.2">
      <c r="A6383">
        <f t="shared" si="594"/>
        <v>11</v>
      </c>
      <c r="B6383" t="b">
        <f t="shared" si="595"/>
        <v>0</v>
      </c>
      <c r="C6383" t="str">
        <f t="shared" si="596"/>
        <v>OFF</v>
      </c>
      <c r="D6383" s="4">
        <f t="shared" si="598"/>
        <v>42695.874999984524</v>
      </c>
      <c r="E6383" t="str">
        <f t="shared" si="599"/>
        <v>LRKPLGS</v>
      </c>
      <c r="F6383" s="39">
        <v>78.447517395019531</v>
      </c>
      <c r="G6383">
        <f t="shared" si="597"/>
        <v>1.3227773864094908E-3</v>
      </c>
      <c r="H6383" s="38">
        <f>G6383*SUMIF('Manual Inputs'!$B$11:$B$22,'Expanded kW'!A6383,'Manual Inputs'!$C$11:$C$22)</f>
        <v>49616.896950473958</v>
      </c>
    </row>
    <row r="6384" spans="1:8" x14ac:dyDescent="0.2">
      <c r="A6384">
        <f t="shared" si="594"/>
        <v>11</v>
      </c>
      <c r="B6384" t="b">
        <f t="shared" si="595"/>
        <v>0</v>
      </c>
      <c r="C6384" t="str">
        <f t="shared" si="596"/>
        <v>OFF</v>
      </c>
      <c r="D6384" s="4">
        <f t="shared" si="598"/>
        <v>42695.916666651188</v>
      </c>
      <c r="E6384" t="str">
        <f t="shared" si="599"/>
        <v>LRKPLGS</v>
      </c>
      <c r="F6384" s="39">
        <v>77.961524963378906</v>
      </c>
      <c r="G6384">
        <f t="shared" si="597"/>
        <v>1.3145826108463168E-3</v>
      </c>
      <c r="H6384" s="38">
        <f>G6384*SUMIF('Manual Inputs'!$B$11:$B$22,'Expanded kW'!A6384,'Manual Inputs'!$C$11:$C$22)</f>
        <v>49309.513910192385</v>
      </c>
    </row>
    <row r="6385" spans="1:8" x14ac:dyDescent="0.2">
      <c r="A6385">
        <f t="shared" si="594"/>
        <v>11</v>
      </c>
      <c r="B6385" t="b">
        <f t="shared" si="595"/>
        <v>0</v>
      </c>
      <c r="C6385" t="str">
        <f t="shared" si="596"/>
        <v>OFF</v>
      </c>
      <c r="D6385" s="4">
        <f t="shared" si="598"/>
        <v>42695.958333317853</v>
      </c>
      <c r="E6385" t="str">
        <f t="shared" si="599"/>
        <v>LRKPLGS</v>
      </c>
      <c r="F6385" s="39">
        <v>76.889671325683594</v>
      </c>
      <c r="G6385">
        <f t="shared" si="597"/>
        <v>1.2965090783679757E-3</v>
      </c>
      <c r="H6385" s="38">
        <f>G6385*SUMIF('Manual Inputs'!$B$11:$B$22,'Expanded kW'!A6385,'Manual Inputs'!$C$11:$C$22)</f>
        <v>48631.582303769166</v>
      </c>
    </row>
    <row r="6386" spans="1:8" x14ac:dyDescent="0.2">
      <c r="A6386">
        <f t="shared" si="594"/>
        <v>11</v>
      </c>
      <c r="B6386" t="b">
        <f t="shared" si="595"/>
        <v>0</v>
      </c>
      <c r="C6386" t="str">
        <f t="shared" si="596"/>
        <v>OFF</v>
      </c>
      <c r="D6386" s="4">
        <f t="shared" si="598"/>
        <v>42695.999999984517</v>
      </c>
      <c r="E6386" t="str">
        <f t="shared" si="599"/>
        <v>LRKPLGS</v>
      </c>
      <c r="F6386" s="39">
        <v>75.32159423828125</v>
      </c>
      <c r="G6386">
        <f t="shared" si="597"/>
        <v>1.2700682555065201E-3</v>
      </c>
      <c r="H6386" s="38">
        <f>G6386*SUMIF('Manual Inputs'!$B$11:$B$22,'Expanded kW'!A6386,'Manual Inputs'!$C$11:$C$22)</f>
        <v>47639.79668913631</v>
      </c>
    </row>
    <row r="6387" spans="1:8" x14ac:dyDescent="0.2">
      <c r="A6387">
        <f t="shared" si="594"/>
        <v>11</v>
      </c>
      <c r="B6387" t="b">
        <f t="shared" si="595"/>
        <v>0</v>
      </c>
      <c r="C6387" t="str">
        <f t="shared" si="596"/>
        <v>OFF</v>
      </c>
      <c r="D6387" s="4">
        <f t="shared" si="598"/>
        <v>42696.041666651181</v>
      </c>
      <c r="E6387" t="str">
        <f t="shared" si="599"/>
        <v>LRKPLGS</v>
      </c>
      <c r="F6387" s="39">
        <v>74.711738586425781</v>
      </c>
      <c r="G6387">
        <f t="shared" si="597"/>
        <v>1.259784905669121E-3</v>
      </c>
      <c r="H6387" s="38">
        <f>G6387*SUMIF('Manual Inputs'!$B$11:$B$22,'Expanded kW'!A6387,'Manual Inputs'!$C$11:$C$22)</f>
        <v>47254.071990158161</v>
      </c>
    </row>
    <row r="6388" spans="1:8" x14ac:dyDescent="0.2">
      <c r="A6388">
        <f t="shared" si="594"/>
        <v>11</v>
      </c>
      <c r="B6388" t="b">
        <f t="shared" si="595"/>
        <v>0</v>
      </c>
      <c r="C6388" t="str">
        <f t="shared" si="596"/>
        <v>OFF</v>
      </c>
      <c r="D6388" s="4">
        <f t="shared" si="598"/>
        <v>42696.083333317845</v>
      </c>
      <c r="E6388" t="str">
        <f t="shared" si="599"/>
        <v>LRKPLGS</v>
      </c>
      <c r="F6388" s="39">
        <v>74.994194030761719</v>
      </c>
      <c r="G6388">
        <f t="shared" si="597"/>
        <v>1.2645476526220226E-3</v>
      </c>
      <c r="H6388" s="38">
        <f>G6388*SUMIF('Manual Inputs'!$B$11:$B$22,'Expanded kW'!A6388,'Manual Inputs'!$C$11:$C$22)</f>
        <v>47432.720889958859</v>
      </c>
    </row>
    <row r="6389" spans="1:8" x14ac:dyDescent="0.2">
      <c r="A6389">
        <f t="shared" si="594"/>
        <v>11</v>
      </c>
      <c r="B6389" t="b">
        <f t="shared" si="595"/>
        <v>0</v>
      </c>
      <c r="C6389" t="str">
        <f t="shared" si="596"/>
        <v>OFF</v>
      </c>
      <c r="D6389" s="4">
        <f t="shared" si="598"/>
        <v>42696.124999984509</v>
      </c>
      <c r="E6389" t="str">
        <f t="shared" si="599"/>
        <v>LRKPLGS</v>
      </c>
      <c r="F6389" s="39">
        <v>74.540664672851563</v>
      </c>
      <c r="G6389">
        <f t="shared" si="597"/>
        <v>1.2569002674830449E-3</v>
      </c>
      <c r="H6389" s="38">
        <f>G6389*SUMIF('Manual Inputs'!$B$11:$B$22,'Expanded kW'!A6389,'Manual Inputs'!$C$11:$C$22)</f>
        <v>47145.870264691381</v>
      </c>
    </row>
    <row r="6390" spans="1:8" x14ac:dyDescent="0.2">
      <c r="A6390">
        <f t="shared" si="594"/>
        <v>11</v>
      </c>
      <c r="B6390" t="b">
        <f t="shared" si="595"/>
        <v>0</v>
      </c>
      <c r="C6390" t="str">
        <f t="shared" si="596"/>
        <v>OFF</v>
      </c>
      <c r="D6390" s="4">
        <f t="shared" si="598"/>
        <v>42696.166666651174</v>
      </c>
      <c r="E6390" t="str">
        <f t="shared" si="599"/>
        <v>LRKPLGS</v>
      </c>
      <c r="F6390" s="39">
        <v>82.689910888671875</v>
      </c>
      <c r="G6390">
        <f t="shared" si="597"/>
        <v>1.3943123739272776E-3</v>
      </c>
      <c r="H6390" s="38">
        <f>G6390*SUMIF('Manual Inputs'!$B$11:$B$22,'Expanded kW'!A6390,'Manual Inputs'!$C$11:$C$22)</f>
        <v>52300.148221995696</v>
      </c>
    </row>
    <row r="6391" spans="1:8" x14ac:dyDescent="0.2">
      <c r="A6391">
        <f t="shared" si="594"/>
        <v>11</v>
      </c>
      <c r="B6391" t="b">
        <f t="shared" si="595"/>
        <v>0</v>
      </c>
      <c r="C6391" t="str">
        <f t="shared" si="596"/>
        <v>OFF</v>
      </c>
      <c r="D6391" s="4">
        <f t="shared" si="598"/>
        <v>42696.208333317838</v>
      </c>
      <c r="E6391" t="str">
        <f t="shared" si="599"/>
        <v>LRKPLGS</v>
      </c>
      <c r="F6391" s="39">
        <v>93.561355590820313</v>
      </c>
      <c r="G6391">
        <f t="shared" si="597"/>
        <v>1.577626029822731E-3</v>
      </c>
      <c r="H6391" s="38">
        <f>G6391*SUMIF('Manual Inputs'!$B$11:$B$22,'Expanded kW'!A6391,'Manual Inputs'!$C$11:$C$22)</f>
        <v>59176.176545149756</v>
      </c>
    </row>
    <row r="6392" spans="1:8" x14ac:dyDescent="0.2">
      <c r="A6392">
        <f t="shared" si="594"/>
        <v>11</v>
      </c>
      <c r="B6392" t="b">
        <f t="shared" si="595"/>
        <v>0</v>
      </c>
      <c r="C6392" t="str">
        <f t="shared" si="596"/>
        <v>OFF</v>
      </c>
      <c r="D6392" s="4">
        <f t="shared" si="598"/>
        <v>42696.249999984502</v>
      </c>
      <c r="E6392" t="str">
        <f t="shared" si="599"/>
        <v>LRKPLGS</v>
      </c>
      <c r="F6392" s="39">
        <v>109.37065124511719</v>
      </c>
      <c r="G6392">
        <f t="shared" si="597"/>
        <v>1.8442014356607928E-3</v>
      </c>
      <c r="H6392" s="38">
        <f>G6392*SUMIF('Manual Inputs'!$B$11:$B$22,'Expanded kW'!A6392,'Manual Inputs'!$C$11:$C$22)</f>
        <v>69175.322718112322</v>
      </c>
    </row>
    <row r="6393" spans="1:8" x14ac:dyDescent="0.2">
      <c r="A6393">
        <f t="shared" si="594"/>
        <v>11</v>
      </c>
      <c r="B6393" t="b">
        <f t="shared" si="595"/>
        <v>0</v>
      </c>
      <c r="C6393" t="str">
        <f t="shared" si="596"/>
        <v>ON</v>
      </c>
      <c r="D6393" s="4">
        <f t="shared" si="598"/>
        <v>42696.291666651166</v>
      </c>
      <c r="E6393" t="str">
        <f t="shared" si="599"/>
        <v>LRKPLGS</v>
      </c>
      <c r="F6393" s="39">
        <v>115.10147094726562</v>
      </c>
      <c r="G6393">
        <f t="shared" si="597"/>
        <v>1.9408341776431823E-3</v>
      </c>
      <c r="H6393" s="38">
        <f>G6393*SUMIF('Manual Inputs'!$B$11:$B$22,'Expanded kW'!A6393,'Manual Inputs'!$C$11:$C$22)</f>
        <v>72799.981598920931</v>
      </c>
    </row>
    <row r="6394" spans="1:8" x14ac:dyDescent="0.2">
      <c r="A6394">
        <f t="shared" si="594"/>
        <v>11</v>
      </c>
      <c r="B6394" t="b">
        <f t="shared" si="595"/>
        <v>0</v>
      </c>
      <c r="C6394" t="str">
        <f t="shared" si="596"/>
        <v>ON</v>
      </c>
      <c r="D6394" s="4">
        <f t="shared" si="598"/>
        <v>42696.333333317831</v>
      </c>
      <c r="E6394" t="str">
        <f t="shared" si="599"/>
        <v>LRKPLGS</v>
      </c>
      <c r="F6394" s="39">
        <v>119.21342468261719</v>
      </c>
      <c r="G6394">
        <f t="shared" si="597"/>
        <v>2.0101696976915248E-3</v>
      </c>
      <c r="H6394" s="38">
        <f>G6394*SUMIF('Manual Inputs'!$B$11:$B$22,'Expanded kW'!A6394,'Manual Inputs'!$C$11:$C$22)</f>
        <v>75400.731648469431</v>
      </c>
    </row>
    <row r="6395" spans="1:8" x14ac:dyDescent="0.2">
      <c r="A6395">
        <f t="shared" si="594"/>
        <v>11</v>
      </c>
      <c r="B6395" t="b">
        <f t="shared" si="595"/>
        <v>0</v>
      </c>
      <c r="C6395" t="str">
        <f t="shared" si="596"/>
        <v>ON</v>
      </c>
      <c r="D6395" s="4">
        <f t="shared" si="598"/>
        <v>42696.374999984495</v>
      </c>
      <c r="E6395" t="str">
        <f t="shared" si="599"/>
        <v>LRKPLGS</v>
      </c>
      <c r="F6395" s="39">
        <v>123.66044616699219</v>
      </c>
      <c r="G6395">
        <f t="shared" si="597"/>
        <v>2.0851551102545217E-3</v>
      </c>
      <c r="H6395" s="38">
        <f>G6395*SUMIF('Manual Inputs'!$B$11:$B$22,'Expanded kW'!A6395,'Manual Inputs'!$C$11:$C$22)</f>
        <v>78213.407104031867</v>
      </c>
    </row>
    <row r="6396" spans="1:8" x14ac:dyDescent="0.2">
      <c r="A6396">
        <f t="shared" si="594"/>
        <v>11</v>
      </c>
      <c r="B6396" t="b">
        <f t="shared" si="595"/>
        <v>0</v>
      </c>
      <c r="C6396" t="str">
        <f t="shared" si="596"/>
        <v>ON</v>
      </c>
      <c r="D6396" s="4">
        <f t="shared" si="598"/>
        <v>42696.416666651159</v>
      </c>
      <c r="E6396" t="str">
        <f t="shared" si="599"/>
        <v>LRKPLGS</v>
      </c>
      <c r="F6396" s="39">
        <v>124.85680389404297</v>
      </c>
      <c r="G6396">
        <f t="shared" si="597"/>
        <v>2.1053280233045337E-3</v>
      </c>
      <c r="H6396" s="38">
        <f>G6396*SUMIF('Manual Inputs'!$B$11:$B$22,'Expanded kW'!A6396,'Manual Inputs'!$C$11:$C$22)</f>
        <v>78970.085709424558</v>
      </c>
    </row>
    <row r="6397" spans="1:8" x14ac:dyDescent="0.2">
      <c r="A6397">
        <f t="shared" si="594"/>
        <v>11</v>
      </c>
      <c r="B6397" t="b">
        <f t="shared" si="595"/>
        <v>0</v>
      </c>
      <c r="C6397" t="str">
        <f t="shared" si="596"/>
        <v>ON</v>
      </c>
      <c r="D6397" s="4">
        <f t="shared" si="598"/>
        <v>42696.458333317823</v>
      </c>
      <c r="E6397" t="str">
        <f t="shared" si="599"/>
        <v>LRKPLGS</v>
      </c>
      <c r="F6397" s="39">
        <v>116.39585876464844</v>
      </c>
      <c r="G6397">
        <f t="shared" si="597"/>
        <v>1.962660068263229E-3</v>
      </c>
      <c r="H6397" s="38">
        <f>G6397*SUMIF('Manual Inputs'!$B$11:$B$22,'Expanded kW'!A6397,'Manual Inputs'!$C$11:$C$22)</f>
        <v>73618.662789628797</v>
      </c>
    </row>
    <row r="6398" spans="1:8" x14ac:dyDescent="0.2">
      <c r="A6398">
        <f t="shared" si="594"/>
        <v>11</v>
      </c>
      <c r="B6398" t="b">
        <f t="shared" si="595"/>
        <v>0</v>
      </c>
      <c r="C6398" t="str">
        <f t="shared" si="596"/>
        <v>ON</v>
      </c>
      <c r="D6398" s="4">
        <f t="shared" si="598"/>
        <v>42696.499999984488</v>
      </c>
      <c r="E6398" t="str">
        <f t="shared" si="599"/>
        <v>LRKPLGS</v>
      </c>
      <c r="F6398" s="39">
        <v>120.82841491699219</v>
      </c>
      <c r="G6398">
        <f t="shared" si="597"/>
        <v>2.0374015672553034E-3</v>
      </c>
      <c r="H6398" s="38">
        <f>G6398*SUMIF('Manual Inputs'!$B$11:$B$22,'Expanded kW'!A6398,'Manual Inputs'!$C$11:$C$22)</f>
        <v>76422.189136174376</v>
      </c>
    </row>
    <row r="6399" spans="1:8" x14ac:dyDescent="0.2">
      <c r="A6399">
        <f t="shared" si="594"/>
        <v>11</v>
      </c>
      <c r="B6399" t="b">
        <f t="shared" si="595"/>
        <v>0</v>
      </c>
      <c r="C6399" t="str">
        <f t="shared" si="596"/>
        <v>ON</v>
      </c>
      <c r="D6399" s="4">
        <f t="shared" si="598"/>
        <v>42696.541666651152</v>
      </c>
      <c r="E6399" t="str">
        <f t="shared" si="599"/>
        <v>LRKPLGS</v>
      </c>
      <c r="F6399" s="39">
        <v>116.7860107421875</v>
      </c>
      <c r="G6399">
        <f t="shared" si="597"/>
        <v>1.9692387877726421E-3</v>
      </c>
      <c r="H6399" s="38">
        <f>G6399*SUMIF('Manual Inputs'!$B$11:$B$22,'Expanded kW'!A6399,'Manual Inputs'!$C$11:$C$22)</f>
        <v>73865.42815719427</v>
      </c>
    </row>
    <row r="6400" spans="1:8" x14ac:dyDescent="0.2">
      <c r="A6400">
        <f t="shared" si="594"/>
        <v>11</v>
      </c>
      <c r="B6400" t="b">
        <f t="shared" si="595"/>
        <v>0</v>
      </c>
      <c r="C6400" t="str">
        <f t="shared" si="596"/>
        <v>ON</v>
      </c>
      <c r="D6400" s="4">
        <f t="shared" si="598"/>
        <v>42696.583333317816</v>
      </c>
      <c r="E6400" t="str">
        <f t="shared" si="599"/>
        <v>LRKPLGS</v>
      </c>
      <c r="F6400" s="39">
        <v>115.12895965576172</v>
      </c>
      <c r="G6400">
        <f t="shared" si="597"/>
        <v>1.9412976906157745E-3</v>
      </c>
      <c r="H6400" s="38">
        <f>G6400*SUMIF('Manual Inputs'!$B$11:$B$22,'Expanded kW'!A6400,'Manual Inputs'!$C$11:$C$22)</f>
        <v>72817.367801340632</v>
      </c>
    </row>
    <row r="6401" spans="1:8" x14ac:dyDescent="0.2">
      <c r="A6401">
        <f t="shared" si="594"/>
        <v>11</v>
      </c>
      <c r="B6401" t="b">
        <f t="shared" si="595"/>
        <v>0</v>
      </c>
      <c r="C6401" t="str">
        <f t="shared" si="596"/>
        <v>ON</v>
      </c>
      <c r="D6401" s="4">
        <f t="shared" si="598"/>
        <v>42696.62499998448</v>
      </c>
      <c r="E6401" t="str">
        <f t="shared" si="599"/>
        <v>LRKPLGS</v>
      </c>
      <c r="F6401" s="39">
        <v>118.73368072509766</v>
      </c>
      <c r="G6401">
        <f t="shared" si="597"/>
        <v>2.0020802835284488E-3</v>
      </c>
      <c r="H6401" s="38">
        <f>G6401*SUMIF('Manual Inputs'!$B$11:$B$22,'Expanded kW'!A6401,'Manual Inputs'!$C$11:$C$22)</f>
        <v>75097.30067584863</v>
      </c>
    </row>
    <row r="6402" spans="1:8" x14ac:dyDescent="0.2">
      <c r="A6402">
        <f t="shared" ref="A6402:A6465" si="600">MONTH(D6402)</f>
        <v>11</v>
      </c>
      <c r="B6402" t="b">
        <f t="shared" ref="B6402:B6465" si="601">IF(ISNA(VLOOKUP(DATE(YEAR(D6402),MONTH(D6402),DAY(D6402)),Holidays,1,FALSE)),FALSE,TRUE)</f>
        <v>0</v>
      </c>
      <c r="C6402" t="str">
        <f t="shared" ref="C6402:C6465" si="602">IF(OR(HOUR(D6402)&lt;PkStart,HOUR(D6402)&gt;OPkStart-1,WEEKDAY(D6402,2)&gt;5,B6402)=TRUE,"OFF","ON")</f>
        <v>ON</v>
      </c>
      <c r="D6402" s="4">
        <f t="shared" si="598"/>
        <v>42696.666666651145</v>
      </c>
      <c r="E6402" t="str">
        <f t="shared" si="599"/>
        <v>LRKPLGS</v>
      </c>
      <c r="F6402" s="39">
        <v>105.97952270507812</v>
      </c>
      <c r="G6402">
        <f t="shared" ref="G6402:G6465" si="603">IF(SUMIF($A$2:$A$8761,A6402,$F$2:$F$8761)=0,0,F6402/SUMIF($A$2:$A$8761,A6402,$F$2:$F$8761))</f>
        <v>1.7870204273111737E-3</v>
      </c>
      <c r="H6402" s="38">
        <f>G6402*SUMIF('Manual Inputs'!$B$11:$B$22,'Expanded kW'!A6402,'Manual Inputs'!$C$11:$C$22)</f>
        <v>67030.483965986161</v>
      </c>
    </row>
    <row r="6403" spans="1:8" x14ac:dyDescent="0.2">
      <c r="A6403">
        <f t="shared" si="600"/>
        <v>11</v>
      </c>
      <c r="B6403" t="b">
        <f t="shared" si="601"/>
        <v>0</v>
      </c>
      <c r="C6403" t="str">
        <f t="shared" si="602"/>
        <v>ON</v>
      </c>
      <c r="D6403" s="4">
        <f t="shared" si="598"/>
        <v>42696.708333317809</v>
      </c>
      <c r="E6403" t="str">
        <f t="shared" si="599"/>
        <v>LRKPLGS</v>
      </c>
      <c r="F6403" s="39">
        <v>100.30343627929687</v>
      </c>
      <c r="G6403">
        <f t="shared" si="603"/>
        <v>1.6913105945892272E-3</v>
      </c>
      <c r="H6403" s="38">
        <f>G6403*SUMIF('Manual Inputs'!$B$11:$B$22,'Expanded kW'!A6403,'Manual Inputs'!$C$11:$C$22)</f>
        <v>63440.443074674884</v>
      </c>
    </row>
    <row r="6404" spans="1:8" x14ac:dyDescent="0.2">
      <c r="A6404">
        <f t="shared" si="600"/>
        <v>11</v>
      </c>
      <c r="B6404" t="b">
        <f t="shared" si="601"/>
        <v>0</v>
      </c>
      <c r="C6404" t="str">
        <f t="shared" si="602"/>
        <v>ON</v>
      </c>
      <c r="D6404" s="4">
        <f t="shared" ref="D6404:D6467" si="604">+D6403+1/24</f>
        <v>42696.749999984473</v>
      </c>
      <c r="E6404" t="str">
        <f t="shared" ref="E6404:E6467" si="605">+E6403</f>
        <v>LRKPLGS</v>
      </c>
      <c r="F6404" s="39">
        <v>95.519264221191406</v>
      </c>
      <c r="G6404">
        <f t="shared" si="603"/>
        <v>1.6106401690448766E-3</v>
      </c>
      <c r="H6404" s="38">
        <f>G6404*SUMIF('Manual Inputs'!$B$11:$B$22,'Expanded kW'!A6404,'Manual Inputs'!$C$11:$C$22)</f>
        <v>60414.524857211618</v>
      </c>
    </row>
    <row r="6405" spans="1:8" x14ac:dyDescent="0.2">
      <c r="A6405">
        <f t="shared" si="600"/>
        <v>11</v>
      </c>
      <c r="B6405" t="b">
        <f t="shared" si="601"/>
        <v>0</v>
      </c>
      <c r="C6405" t="str">
        <f t="shared" si="602"/>
        <v>ON</v>
      </c>
      <c r="D6405" s="4">
        <f t="shared" si="604"/>
        <v>42696.791666651137</v>
      </c>
      <c r="E6405" t="str">
        <f t="shared" si="605"/>
        <v>LRKPLGS</v>
      </c>
      <c r="F6405" s="39">
        <v>96.607124328613281</v>
      </c>
      <c r="G6405">
        <f t="shared" si="603"/>
        <v>1.6289836016665699E-3</v>
      </c>
      <c r="H6405" s="38">
        <f>G6405*SUMIF('Manual Inputs'!$B$11:$B$22,'Expanded kW'!A6405,'Manual Inputs'!$C$11:$C$22)</f>
        <v>61102.580319498433</v>
      </c>
    </row>
    <row r="6406" spans="1:8" x14ac:dyDescent="0.2">
      <c r="A6406">
        <f t="shared" si="600"/>
        <v>11</v>
      </c>
      <c r="B6406" t="b">
        <f t="shared" si="601"/>
        <v>0</v>
      </c>
      <c r="C6406" t="str">
        <f t="shared" si="602"/>
        <v>ON</v>
      </c>
      <c r="D6406" s="4">
        <f t="shared" si="604"/>
        <v>42696.833333317802</v>
      </c>
      <c r="E6406" t="str">
        <f t="shared" si="605"/>
        <v>LRKPLGS</v>
      </c>
      <c r="F6406" s="39">
        <v>94.220680236816406</v>
      </c>
      <c r="G6406">
        <f t="shared" si="603"/>
        <v>1.5887435229058385E-3</v>
      </c>
      <c r="H6406" s="38">
        <f>G6406*SUMIF('Manual Inputs'!$B$11:$B$22,'Expanded kW'!A6406,'Manual Inputs'!$C$11:$C$22)</f>
        <v>59593.189652812143</v>
      </c>
    </row>
    <row r="6407" spans="1:8" x14ac:dyDescent="0.2">
      <c r="A6407">
        <f t="shared" si="600"/>
        <v>11</v>
      </c>
      <c r="B6407" t="b">
        <f t="shared" si="601"/>
        <v>0</v>
      </c>
      <c r="C6407" t="str">
        <f t="shared" si="602"/>
        <v>OFF</v>
      </c>
      <c r="D6407" s="4">
        <f t="shared" si="604"/>
        <v>42696.874999984466</v>
      </c>
      <c r="E6407" t="str">
        <f t="shared" si="605"/>
        <v>LRKPLGS</v>
      </c>
      <c r="F6407" s="39">
        <v>89.071830749511719</v>
      </c>
      <c r="G6407">
        <f t="shared" si="603"/>
        <v>1.5019239281755515E-3</v>
      </c>
      <c r="H6407" s="38">
        <f>G6407*SUMIF('Manual Inputs'!$B$11:$B$22,'Expanded kW'!A6407,'Manual Inputs'!$C$11:$C$22)</f>
        <v>56336.618343631148</v>
      </c>
    </row>
    <row r="6408" spans="1:8" x14ac:dyDescent="0.2">
      <c r="A6408">
        <f t="shared" si="600"/>
        <v>11</v>
      </c>
      <c r="B6408" t="b">
        <f t="shared" si="601"/>
        <v>0</v>
      </c>
      <c r="C6408" t="str">
        <f t="shared" si="602"/>
        <v>OFF</v>
      </c>
      <c r="D6408" s="4">
        <f t="shared" si="604"/>
        <v>42696.91666665113</v>
      </c>
      <c r="E6408" t="str">
        <f t="shared" si="605"/>
        <v>LRKPLGS</v>
      </c>
      <c r="F6408" s="39">
        <v>87.447311401367188</v>
      </c>
      <c r="G6408">
        <f t="shared" si="603"/>
        <v>1.4745313792604636E-3</v>
      </c>
      <c r="H6408" s="38">
        <f>G6408*SUMIF('Manual Inputs'!$B$11:$B$22,'Expanded kW'!A6408,'Manual Inputs'!$C$11:$C$22)</f>
        <v>55309.133832106556</v>
      </c>
    </row>
    <row r="6409" spans="1:8" x14ac:dyDescent="0.2">
      <c r="A6409">
        <f t="shared" si="600"/>
        <v>11</v>
      </c>
      <c r="B6409" t="b">
        <f t="shared" si="601"/>
        <v>0</v>
      </c>
      <c r="C6409" t="str">
        <f t="shared" si="602"/>
        <v>OFF</v>
      </c>
      <c r="D6409" s="4">
        <f t="shared" si="604"/>
        <v>42696.958333317794</v>
      </c>
      <c r="E6409" t="str">
        <f t="shared" si="605"/>
        <v>LRKPLGS</v>
      </c>
      <c r="F6409" s="39">
        <v>76.272666931152344</v>
      </c>
      <c r="G6409">
        <f t="shared" si="603"/>
        <v>1.2861051868554951E-3</v>
      </c>
      <c r="H6409" s="38">
        <f>G6409*SUMIF('Manual Inputs'!$B$11:$B$22,'Expanded kW'!A6409,'Manual Inputs'!$C$11:$C$22)</f>
        <v>48241.336130556418</v>
      </c>
    </row>
    <row r="6410" spans="1:8" x14ac:dyDescent="0.2">
      <c r="A6410">
        <f t="shared" si="600"/>
        <v>11</v>
      </c>
      <c r="B6410" t="b">
        <f t="shared" si="601"/>
        <v>0</v>
      </c>
      <c r="C6410" t="str">
        <f t="shared" si="602"/>
        <v>OFF</v>
      </c>
      <c r="D6410" s="4">
        <f t="shared" si="604"/>
        <v>42696.999999984459</v>
      </c>
      <c r="E6410" t="str">
        <f t="shared" si="605"/>
        <v>LRKPLGS</v>
      </c>
      <c r="F6410" s="39">
        <v>74.425209045410156</v>
      </c>
      <c r="G6410">
        <f t="shared" si="603"/>
        <v>1.2549534615395987E-3</v>
      </c>
      <c r="H6410" s="38">
        <f>G6410*SUMIF('Manual Inputs'!$B$11:$B$22,'Expanded kW'!A6410,'Manual Inputs'!$C$11:$C$22)</f>
        <v>47072.846284336883</v>
      </c>
    </row>
    <row r="6411" spans="1:8" x14ac:dyDescent="0.2">
      <c r="A6411">
        <f t="shared" si="600"/>
        <v>11</v>
      </c>
      <c r="B6411" t="b">
        <f t="shared" si="601"/>
        <v>0</v>
      </c>
      <c r="C6411" t="str">
        <f t="shared" si="602"/>
        <v>OFF</v>
      </c>
      <c r="D6411" s="4">
        <f t="shared" si="604"/>
        <v>42697.041666651123</v>
      </c>
      <c r="E6411" t="str">
        <f t="shared" si="605"/>
        <v>LRKPLGS</v>
      </c>
      <c r="F6411" s="39">
        <v>73.596138000488281</v>
      </c>
      <c r="G6411">
        <f t="shared" si="603"/>
        <v>1.2409737147436961E-3</v>
      </c>
      <c r="H6411" s="38">
        <f>G6411*SUMIF('Manual Inputs'!$B$11:$B$22,'Expanded kW'!A6411,'Manual Inputs'!$C$11:$C$22)</f>
        <v>46548.47108463016</v>
      </c>
    </row>
    <row r="6412" spans="1:8" x14ac:dyDescent="0.2">
      <c r="A6412">
        <f t="shared" si="600"/>
        <v>11</v>
      </c>
      <c r="B6412" t="b">
        <f t="shared" si="601"/>
        <v>0</v>
      </c>
      <c r="C6412" t="str">
        <f t="shared" si="602"/>
        <v>OFF</v>
      </c>
      <c r="D6412" s="4">
        <f t="shared" si="604"/>
        <v>42697.083333317787</v>
      </c>
      <c r="E6412" t="str">
        <f t="shared" si="605"/>
        <v>LRKPLGS</v>
      </c>
      <c r="F6412" s="39">
        <v>73.573356628417969</v>
      </c>
      <c r="G6412">
        <f t="shared" si="603"/>
        <v>1.2405895765987725E-3</v>
      </c>
      <c r="H6412" s="38">
        <f>G6412*SUMIF('Manual Inputs'!$B$11:$B$22,'Expanded kW'!A6412,'Manual Inputs'!$C$11:$C$22)</f>
        <v>46534.062203024499</v>
      </c>
    </row>
    <row r="6413" spans="1:8" x14ac:dyDescent="0.2">
      <c r="A6413">
        <f t="shared" si="600"/>
        <v>11</v>
      </c>
      <c r="B6413" t="b">
        <f t="shared" si="601"/>
        <v>0</v>
      </c>
      <c r="C6413" t="str">
        <f t="shared" si="602"/>
        <v>OFF</v>
      </c>
      <c r="D6413" s="4">
        <f t="shared" si="604"/>
        <v>42697.124999984451</v>
      </c>
      <c r="E6413" t="str">
        <f t="shared" si="605"/>
        <v>LRKPLGS</v>
      </c>
      <c r="F6413" s="39">
        <v>75.083168029785156</v>
      </c>
      <c r="G6413">
        <f t="shared" si="603"/>
        <v>1.2660479269174345E-3</v>
      </c>
      <c r="H6413" s="38">
        <f>G6413*SUMIF('Manual Inputs'!$B$11:$B$22,'Expanded kW'!A6413,'Manual Inputs'!$C$11:$C$22)</f>
        <v>47488.995631179641</v>
      </c>
    </row>
    <row r="6414" spans="1:8" x14ac:dyDescent="0.2">
      <c r="A6414">
        <f t="shared" si="600"/>
        <v>11</v>
      </c>
      <c r="B6414" t="b">
        <f t="shared" si="601"/>
        <v>0</v>
      </c>
      <c r="C6414" t="str">
        <f t="shared" si="602"/>
        <v>OFF</v>
      </c>
      <c r="D6414" s="4">
        <f t="shared" si="604"/>
        <v>42697.166666651116</v>
      </c>
      <c r="E6414" t="str">
        <f t="shared" si="605"/>
        <v>LRKPLGS</v>
      </c>
      <c r="F6414" s="39">
        <v>80.139198303222656</v>
      </c>
      <c r="G6414">
        <f t="shared" si="603"/>
        <v>1.3513024095676339E-3</v>
      </c>
      <c r="H6414" s="38">
        <f>G6414*SUMIF('Manual Inputs'!$B$11:$B$22,'Expanded kW'!A6414,'Manual Inputs'!$C$11:$C$22)</f>
        <v>50686.860157502459</v>
      </c>
    </row>
    <row r="6415" spans="1:8" x14ac:dyDescent="0.2">
      <c r="A6415">
        <f t="shared" si="600"/>
        <v>11</v>
      </c>
      <c r="B6415" t="b">
        <f t="shared" si="601"/>
        <v>0</v>
      </c>
      <c r="C6415" t="str">
        <f t="shared" si="602"/>
        <v>OFF</v>
      </c>
      <c r="D6415" s="4">
        <f t="shared" si="604"/>
        <v>42697.20833331778</v>
      </c>
      <c r="E6415" t="str">
        <f t="shared" si="605"/>
        <v>LRKPLGS</v>
      </c>
      <c r="F6415" s="39">
        <v>95.071647644042969</v>
      </c>
      <c r="G6415">
        <f t="shared" si="603"/>
        <v>1.6030924848644775E-3</v>
      </c>
      <c r="H6415" s="38">
        <f>G6415*SUMIF('Manual Inputs'!$B$11:$B$22,'Expanded kW'!A6415,'Manual Inputs'!$C$11:$C$22)</f>
        <v>60131.413978509576</v>
      </c>
    </row>
    <row r="6416" spans="1:8" x14ac:dyDescent="0.2">
      <c r="A6416">
        <f t="shared" si="600"/>
        <v>11</v>
      </c>
      <c r="B6416" t="b">
        <f t="shared" si="601"/>
        <v>0</v>
      </c>
      <c r="C6416" t="str">
        <f t="shared" si="602"/>
        <v>OFF</v>
      </c>
      <c r="D6416" s="4">
        <f t="shared" si="604"/>
        <v>42697.249999984444</v>
      </c>
      <c r="E6416" t="str">
        <f t="shared" si="605"/>
        <v>LRKPLGS</v>
      </c>
      <c r="F6416" s="39">
        <v>107.21675109863281</v>
      </c>
      <c r="G6416">
        <f t="shared" si="603"/>
        <v>1.807882499116161E-3</v>
      </c>
      <c r="H6416" s="38">
        <f>G6416*SUMIF('Manual Inputs'!$B$11:$B$22,'Expanded kW'!A6416,'Manual Inputs'!$C$11:$C$22)</f>
        <v>67813.012664735026</v>
      </c>
    </row>
    <row r="6417" spans="1:8" x14ac:dyDescent="0.2">
      <c r="A6417">
        <f t="shared" si="600"/>
        <v>11</v>
      </c>
      <c r="B6417" t="b">
        <f t="shared" si="601"/>
        <v>0</v>
      </c>
      <c r="C6417" t="str">
        <f t="shared" si="602"/>
        <v>ON</v>
      </c>
      <c r="D6417" s="4">
        <f t="shared" si="604"/>
        <v>42697.291666651108</v>
      </c>
      <c r="E6417" t="str">
        <f t="shared" si="605"/>
        <v>LRKPLGS</v>
      </c>
      <c r="F6417" s="39">
        <v>109.53871154785156</v>
      </c>
      <c r="G6417">
        <f t="shared" si="603"/>
        <v>1.8470352585195934E-3</v>
      </c>
      <c r="H6417" s="38">
        <f>G6417*SUMIF('Manual Inputs'!$B$11:$B$22,'Expanded kW'!A6417,'Manual Inputs'!$C$11:$C$22)</f>
        <v>69281.61837920059</v>
      </c>
    </row>
    <row r="6418" spans="1:8" x14ac:dyDescent="0.2">
      <c r="A6418">
        <f t="shared" si="600"/>
        <v>11</v>
      </c>
      <c r="B6418" t="b">
        <f t="shared" si="601"/>
        <v>0</v>
      </c>
      <c r="C6418" t="str">
        <f t="shared" si="602"/>
        <v>ON</v>
      </c>
      <c r="D6418" s="4">
        <f t="shared" si="604"/>
        <v>42697.333333317772</v>
      </c>
      <c r="E6418" t="str">
        <f t="shared" si="605"/>
        <v>LRKPLGS</v>
      </c>
      <c r="F6418" s="39">
        <v>110.22251892089844</v>
      </c>
      <c r="G6418">
        <f t="shared" si="603"/>
        <v>1.8585655778944154E-3</v>
      </c>
      <c r="H6418" s="38">
        <f>G6418*SUMIF('Manual Inputs'!$B$11:$B$22,'Expanded kW'!A6418,'Manual Inputs'!$C$11:$C$22)</f>
        <v>69714.11645038359</v>
      </c>
    </row>
    <row r="6419" spans="1:8" x14ac:dyDescent="0.2">
      <c r="A6419">
        <f t="shared" si="600"/>
        <v>11</v>
      </c>
      <c r="B6419" t="b">
        <f t="shared" si="601"/>
        <v>0</v>
      </c>
      <c r="C6419" t="str">
        <f t="shared" si="602"/>
        <v>ON</v>
      </c>
      <c r="D6419" s="4">
        <f t="shared" si="604"/>
        <v>42697.374999984437</v>
      </c>
      <c r="E6419" t="str">
        <f t="shared" si="605"/>
        <v>LRKPLGS</v>
      </c>
      <c r="F6419" s="39">
        <v>118.82211303710937</v>
      </c>
      <c r="G6419">
        <f t="shared" si="603"/>
        <v>2.0035714239295906E-3</v>
      </c>
      <c r="H6419" s="38">
        <f>G6419*SUMIF('Manual Inputs'!$B$11:$B$22,'Expanded kW'!A6419,'Manual Inputs'!$C$11:$C$22)</f>
        <v>75153.232808029206</v>
      </c>
    </row>
    <row r="6420" spans="1:8" x14ac:dyDescent="0.2">
      <c r="A6420">
        <f t="shared" si="600"/>
        <v>11</v>
      </c>
      <c r="B6420" t="b">
        <f t="shared" si="601"/>
        <v>0</v>
      </c>
      <c r="C6420" t="str">
        <f t="shared" si="602"/>
        <v>ON</v>
      </c>
      <c r="D6420" s="4">
        <f t="shared" si="604"/>
        <v>42697.416666651101</v>
      </c>
      <c r="E6420" t="str">
        <f t="shared" si="605"/>
        <v>LRKPLGS</v>
      </c>
      <c r="F6420" s="39">
        <v>116.47903442382813</v>
      </c>
      <c r="G6420">
        <f t="shared" si="603"/>
        <v>1.9640625712960347E-3</v>
      </c>
      <c r="H6420" s="38">
        <f>G6420*SUMIF('Manual Inputs'!$B$11:$B$22,'Expanded kW'!A6420,'Manual Inputs'!$C$11:$C$22)</f>
        <v>73671.270166475733</v>
      </c>
    </row>
    <row r="6421" spans="1:8" x14ac:dyDescent="0.2">
      <c r="A6421">
        <f t="shared" si="600"/>
        <v>11</v>
      </c>
      <c r="B6421" t="b">
        <f t="shared" si="601"/>
        <v>0</v>
      </c>
      <c r="C6421" t="str">
        <f t="shared" si="602"/>
        <v>ON</v>
      </c>
      <c r="D6421" s="4">
        <f t="shared" si="604"/>
        <v>42697.458333317765</v>
      </c>
      <c r="E6421" t="str">
        <f t="shared" si="605"/>
        <v>LRKPLGS</v>
      </c>
      <c r="F6421" s="39">
        <v>103.29146575927734</v>
      </c>
      <c r="G6421">
        <f t="shared" si="603"/>
        <v>1.7416945704917459E-3</v>
      </c>
      <c r="H6421" s="38">
        <f>G6421*SUMIF('Manual Inputs'!$B$11:$B$22,'Expanded kW'!A6421,'Manual Inputs'!$C$11:$C$22)</f>
        <v>65330.327620627155</v>
      </c>
    </row>
    <row r="6422" spans="1:8" x14ac:dyDescent="0.2">
      <c r="A6422">
        <f t="shared" si="600"/>
        <v>11</v>
      </c>
      <c r="B6422" t="b">
        <f t="shared" si="601"/>
        <v>0</v>
      </c>
      <c r="C6422" t="str">
        <f t="shared" si="602"/>
        <v>ON</v>
      </c>
      <c r="D6422" s="4">
        <f t="shared" si="604"/>
        <v>42697.499999984429</v>
      </c>
      <c r="E6422" t="str">
        <f t="shared" si="605"/>
        <v>LRKPLGS</v>
      </c>
      <c r="F6422" s="39">
        <v>116.92635345458984</v>
      </c>
      <c r="G6422">
        <f t="shared" si="603"/>
        <v>1.9716052382669053E-3</v>
      </c>
      <c r="H6422" s="38">
        <f>G6422*SUMIF('Manual Inputs'!$B$11:$B$22,'Expanded kW'!A6422,'Manual Inputs'!$C$11:$C$22)</f>
        <v>73954.192851479645</v>
      </c>
    </row>
    <row r="6423" spans="1:8" x14ac:dyDescent="0.2">
      <c r="A6423">
        <f t="shared" si="600"/>
        <v>11</v>
      </c>
      <c r="B6423" t="b">
        <f t="shared" si="601"/>
        <v>0</v>
      </c>
      <c r="C6423" t="str">
        <f t="shared" si="602"/>
        <v>ON</v>
      </c>
      <c r="D6423" s="4">
        <f t="shared" si="604"/>
        <v>42697.541666651094</v>
      </c>
      <c r="E6423" t="str">
        <f t="shared" si="605"/>
        <v>LRKPLGS</v>
      </c>
      <c r="F6423" s="39">
        <v>116.28627777099609</v>
      </c>
      <c r="G6423">
        <f t="shared" si="603"/>
        <v>1.9608123200463711E-3</v>
      </c>
      <c r="H6423" s="38">
        <f>G6423*SUMIF('Manual Inputs'!$B$11:$B$22,'Expanded kW'!A6423,'Manual Inputs'!$C$11:$C$22)</f>
        <v>73549.354428442559</v>
      </c>
    </row>
    <row r="6424" spans="1:8" x14ac:dyDescent="0.2">
      <c r="A6424">
        <f t="shared" si="600"/>
        <v>11</v>
      </c>
      <c r="B6424" t="b">
        <f t="shared" si="601"/>
        <v>0</v>
      </c>
      <c r="C6424" t="str">
        <f t="shared" si="602"/>
        <v>ON</v>
      </c>
      <c r="D6424" s="4">
        <f t="shared" si="604"/>
        <v>42697.583333317758</v>
      </c>
      <c r="E6424" t="str">
        <f t="shared" si="605"/>
        <v>LRKPLGS</v>
      </c>
      <c r="F6424" s="39">
        <v>109.12876892089844</v>
      </c>
      <c r="G6424">
        <f t="shared" si="603"/>
        <v>1.8401228302533381E-3</v>
      </c>
      <c r="H6424" s="38">
        <f>G6424*SUMIF('Manual Inputs'!$B$11:$B$22,'Expanded kW'!A6424,'Manual Inputs'!$C$11:$C$22)</f>
        <v>69022.335717969676</v>
      </c>
    </row>
    <row r="6425" spans="1:8" x14ac:dyDescent="0.2">
      <c r="A6425">
        <f t="shared" si="600"/>
        <v>11</v>
      </c>
      <c r="B6425" t="b">
        <f t="shared" si="601"/>
        <v>0</v>
      </c>
      <c r="C6425" t="str">
        <f t="shared" si="602"/>
        <v>ON</v>
      </c>
      <c r="D6425" s="4">
        <f t="shared" si="604"/>
        <v>42697.624999984422</v>
      </c>
      <c r="E6425" t="str">
        <f t="shared" si="605"/>
        <v>LRKPLGS</v>
      </c>
      <c r="F6425" s="39">
        <v>112.57382965087891</v>
      </c>
      <c r="G6425">
        <f t="shared" si="603"/>
        <v>1.8982132399915927E-3</v>
      </c>
      <c r="H6425" s="38">
        <f>G6425*SUMIF('Manual Inputs'!$B$11:$B$22,'Expanded kW'!A6425,'Manual Inputs'!$C$11:$C$22)</f>
        <v>71201.285784252046</v>
      </c>
    </row>
    <row r="6426" spans="1:8" x14ac:dyDescent="0.2">
      <c r="A6426">
        <f t="shared" si="600"/>
        <v>11</v>
      </c>
      <c r="B6426" t="b">
        <f t="shared" si="601"/>
        <v>0</v>
      </c>
      <c r="C6426" t="str">
        <f t="shared" si="602"/>
        <v>ON</v>
      </c>
      <c r="D6426" s="4">
        <f t="shared" si="604"/>
        <v>42697.666666651086</v>
      </c>
      <c r="E6426" t="str">
        <f t="shared" si="605"/>
        <v>LRKPLGS</v>
      </c>
      <c r="F6426" s="39">
        <v>99.964530944824219</v>
      </c>
      <c r="G6426">
        <f t="shared" si="603"/>
        <v>1.6855959929362955E-3</v>
      </c>
      <c r="H6426" s="38">
        <f>G6426*SUMIF('Manual Inputs'!$B$11:$B$22,'Expanded kW'!A6426,'Manual Inputs'!$C$11:$C$22)</f>
        <v>63226.09045250302</v>
      </c>
    </row>
    <row r="6427" spans="1:8" x14ac:dyDescent="0.2">
      <c r="A6427">
        <f t="shared" si="600"/>
        <v>11</v>
      </c>
      <c r="B6427" t="b">
        <f t="shared" si="601"/>
        <v>0</v>
      </c>
      <c r="C6427" t="str">
        <f t="shared" si="602"/>
        <v>ON</v>
      </c>
      <c r="D6427" s="4">
        <f t="shared" si="604"/>
        <v>42697.708333317751</v>
      </c>
      <c r="E6427" t="str">
        <f t="shared" si="605"/>
        <v>LRKPLGS</v>
      </c>
      <c r="F6427" s="39">
        <v>96.935142517089844</v>
      </c>
      <c r="G6427">
        <f t="shared" si="603"/>
        <v>1.6345146249093188E-3</v>
      </c>
      <c r="H6427" s="38">
        <f>G6427*SUMIF('Manual Inputs'!$B$11:$B$22,'Expanded kW'!A6427,'Manual Inputs'!$C$11:$C$22)</f>
        <v>61310.046982510459</v>
      </c>
    </row>
    <row r="6428" spans="1:8" x14ac:dyDescent="0.2">
      <c r="A6428">
        <f t="shared" si="600"/>
        <v>11</v>
      </c>
      <c r="B6428" t="b">
        <f t="shared" si="601"/>
        <v>0</v>
      </c>
      <c r="C6428" t="str">
        <f t="shared" si="602"/>
        <v>ON</v>
      </c>
      <c r="D6428" s="4">
        <f t="shared" si="604"/>
        <v>42697.749999984415</v>
      </c>
      <c r="E6428" t="str">
        <f t="shared" si="605"/>
        <v>LRKPLGS</v>
      </c>
      <c r="F6428" s="39">
        <v>93.921470642089844</v>
      </c>
      <c r="G6428">
        <f t="shared" si="603"/>
        <v>1.5836982684625644E-3</v>
      </c>
      <c r="H6428" s="38">
        <f>G6428*SUMIF('Manual Inputs'!$B$11:$B$22,'Expanded kW'!A6428,'Manual Inputs'!$C$11:$C$22)</f>
        <v>59403.944000162803</v>
      </c>
    </row>
    <row r="6429" spans="1:8" x14ac:dyDescent="0.2">
      <c r="A6429">
        <f t="shared" si="600"/>
        <v>11</v>
      </c>
      <c r="B6429" t="b">
        <f t="shared" si="601"/>
        <v>0</v>
      </c>
      <c r="C6429" t="str">
        <f t="shared" si="602"/>
        <v>ON</v>
      </c>
      <c r="D6429" s="4">
        <f t="shared" si="604"/>
        <v>42697.791666651079</v>
      </c>
      <c r="E6429" t="str">
        <f t="shared" si="605"/>
        <v>LRKPLGS</v>
      </c>
      <c r="F6429" s="39">
        <v>85.67108154296875</v>
      </c>
      <c r="G6429">
        <f t="shared" si="603"/>
        <v>1.4445806967178449E-3</v>
      </c>
      <c r="H6429" s="38">
        <f>G6429*SUMIF('Manual Inputs'!$B$11:$B$22,'Expanded kW'!A6429,'Manual Inputs'!$C$11:$C$22)</f>
        <v>54185.694661932059</v>
      </c>
    </row>
    <row r="6430" spans="1:8" x14ac:dyDescent="0.2">
      <c r="A6430">
        <f t="shared" si="600"/>
        <v>11</v>
      </c>
      <c r="B6430" t="b">
        <f t="shared" si="601"/>
        <v>0</v>
      </c>
      <c r="C6430" t="str">
        <f t="shared" si="602"/>
        <v>ON</v>
      </c>
      <c r="D6430" s="4">
        <f t="shared" si="604"/>
        <v>42697.833333317743</v>
      </c>
      <c r="E6430" t="str">
        <f t="shared" si="605"/>
        <v>LRKPLGS</v>
      </c>
      <c r="F6430" s="39">
        <v>79.201629638671875</v>
      </c>
      <c r="G6430">
        <f t="shared" si="603"/>
        <v>1.3354931823434126E-3</v>
      </c>
      <c r="H6430" s="38">
        <f>G6430*SUMIF('Manual Inputs'!$B$11:$B$22,'Expanded kW'!A6430,'Manual Inputs'!$C$11:$C$22)</f>
        <v>50093.861814689852</v>
      </c>
    </row>
    <row r="6431" spans="1:8" x14ac:dyDescent="0.2">
      <c r="A6431">
        <f t="shared" si="600"/>
        <v>11</v>
      </c>
      <c r="B6431" t="b">
        <f t="shared" si="601"/>
        <v>0</v>
      </c>
      <c r="C6431" t="str">
        <f t="shared" si="602"/>
        <v>OFF</v>
      </c>
      <c r="D6431" s="4">
        <f t="shared" si="604"/>
        <v>42697.874999984408</v>
      </c>
      <c r="E6431" t="str">
        <f t="shared" si="605"/>
        <v>LRKPLGS</v>
      </c>
      <c r="F6431" s="39">
        <v>73.316055297851563</v>
      </c>
      <c r="G6431">
        <f t="shared" si="603"/>
        <v>1.2362509768206241E-3</v>
      </c>
      <c r="H6431" s="38">
        <f>G6431*SUMIF('Manual Inputs'!$B$11:$B$22,'Expanded kW'!A6431,'Manual Inputs'!$C$11:$C$22)</f>
        <v>46371.322908935072</v>
      </c>
    </row>
    <row r="6432" spans="1:8" x14ac:dyDescent="0.2">
      <c r="A6432">
        <f t="shared" si="600"/>
        <v>11</v>
      </c>
      <c r="B6432" t="b">
        <f t="shared" si="601"/>
        <v>0</v>
      </c>
      <c r="C6432" t="str">
        <f t="shared" si="602"/>
        <v>OFF</v>
      </c>
      <c r="D6432" s="4">
        <f t="shared" si="604"/>
        <v>42697.916666651072</v>
      </c>
      <c r="E6432" t="str">
        <f t="shared" si="605"/>
        <v>LRKPLGS</v>
      </c>
      <c r="F6432" s="39">
        <v>69.207427978515625</v>
      </c>
      <c r="G6432">
        <f t="shared" si="603"/>
        <v>1.1669715466018817E-3</v>
      </c>
      <c r="H6432" s="38">
        <f>G6432*SUMIF('Manual Inputs'!$B$11:$B$22,'Expanded kW'!A6432,'Manual Inputs'!$C$11:$C$22)</f>
        <v>43772.676768422076</v>
      </c>
    </row>
    <row r="6433" spans="1:8" x14ac:dyDescent="0.2">
      <c r="A6433">
        <f t="shared" si="600"/>
        <v>11</v>
      </c>
      <c r="B6433" t="b">
        <f t="shared" si="601"/>
        <v>0</v>
      </c>
      <c r="C6433" t="str">
        <f t="shared" si="602"/>
        <v>OFF</v>
      </c>
      <c r="D6433" s="4">
        <f t="shared" si="604"/>
        <v>42697.958333317736</v>
      </c>
      <c r="E6433" t="str">
        <f t="shared" si="605"/>
        <v>LRKPLGS</v>
      </c>
      <c r="F6433" s="39">
        <v>66.000205993652344</v>
      </c>
      <c r="G6433">
        <f t="shared" si="603"/>
        <v>1.112891559680054E-3</v>
      </c>
      <c r="H6433" s="38">
        <f>G6433*SUMIF('Manual Inputs'!$B$11:$B$22,'Expanded kW'!A6433,'Manual Inputs'!$C$11:$C$22)</f>
        <v>41744.156198179546</v>
      </c>
    </row>
    <row r="6434" spans="1:8" x14ac:dyDescent="0.2">
      <c r="A6434">
        <f t="shared" si="600"/>
        <v>11</v>
      </c>
      <c r="B6434" t="b">
        <f t="shared" si="601"/>
        <v>0</v>
      </c>
      <c r="C6434" t="str">
        <f t="shared" si="602"/>
        <v>OFF</v>
      </c>
      <c r="D6434" s="4">
        <f t="shared" si="604"/>
        <v>42697.9999999844</v>
      </c>
      <c r="E6434" t="str">
        <f t="shared" si="605"/>
        <v>LRKPLGS</v>
      </c>
      <c r="F6434" s="39">
        <v>63.726848602294922</v>
      </c>
      <c r="G6434">
        <f t="shared" si="603"/>
        <v>1.074558342156138E-3</v>
      </c>
      <c r="H6434" s="38">
        <f>G6434*SUMIF('Manual Inputs'!$B$11:$B$22,'Expanded kW'!A6434,'Manual Inputs'!$C$11:$C$22)</f>
        <v>40306.29120048185</v>
      </c>
    </row>
    <row r="6435" spans="1:8" x14ac:dyDescent="0.2">
      <c r="A6435">
        <f t="shared" si="600"/>
        <v>11</v>
      </c>
      <c r="B6435" t="b">
        <f t="shared" si="601"/>
        <v>0</v>
      </c>
      <c r="C6435" t="str">
        <f t="shared" si="602"/>
        <v>OFF</v>
      </c>
      <c r="D6435" s="4">
        <f t="shared" si="604"/>
        <v>42698.041666651065</v>
      </c>
      <c r="E6435" t="str">
        <f t="shared" si="605"/>
        <v>LRKPLGS</v>
      </c>
      <c r="F6435" s="39">
        <v>63.389392852783203</v>
      </c>
      <c r="G6435">
        <f t="shared" si="603"/>
        <v>1.0688681833188579E-3</v>
      </c>
      <c r="H6435" s="38">
        <f>G6435*SUMIF('Manual Inputs'!$B$11:$B$22,'Expanded kW'!A6435,'Manual Inputs'!$C$11:$C$22)</f>
        <v>40092.855419403444</v>
      </c>
    </row>
    <row r="6436" spans="1:8" x14ac:dyDescent="0.2">
      <c r="A6436">
        <f t="shared" si="600"/>
        <v>11</v>
      </c>
      <c r="B6436" t="b">
        <f t="shared" si="601"/>
        <v>0</v>
      </c>
      <c r="C6436" t="str">
        <f t="shared" si="602"/>
        <v>OFF</v>
      </c>
      <c r="D6436" s="4">
        <f t="shared" si="604"/>
        <v>42698.083333317729</v>
      </c>
      <c r="E6436" t="str">
        <f t="shared" si="605"/>
        <v>LRKPLGS</v>
      </c>
      <c r="F6436" s="39">
        <v>62.012569427490234</v>
      </c>
      <c r="G6436">
        <f t="shared" si="603"/>
        <v>1.0456522683666273E-3</v>
      </c>
      <c r="H6436" s="38">
        <f>G6436*SUMIF('Manual Inputs'!$B$11:$B$22,'Expanded kW'!A6436,'Manual Inputs'!$C$11:$C$22)</f>
        <v>39222.034923354237</v>
      </c>
    </row>
    <row r="6437" spans="1:8" x14ac:dyDescent="0.2">
      <c r="A6437">
        <f t="shared" si="600"/>
        <v>11</v>
      </c>
      <c r="B6437" t="b">
        <f t="shared" si="601"/>
        <v>0</v>
      </c>
      <c r="C6437" t="str">
        <f t="shared" si="602"/>
        <v>OFF</v>
      </c>
      <c r="D6437" s="4">
        <f t="shared" si="604"/>
        <v>42698.124999984393</v>
      </c>
      <c r="E6437" t="str">
        <f t="shared" si="605"/>
        <v>LRKPLGS</v>
      </c>
      <c r="F6437" s="39">
        <v>63.743942260742188</v>
      </c>
      <c r="G6437">
        <f t="shared" si="603"/>
        <v>1.074846574411229E-3</v>
      </c>
      <c r="H6437" s="38">
        <f>G6437*SUMIF('Manual Inputs'!$B$11:$B$22,'Expanded kW'!A6437,'Manual Inputs'!$C$11:$C$22)</f>
        <v>40317.102687165541</v>
      </c>
    </row>
    <row r="6438" spans="1:8" x14ac:dyDescent="0.2">
      <c r="A6438">
        <f t="shared" si="600"/>
        <v>11</v>
      </c>
      <c r="B6438" t="b">
        <f t="shared" si="601"/>
        <v>0</v>
      </c>
      <c r="C6438" t="str">
        <f t="shared" si="602"/>
        <v>OFF</v>
      </c>
      <c r="D6438" s="4">
        <f t="shared" si="604"/>
        <v>42698.166666651057</v>
      </c>
      <c r="E6438" t="str">
        <f t="shared" si="605"/>
        <v>LRKPLGS</v>
      </c>
      <c r="F6438" s="39">
        <v>64.145263671875</v>
      </c>
      <c r="G6438">
        <f t="shared" si="603"/>
        <v>1.0816136322475568E-3</v>
      </c>
      <c r="H6438" s="38">
        <f>G6438*SUMIF('Manual Inputs'!$B$11:$B$22,'Expanded kW'!A6438,'Manual Inputs'!$C$11:$C$22)</f>
        <v>40570.932556630083</v>
      </c>
    </row>
    <row r="6439" spans="1:8" x14ac:dyDescent="0.2">
      <c r="A6439">
        <f t="shared" si="600"/>
        <v>11</v>
      </c>
      <c r="B6439" t="b">
        <f t="shared" si="601"/>
        <v>0</v>
      </c>
      <c r="C6439" t="str">
        <f t="shared" si="602"/>
        <v>OFF</v>
      </c>
      <c r="D6439" s="4">
        <f t="shared" si="604"/>
        <v>42698.208333317722</v>
      </c>
      <c r="E6439" t="str">
        <f t="shared" si="605"/>
        <v>LRKPLGS</v>
      </c>
      <c r="F6439" s="39">
        <v>73.845977783203125</v>
      </c>
      <c r="G6439">
        <f t="shared" si="603"/>
        <v>1.2451864983444379E-3</v>
      </c>
      <c r="H6439" s="38">
        <f>G6439*SUMIF('Manual Inputs'!$B$11:$B$22,'Expanded kW'!A6439,'Manual Inputs'!$C$11:$C$22)</f>
        <v>46706.491059827968</v>
      </c>
    </row>
    <row r="6440" spans="1:8" x14ac:dyDescent="0.2">
      <c r="A6440">
        <f t="shared" si="600"/>
        <v>11</v>
      </c>
      <c r="B6440" t="b">
        <f t="shared" si="601"/>
        <v>0</v>
      </c>
      <c r="C6440" t="str">
        <f t="shared" si="602"/>
        <v>OFF</v>
      </c>
      <c r="D6440" s="4">
        <f t="shared" si="604"/>
        <v>42698.249999984386</v>
      </c>
      <c r="E6440" t="str">
        <f t="shared" si="605"/>
        <v>LRKPLGS</v>
      </c>
      <c r="F6440" s="39">
        <v>74.823524475097656</v>
      </c>
      <c r="G6440">
        <f t="shared" si="603"/>
        <v>1.2616698326950492E-3</v>
      </c>
      <c r="H6440" s="38">
        <f>G6440*SUMIF('Manual Inputs'!$B$11:$B$22,'Expanded kW'!A6440,'Manual Inputs'!$C$11:$C$22)</f>
        <v>47324.774914902358</v>
      </c>
    </row>
    <row r="6441" spans="1:8" x14ac:dyDescent="0.2">
      <c r="A6441">
        <f t="shared" si="600"/>
        <v>11</v>
      </c>
      <c r="B6441" t="b">
        <f t="shared" si="601"/>
        <v>0</v>
      </c>
      <c r="C6441" t="str">
        <f t="shared" si="602"/>
        <v>ON</v>
      </c>
      <c r="D6441" s="4">
        <f t="shared" si="604"/>
        <v>42698.29166665105</v>
      </c>
      <c r="E6441" t="str">
        <f t="shared" si="605"/>
        <v>LRKPLGS</v>
      </c>
      <c r="F6441" s="39">
        <v>71.90289306640625</v>
      </c>
      <c r="G6441">
        <f t="shared" si="603"/>
        <v>1.2124223190739288E-3</v>
      </c>
      <c r="H6441" s="38">
        <f>G6441*SUMIF('Manual Inputs'!$B$11:$B$22,'Expanded kW'!A6441,'Manual Inputs'!$C$11:$C$22)</f>
        <v>45477.518654316606</v>
      </c>
    </row>
    <row r="6442" spans="1:8" x14ac:dyDescent="0.2">
      <c r="A6442">
        <f t="shared" si="600"/>
        <v>11</v>
      </c>
      <c r="B6442" t="b">
        <f t="shared" si="601"/>
        <v>0</v>
      </c>
      <c r="C6442" t="str">
        <f t="shared" si="602"/>
        <v>ON</v>
      </c>
      <c r="D6442" s="4">
        <f t="shared" si="604"/>
        <v>42698.333333317714</v>
      </c>
      <c r="E6442" t="str">
        <f t="shared" si="605"/>
        <v>LRKPLGS</v>
      </c>
      <c r="F6442" s="39">
        <v>73.04931640625</v>
      </c>
      <c r="G6442">
        <f t="shared" si="603"/>
        <v>1.2317532414479445E-3</v>
      </c>
      <c r="H6442" s="38">
        <f>G6442*SUMIF('Manual Inputs'!$B$11:$B$22,'Expanded kW'!A6442,'Manual Inputs'!$C$11:$C$22)</f>
        <v>46202.614496779272</v>
      </c>
    </row>
    <row r="6443" spans="1:8" x14ac:dyDescent="0.2">
      <c r="A6443">
        <f t="shared" si="600"/>
        <v>11</v>
      </c>
      <c r="B6443" t="b">
        <f t="shared" si="601"/>
        <v>0</v>
      </c>
      <c r="C6443" t="str">
        <f t="shared" si="602"/>
        <v>ON</v>
      </c>
      <c r="D6443" s="4">
        <f t="shared" si="604"/>
        <v>42698.374999984379</v>
      </c>
      <c r="E6443" t="str">
        <f t="shared" si="605"/>
        <v>LRKPLGS</v>
      </c>
      <c r="F6443" s="39">
        <v>71.692642211914063</v>
      </c>
      <c r="G6443">
        <f t="shared" si="603"/>
        <v>1.2088770816332704E-3</v>
      </c>
      <c r="H6443" s="38">
        <f>G6443*SUMIF('Manual Inputs'!$B$11:$B$22,'Expanded kW'!A6443,'Manual Inputs'!$C$11:$C$22)</f>
        <v>45344.538091929178</v>
      </c>
    </row>
    <row r="6444" spans="1:8" x14ac:dyDescent="0.2">
      <c r="A6444">
        <f t="shared" si="600"/>
        <v>11</v>
      </c>
      <c r="B6444" t="b">
        <f t="shared" si="601"/>
        <v>0</v>
      </c>
      <c r="C6444" t="str">
        <f t="shared" si="602"/>
        <v>ON</v>
      </c>
      <c r="D6444" s="4">
        <f t="shared" si="604"/>
        <v>42698.416666651043</v>
      </c>
      <c r="E6444" t="str">
        <f t="shared" si="605"/>
        <v>LRKPLGS</v>
      </c>
      <c r="F6444" s="39">
        <v>70.79254150390625</v>
      </c>
      <c r="G6444">
        <f t="shared" si="603"/>
        <v>1.1936996368704423E-3</v>
      </c>
      <c r="H6444" s="38">
        <f>G6444*SUMIF('Manual Inputs'!$B$11:$B$22,'Expanded kW'!A6444,'Manual Inputs'!$C$11:$C$22)</f>
        <v>44775.237678642836</v>
      </c>
    </row>
    <row r="6445" spans="1:8" x14ac:dyDescent="0.2">
      <c r="A6445">
        <f t="shared" si="600"/>
        <v>11</v>
      </c>
      <c r="B6445" t="b">
        <f t="shared" si="601"/>
        <v>0</v>
      </c>
      <c r="C6445" t="str">
        <f t="shared" si="602"/>
        <v>ON</v>
      </c>
      <c r="D6445" s="4">
        <f t="shared" si="604"/>
        <v>42698.458333317707</v>
      </c>
      <c r="E6445" t="str">
        <f t="shared" si="605"/>
        <v>LRKPLGS</v>
      </c>
      <c r="F6445" s="39">
        <v>71.023612976074219</v>
      </c>
      <c r="G6445">
        <f t="shared" si="603"/>
        <v>1.1975959503316958E-3</v>
      </c>
      <c r="H6445" s="38">
        <f>G6445*SUMIF('Manual Inputs'!$B$11:$B$22,'Expanded kW'!A6445,'Manual Inputs'!$C$11:$C$22)</f>
        <v>44921.386974420042</v>
      </c>
    </row>
    <row r="6446" spans="1:8" x14ac:dyDescent="0.2">
      <c r="A6446">
        <f t="shared" si="600"/>
        <v>11</v>
      </c>
      <c r="B6446" t="b">
        <f t="shared" si="601"/>
        <v>0</v>
      </c>
      <c r="C6446" t="str">
        <f t="shared" si="602"/>
        <v>ON</v>
      </c>
      <c r="D6446" s="4">
        <f t="shared" si="604"/>
        <v>42698.499999984371</v>
      </c>
      <c r="E6446" t="str">
        <f t="shared" si="605"/>
        <v>LRKPLGS</v>
      </c>
      <c r="F6446" s="39">
        <v>76.618927001953125</v>
      </c>
      <c r="G6446">
        <f t="shared" si="603"/>
        <v>1.2919438036362589E-3</v>
      </c>
      <c r="H6446" s="38">
        <f>G6446*SUMIF('Manual Inputs'!$B$11:$B$22,'Expanded kW'!A6446,'Manual Inputs'!$C$11:$C$22)</f>
        <v>48460.340514907744</v>
      </c>
    </row>
    <row r="6447" spans="1:8" x14ac:dyDescent="0.2">
      <c r="A6447">
        <f t="shared" si="600"/>
        <v>11</v>
      </c>
      <c r="B6447" t="b">
        <f t="shared" si="601"/>
        <v>0</v>
      </c>
      <c r="C6447" t="str">
        <f t="shared" si="602"/>
        <v>ON</v>
      </c>
      <c r="D6447" s="4">
        <f t="shared" si="604"/>
        <v>42698.541666651035</v>
      </c>
      <c r="E6447" t="str">
        <f t="shared" si="605"/>
        <v>LRKPLGS</v>
      </c>
      <c r="F6447" s="39">
        <v>76.116355895996094</v>
      </c>
      <c r="G6447">
        <f t="shared" si="603"/>
        <v>1.2834694794498702E-3</v>
      </c>
      <c r="H6447" s="38">
        <f>G6447*SUMIF('Manual Inputs'!$B$11:$B$22,'Expanded kW'!A6447,'Manual Inputs'!$C$11:$C$22)</f>
        <v>48142.471707804631</v>
      </c>
    </row>
    <row r="6448" spans="1:8" x14ac:dyDescent="0.2">
      <c r="A6448">
        <f t="shared" si="600"/>
        <v>11</v>
      </c>
      <c r="B6448" t="b">
        <f t="shared" si="601"/>
        <v>0</v>
      </c>
      <c r="C6448" t="str">
        <f t="shared" si="602"/>
        <v>ON</v>
      </c>
      <c r="D6448" s="4">
        <f t="shared" si="604"/>
        <v>42698.5833333177</v>
      </c>
      <c r="E6448" t="str">
        <f t="shared" si="605"/>
        <v>LRKPLGS</v>
      </c>
      <c r="F6448" s="39">
        <v>72.981071472167969</v>
      </c>
      <c r="G6448">
        <f t="shared" si="603"/>
        <v>1.2306024994163495E-3</v>
      </c>
      <c r="H6448" s="38">
        <f>G6448*SUMIF('Manual Inputs'!$B$11:$B$22,'Expanded kW'!A6448,'Manual Inputs'!$C$11:$C$22)</f>
        <v>46159.450583194986</v>
      </c>
    </row>
    <row r="6449" spans="1:8" x14ac:dyDescent="0.2">
      <c r="A6449">
        <f t="shared" si="600"/>
        <v>11</v>
      </c>
      <c r="B6449" t="b">
        <f t="shared" si="601"/>
        <v>0</v>
      </c>
      <c r="C6449" t="str">
        <f t="shared" si="602"/>
        <v>ON</v>
      </c>
      <c r="D6449" s="4">
        <f t="shared" si="604"/>
        <v>42698.624999984364</v>
      </c>
      <c r="E6449" t="str">
        <f t="shared" si="605"/>
        <v>LRKPLGS</v>
      </c>
      <c r="F6449" s="39">
        <v>74.103141784667969</v>
      </c>
      <c r="G6449">
        <f t="shared" si="603"/>
        <v>1.2495227824874193E-3</v>
      </c>
      <c r="H6449" s="38">
        <f>G6449*SUMIF('Manual Inputs'!$B$11:$B$22,'Expanded kW'!A6449,'Manual Inputs'!$C$11:$C$22)</f>
        <v>46869.143495287492</v>
      </c>
    </row>
    <row r="6450" spans="1:8" x14ac:dyDescent="0.2">
      <c r="A6450">
        <f t="shared" si="600"/>
        <v>11</v>
      </c>
      <c r="B6450" t="b">
        <f t="shared" si="601"/>
        <v>0</v>
      </c>
      <c r="C6450" t="str">
        <f t="shared" si="602"/>
        <v>ON</v>
      </c>
      <c r="D6450" s="4">
        <f t="shared" si="604"/>
        <v>42698.666666651028</v>
      </c>
      <c r="E6450" t="str">
        <f t="shared" si="605"/>
        <v>LRKPLGS</v>
      </c>
      <c r="F6450" s="39">
        <v>74.876541137695312</v>
      </c>
      <c r="G6450">
        <f t="shared" si="603"/>
        <v>1.2625637965159046E-3</v>
      </c>
      <c r="H6450" s="38">
        <f>G6450*SUMIF('Manual Inputs'!$B$11:$B$22,'Expanded kW'!A6450,'Manual Inputs'!$C$11:$C$22)</f>
        <v>47358.307171525856</v>
      </c>
    </row>
    <row r="6451" spans="1:8" x14ac:dyDescent="0.2">
      <c r="A6451">
        <f t="shared" si="600"/>
        <v>11</v>
      </c>
      <c r="B6451" t="b">
        <f t="shared" si="601"/>
        <v>0</v>
      </c>
      <c r="C6451" t="str">
        <f t="shared" si="602"/>
        <v>ON</v>
      </c>
      <c r="D6451" s="4">
        <f t="shared" si="604"/>
        <v>42698.708333317692</v>
      </c>
      <c r="E6451" t="str">
        <f t="shared" si="605"/>
        <v>LRKPLGS</v>
      </c>
      <c r="F6451" s="39">
        <v>75.524299621582031</v>
      </c>
      <c r="G6451">
        <f t="shared" si="603"/>
        <v>1.2734862616593924E-3</v>
      </c>
      <c r="H6451" s="38">
        <f>G6451*SUMIF('Manual Inputs'!$B$11:$B$22,'Expanded kW'!A6451,'Manual Inputs'!$C$11:$C$22)</f>
        <v>47768.004852358303</v>
      </c>
    </row>
    <row r="6452" spans="1:8" x14ac:dyDescent="0.2">
      <c r="A6452">
        <f t="shared" si="600"/>
        <v>11</v>
      </c>
      <c r="B6452" t="b">
        <f t="shared" si="601"/>
        <v>0</v>
      </c>
      <c r="C6452" t="str">
        <f t="shared" si="602"/>
        <v>ON</v>
      </c>
      <c r="D6452" s="4">
        <f t="shared" si="604"/>
        <v>42698.749999984357</v>
      </c>
      <c r="E6452" t="str">
        <f t="shared" si="605"/>
        <v>LRKPLGS</v>
      </c>
      <c r="F6452" s="39">
        <v>69.4573974609375</v>
      </c>
      <c r="G6452">
        <f t="shared" si="603"/>
        <v>1.1711865171913926E-3</v>
      </c>
      <c r="H6452" s="38">
        <f>G6452*SUMIF('Manual Inputs'!$B$11:$B$22,'Expanded kW'!A6452,'Manual Inputs'!$C$11:$C$22)</f>
        <v>43930.778776770363</v>
      </c>
    </row>
    <row r="6453" spans="1:8" x14ac:dyDescent="0.2">
      <c r="A6453">
        <f t="shared" si="600"/>
        <v>11</v>
      </c>
      <c r="B6453" t="b">
        <f t="shared" si="601"/>
        <v>0</v>
      </c>
      <c r="C6453" t="str">
        <f t="shared" si="602"/>
        <v>ON</v>
      </c>
      <c r="D6453" s="4">
        <f t="shared" si="604"/>
        <v>42698.791666651021</v>
      </c>
      <c r="E6453" t="str">
        <f t="shared" si="605"/>
        <v>LRKPLGS</v>
      </c>
      <c r="F6453" s="39">
        <v>69.234725952148438</v>
      </c>
      <c r="G6453">
        <f t="shared" si="603"/>
        <v>1.1674318434145199E-3</v>
      </c>
      <c r="H6453" s="38">
        <f>G6453*SUMIF('Manual Inputs'!$B$11:$B$22,'Expanded kW'!A6453,'Manual Inputs'!$C$11:$C$22)</f>
        <v>43789.942333855797</v>
      </c>
    </row>
    <row r="6454" spans="1:8" x14ac:dyDescent="0.2">
      <c r="A6454">
        <f t="shared" si="600"/>
        <v>11</v>
      </c>
      <c r="B6454" t="b">
        <f t="shared" si="601"/>
        <v>0</v>
      </c>
      <c r="C6454" t="str">
        <f t="shared" si="602"/>
        <v>ON</v>
      </c>
      <c r="D6454" s="4">
        <f t="shared" si="604"/>
        <v>42698.833333317685</v>
      </c>
      <c r="E6454" t="str">
        <f t="shared" si="605"/>
        <v>LRKPLGS</v>
      </c>
      <c r="F6454" s="39">
        <v>68.60626220703125</v>
      </c>
      <c r="G6454">
        <f t="shared" si="603"/>
        <v>1.1568347250119938E-3</v>
      </c>
      <c r="H6454" s="38">
        <f>G6454*SUMIF('Manual Inputs'!$B$11:$B$22,'Expanded kW'!A6454,'Manual Inputs'!$C$11:$C$22)</f>
        <v>43392.448290525259</v>
      </c>
    </row>
    <row r="6455" spans="1:8" x14ac:dyDescent="0.2">
      <c r="A6455">
        <f t="shared" si="600"/>
        <v>11</v>
      </c>
      <c r="B6455" t="b">
        <f t="shared" si="601"/>
        <v>0</v>
      </c>
      <c r="C6455" t="str">
        <f t="shared" si="602"/>
        <v>OFF</v>
      </c>
      <c r="D6455" s="4">
        <f t="shared" si="604"/>
        <v>42698.874999984349</v>
      </c>
      <c r="E6455" t="str">
        <f t="shared" si="605"/>
        <v>LRKPLGS</v>
      </c>
      <c r="F6455" s="39">
        <v>64.525062561035156</v>
      </c>
      <c r="G6455">
        <f t="shared" si="603"/>
        <v>1.0880177785946583E-3</v>
      </c>
      <c r="H6455" s="38">
        <f>G6455*SUMIF('Manual Inputs'!$B$11:$B$22,'Expanded kW'!A6455,'Manual Inputs'!$C$11:$C$22)</f>
        <v>40811.149748596443</v>
      </c>
    </row>
    <row r="6456" spans="1:8" x14ac:dyDescent="0.2">
      <c r="A6456">
        <f t="shared" si="600"/>
        <v>11</v>
      </c>
      <c r="B6456" t="b">
        <f t="shared" si="601"/>
        <v>0</v>
      </c>
      <c r="C6456" t="str">
        <f t="shared" si="602"/>
        <v>OFF</v>
      </c>
      <c r="D6456" s="4">
        <f t="shared" si="604"/>
        <v>42698.916666651014</v>
      </c>
      <c r="E6456" t="str">
        <f t="shared" si="605"/>
        <v>LRKPLGS</v>
      </c>
      <c r="F6456" s="39">
        <v>62.292537689208984</v>
      </c>
      <c r="G6456">
        <f t="shared" si="603"/>
        <v>1.0503730765937269E-3</v>
      </c>
      <c r="H6456" s="38">
        <f>G6456*SUMIF('Manual Inputs'!$B$11:$B$22,'Expanded kW'!A6456,'Manual Inputs'!$C$11:$C$22)</f>
        <v>39399.110716857736</v>
      </c>
    </row>
    <row r="6457" spans="1:8" x14ac:dyDescent="0.2">
      <c r="A6457">
        <f t="shared" si="600"/>
        <v>11</v>
      </c>
      <c r="B6457" t="b">
        <f t="shared" si="601"/>
        <v>0</v>
      </c>
      <c r="C6457" t="str">
        <f t="shared" si="602"/>
        <v>OFF</v>
      </c>
      <c r="D6457" s="4">
        <f t="shared" si="604"/>
        <v>42698.958333317678</v>
      </c>
      <c r="E6457" t="str">
        <f t="shared" si="605"/>
        <v>LRKPLGS</v>
      </c>
      <c r="F6457" s="39">
        <v>61.3363037109375</v>
      </c>
      <c r="G6457">
        <f t="shared" si="603"/>
        <v>1.0342491159563924E-3</v>
      </c>
      <c r="H6457" s="38">
        <f>G6457*SUMIF('Manual Inputs'!$B$11:$B$22,'Expanded kW'!A6457,'Manual Inputs'!$C$11:$C$22)</f>
        <v>38794.306838596953</v>
      </c>
    </row>
    <row r="6458" spans="1:8" x14ac:dyDescent="0.2">
      <c r="A6458">
        <f t="shared" si="600"/>
        <v>11</v>
      </c>
      <c r="B6458" t="b">
        <f t="shared" si="601"/>
        <v>0</v>
      </c>
      <c r="C6458" t="str">
        <f t="shared" si="602"/>
        <v>OFF</v>
      </c>
      <c r="D6458" s="4">
        <f t="shared" si="604"/>
        <v>42698.999999984342</v>
      </c>
      <c r="E6458" t="str">
        <f t="shared" si="605"/>
        <v>LRKPLGS</v>
      </c>
      <c r="F6458" s="39">
        <v>61.964195251464844</v>
      </c>
      <c r="G6458">
        <f t="shared" si="603"/>
        <v>1.0448365858790559E-3</v>
      </c>
      <c r="H6458" s="38">
        <f>G6458*SUMIF('Manual Inputs'!$B$11:$B$22,'Expanded kW'!A6458,'Manual Inputs'!$C$11:$C$22)</f>
        <v>39191.438970969539</v>
      </c>
    </row>
    <row r="6459" spans="1:8" x14ac:dyDescent="0.2">
      <c r="A6459">
        <f t="shared" si="600"/>
        <v>11</v>
      </c>
      <c r="B6459" t="b">
        <f t="shared" si="601"/>
        <v>0</v>
      </c>
      <c r="C6459" t="str">
        <f t="shared" si="602"/>
        <v>OFF</v>
      </c>
      <c r="D6459" s="4">
        <f t="shared" si="604"/>
        <v>42699.041666651006</v>
      </c>
      <c r="E6459" t="str">
        <f t="shared" si="605"/>
        <v>LRKPLGS</v>
      </c>
      <c r="F6459" s="39">
        <v>61.244449615478516</v>
      </c>
      <c r="G6459">
        <f t="shared" si="603"/>
        <v>1.0327002776456728E-3</v>
      </c>
      <c r="H6459" s="38">
        <f>G6459*SUMIF('Manual Inputs'!$B$11:$B$22,'Expanded kW'!A6459,'Manual Inputs'!$C$11:$C$22)</f>
        <v>38736.21047888785</v>
      </c>
    </row>
    <row r="6460" spans="1:8" x14ac:dyDescent="0.2">
      <c r="A6460">
        <f t="shared" si="600"/>
        <v>11</v>
      </c>
      <c r="B6460" t="b">
        <f t="shared" si="601"/>
        <v>0</v>
      </c>
      <c r="C6460" t="str">
        <f t="shared" si="602"/>
        <v>OFF</v>
      </c>
      <c r="D6460" s="4">
        <f t="shared" si="604"/>
        <v>42699.083333317671</v>
      </c>
      <c r="E6460" t="str">
        <f t="shared" si="605"/>
        <v>LRKPLGS</v>
      </c>
      <c r="F6460" s="39">
        <v>60.805721282958984</v>
      </c>
      <c r="G6460">
        <f t="shared" si="603"/>
        <v>1.0253024665191372E-3</v>
      </c>
      <c r="H6460" s="38">
        <f>G6460*SUMIF('Manual Inputs'!$B$11:$B$22,'Expanded kW'!A6460,'Manual Inputs'!$C$11:$C$22)</f>
        <v>38458.721283732557</v>
      </c>
    </row>
    <row r="6461" spans="1:8" x14ac:dyDescent="0.2">
      <c r="A6461">
        <f t="shared" si="600"/>
        <v>11</v>
      </c>
      <c r="B6461" t="b">
        <f t="shared" si="601"/>
        <v>0</v>
      </c>
      <c r="C6461" t="str">
        <f t="shared" si="602"/>
        <v>OFF</v>
      </c>
      <c r="D6461" s="4">
        <f t="shared" si="604"/>
        <v>42699.124999984335</v>
      </c>
      <c r="E6461" t="str">
        <f t="shared" si="605"/>
        <v>LRKPLGS</v>
      </c>
      <c r="F6461" s="39">
        <v>60.849689483642578</v>
      </c>
      <c r="G6461">
        <f t="shared" si="603"/>
        <v>1.0260438557117679E-3</v>
      </c>
      <c r="H6461" s="38">
        <f>G6461*SUMIF('Manual Inputs'!$B$11:$B$22,'Expanded kW'!A6461,'Manual Inputs'!$C$11:$C$22)</f>
        <v>38486.530521741079</v>
      </c>
    </row>
    <row r="6462" spans="1:8" x14ac:dyDescent="0.2">
      <c r="A6462">
        <f t="shared" si="600"/>
        <v>11</v>
      </c>
      <c r="B6462" t="b">
        <f t="shared" si="601"/>
        <v>0</v>
      </c>
      <c r="C6462" t="str">
        <f t="shared" si="602"/>
        <v>OFF</v>
      </c>
      <c r="D6462" s="4">
        <f t="shared" si="604"/>
        <v>42699.166666650999</v>
      </c>
      <c r="E6462" t="str">
        <f t="shared" si="605"/>
        <v>LRKPLGS</v>
      </c>
      <c r="F6462" s="39">
        <v>61.170322418212891</v>
      </c>
      <c r="G6462">
        <f t="shared" si="603"/>
        <v>1.0314503492410919E-3</v>
      </c>
      <c r="H6462" s="38">
        <f>G6462*SUMIF('Manual Inputs'!$B$11:$B$22,'Expanded kW'!A6462,'Manual Inputs'!$C$11:$C$22)</f>
        <v>38689.326120655889</v>
      </c>
    </row>
    <row r="6463" spans="1:8" x14ac:dyDescent="0.2">
      <c r="A6463">
        <f t="shared" si="600"/>
        <v>11</v>
      </c>
      <c r="B6463" t="b">
        <f t="shared" si="601"/>
        <v>0</v>
      </c>
      <c r="C6463" t="str">
        <f t="shared" si="602"/>
        <v>OFF</v>
      </c>
      <c r="D6463" s="4">
        <f t="shared" si="604"/>
        <v>42699.208333317663</v>
      </c>
      <c r="E6463" t="str">
        <f t="shared" si="605"/>
        <v>LRKPLGS</v>
      </c>
      <c r="F6463" s="39">
        <v>66.166015625</v>
      </c>
      <c r="G6463">
        <f t="shared" si="603"/>
        <v>1.1156874318513958E-3</v>
      </c>
      <c r="H6463" s="38">
        <f>G6463*SUMIF('Manual Inputs'!$B$11:$B$22,'Expanded kW'!A6463,'Manual Inputs'!$C$11:$C$22)</f>
        <v>41849.028342833226</v>
      </c>
    </row>
    <row r="6464" spans="1:8" x14ac:dyDescent="0.2">
      <c r="A6464">
        <f t="shared" si="600"/>
        <v>11</v>
      </c>
      <c r="B6464" t="b">
        <f t="shared" si="601"/>
        <v>0</v>
      </c>
      <c r="C6464" t="str">
        <f t="shared" si="602"/>
        <v>OFF</v>
      </c>
      <c r="D6464" s="4">
        <f t="shared" si="604"/>
        <v>42699.249999984328</v>
      </c>
      <c r="E6464" t="str">
        <f t="shared" si="605"/>
        <v>LRKPLGS</v>
      </c>
      <c r="F6464" s="39">
        <v>72.498687744140625</v>
      </c>
      <c r="G6464">
        <f t="shared" si="603"/>
        <v>1.2224685735995082E-3</v>
      </c>
      <c r="H6464" s="38">
        <f>G6464*SUMIF('Manual Inputs'!$B$11:$B$22,'Expanded kW'!A6464,'Manual Inputs'!$C$11:$C$22)</f>
        <v>45854.349994688186</v>
      </c>
    </row>
    <row r="6465" spans="1:8" x14ac:dyDescent="0.2">
      <c r="A6465">
        <f t="shared" si="600"/>
        <v>11</v>
      </c>
      <c r="B6465" t="b">
        <f t="shared" si="601"/>
        <v>0</v>
      </c>
      <c r="C6465" t="str">
        <f t="shared" si="602"/>
        <v>ON</v>
      </c>
      <c r="D6465" s="4">
        <f t="shared" si="604"/>
        <v>42699.291666650992</v>
      </c>
      <c r="E6465" t="str">
        <f t="shared" si="605"/>
        <v>LRKPLGS</v>
      </c>
      <c r="F6465" s="39">
        <v>70.180137634277344</v>
      </c>
      <c r="G6465">
        <f t="shared" si="603"/>
        <v>1.1833733191360558E-3</v>
      </c>
      <c r="H6465" s="38">
        <f>G6465*SUMIF('Manual Inputs'!$B$11:$B$22,'Expanded kW'!A6465,'Manual Inputs'!$C$11:$C$22)</f>
        <v>44387.901269531969</v>
      </c>
    </row>
    <row r="6466" spans="1:8" x14ac:dyDescent="0.2">
      <c r="A6466">
        <f t="shared" ref="A6466:A6529" si="606">MONTH(D6466)</f>
        <v>11</v>
      </c>
      <c r="B6466" t="b">
        <f t="shared" ref="B6466:B6529" si="607">IF(ISNA(VLOOKUP(DATE(YEAR(D6466),MONTH(D6466),DAY(D6466)),Holidays,1,FALSE)),FALSE,TRUE)</f>
        <v>0</v>
      </c>
      <c r="C6466" t="str">
        <f t="shared" ref="C6466:C6529" si="608">IF(OR(HOUR(D6466)&lt;PkStart,HOUR(D6466)&gt;OPkStart-1,WEEKDAY(D6466,2)&gt;5,B6466)=TRUE,"OFF","ON")</f>
        <v>ON</v>
      </c>
      <c r="D6466" s="4">
        <f t="shared" si="604"/>
        <v>42699.333333317656</v>
      </c>
      <c r="E6466" t="str">
        <f t="shared" si="605"/>
        <v>LRKPLGS</v>
      </c>
      <c r="F6466" s="39">
        <v>75.319374084472656</v>
      </c>
      <c r="G6466">
        <f t="shared" ref="G6466:G6529" si="609">IF(SUMIF($A$2:$A$8761,A6466,$F$2:$F$8761)=0,0,F6466/SUMIF($A$2:$A$8761,A6466,$F$2:$F$8761))</f>
        <v>1.2700308194046536E-3</v>
      </c>
      <c r="H6466" s="38">
        <f>G6466*SUMIF('Manual Inputs'!$B$11:$B$22,'Expanded kW'!A6466,'Manual Inputs'!$C$11:$C$22)</f>
        <v>47638.392474619475</v>
      </c>
    </row>
    <row r="6467" spans="1:8" x14ac:dyDescent="0.2">
      <c r="A6467">
        <f t="shared" si="606"/>
        <v>11</v>
      </c>
      <c r="B6467" t="b">
        <f t="shared" si="607"/>
        <v>0</v>
      </c>
      <c r="C6467" t="str">
        <f t="shared" si="608"/>
        <v>ON</v>
      </c>
      <c r="D6467" s="4">
        <f t="shared" si="604"/>
        <v>42699.37499998432</v>
      </c>
      <c r="E6467" t="str">
        <f t="shared" si="605"/>
        <v>LRKPLGS</v>
      </c>
      <c r="F6467" s="39">
        <v>76.6209716796875</v>
      </c>
      <c r="G6467">
        <f t="shared" si="609"/>
        <v>1.2919782808709674E-3</v>
      </c>
      <c r="H6467" s="38">
        <f>G6467*SUMIF('Manual Inputs'!$B$11:$B$22,'Expanded kW'!A6467,'Manual Inputs'!$C$11:$C$22)</f>
        <v>48461.63374339747</v>
      </c>
    </row>
    <row r="6468" spans="1:8" x14ac:dyDescent="0.2">
      <c r="A6468">
        <f t="shared" si="606"/>
        <v>11</v>
      </c>
      <c r="B6468" t="b">
        <f t="shared" si="607"/>
        <v>0</v>
      </c>
      <c r="C6468" t="str">
        <f t="shared" si="608"/>
        <v>ON</v>
      </c>
      <c r="D6468" s="4">
        <f t="shared" ref="D6468:D6531" si="610">+D6467+1/24</f>
        <v>42699.416666650985</v>
      </c>
      <c r="E6468" t="str">
        <f t="shared" ref="E6468:E6531" si="611">+E6467</f>
        <v>LRKPLGS</v>
      </c>
      <c r="F6468" s="39">
        <v>74.688072204589844</v>
      </c>
      <c r="G6468">
        <f t="shared" si="609"/>
        <v>1.2593858445420099E-3</v>
      </c>
      <c r="H6468" s="38">
        <f>G6468*SUMIF('Manual Inputs'!$B$11:$B$22,'Expanded kW'!A6468,'Manual Inputs'!$C$11:$C$22)</f>
        <v>47239.103352937535</v>
      </c>
    </row>
    <row r="6469" spans="1:8" x14ac:dyDescent="0.2">
      <c r="A6469">
        <f t="shared" si="606"/>
        <v>11</v>
      </c>
      <c r="B6469" t="b">
        <f t="shared" si="607"/>
        <v>0</v>
      </c>
      <c r="C6469" t="str">
        <f t="shared" si="608"/>
        <v>ON</v>
      </c>
      <c r="D6469" s="4">
        <f t="shared" si="610"/>
        <v>42699.458333317649</v>
      </c>
      <c r="E6469" t="str">
        <f t="shared" si="611"/>
        <v>LRKPLGS</v>
      </c>
      <c r="F6469" s="39">
        <v>76.870170593261719</v>
      </c>
      <c r="G6469">
        <f t="shared" si="609"/>
        <v>1.2961802581742635E-3</v>
      </c>
      <c r="H6469" s="38">
        <f>G6469*SUMIF('Manual Inputs'!$B$11:$B$22,'Expanded kW'!A6469,'Manual Inputs'!$C$11:$C$22)</f>
        <v>48619.248378322394</v>
      </c>
    </row>
    <row r="6470" spans="1:8" x14ac:dyDescent="0.2">
      <c r="A6470">
        <f t="shared" si="606"/>
        <v>11</v>
      </c>
      <c r="B6470" t="b">
        <f t="shared" si="607"/>
        <v>0</v>
      </c>
      <c r="C6470" t="str">
        <f t="shared" si="608"/>
        <v>ON</v>
      </c>
      <c r="D6470" s="4">
        <f t="shared" si="610"/>
        <v>42699.499999984313</v>
      </c>
      <c r="E6470" t="str">
        <f t="shared" si="611"/>
        <v>LRKPLGS</v>
      </c>
      <c r="F6470" s="39">
        <v>74.458732604980469</v>
      </c>
      <c r="G6470">
        <f t="shared" si="609"/>
        <v>1.2555187338131402E-3</v>
      </c>
      <c r="H6470" s="38">
        <f>G6470*SUMIF('Manual Inputs'!$B$11:$B$22,'Expanded kW'!A6470,'Manual Inputs'!$C$11:$C$22)</f>
        <v>47094.049440993047</v>
      </c>
    </row>
    <row r="6471" spans="1:8" x14ac:dyDescent="0.2">
      <c r="A6471">
        <f t="shared" si="606"/>
        <v>11</v>
      </c>
      <c r="B6471" t="b">
        <f t="shared" si="607"/>
        <v>0</v>
      </c>
      <c r="C6471" t="str">
        <f t="shared" si="608"/>
        <v>ON</v>
      </c>
      <c r="D6471" s="4">
        <f t="shared" si="610"/>
        <v>42699.541666650977</v>
      </c>
      <c r="E6471" t="str">
        <f t="shared" si="611"/>
        <v>LRKPLGS</v>
      </c>
      <c r="F6471" s="39">
        <v>77.751907348632813</v>
      </c>
      <c r="G6471">
        <f t="shared" si="609"/>
        <v>1.3110480510567059E-3</v>
      </c>
      <c r="H6471" s="38">
        <f>G6471*SUMIF('Manual Inputs'!$B$11:$B$22,'Expanded kW'!A6471,'Manual Inputs'!$C$11:$C$22)</f>
        <v>49176.933862598402</v>
      </c>
    </row>
    <row r="6472" spans="1:8" x14ac:dyDescent="0.2">
      <c r="A6472">
        <f t="shared" si="606"/>
        <v>11</v>
      </c>
      <c r="B6472" t="b">
        <f t="shared" si="607"/>
        <v>0</v>
      </c>
      <c r="C6472" t="str">
        <f t="shared" si="608"/>
        <v>ON</v>
      </c>
      <c r="D6472" s="4">
        <f t="shared" si="610"/>
        <v>42699.583333317642</v>
      </c>
      <c r="E6472" t="str">
        <f t="shared" si="611"/>
        <v>LRKPLGS</v>
      </c>
      <c r="F6472" s="39">
        <v>78.68084716796875</v>
      </c>
      <c r="G6472">
        <f t="shared" si="609"/>
        <v>1.3267117792046016E-3</v>
      </c>
      <c r="H6472" s="38">
        <f>G6472*SUMIF('Manual Inputs'!$B$11:$B$22,'Expanded kW'!A6472,'Manual Inputs'!$C$11:$C$22)</f>
        <v>49764.474588165198</v>
      </c>
    </row>
    <row r="6473" spans="1:8" x14ac:dyDescent="0.2">
      <c r="A6473">
        <f t="shared" si="606"/>
        <v>11</v>
      </c>
      <c r="B6473" t="b">
        <f t="shared" si="607"/>
        <v>0</v>
      </c>
      <c r="C6473" t="str">
        <f t="shared" si="608"/>
        <v>ON</v>
      </c>
      <c r="D6473" s="4">
        <f t="shared" si="610"/>
        <v>42699.624999984306</v>
      </c>
      <c r="E6473" t="str">
        <f t="shared" si="611"/>
        <v>LRKPLGS</v>
      </c>
      <c r="F6473" s="39">
        <v>74.628662109375</v>
      </c>
      <c r="G6473">
        <f t="shared" si="609"/>
        <v>1.2583840750394913E-3</v>
      </c>
      <c r="H6473" s="38">
        <f>G6473*SUMIF('Manual Inputs'!$B$11:$B$22,'Expanded kW'!A6473,'Manual Inputs'!$C$11:$C$22)</f>
        <v>47201.527344543931</v>
      </c>
    </row>
    <row r="6474" spans="1:8" x14ac:dyDescent="0.2">
      <c r="A6474">
        <f t="shared" si="606"/>
        <v>11</v>
      </c>
      <c r="B6474" t="b">
        <f t="shared" si="607"/>
        <v>0</v>
      </c>
      <c r="C6474" t="str">
        <f t="shared" si="608"/>
        <v>ON</v>
      </c>
      <c r="D6474" s="4">
        <f t="shared" si="610"/>
        <v>42699.66666665097</v>
      </c>
      <c r="E6474" t="str">
        <f t="shared" si="611"/>
        <v>LRKPLGS</v>
      </c>
      <c r="F6474" s="39">
        <v>77.487709045410156</v>
      </c>
      <c r="G6474">
        <f t="shared" si="609"/>
        <v>1.3065931549346157E-3</v>
      </c>
      <c r="H6474" s="38">
        <f>G6474*SUMIF('Manual Inputs'!$B$11:$B$22,'Expanded kW'!A6474,'Manual Inputs'!$C$11:$C$22)</f>
        <v>49009.832335095882</v>
      </c>
    </row>
    <row r="6475" spans="1:8" x14ac:dyDescent="0.2">
      <c r="A6475">
        <f t="shared" si="606"/>
        <v>11</v>
      </c>
      <c r="B6475" t="b">
        <f t="shared" si="607"/>
        <v>0</v>
      </c>
      <c r="C6475" t="str">
        <f t="shared" si="608"/>
        <v>ON</v>
      </c>
      <c r="D6475" s="4">
        <f t="shared" si="610"/>
        <v>42699.708333317634</v>
      </c>
      <c r="E6475" t="str">
        <f t="shared" si="611"/>
        <v>LRKPLGS</v>
      </c>
      <c r="F6475" s="39">
        <v>82.618309020996094</v>
      </c>
      <c r="G6475">
        <f t="shared" si="609"/>
        <v>1.3931050274804896E-3</v>
      </c>
      <c r="H6475" s="38">
        <f>G6475*SUMIF('Manual Inputs'!$B$11:$B$22,'Expanded kW'!A6475,'Manual Inputs'!$C$11:$C$22)</f>
        <v>52254.861097458139</v>
      </c>
    </row>
    <row r="6476" spans="1:8" x14ac:dyDescent="0.2">
      <c r="A6476">
        <f t="shared" si="606"/>
        <v>11</v>
      </c>
      <c r="B6476" t="b">
        <f t="shared" si="607"/>
        <v>0</v>
      </c>
      <c r="C6476" t="str">
        <f t="shared" si="608"/>
        <v>ON</v>
      </c>
      <c r="D6476" s="4">
        <f t="shared" si="610"/>
        <v>42699.749999984298</v>
      </c>
      <c r="E6476" t="str">
        <f t="shared" si="611"/>
        <v>LRKPLGS</v>
      </c>
      <c r="F6476" s="39">
        <v>76.76007080078125</v>
      </c>
      <c r="G6476">
        <f t="shared" si="609"/>
        <v>1.2943237620023299E-3</v>
      </c>
      <c r="H6476" s="38">
        <f>G6476*SUMIF('Manual Inputs'!$B$11:$B$22,'Expanded kW'!A6476,'Manual Inputs'!$C$11:$C$22)</f>
        <v>48549.611884534264</v>
      </c>
    </row>
    <row r="6477" spans="1:8" x14ac:dyDescent="0.2">
      <c r="A6477">
        <f t="shared" si="606"/>
        <v>11</v>
      </c>
      <c r="B6477" t="b">
        <f t="shared" si="607"/>
        <v>0</v>
      </c>
      <c r="C6477" t="str">
        <f t="shared" si="608"/>
        <v>ON</v>
      </c>
      <c r="D6477" s="4">
        <f t="shared" si="610"/>
        <v>42699.791666650963</v>
      </c>
      <c r="E6477" t="str">
        <f t="shared" si="611"/>
        <v>LRKPLGS</v>
      </c>
      <c r="F6477" s="39">
        <v>75.950279235839844</v>
      </c>
      <c r="G6477">
        <f t="shared" si="609"/>
        <v>1.2806691046545926E-3</v>
      </c>
      <c r="H6477" s="38">
        <f>G6477*SUMIF('Manual Inputs'!$B$11:$B$22,'Expanded kW'!A6477,'Manual Inputs'!$C$11:$C$22)</f>
        <v>48037.430671370574</v>
      </c>
    </row>
    <row r="6478" spans="1:8" x14ac:dyDescent="0.2">
      <c r="A6478">
        <f t="shared" si="606"/>
        <v>11</v>
      </c>
      <c r="B6478" t="b">
        <f t="shared" si="607"/>
        <v>0</v>
      </c>
      <c r="C6478" t="str">
        <f t="shared" si="608"/>
        <v>ON</v>
      </c>
      <c r="D6478" s="4">
        <f t="shared" si="610"/>
        <v>42699.833333317627</v>
      </c>
      <c r="E6478" t="str">
        <f t="shared" si="611"/>
        <v>LRKPLGS</v>
      </c>
      <c r="F6478" s="39">
        <v>73.84698486328125</v>
      </c>
      <c r="G6478">
        <f t="shared" si="609"/>
        <v>1.245203479668996E-3</v>
      </c>
      <c r="H6478" s="38">
        <f>G6478*SUMIF('Manual Inputs'!$B$11:$B$22,'Expanded kW'!A6478,'Manual Inputs'!$C$11:$C$22)</f>
        <v>46707.128023113961</v>
      </c>
    </row>
    <row r="6479" spans="1:8" x14ac:dyDescent="0.2">
      <c r="A6479">
        <f t="shared" si="606"/>
        <v>11</v>
      </c>
      <c r="B6479" t="b">
        <f t="shared" si="607"/>
        <v>0</v>
      </c>
      <c r="C6479" t="str">
        <f t="shared" si="608"/>
        <v>OFF</v>
      </c>
      <c r="D6479" s="4">
        <f t="shared" si="610"/>
        <v>42699.874999984291</v>
      </c>
      <c r="E6479" t="str">
        <f t="shared" si="611"/>
        <v>LRKPLGS</v>
      </c>
      <c r="F6479" s="39">
        <v>70.463302612304688</v>
      </c>
      <c r="G6479">
        <f t="shared" si="609"/>
        <v>1.1881480302039869E-3</v>
      </c>
      <c r="H6479" s="38">
        <f>G6479*SUMIF('Manual Inputs'!$B$11:$B$22,'Expanded kW'!A6479,'Manual Inputs'!$C$11:$C$22)</f>
        <v>44566.998938920522</v>
      </c>
    </row>
    <row r="6480" spans="1:8" x14ac:dyDescent="0.2">
      <c r="A6480">
        <f t="shared" si="606"/>
        <v>11</v>
      </c>
      <c r="B6480" t="b">
        <f t="shared" si="607"/>
        <v>0</v>
      </c>
      <c r="C6480" t="str">
        <f t="shared" si="608"/>
        <v>OFF</v>
      </c>
      <c r="D6480" s="4">
        <f t="shared" si="610"/>
        <v>42699.916666650955</v>
      </c>
      <c r="E6480" t="str">
        <f t="shared" si="611"/>
        <v>LRKPLGS</v>
      </c>
      <c r="F6480" s="39">
        <v>66.441329956054688</v>
      </c>
      <c r="G6480">
        <f t="shared" si="609"/>
        <v>1.1203297657756139E-3</v>
      </c>
      <c r="H6480" s="38">
        <f>G6480*SUMIF('Manual Inputs'!$B$11:$B$22,'Expanded kW'!A6480,'Manual Inputs'!$C$11:$C$22)</f>
        <v>42023.160593878769</v>
      </c>
    </row>
    <row r="6481" spans="1:8" x14ac:dyDescent="0.2">
      <c r="A6481">
        <f t="shared" si="606"/>
        <v>11</v>
      </c>
      <c r="B6481" t="b">
        <f t="shared" si="607"/>
        <v>0</v>
      </c>
      <c r="C6481" t="str">
        <f t="shared" si="608"/>
        <v>OFF</v>
      </c>
      <c r="D6481" s="4">
        <f t="shared" si="610"/>
        <v>42699.95833331762</v>
      </c>
      <c r="E6481" t="str">
        <f t="shared" si="611"/>
        <v>LRKPLGS</v>
      </c>
      <c r="F6481" s="39">
        <v>64.399116516113281</v>
      </c>
      <c r="G6481">
        <f t="shared" si="609"/>
        <v>1.0858940838537341E-3</v>
      </c>
      <c r="H6481" s="38">
        <f>G6481*SUMIF('Manual Inputs'!$B$11:$B$22,'Expanded kW'!A6481,'Manual Inputs'!$C$11:$C$22)</f>
        <v>40731.490734012958</v>
      </c>
    </row>
    <row r="6482" spans="1:8" x14ac:dyDescent="0.2">
      <c r="A6482">
        <f t="shared" si="606"/>
        <v>11</v>
      </c>
      <c r="B6482" t="b">
        <f t="shared" si="607"/>
        <v>0</v>
      </c>
      <c r="C6482" t="str">
        <f t="shared" si="608"/>
        <v>OFF</v>
      </c>
      <c r="D6482" s="4">
        <f t="shared" si="610"/>
        <v>42699.999999984284</v>
      </c>
      <c r="E6482" t="str">
        <f t="shared" si="611"/>
        <v>LRKPLGS</v>
      </c>
      <c r="F6482" s="39">
        <v>63.804458618164062</v>
      </c>
      <c r="G6482">
        <f t="shared" si="609"/>
        <v>1.0758669976414818E-3</v>
      </c>
      <c r="H6482" s="38">
        <f>G6482*SUMIF('Manual Inputs'!$B$11:$B$22,'Expanded kW'!A6482,'Manual Inputs'!$C$11:$C$22)</f>
        <v>40355.378390077844</v>
      </c>
    </row>
    <row r="6483" spans="1:8" x14ac:dyDescent="0.2">
      <c r="A6483">
        <f t="shared" si="606"/>
        <v>11</v>
      </c>
      <c r="B6483" t="b">
        <f t="shared" si="607"/>
        <v>0</v>
      </c>
      <c r="C6483" t="str">
        <f t="shared" si="608"/>
        <v>OFF</v>
      </c>
      <c r="D6483" s="4">
        <f t="shared" si="610"/>
        <v>42700.041666650948</v>
      </c>
      <c r="E6483" t="str">
        <f t="shared" si="611"/>
        <v>LRKPLGS</v>
      </c>
      <c r="F6483" s="39">
        <v>65.747428894042969</v>
      </c>
      <c r="G6483">
        <f t="shared" si="609"/>
        <v>1.1086292472160184E-3</v>
      </c>
      <c r="H6483" s="38">
        <f>G6483*SUMIF('Manual Inputs'!$B$11:$B$22,'Expanded kW'!A6483,'Manual Inputs'!$C$11:$C$22)</f>
        <v>41584.278413397617</v>
      </c>
    </row>
    <row r="6484" spans="1:8" x14ac:dyDescent="0.2">
      <c r="A6484">
        <f t="shared" si="606"/>
        <v>11</v>
      </c>
      <c r="B6484" t="b">
        <f t="shared" si="607"/>
        <v>0</v>
      </c>
      <c r="C6484" t="str">
        <f t="shared" si="608"/>
        <v>OFF</v>
      </c>
      <c r="D6484" s="4">
        <f t="shared" si="610"/>
        <v>42700.083333317612</v>
      </c>
      <c r="E6484" t="str">
        <f t="shared" si="611"/>
        <v>LRKPLGS</v>
      </c>
      <c r="F6484" s="39">
        <v>65.278068542480469</v>
      </c>
      <c r="G6484">
        <f t="shared" si="609"/>
        <v>1.100714920800846E-3</v>
      </c>
      <c r="H6484" s="38">
        <f>G6484*SUMIF('Manual Inputs'!$B$11:$B$22,'Expanded kW'!A6484,'Manual Inputs'!$C$11:$C$22)</f>
        <v>41287.414918293638</v>
      </c>
    </row>
    <row r="6485" spans="1:8" x14ac:dyDescent="0.2">
      <c r="A6485">
        <f t="shared" si="606"/>
        <v>11</v>
      </c>
      <c r="B6485" t="b">
        <f t="shared" si="607"/>
        <v>0</v>
      </c>
      <c r="C6485" t="str">
        <f t="shared" si="608"/>
        <v>OFF</v>
      </c>
      <c r="D6485" s="4">
        <f t="shared" si="610"/>
        <v>42700.124999984277</v>
      </c>
      <c r="E6485" t="str">
        <f t="shared" si="611"/>
        <v>LRKPLGS</v>
      </c>
      <c r="F6485" s="39">
        <v>65.532035827636719</v>
      </c>
      <c r="G6485">
        <f t="shared" si="609"/>
        <v>1.1049973021029958E-3</v>
      </c>
      <c r="H6485" s="38">
        <f>G6485*SUMIF('Manual Inputs'!$B$11:$B$22,'Expanded kW'!A6485,'Manual Inputs'!$C$11:$C$22)</f>
        <v>41448.045477868101</v>
      </c>
    </row>
    <row r="6486" spans="1:8" x14ac:dyDescent="0.2">
      <c r="A6486">
        <f t="shared" si="606"/>
        <v>11</v>
      </c>
      <c r="B6486" t="b">
        <f t="shared" si="607"/>
        <v>0</v>
      </c>
      <c r="C6486" t="str">
        <f t="shared" si="608"/>
        <v>OFF</v>
      </c>
      <c r="D6486" s="4">
        <f t="shared" si="610"/>
        <v>42700.166666650941</v>
      </c>
      <c r="E6486" t="str">
        <f t="shared" si="611"/>
        <v>LRKPLGS</v>
      </c>
      <c r="F6486" s="39">
        <v>68.215194702148437</v>
      </c>
      <c r="G6486">
        <f t="shared" si="609"/>
        <v>1.150240567934801E-3</v>
      </c>
      <c r="H6486" s="38">
        <f>G6486*SUMIF('Manual Inputs'!$B$11:$B$22,'Expanded kW'!A6486,'Manual Inputs'!$C$11:$C$22)</f>
        <v>43145.103865427089</v>
      </c>
    </row>
    <row r="6487" spans="1:8" x14ac:dyDescent="0.2">
      <c r="A6487">
        <f t="shared" si="606"/>
        <v>11</v>
      </c>
      <c r="B6487" t="b">
        <f t="shared" si="607"/>
        <v>0</v>
      </c>
      <c r="C6487" t="str">
        <f t="shared" si="608"/>
        <v>OFF</v>
      </c>
      <c r="D6487" s="4">
        <f t="shared" si="610"/>
        <v>42700.208333317605</v>
      </c>
      <c r="E6487" t="str">
        <f t="shared" si="611"/>
        <v>LRKPLGS</v>
      </c>
      <c r="F6487" s="39">
        <v>76.383964538574219</v>
      </c>
      <c r="G6487">
        <f t="shared" si="609"/>
        <v>1.2879818805119408E-3</v>
      </c>
      <c r="H6487" s="38">
        <f>G6487*SUMIF('Manual Inputs'!$B$11:$B$22,'Expanded kW'!A6487,'Manual Inputs'!$C$11:$C$22)</f>
        <v>48311.730224616513</v>
      </c>
    </row>
    <row r="6488" spans="1:8" x14ac:dyDescent="0.2">
      <c r="A6488">
        <f t="shared" si="606"/>
        <v>11</v>
      </c>
      <c r="B6488" t="b">
        <f t="shared" si="607"/>
        <v>0</v>
      </c>
      <c r="C6488" t="str">
        <f t="shared" si="608"/>
        <v>OFF</v>
      </c>
      <c r="D6488" s="4">
        <f t="shared" si="610"/>
        <v>42700.249999984269</v>
      </c>
      <c r="E6488" t="str">
        <f t="shared" si="611"/>
        <v>LRKPLGS</v>
      </c>
      <c r="F6488" s="39">
        <v>74.952163696289063</v>
      </c>
      <c r="G6488">
        <f t="shared" si="609"/>
        <v>1.2638389396145261E-3</v>
      </c>
      <c r="H6488" s="38">
        <f>G6488*SUMIF('Manual Inputs'!$B$11:$B$22,'Expanded kW'!A6488,'Manual Inputs'!$C$11:$C$22)</f>
        <v>47406.137323727919</v>
      </c>
    </row>
    <row r="6489" spans="1:8" x14ac:dyDescent="0.2">
      <c r="A6489">
        <f t="shared" si="606"/>
        <v>11</v>
      </c>
      <c r="B6489" t="b">
        <f t="shared" si="607"/>
        <v>0</v>
      </c>
      <c r="C6489" t="str">
        <f t="shared" si="608"/>
        <v>OFF</v>
      </c>
      <c r="D6489" s="4">
        <f t="shared" si="610"/>
        <v>42700.291666650934</v>
      </c>
      <c r="E6489" t="str">
        <f t="shared" si="611"/>
        <v>LRKPLGS</v>
      </c>
      <c r="F6489" s="39">
        <v>77.345703125</v>
      </c>
      <c r="G6489">
        <f t="shared" si="609"/>
        <v>1.3041986595255519E-3</v>
      </c>
      <c r="H6489" s="38">
        <f>G6489*SUMIF('Manual Inputs'!$B$11:$B$22,'Expanded kW'!A6489,'Manual Inputs'!$C$11:$C$22)</f>
        <v>48920.015686292725</v>
      </c>
    </row>
    <row r="6490" spans="1:8" x14ac:dyDescent="0.2">
      <c r="A6490">
        <f t="shared" si="606"/>
        <v>11</v>
      </c>
      <c r="B6490" t="b">
        <f t="shared" si="607"/>
        <v>0</v>
      </c>
      <c r="C6490" t="str">
        <f t="shared" si="608"/>
        <v>OFF</v>
      </c>
      <c r="D6490" s="4">
        <f t="shared" si="610"/>
        <v>42700.333333317598</v>
      </c>
      <c r="E6490" t="str">
        <f t="shared" si="611"/>
        <v>LRKPLGS</v>
      </c>
      <c r="F6490" s="39">
        <v>75.941139221191406</v>
      </c>
      <c r="G6490">
        <f t="shared" si="609"/>
        <v>1.2805149862695898E-3</v>
      </c>
      <c r="H6490" s="38">
        <f>G6490*SUMIF('Manual Inputs'!$B$11:$B$22,'Expanded kW'!A6490,'Manual Inputs'!$C$11:$C$22)</f>
        <v>48031.649747002324</v>
      </c>
    </row>
    <row r="6491" spans="1:8" x14ac:dyDescent="0.2">
      <c r="A6491">
        <f t="shared" si="606"/>
        <v>11</v>
      </c>
      <c r="B6491" t="b">
        <f t="shared" si="607"/>
        <v>0</v>
      </c>
      <c r="C6491" t="str">
        <f t="shared" si="608"/>
        <v>OFF</v>
      </c>
      <c r="D6491" s="4">
        <f t="shared" si="610"/>
        <v>42700.374999984262</v>
      </c>
      <c r="E6491" t="str">
        <f t="shared" si="611"/>
        <v>LRKPLGS</v>
      </c>
      <c r="F6491" s="39">
        <v>80.395309448242188</v>
      </c>
      <c r="G6491">
        <f t="shared" si="609"/>
        <v>1.3556209405076684E-3</v>
      </c>
      <c r="H6491" s="38">
        <f>G6491*SUMIF('Manual Inputs'!$B$11:$B$22,'Expanded kW'!A6491,'Manual Inputs'!$C$11:$C$22)</f>
        <v>50848.846676799352</v>
      </c>
    </row>
    <row r="6492" spans="1:8" x14ac:dyDescent="0.2">
      <c r="A6492">
        <f t="shared" si="606"/>
        <v>11</v>
      </c>
      <c r="B6492" t="b">
        <f t="shared" si="607"/>
        <v>0</v>
      </c>
      <c r="C6492" t="str">
        <f t="shared" si="608"/>
        <v>OFF</v>
      </c>
      <c r="D6492" s="4">
        <f t="shared" si="610"/>
        <v>42700.416666650926</v>
      </c>
      <c r="E6492" t="str">
        <f t="shared" si="611"/>
        <v>LRKPLGS</v>
      </c>
      <c r="F6492" s="39">
        <v>80.226249694824219</v>
      </c>
      <c r="G6492">
        <f t="shared" si="609"/>
        <v>1.352770264970708E-3</v>
      </c>
      <c r="H6492" s="38">
        <f>G6492*SUMIF('Manual Inputs'!$B$11:$B$22,'Expanded kW'!A6492,'Manual Inputs'!$C$11:$C$22)</f>
        <v>50741.918877904543</v>
      </c>
    </row>
    <row r="6493" spans="1:8" x14ac:dyDescent="0.2">
      <c r="A6493">
        <f t="shared" si="606"/>
        <v>11</v>
      </c>
      <c r="B6493" t="b">
        <f t="shared" si="607"/>
        <v>0</v>
      </c>
      <c r="C6493" t="str">
        <f t="shared" si="608"/>
        <v>OFF</v>
      </c>
      <c r="D6493" s="4">
        <f t="shared" si="610"/>
        <v>42700.458333317591</v>
      </c>
      <c r="E6493" t="str">
        <f t="shared" si="611"/>
        <v>LRKPLGS</v>
      </c>
      <c r="F6493" s="39">
        <v>82.148849487304687</v>
      </c>
      <c r="G6493">
        <f t="shared" si="609"/>
        <v>1.3851890286621412E-3</v>
      </c>
      <c r="H6493" s="38">
        <f>G6493*SUMIF('Manual Inputs'!$B$11:$B$22,'Expanded kW'!A6493,'Manual Inputs'!$C$11:$C$22)</f>
        <v>51957.934871121455</v>
      </c>
    </row>
    <row r="6494" spans="1:8" x14ac:dyDescent="0.2">
      <c r="A6494">
        <f t="shared" si="606"/>
        <v>11</v>
      </c>
      <c r="B6494" t="b">
        <f t="shared" si="607"/>
        <v>0</v>
      </c>
      <c r="C6494" t="str">
        <f t="shared" si="608"/>
        <v>OFF</v>
      </c>
      <c r="D6494" s="4">
        <f t="shared" si="610"/>
        <v>42700.499999984255</v>
      </c>
      <c r="E6494" t="str">
        <f t="shared" si="611"/>
        <v>LRKPLGS</v>
      </c>
      <c r="F6494" s="39">
        <v>78.890106201171875</v>
      </c>
      <c r="G6494">
        <f t="shared" si="609"/>
        <v>1.3302402926134986E-3</v>
      </c>
      <c r="H6494" s="38">
        <f>G6494*SUMIF('Manual Inputs'!$B$11:$B$22,'Expanded kW'!A6494,'Manual Inputs'!$C$11:$C$22)</f>
        <v>49896.82783822553</v>
      </c>
    </row>
    <row r="6495" spans="1:8" x14ac:dyDescent="0.2">
      <c r="A6495">
        <f t="shared" si="606"/>
        <v>11</v>
      </c>
      <c r="B6495" t="b">
        <f t="shared" si="607"/>
        <v>0</v>
      </c>
      <c r="C6495" t="str">
        <f t="shared" si="608"/>
        <v>OFF</v>
      </c>
      <c r="D6495" s="4">
        <f t="shared" si="610"/>
        <v>42700.541666650919</v>
      </c>
      <c r="E6495" t="str">
        <f t="shared" si="611"/>
        <v>LRKPLGS</v>
      </c>
      <c r="F6495" s="39">
        <v>82.306640625</v>
      </c>
      <c r="G6495">
        <f t="shared" si="609"/>
        <v>1.3878496934690105E-3</v>
      </c>
      <c r="H6495" s="38">
        <f>G6495*SUMIF('Manual Inputs'!$B$11:$B$22,'Expanded kW'!A6495,'Manual Inputs'!$C$11:$C$22)</f>
        <v>52057.735436884468</v>
      </c>
    </row>
    <row r="6496" spans="1:8" x14ac:dyDescent="0.2">
      <c r="A6496">
        <f t="shared" si="606"/>
        <v>11</v>
      </c>
      <c r="B6496" t="b">
        <f t="shared" si="607"/>
        <v>0</v>
      </c>
      <c r="C6496" t="str">
        <f t="shared" si="608"/>
        <v>OFF</v>
      </c>
      <c r="D6496" s="4">
        <f t="shared" si="610"/>
        <v>42700.583333317583</v>
      </c>
      <c r="E6496" t="str">
        <f t="shared" si="611"/>
        <v>LRKPLGS</v>
      </c>
      <c r="F6496" s="39">
        <v>80.6710205078125</v>
      </c>
      <c r="G6496">
        <f t="shared" si="609"/>
        <v>1.3602699640445912E-3</v>
      </c>
      <c r="H6496" s="38">
        <f>G6496*SUMIF('Manual Inputs'!$B$11:$B$22,'Expanded kW'!A6496,'Manual Inputs'!$C$11:$C$22)</f>
        <v>51023.229852775738</v>
      </c>
    </row>
    <row r="6497" spans="1:8" x14ac:dyDescent="0.2">
      <c r="A6497">
        <f t="shared" si="606"/>
        <v>11</v>
      </c>
      <c r="B6497" t="b">
        <f t="shared" si="607"/>
        <v>0</v>
      </c>
      <c r="C6497" t="str">
        <f t="shared" si="608"/>
        <v>OFF</v>
      </c>
      <c r="D6497" s="4">
        <f t="shared" si="610"/>
        <v>42700.624999984248</v>
      </c>
      <c r="E6497" t="str">
        <f t="shared" si="611"/>
        <v>LRKPLGS</v>
      </c>
      <c r="F6497" s="39">
        <v>79.472557067871094</v>
      </c>
      <c r="G6497">
        <f t="shared" si="609"/>
        <v>1.3400615445886854E-3</v>
      </c>
      <c r="H6497" s="38">
        <f>G6497*SUMIF('Manual Inputs'!$B$11:$B$22,'Expanded kW'!A6497,'Manual Inputs'!$C$11:$C$22)</f>
        <v>50265.219415057814</v>
      </c>
    </row>
    <row r="6498" spans="1:8" x14ac:dyDescent="0.2">
      <c r="A6498">
        <f t="shared" si="606"/>
        <v>11</v>
      </c>
      <c r="B6498" t="b">
        <f t="shared" si="607"/>
        <v>0</v>
      </c>
      <c r="C6498" t="str">
        <f t="shared" si="608"/>
        <v>OFF</v>
      </c>
      <c r="D6498" s="4">
        <f t="shared" si="610"/>
        <v>42700.666666650912</v>
      </c>
      <c r="E6498" t="str">
        <f t="shared" si="611"/>
        <v>LRKPLGS</v>
      </c>
      <c r="F6498" s="39">
        <v>80.743141174316406</v>
      </c>
      <c r="G6498">
        <f t="shared" si="609"/>
        <v>1.3614860584464543E-3</v>
      </c>
      <c r="H6498" s="38">
        <f>G6498*SUMIF('Manual Inputs'!$B$11:$B$22,'Expanded kW'!A6498,'Manual Inputs'!$C$11:$C$22)</f>
        <v>51068.845109915172</v>
      </c>
    </row>
    <row r="6499" spans="1:8" x14ac:dyDescent="0.2">
      <c r="A6499">
        <f t="shared" si="606"/>
        <v>11</v>
      </c>
      <c r="B6499" t="b">
        <f t="shared" si="607"/>
        <v>0</v>
      </c>
      <c r="C6499" t="str">
        <f t="shared" si="608"/>
        <v>OFF</v>
      </c>
      <c r="D6499" s="4">
        <f t="shared" si="610"/>
        <v>42700.708333317576</v>
      </c>
      <c r="E6499" t="str">
        <f t="shared" si="611"/>
        <v>LRKPLGS</v>
      </c>
      <c r="F6499" s="39">
        <v>84.528877258300781</v>
      </c>
      <c r="G6499">
        <f t="shared" si="609"/>
        <v>1.4253209158020153E-3</v>
      </c>
      <c r="H6499" s="38">
        <f>G6499*SUMIF('Manual Inputs'!$B$11:$B$22,'Expanded kW'!A6499,'Manual Inputs'!$C$11:$C$22)</f>
        <v>53463.267309599323</v>
      </c>
    </row>
    <row r="6500" spans="1:8" x14ac:dyDescent="0.2">
      <c r="A6500">
        <f t="shared" si="606"/>
        <v>11</v>
      </c>
      <c r="B6500" t="b">
        <f t="shared" si="607"/>
        <v>0</v>
      </c>
      <c r="C6500" t="str">
        <f t="shared" si="608"/>
        <v>OFF</v>
      </c>
      <c r="D6500" s="4">
        <f t="shared" si="610"/>
        <v>42700.74999998424</v>
      </c>
      <c r="E6500" t="str">
        <f t="shared" si="611"/>
        <v>LRKPLGS</v>
      </c>
      <c r="F6500" s="39">
        <v>84.188674926757812</v>
      </c>
      <c r="G6500">
        <f t="shared" si="609"/>
        <v>1.4195844442613952E-3</v>
      </c>
      <c r="H6500" s="38">
        <f>G6500*SUMIF('Manual Inputs'!$B$11:$B$22,'Expanded kW'!A6500,'Manual Inputs'!$C$11:$C$22)</f>
        <v>53248.094355922782</v>
      </c>
    </row>
    <row r="6501" spans="1:8" x14ac:dyDescent="0.2">
      <c r="A6501">
        <f t="shared" si="606"/>
        <v>11</v>
      </c>
      <c r="B6501" t="b">
        <f t="shared" si="607"/>
        <v>0</v>
      </c>
      <c r="C6501" t="str">
        <f t="shared" si="608"/>
        <v>OFF</v>
      </c>
      <c r="D6501" s="4">
        <f t="shared" si="610"/>
        <v>42700.791666650905</v>
      </c>
      <c r="E6501" t="str">
        <f t="shared" si="611"/>
        <v>LRKPLGS</v>
      </c>
      <c r="F6501" s="39">
        <v>82.244781494140625</v>
      </c>
      <c r="G6501">
        <f t="shared" si="609"/>
        <v>1.3868066284726806E-3</v>
      </c>
      <c r="H6501" s="38">
        <f>G6501*SUMIF('Manual Inputs'!$B$11:$B$22,'Expanded kW'!A6501,'Manual Inputs'!$C$11:$C$22)</f>
        <v>52018.610449590858</v>
      </c>
    </row>
    <row r="6502" spans="1:8" x14ac:dyDescent="0.2">
      <c r="A6502">
        <f t="shared" si="606"/>
        <v>11</v>
      </c>
      <c r="B6502" t="b">
        <f t="shared" si="607"/>
        <v>0</v>
      </c>
      <c r="C6502" t="str">
        <f t="shared" si="608"/>
        <v>OFF</v>
      </c>
      <c r="D6502" s="4">
        <f t="shared" si="610"/>
        <v>42700.833333317569</v>
      </c>
      <c r="E6502" t="str">
        <f t="shared" si="611"/>
        <v>LRKPLGS</v>
      </c>
      <c r="F6502" s="39">
        <v>74.521987915039063</v>
      </c>
      <c r="G6502">
        <f t="shared" si="609"/>
        <v>1.2565853411003343E-3</v>
      </c>
      <c r="H6502" s="38">
        <f>G6502*SUMIF('Manual Inputs'!$B$11:$B$22,'Expanded kW'!A6502,'Manual Inputs'!$C$11:$C$22)</f>
        <v>47134.057491024039</v>
      </c>
    </row>
    <row r="6503" spans="1:8" x14ac:dyDescent="0.2">
      <c r="A6503">
        <f t="shared" si="606"/>
        <v>11</v>
      </c>
      <c r="B6503" t="b">
        <f t="shared" si="607"/>
        <v>0</v>
      </c>
      <c r="C6503" t="str">
        <f t="shared" si="608"/>
        <v>OFF</v>
      </c>
      <c r="D6503" s="4">
        <f t="shared" si="610"/>
        <v>42700.874999984233</v>
      </c>
      <c r="E6503" t="str">
        <f t="shared" si="611"/>
        <v>LRKPLGS</v>
      </c>
      <c r="F6503" s="39">
        <v>71.24212646484375</v>
      </c>
      <c r="G6503">
        <f t="shared" si="609"/>
        <v>1.2012805118215683E-3</v>
      </c>
      <c r="H6503" s="38">
        <f>G6503*SUMIF('Manual Inputs'!$B$11:$B$22,'Expanded kW'!A6503,'Manual Inputs'!$C$11:$C$22)</f>
        <v>45059.593531040213</v>
      </c>
    </row>
    <row r="6504" spans="1:8" x14ac:dyDescent="0.2">
      <c r="A6504">
        <f t="shared" si="606"/>
        <v>11</v>
      </c>
      <c r="B6504" t="b">
        <f t="shared" si="607"/>
        <v>0</v>
      </c>
      <c r="C6504" t="str">
        <f t="shared" si="608"/>
        <v>OFF</v>
      </c>
      <c r="D6504" s="4">
        <f t="shared" si="610"/>
        <v>42700.916666650897</v>
      </c>
      <c r="E6504" t="str">
        <f t="shared" si="611"/>
        <v>LRKPLGS</v>
      </c>
      <c r="F6504" s="39">
        <v>68.107757568359375</v>
      </c>
      <c r="G6504">
        <f t="shared" si="609"/>
        <v>1.1484289693558275E-3</v>
      </c>
      <c r="H6504" s="38">
        <f>G6504*SUMIF('Manual Inputs'!$B$11:$B$22,'Expanded kW'!A6504,'Manual Inputs'!$C$11:$C$22)</f>
        <v>43077.151463963273</v>
      </c>
    </row>
    <row r="6505" spans="1:8" x14ac:dyDescent="0.2">
      <c r="A6505">
        <f t="shared" si="606"/>
        <v>11</v>
      </c>
      <c r="B6505" t="b">
        <f t="shared" si="607"/>
        <v>0</v>
      </c>
      <c r="C6505" t="str">
        <f t="shared" si="608"/>
        <v>OFF</v>
      </c>
      <c r="D6505" s="4">
        <f t="shared" si="610"/>
        <v>42700.958333317561</v>
      </c>
      <c r="E6505" t="str">
        <f t="shared" si="611"/>
        <v>LRKPLGS</v>
      </c>
      <c r="F6505" s="39">
        <v>68.186103820800781</v>
      </c>
      <c r="G6505">
        <f t="shared" si="609"/>
        <v>1.1497500392185942E-3</v>
      </c>
      <c r="H6505" s="38">
        <f>G6505*SUMIF('Manual Inputs'!$B$11:$B$22,'Expanded kW'!A6505,'Manual Inputs'!$C$11:$C$22)</f>
        <v>43126.704312325157</v>
      </c>
    </row>
    <row r="6506" spans="1:8" x14ac:dyDescent="0.2">
      <c r="A6506">
        <f t="shared" si="606"/>
        <v>11</v>
      </c>
      <c r="B6506" t="b">
        <f t="shared" si="607"/>
        <v>0</v>
      </c>
      <c r="C6506" t="str">
        <f t="shared" si="608"/>
        <v>OFF</v>
      </c>
      <c r="D6506" s="4">
        <f t="shared" si="610"/>
        <v>42700.999999984226</v>
      </c>
      <c r="E6506" t="str">
        <f t="shared" si="611"/>
        <v>LRKPLGS</v>
      </c>
      <c r="F6506" s="39">
        <v>68.726356506347656</v>
      </c>
      <c r="G6506">
        <f t="shared" si="609"/>
        <v>1.158859747965525E-3</v>
      </c>
      <c r="H6506" s="38">
        <f>G6506*SUMIF('Manual Inputs'!$B$11:$B$22,'Expanded kW'!A6506,'Manual Inputs'!$C$11:$C$22)</f>
        <v>43468.406162378837</v>
      </c>
    </row>
    <row r="6507" spans="1:8" x14ac:dyDescent="0.2">
      <c r="A6507">
        <f t="shared" si="606"/>
        <v>11</v>
      </c>
      <c r="B6507" t="b">
        <f t="shared" si="607"/>
        <v>0</v>
      </c>
      <c r="C6507" t="str">
        <f t="shared" si="608"/>
        <v>OFF</v>
      </c>
      <c r="D6507" s="4">
        <f t="shared" si="610"/>
        <v>42701.04166665089</v>
      </c>
      <c r="E6507" t="str">
        <f t="shared" si="611"/>
        <v>LRKPLGS</v>
      </c>
      <c r="F6507" s="39">
        <v>69.615127563476562</v>
      </c>
      <c r="G6507">
        <f t="shared" si="609"/>
        <v>1.1738461528270764E-3</v>
      </c>
      <c r="H6507" s="38">
        <f>G6507*SUMIF('Manual Inputs'!$B$11:$B$22,'Expanded kW'!A6507,'Manual Inputs'!$C$11:$C$22)</f>
        <v>44030.540738697855</v>
      </c>
    </row>
    <row r="6508" spans="1:8" x14ac:dyDescent="0.2">
      <c r="A6508">
        <f t="shared" si="606"/>
        <v>11</v>
      </c>
      <c r="B6508" t="b">
        <f t="shared" si="607"/>
        <v>0</v>
      </c>
      <c r="C6508" t="str">
        <f t="shared" si="608"/>
        <v>OFF</v>
      </c>
      <c r="D6508" s="4">
        <f t="shared" si="610"/>
        <v>42701.083333317554</v>
      </c>
      <c r="E6508" t="str">
        <f t="shared" si="611"/>
        <v>LRKPLGS</v>
      </c>
      <c r="F6508" s="39">
        <v>69.510520935058594</v>
      </c>
      <c r="G6508">
        <f t="shared" si="609"/>
        <v>1.1720822820618225E-3</v>
      </c>
      <c r="H6508" s="38">
        <f>G6508*SUMIF('Manual Inputs'!$B$11:$B$22,'Expanded kW'!A6508,'Manual Inputs'!$C$11:$C$22)</f>
        <v>43964.378590106011</v>
      </c>
    </row>
    <row r="6509" spans="1:8" x14ac:dyDescent="0.2">
      <c r="A6509">
        <f t="shared" si="606"/>
        <v>11</v>
      </c>
      <c r="B6509" t="b">
        <f t="shared" si="607"/>
        <v>0</v>
      </c>
      <c r="C6509" t="str">
        <f t="shared" si="608"/>
        <v>OFF</v>
      </c>
      <c r="D6509" s="4">
        <f t="shared" si="610"/>
        <v>42701.124999984218</v>
      </c>
      <c r="E6509" t="str">
        <f t="shared" si="611"/>
        <v>LRKPLGS</v>
      </c>
      <c r="F6509" s="39">
        <v>70.064743041992187</v>
      </c>
      <c r="G6509">
        <f t="shared" si="609"/>
        <v>1.181427542363795E-3</v>
      </c>
      <c r="H6509" s="38">
        <f>G6509*SUMIF('Manual Inputs'!$B$11:$B$22,'Expanded kW'!A6509,'Manual Inputs'!$C$11:$C$22)</f>
        <v>44314.915893012985</v>
      </c>
    </row>
    <row r="6510" spans="1:8" x14ac:dyDescent="0.2">
      <c r="A6510">
        <f t="shared" si="606"/>
        <v>11</v>
      </c>
      <c r="B6510" t="b">
        <f t="shared" si="607"/>
        <v>0</v>
      </c>
      <c r="C6510" t="str">
        <f t="shared" si="608"/>
        <v>OFF</v>
      </c>
      <c r="D6510" s="4">
        <f t="shared" si="610"/>
        <v>42701.166666650883</v>
      </c>
      <c r="E6510" t="str">
        <f t="shared" si="611"/>
        <v>LRKPLGS</v>
      </c>
      <c r="F6510" s="39">
        <v>74.499794006347656</v>
      </c>
      <c r="G6510">
        <f t="shared" si="609"/>
        <v>1.2562111087280694E-3</v>
      </c>
      <c r="H6510" s="38">
        <f>G6510*SUMIF('Manual Inputs'!$B$11:$B$22,'Expanded kW'!A6510,'Manual Inputs'!$C$11:$C$22)</f>
        <v>47120.0201713352</v>
      </c>
    </row>
    <row r="6511" spans="1:8" x14ac:dyDescent="0.2">
      <c r="A6511">
        <f t="shared" si="606"/>
        <v>11</v>
      </c>
      <c r="B6511" t="b">
        <f t="shared" si="607"/>
        <v>0</v>
      </c>
      <c r="C6511" t="str">
        <f t="shared" si="608"/>
        <v>OFF</v>
      </c>
      <c r="D6511" s="4">
        <f t="shared" si="610"/>
        <v>42701.208333317547</v>
      </c>
      <c r="E6511" t="str">
        <f t="shared" si="611"/>
        <v>LRKPLGS</v>
      </c>
      <c r="F6511" s="39">
        <v>83.315299987792969</v>
      </c>
      <c r="G6511">
        <f t="shared" si="609"/>
        <v>1.4048576478313426E-3</v>
      </c>
      <c r="H6511" s="38">
        <f>G6511*SUMIF('Manual Inputs'!$B$11:$B$22,'Expanded kW'!A6511,'Manual Inputs'!$C$11:$C$22)</f>
        <v>52695.697597112201</v>
      </c>
    </row>
    <row r="6512" spans="1:8" x14ac:dyDescent="0.2">
      <c r="A6512">
        <f t="shared" si="606"/>
        <v>11</v>
      </c>
      <c r="B6512" t="b">
        <f t="shared" si="607"/>
        <v>0</v>
      </c>
      <c r="C6512" t="str">
        <f t="shared" si="608"/>
        <v>OFF</v>
      </c>
      <c r="D6512" s="4">
        <f t="shared" si="610"/>
        <v>42701.249999984211</v>
      </c>
      <c r="E6512" t="str">
        <f t="shared" si="611"/>
        <v>LRKPLGS</v>
      </c>
      <c r="F6512" s="39">
        <v>82.672676086425781</v>
      </c>
      <c r="G6512">
        <f t="shared" si="609"/>
        <v>1.3940217617138206E-3</v>
      </c>
      <c r="H6512" s="38">
        <f>G6512*SUMIF('Manual Inputs'!$B$11:$B$22,'Expanded kW'!A6512,'Manual Inputs'!$C$11:$C$22)</f>
        <v>52289.247463942382</v>
      </c>
    </row>
    <row r="6513" spans="1:8" x14ac:dyDescent="0.2">
      <c r="A6513">
        <f t="shared" si="606"/>
        <v>11</v>
      </c>
      <c r="B6513" t="b">
        <f t="shared" si="607"/>
        <v>0</v>
      </c>
      <c r="C6513" t="str">
        <f t="shared" si="608"/>
        <v>OFF</v>
      </c>
      <c r="D6513" s="4">
        <f t="shared" si="610"/>
        <v>42701.291666650875</v>
      </c>
      <c r="E6513" t="str">
        <f t="shared" si="611"/>
        <v>LRKPLGS</v>
      </c>
      <c r="F6513" s="39">
        <v>83.067070007324219</v>
      </c>
      <c r="G6513">
        <f t="shared" si="609"/>
        <v>1.4006720086206137E-3</v>
      </c>
      <c r="H6513" s="38">
        <f>G6513*SUMIF('Manual Inputs'!$B$11:$B$22,'Expanded kW'!A6513,'Manual Inputs'!$C$11:$C$22)</f>
        <v>52538.695798076071</v>
      </c>
    </row>
    <row r="6514" spans="1:8" x14ac:dyDescent="0.2">
      <c r="A6514">
        <f t="shared" si="606"/>
        <v>11</v>
      </c>
      <c r="B6514" t="b">
        <f t="shared" si="607"/>
        <v>0</v>
      </c>
      <c r="C6514" t="str">
        <f t="shared" si="608"/>
        <v>OFF</v>
      </c>
      <c r="D6514" s="4">
        <f t="shared" si="610"/>
        <v>42701.33333331754</v>
      </c>
      <c r="E6514" t="str">
        <f t="shared" si="611"/>
        <v>LRKPLGS</v>
      </c>
      <c r="F6514" s="39">
        <v>82.6846923828125</v>
      </c>
      <c r="G6514">
        <f t="shared" si="609"/>
        <v>1.3942243797909321E-3</v>
      </c>
      <c r="H6514" s="38">
        <f>G6514*SUMIF('Manual Inputs'!$B$11:$B$22,'Expanded kW'!A6514,'Manual Inputs'!$C$11:$C$22)</f>
        <v>52296.84759405924</v>
      </c>
    </row>
    <row r="6515" spans="1:8" x14ac:dyDescent="0.2">
      <c r="A6515">
        <f t="shared" si="606"/>
        <v>11</v>
      </c>
      <c r="B6515" t="b">
        <f t="shared" si="607"/>
        <v>0</v>
      </c>
      <c r="C6515" t="str">
        <f t="shared" si="608"/>
        <v>OFF</v>
      </c>
      <c r="D6515" s="4">
        <f t="shared" si="610"/>
        <v>42701.374999984204</v>
      </c>
      <c r="E6515" t="str">
        <f t="shared" si="611"/>
        <v>LRKPLGS</v>
      </c>
      <c r="F6515" s="39">
        <v>81.883224487304688</v>
      </c>
      <c r="G6515">
        <f t="shared" si="609"/>
        <v>1.3807100756635939E-3</v>
      </c>
      <c r="H6515" s="38">
        <f>G6515*SUMIF('Manual Inputs'!$B$11:$B$22,'Expanded kW'!A6515,'Manual Inputs'!$C$11:$C$22)</f>
        <v>51789.930978963792</v>
      </c>
    </row>
    <row r="6516" spans="1:8" x14ac:dyDescent="0.2">
      <c r="A6516">
        <f t="shared" si="606"/>
        <v>11</v>
      </c>
      <c r="B6516" t="b">
        <f t="shared" si="607"/>
        <v>0</v>
      </c>
      <c r="C6516" t="str">
        <f t="shared" si="608"/>
        <v>OFF</v>
      </c>
      <c r="D6516" s="4">
        <f t="shared" si="610"/>
        <v>42701.416666650868</v>
      </c>
      <c r="E6516" t="str">
        <f t="shared" si="611"/>
        <v>LRKPLGS</v>
      </c>
      <c r="F6516" s="39">
        <v>84.588676452636719</v>
      </c>
      <c r="G6516">
        <f t="shared" si="609"/>
        <v>1.4263292462708404E-3</v>
      </c>
      <c r="H6516" s="38">
        <f>G6516*SUMIF('Manual Inputs'!$B$11:$B$22,'Expanded kW'!A6516,'Manual Inputs'!$C$11:$C$22)</f>
        <v>53501.089417444331</v>
      </c>
    </row>
    <row r="6517" spans="1:8" x14ac:dyDescent="0.2">
      <c r="A6517">
        <f t="shared" si="606"/>
        <v>11</v>
      </c>
      <c r="B6517" t="b">
        <f t="shared" si="607"/>
        <v>0</v>
      </c>
      <c r="C6517" t="str">
        <f t="shared" si="608"/>
        <v>OFF</v>
      </c>
      <c r="D6517" s="4">
        <f t="shared" si="610"/>
        <v>42701.458333317532</v>
      </c>
      <c r="E6517" t="str">
        <f t="shared" si="611"/>
        <v>LRKPLGS</v>
      </c>
      <c r="F6517" s="39">
        <v>81.771697998046875</v>
      </c>
      <c r="G6517">
        <f t="shared" si="609"/>
        <v>1.3788295226152033E-3</v>
      </c>
      <c r="H6517" s="38">
        <f>G6517*SUMIF('Manual Inputs'!$B$11:$B$22,'Expanded kW'!A6517,'Manual Inputs'!$C$11:$C$22)</f>
        <v>51719.392120520519</v>
      </c>
    </row>
    <row r="6518" spans="1:8" x14ac:dyDescent="0.2">
      <c r="A6518">
        <f t="shared" si="606"/>
        <v>11</v>
      </c>
      <c r="B6518" t="b">
        <f t="shared" si="607"/>
        <v>0</v>
      </c>
      <c r="C6518" t="str">
        <f t="shared" si="608"/>
        <v>OFF</v>
      </c>
      <c r="D6518" s="4">
        <f t="shared" si="610"/>
        <v>42701.499999984197</v>
      </c>
      <c r="E6518" t="str">
        <f t="shared" si="611"/>
        <v>LRKPLGS</v>
      </c>
      <c r="F6518" s="39">
        <v>81.602928161621094</v>
      </c>
      <c r="G6518">
        <f t="shared" si="609"/>
        <v>1.3759837356413732E-3</v>
      </c>
      <c r="H6518" s="38">
        <f>G6518*SUMIF('Manual Inputs'!$B$11:$B$22,'Expanded kW'!A6518,'Manual Inputs'!$C$11:$C$22)</f>
        <v>51612.647689844402</v>
      </c>
    </row>
    <row r="6519" spans="1:8" x14ac:dyDescent="0.2">
      <c r="A6519">
        <f t="shared" si="606"/>
        <v>11</v>
      </c>
      <c r="B6519" t="b">
        <f t="shared" si="607"/>
        <v>0</v>
      </c>
      <c r="C6519" t="str">
        <f t="shared" si="608"/>
        <v>OFF</v>
      </c>
      <c r="D6519" s="4">
        <f t="shared" si="610"/>
        <v>42701.541666650861</v>
      </c>
      <c r="E6519" t="str">
        <f t="shared" si="611"/>
        <v>LRKPLGS</v>
      </c>
      <c r="F6519" s="39">
        <v>82.092506408691406</v>
      </c>
      <c r="G6519">
        <f t="shared" si="609"/>
        <v>1.3842389750116854E-3</v>
      </c>
      <c r="H6519" s="38">
        <f>G6519*SUMIF('Manual Inputs'!$B$11:$B$22,'Expanded kW'!A6519,'Manual Inputs'!$C$11:$C$22)</f>
        <v>51922.298705462439</v>
      </c>
    </row>
    <row r="6520" spans="1:8" x14ac:dyDescent="0.2">
      <c r="A6520">
        <f t="shared" si="606"/>
        <v>11</v>
      </c>
      <c r="B6520" t="b">
        <f t="shared" si="607"/>
        <v>0</v>
      </c>
      <c r="C6520" t="str">
        <f t="shared" si="608"/>
        <v>OFF</v>
      </c>
      <c r="D6520" s="4">
        <f t="shared" si="610"/>
        <v>42701.583333317525</v>
      </c>
      <c r="E6520" t="str">
        <f t="shared" si="611"/>
        <v>LRKPLGS</v>
      </c>
      <c r="F6520" s="39">
        <v>77.750114440917969</v>
      </c>
      <c r="G6520">
        <f t="shared" si="609"/>
        <v>1.3110178191531371E-3</v>
      </c>
      <c r="H6520" s="38">
        <f>G6520*SUMIF('Manual Inputs'!$B$11:$B$22,'Expanded kW'!A6520,'Manual Inputs'!$C$11:$C$22)</f>
        <v>49175.799874930184</v>
      </c>
    </row>
    <row r="6521" spans="1:8" x14ac:dyDescent="0.2">
      <c r="A6521">
        <f t="shared" si="606"/>
        <v>11</v>
      </c>
      <c r="B6521" t="b">
        <f t="shared" si="607"/>
        <v>0</v>
      </c>
      <c r="C6521" t="str">
        <f t="shared" si="608"/>
        <v>OFF</v>
      </c>
      <c r="D6521" s="4">
        <f t="shared" si="610"/>
        <v>42701.624999984189</v>
      </c>
      <c r="E6521" t="str">
        <f t="shared" si="611"/>
        <v>LRKPLGS</v>
      </c>
      <c r="F6521" s="39">
        <v>80.239799499511719</v>
      </c>
      <c r="G6521">
        <f t="shared" si="609"/>
        <v>1.3529987409738509E-3</v>
      </c>
      <c r="H6521" s="38">
        <f>G6521*SUMIF('Manual Inputs'!$B$11:$B$22,'Expanded kW'!A6521,'Manual Inputs'!$C$11:$C$22)</f>
        <v>50750.488929388688</v>
      </c>
    </row>
    <row r="6522" spans="1:8" x14ac:dyDescent="0.2">
      <c r="A6522">
        <f t="shared" si="606"/>
        <v>11</v>
      </c>
      <c r="B6522" t="b">
        <f t="shared" si="607"/>
        <v>0</v>
      </c>
      <c r="C6522" t="str">
        <f t="shared" si="608"/>
        <v>OFF</v>
      </c>
      <c r="D6522" s="4">
        <f t="shared" si="610"/>
        <v>42701.666666650854</v>
      </c>
      <c r="E6522" t="str">
        <f t="shared" si="611"/>
        <v>LRKPLGS</v>
      </c>
      <c r="F6522" s="39">
        <v>81.099601745605469</v>
      </c>
      <c r="G6522">
        <f t="shared" si="609"/>
        <v>1.3674966754615662E-3</v>
      </c>
      <c r="H6522" s="38">
        <f>G6522*SUMIF('Manual Inputs'!$B$11:$B$22,'Expanded kW'!A6522,'Manual Inputs'!$C$11:$C$22)</f>
        <v>51294.301160276802</v>
      </c>
    </row>
    <row r="6523" spans="1:8" x14ac:dyDescent="0.2">
      <c r="A6523">
        <f t="shared" si="606"/>
        <v>11</v>
      </c>
      <c r="B6523" t="b">
        <f t="shared" si="607"/>
        <v>0</v>
      </c>
      <c r="C6523" t="str">
        <f t="shared" si="608"/>
        <v>OFF</v>
      </c>
      <c r="D6523" s="4">
        <f t="shared" si="610"/>
        <v>42701.708333317518</v>
      </c>
      <c r="E6523" t="str">
        <f t="shared" si="611"/>
        <v>LRKPLGS</v>
      </c>
      <c r="F6523" s="39">
        <v>84.96368408203125</v>
      </c>
      <c r="G6523">
        <f t="shared" si="609"/>
        <v>1.4326526026798936E-3</v>
      </c>
      <c r="H6523" s="38">
        <f>G6523*SUMIF('Manual Inputs'!$B$11:$B$22,'Expanded kW'!A6523,'Manual Inputs'!$C$11:$C$22)</f>
        <v>53738.27620832283</v>
      </c>
    </row>
    <row r="6524" spans="1:8" x14ac:dyDescent="0.2">
      <c r="A6524">
        <f t="shared" si="606"/>
        <v>11</v>
      </c>
      <c r="B6524" t="b">
        <f t="shared" si="607"/>
        <v>0</v>
      </c>
      <c r="C6524" t="str">
        <f t="shared" si="608"/>
        <v>OFF</v>
      </c>
      <c r="D6524" s="4">
        <f t="shared" si="610"/>
        <v>42701.749999984182</v>
      </c>
      <c r="E6524" t="str">
        <f t="shared" si="611"/>
        <v>LRKPLGS</v>
      </c>
      <c r="F6524" s="39">
        <v>87.861053466796875</v>
      </c>
      <c r="G6524">
        <f t="shared" si="609"/>
        <v>1.4815078734330056E-3</v>
      </c>
      <c r="H6524" s="38">
        <f>G6524*SUMIF('Manual Inputs'!$B$11:$B$22,'Expanded kW'!A6524,'Manual Inputs'!$C$11:$C$22)</f>
        <v>55570.819582098236</v>
      </c>
    </row>
    <row r="6525" spans="1:8" x14ac:dyDescent="0.2">
      <c r="A6525">
        <f t="shared" si="606"/>
        <v>11</v>
      </c>
      <c r="B6525" t="b">
        <f t="shared" si="607"/>
        <v>0</v>
      </c>
      <c r="C6525" t="str">
        <f t="shared" si="608"/>
        <v>OFF</v>
      </c>
      <c r="D6525" s="4">
        <f t="shared" si="610"/>
        <v>42701.791666650846</v>
      </c>
      <c r="E6525" t="str">
        <f t="shared" si="611"/>
        <v>LRKPLGS</v>
      </c>
      <c r="F6525" s="39">
        <v>79.299102783203125</v>
      </c>
      <c r="G6525">
        <f t="shared" si="609"/>
        <v>1.3371367687263814E-3</v>
      </c>
      <c r="H6525" s="38">
        <f>G6525*SUMIF('Manual Inputs'!$B$11:$B$22,'Expanded kW'!A6525,'Manual Inputs'!$C$11:$C$22)</f>
        <v>50155.51214000598</v>
      </c>
    </row>
    <row r="6526" spans="1:8" x14ac:dyDescent="0.2">
      <c r="A6526">
        <f t="shared" si="606"/>
        <v>11</v>
      </c>
      <c r="B6526" t="b">
        <f t="shared" si="607"/>
        <v>0</v>
      </c>
      <c r="C6526" t="str">
        <f t="shared" si="608"/>
        <v>OFF</v>
      </c>
      <c r="D6526" s="4">
        <f t="shared" si="610"/>
        <v>42701.833333317511</v>
      </c>
      <c r="E6526" t="str">
        <f t="shared" si="611"/>
        <v>LRKPLGS</v>
      </c>
      <c r="F6526" s="39">
        <v>73.691169738769531</v>
      </c>
      <c r="G6526">
        <f t="shared" si="609"/>
        <v>1.2425761342792518E-3</v>
      </c>
      <c r="H6526" s="38">
        <f>G6526*SUMIF('Manual Inputs'!$B$11:$B$22,'Expanded kW'!A6526,'Manual Inputs'!$C$11:$C$22)</f>
        <v>46608.577256525721</v>
      </c>
    </row>
    <row r="6527" spans="1:8" x14ac:dyDescent="0.2">
      <c r="A6527">
        <f t="shared" si="606"/>
        <v>11</v>
      </c>
      <c r="B6527" t="b">
        <f t="shared" si="607"/>
        <v>0</v>
      </c>
      <c r="C6527" t="str">
        <f t="shared" si="608"/>
        <v>OFF</v>
      </c>
      <c r="D6527" s="4">
        <f t="shared" si="610"/>
        <v>42701.874999984175</v>
      </c>
      <c r="E6527" t="str">
        <f t="shared" si="611"/>
        <v>LRKPLGS</v>
      </c>
      <c r="F6527" s="39">
        <v>70.929023742675781</v>
      </c>
      <c r="G6527">
        <f t="shared" si="609"/>
        <v>1.1960009922872337E-3</v>
      </c>
      <c r="H6527" s="38">
        <f>G6527*SUMIF('Manual Inputs'!$B$11:$B$22,'Expanded kW'!A6527,'Manual Inputs'!$C$11:$C$22)</f>
        <v>44861.560680331953</v>
      </c>
    </row>
    <row r="6528" spans="1:8" x14ac:dyDescent="0.2">
      <c r="A6528">
        <f t="shared" si="606"/>
        <v>11</v>
      </c>
      <c r="B6528" t="b">
        <f t="shared" si="607"/>
        <v>0</v>
      </c>
      <c r="C6528" t="str">
        <f t="shared" si="608"/>
        <v>OFF</v>
      </c>
      <c r="D6528" s="4">
        <f t="shared" si="610"/>
        <v>42701.916666650839</v>
      </c>
      <c r="E6528" t="str">
        <f t="shared" si="611"/>
        <v>LRKPLGS</v>
      </c>
      <c r="F6528" s="39">
        <v>69.301544189453125</v>
      </c>
      <c r="G6528">
        <f t="shared" si="609"/>
        <v>1.1685585285696575E-3</v>
      </c>
      <c r="H6528" s="38">
        <f>G6528*SUMIF('Manual Inputs'!$B$11:$B$22,'Expanded kW'!A6528,'Manual Inputs'!$C$11:$C$22)</f>
        <v>43832.203882784925</v>
      </c>
    </row>
    <row r="6529" spans="1:8" x14ac:dyDescent="0.2">
      <c r="A6529">
        <f t="shared" si="606"/>
        <v>11</v>
      </c>
      <c r="B6529" t="b">
        <f t="shared" si="607"/>
        <v>0</v>
      </c>
      <c r="C6529" t="str">
        <f t="shared" si="608"/>
        <v>OFF</v>
      </c>
      <c r="D6529" s="4">
        <f t="shared" si="610"/>
        <v>42701.958333317503</v>
      </c>
      <c r="E6529" t="str">
        <f t="shared" si="611"/>
        <v>LRKPLGS</v>
      </c>
      <c r="F6529" s="39">
        <v>67.473930358886719</v>
      </c>
      <c r="G6529">
        <f t="shared" si="609"/>
        <v>1.1377414125353909E-3</v>
      </c>
      <c r="H6529" s="38">
        <f>G6529*SUMIF('Manual Inputs'!$B$11:$B$22,'Expanded kW'!A6529,'Manual Inputs'!$C$11:$C$22)</f>
        <v>42676.265108586937</v>
      </c>
    </row>
    <row r="6530" spans="1:8" x14ac:dyDescent="0.2">
      <c r="A6530">
        <f t="shared" ref="A6530:A6593" si="612">MONTH(D6530)</f>
        <v>11</v>
      </c>
      <c r="B6530" t="b">
        <f t="shared" ref="B6530:B6593" si="613">IF(ISNA(VLOOKUP(DATE(YEAR(D6530),MONTH(D6530),DAY(D6530)),Holidays,1,FALSE)),FALSE,TRUE)</f>
        <v>0</v>
      </c>
      <c r="C6530" t="str">
        <f t="shared" ref="C6530:C6593" si="614">IF(OR(HOUR(D6530)&lt;PkStart,HOUR(D6530)&gt;OPkStart-1,WEEKDAY(D6530,2)&gt;5,B6530)=TRUE,"OFF","ON")</f>
        <v>OFF</v>
      </c>
      <c r="D6530" s="4">
        <f t="shared" si="610"/>
        <v>42701.999999984168</v>
      </c>
      <c r="E6530" t="str">
        <f t="shared" si="611"/>
        <v>LRKPLGS</v>
      </c>
      <c r="F6530" s="39">
        <v>67.717033386230469</v>
      </c>
      <c r="G6530">
        <f t="shared" ref="G6530:G6593" si="615">IF(SUMIF($A$2:$A$8761,A6530,$F$2:$F$8761)=0,0,F6530/SUMIF($A$2:$A$8761,A6530,$F$2:$F$8761))</f>
        <v>1.1418406013665523E-3</v>
      </c>
      <c r="H6530" s="38">
        <f>G6530*SUMIF('Manual Inputs'!$B$11:$B$22,'Expanded kW'!A6530,'Manual Inputs'!$C$11:$C$22)</f>
        <v>42830.024185439877</v>
      </c>
    </row>
    <row r="6531" spans="1:8" x14ac:dyDescent="0.2">
      <c r="A6531">
        <f t="shared" si="612"/>
        <v>11</v>
      </c>
      <c r="B6531" t="b">
        <f t="shared" si="613"/>
        <v>0</v>
      </c>
      <c r="C6531" t="str">
        <f t="shared" si="614"/>
        <v>OFF</v>
      </c>
      <c r="D6531" s="4">
        <f t="shared" si="610"/>
        <v>42702.041666650832</v>
      </c>
      <c r="E6531" t="str">
        <f t="shared" si="611"/>
        <v>LRKPLGS</v>
      </c>
      <c r="F6531" s="39">
        <v>68.586311340332031</v>
      </c>
      <c r="G6531">
        <f t="shared" si="615"/>
        <v>1.1564983146807898E-3</v>
      </c>
      <c r="H6531" s="38">
        <f>G6531*SUMIF('Manual Inputs'!$B$11:$B$22,'Expanded kW'!A6531,'Manual Inputs'!$C$11:$C$22)</f>
        <v>43379.829661791569</v>
      </c>
    </row>
    <row r="6532" spans="1:8" x14ac:dyDescent="0.2">
      <c r="A6532">
        <f t="shared" si="612"/>
        <v>11</v>
      </c>
      <c r="B6532" t="b">
        <f t="shared" si="613"/>
        <v>0</v>
      </c>
      <c r="C6532" t="str">
        <f t="shared" si="614"/>
        <v>OFF</v>
      </c>
      <c r="D6532" s="4">
        <f t="shared" ref="D6532:D6595" si="616">+D6531+1/24</f>
        <v>42702.083333317496</v>
      </c>
      <c r="E6532" t="str">
        <f t="shared" ref="E6532:E6595" si="617">+E6531</f>
        <v>LRKPLGS</v>
      </c>
      <c r="F6532" s="39">
        <v>68.937995910644531</v>
      </c>
      <c r="G6532">
        <f t="shared" si="615"/>
        <v>1.1624283990506496E-3</v>
      </c>
      <c r="H6532" s="38">
        <f>G6532*SUMIF('Manual Inputs'!$B$11:$B$22,'Expanded kW'!A6532,'Manual Inputs'!$C$11:$C$22)</f>
        <v>43602.264962024215</v>
      </c>
    </row>
    <row r="6533" spans="1:8" x14ac:dyDescent="0.2">
      <c r="A6533">
        <f t="shared" si="612"/>
        <v>11</v>
      </c>
      <c r="B6533" t="b">
        <f t="shared" si="613"/>
        <v>0</v>
      </c>
      <c r="C6533" t="str">
        <f t="shared" si="614"/>
        <v>OFF</v>
      </c>
      <c r="D6533" s="4">
        <f t="shared" si="616"/>
        <v>42702.12499998416</v>
      </c>
      <c r="E6533" t="str">
        <f t="shared" si="617"/>
        <v>LRKPLGS</v>
      </c>
      <c r="F6533" s="39">
        <v>69.893905639648438</v>
      </c>
      <c r="G6533">
        <f t="shared" si="615"/>
        <v>1.178546892216062E-3</v>
      </c>
      <c r="H6533" s="38">
        <f>G6533*SUMIF('Manual Inputs'!$B$11:$B$22,'Expanded kW'!A6533,'Manual Inputs'!$C$11:$C$22)</f>
        <v>44206.863757408828</v>
      </c>
    </row>
    <row r="6534" spans="1:8" x14ac:dyDescent="0.2">
      <c r="A6534">
        <f t="shared" si="612"/>
        <v>11</v>
      </c>
      <c r="B6534" t="b">
        <f t="shared" si="613"/>
        <v>0</v>
      </c>
      <c r="C6534" t="str">
        <f t="shared" si="614"/>
        <v>OFF</v>
      </c>
      <c r="D6534" s="4">
        <f t="shared" si="616"/>
        <v>42702.166666650824</v>
      </c>
      <c r="E6534" t="str">
        <f t="shared" si="617"/>
        <v>LRKPLGS</v>
      </c>
      <c r="F6534" s="39">
        <v>71.906494140625</v>
      </c>
      <c r="G6534">
        <f t="shared" si="615"/>
        <v>1.2124830401738632E-3</v>
      </c>
      <c r="H6534" s="38">
        <f>G6534*SUMIF('Manual Inputs'!$B$11:$B$22,'Expanded kW'!A6534,'Manual Inputs'!$C$11:$C$22)</f>
        <v>45479.796280611947</v>
      </c>
    </row>
    <row r="6535" spans="1:8" x14ac:dyDescent="0.2">
      <c r="A6535">
        <f t="shared" si="612"/>
        <v>11</v>
      </c>
      <c r="B6535" t="b">
        <f t="shared" si="613"/>
        <v>0</v>
      </c>
      <c r="C6535" t="str">
        <f t="shared" si="614"/>
        <v>OFF</v>
      </c>
      <c r="D6535" s="4">
        <f t="shared" si="616"/>
        <v>42702.208333317489</v>
      </c>
      <c r="E6535" t="str">
        <f t="shared" si="617"/>
        <v>LRKPLGS</v>
      </c>
      <c r="F6535" s="39">
        <v>88.534126281738281</v>
      </c>
      <c r="G6535">
        <f t="shared" si="615"/>
        <v>1.4928571873256081E-3</v>
      </c>
      <c r="H6535" s="38">
        <f>G6535*SUMIF('Manual Inputs'!$B$11:$B$22,'Expanded kW'!A6535,'Manual Inputs'!$C$11:$C$22)</f>
        <v>55996.528203710186</v>
      </c>
    </row>
    <row r="6536" spans="1:8" x14ac:dyDescent="0.2">
      <c r="A6536">
        <f t="shared" si="612"/>
        <v>11</v>
      </c>
      <c r="B6536" t="b">
        <f t="shared" si="613"/>
        <v>0</v>
      </c>
      <c r="C6536" t="str">
        <f t="shared" si="614"/>
        <v>OFF</v>
      </c>
      <c r="D6536" s="4">
        <f t="shared" si="616"/>
        <v>42702.249999984153</v>
      </c>
      <c r="E6536" t="str">
        <f t="shared" si="617"/>
        <v>LRKPLGS</v>
      </c>
      <c r="F6536" s="39">
        <v>95.312400817871094</v>
      </c>
      <c r="G6536">
        <f t="shared" si="615"/>
        <v>1.6071520506050038E-3</v>
      </c>
      <c r="H6536" s="38">
        <f>G6536*SUMIF('Manual Inputs'!$B$11:$B$22,'Expanded kW'!A6536,'Manual Inputs'!$C$11:$C$22)</f>
        <v>60283.686807695223</v>
      </c>
    </row>
    <row r="6537" spans="1:8" x14ac:dyDescent="0.2">
      <c r="A6537">
        <f t="shared" si="612"/>
        <v>11</v>
      </c>
      <c r="B6537" t="b">
        <f t="shared" si="613"/>
        <v>0</v>
      </c>
      <c r="C6537" t="str">
        <f t="shared" si="614"/>
        <v>ON</v>
      </c>
      <c r="D6537" s="4">
        <f t="shared" si="616"/>
        <v>42702.291666650817</v>
      </c>
      <c r="E6537" t="str">
        <f t="shared" si="617"/>
        <v>LRKPLGS</v>
      </c>
      <c r="F6537" s="39">
        <v>102.83615112304687</v>
      </c>
      <c r="G6537">
        <f t="shared" si="615"/>
        <v>1.7340170820955973E-3</v>
      </c>
      <c r="H6537" s="38">
        <f>G6537*SUMIF('Manual Inputs'!$B$11:$B$22,'Expanded kW'!A6537,'Manual Inputs'!$C$11:$C$22)</f>
        <v>65042.34783317089</v>
      </c>
    </row>
    <row r="6538" spans="1:8" x14ac:dyDescent="0.2">
      <c r="A6538">
        <f t="shared" si="612"/>
        <v>11</v>
      </c>
      <c r="B6538" t="b">
        <f t="shared" si="613"/>
        <v>0</v>
      </c>
      <c r="C6538" t="str">
        <f t="shared" si="614"/>
        <v>ON</v>
      </c>
      <c r="D6538" s="4">
        <f t="shared" si="616"/>
        <v>42702.333333317481</v>
      </c>
      <c r="E6538" t="str">
        <f t="shared" si="617"/>
        <v>LRKPLGS</v>
      </c>
      <c r="F6538" s="39">
        <v>106.60870361328125</v>
      </c>
      <c r="G6538">
        <f t="shared" si="615"/>
        <v>1.7976296384751272E-3</v>
      </c>
      <c r="H6538" s="38">
        <f>G6538*SUMIF('Manual Inputs'!$B$11:$B$22,'Expanded kW'!A6538,'Manual Inputs'!$C$11:$C$22)</f>
        <v>67428.431604383979</v>
      </c>
    </row>
    <row r="6539" spans="1:8" x14ac:dyDescent="0.2">
      <c r="A6539">
        <f t="shared" si="612"/>
        <v>11</v>
      </c>
      <c r="B6539" t="b">
        <f t="shared" si="613"/>
        <v>0</v>
      </c>
      <c r="C6539" t="str">
        <f t="shared" si="614"/>
        <v>ON</v>
      </c>
      <c r="D6539" s="4">
        <f t="shared" si="616"/>
        <v>42702.374999984146</v>
      </c>
      <c r="E6539" t="str">
        <f t="shared" si="617"/>
        <v>LRKPLGS</v>
      </c>
      <c r="F6539" s="39">
        <v>111.43547058105469</v>
      </c>
      <c r="G6539">
        <f t="shared" si="615"/>
        <v>1.8790182968604387E-3</v>
      </c>
      <c r="H6539" s="38">
        <f>G6539*SUMIF('Manual Inputs'!$B$11:$B$22,'Expanded kW'!A6539,'Manual Inputs'!$C$11:$C$22)</f>
        <v>70481.290473556699</v>
      </c>
    </row>
    <row r="6540" spans="1:8" x14ac:dyDescent="0.2">
      <c r="A6540">
        <f t="shared" si="612"/>
        <v>11</v>
      </c>
      <c r="B6540" t="b">
        <f t="shared" si="613"/>
        <v>0</v>
      </c>
      <c r="C6540" t="str">
        <f t="shared" si="614"/>
        <v>ON</v>
      </c>
      <c r="D6540" s="4">
        <f t="shared" si="616"/>
        <v>42702.41666665081</v>
      </c>
      <c r="E6540" t="str">
        <f t="shared" si="617"/>
        <v>LRKPLGS</v>
      </c>
      <c r="F6540" s="39">
        <v>108.19828796386719</v>
      </c>
      <c r="G6540">
        <f t="shared" si="615"/>
        <v>1.8244331155330129E-3</v>
      </c>
      <c r="H6540" s="38">
        <f>G6540*SUMIF('Manual Inputs'!$B$11:$B$22,'Expanded kW'!A6540,'Manual Inputs'!$C$11:$C$22)</f>
        <v>68433.82024555614</v>
      </c>
    </row>
    <row r="6541" spans="1:8" x14ac:dyDescent="0.2">
      <c r="A6541">
        <f t="shared" si="612"/>
        <v>11</v>
      </c>
      <c r="B6541" t="b">
        <f t="shared" si="613"/>
        <v>0</v>
      </c>
      <c r="C6541" t="str">
        <f t="shared" si="614"/>
        <v>ON</v>
      </c>
      <c r="D6541" s="4">
        <f t="shared" si="616"/>
        <v>42702.458333317474</v>
      </c>
      <c r="E6541" t="str">
        <f t="shared" si="617"/>
        <v>LRKPLGS</v>
      </c>
      <c r="F6541" s="39">
        <v>107.41616821289063</v>
      </c>
      <c r="G6541">
        <f t="shared" si="615"/>
        <v>1.8112450586714238E-3</v>
      </c>
      <c r="H6541" s="38">
        <f>G6541*SUMIF('Manual Inputs'!$B$11:$B$22,'Expanded kW'!A6541,'Manual Inputs'!$C$11:$C$22)</f>
        <v>67939.141046318691</v>
      </c>
    </row>
    <row r="6542" spans="1:8" x14ac:dyDescent="0.2">
      <c r="A6542">
        <f t="shared" si="612"/>
        <v>11</v>
      </c>
      <c r="B6542" t="b">
        <f t="shared" si="613"/>
        <v>0</v>
      </c>
      <c r="C6542" t="str">
        <f t="shared" si="614"/>
        <v>ON</v>
      </c>
      <c r="D6542" s="4">
        <f t="shared" si="616"/>
        <v>42702.499999984138</v>
      </c>
      <c r="E6542" t="str">
        <f t="shared" si="617"/>
        <v>LRKPLGS</v>
      </c>
      <c r="F6542" s="39">
        <v>108.00804901123047</v>
      </c>
      <c r="G6542">
        <f t="shared" si="615"/>
        <v>1.8212253175947438E-3</v>
      </c>
      <c r="H6542" s="38">
        <f>G6542*SUMIF('Manual Inputs'!$B$11:$B$22,'Expanded kW'!A6542,'Manual Inputs'!$C$11:$C$22)</f>
        <v>68313.496915737924</v>
      </c>
    </row>
    <row r="6543" spans="1:8" x14ac:dyDescent="0.2">
      <c r="A6543">
        <f t="shared" si="612"/>
        <v>11</v>
      </c>
      <c r="B6543" t="b">
        <f t="shared" si="613"/>
        <v>0</v>
      </c>
      <c r="C6543" t="str">
        <f t="shared" si="614"/>
        <v>ON</v>
      </c>
      <c r="D6543" s="4">
        <f t="shared" si="616"/>
        <v>42702.541666650803</v>
      </c>
      <c r="E6543" t="str">
        <f t="shared" si="617"/>
        <v>LRKPLGS</v>
      </c>
      <c r="F6543" s="39">
        <v>107.41545104980469</v>
      </c>
      <c r="G6543">
        <f t="shared" si="615"/>
        <v>1.8112329659099962E-3</v>
      </c>
      <c r="H6543" s="38">
        <f>G6543*SUMIF('Manual Inputs'!$B$11:$B$22,'Expanded kW'!A6543,'Manual Inputs'!$C$11:$C$22)</f>
        <v>67938.687451251404</v>
      </c>
    </row>
    <row r="6544" spans="1:8" x14ac:dyDescent="0.2">
      <c r="A6544">
        <f t="shared" si="612"/>
        <v>11</v>
      </c>
      <c r="B6544" t="b">
        <f t="shared" si="613"/>
        <v>0</v>
      </c>
      <c r="C6544" t="str">
        <f t="shared" si="614"/>
        <v>ON</v>
      </c>
      <c r="D6544" s="4">
        <f t="shared" si="616"/>
        <v>42702.583333317467</v>
      </c>
      <c r="E6544" t="str">
        <f t="shared" si="617"/>
        <v>LRKPLGS</v>
      </c>
      <c r="F6544" s="39">
        <v>113.46591949462891</v>
      </c>
      <c r="G6544">
        <f t="shared" si="615"/>
        <v>1.9132556060363465E-3</v>
      </c>
      <c r="H6544" s="38">
        <f>G6544*SUMIF('Manual Inputs'!$B$11:$B$22,'Expanded kW'!A6544,'Manual Inputs'!$C$11:$C$22)</f>
        <v>71765.51944412716</v>
      </c>
    </row>
    <row r="6545" spans="1:8" x14ac:dyDescent="0.2">
      <c r="A6545">
        <f t="shared" si="612"/>
        <v>11</v>
      </c>
      <c r="B6545" t="b">
        <f t="shared" si="613"/>
        <v>0</v>
      </c>
      <c r="C6545" t="str">
        <f t="shared" si="614"/>
        <v>ON</v>
      </c>
      <c r="D6545" s="4">
        <f t="shared" si="616"/>
        <v>42702.624999984131</v>
      </c>
      <c r="E6545" t="str">
        <f t="shared" si="617"/>
        <v>LRKPLGS</v>
      </c>
      <c r="F6545" s="39">
        <v>105.66721343994141</v>
      </c>
      <c r="G6545">
        <f t="shared" si="615"/>
        <v>1.7817542870022485E-3</v>
      </c>
      <c r="H6545" s="38">
        <f>G6545*SUMIF('Manual Inputs'!$B$11:$B$22,'Expanded kW'!A6545,'Manual Inputs'!$C$11:$C$22)</f>
        <v>66832.952965139586</v>
      </c>
    </row>
    <row r="6546" spans="1:8" x14ac:dyDescent="0.2">
      <c r="A6546">
        <f t="shared" si="612"/>
        <v>11</v>
      </c>
      <c r="B6546" t="b">
        <f t="shared" si="613"/>
        <v>0</v>
      </c>
      <c r="C6546" t="str">
        <f t="shared" si="614"/>
        <v>ON</v>
      </c>
      <c r="D6546" s="4">
        <f t="shared" si="616"/>
        <v>42702.666666650795</v>
      </c>
      <c r="E6546" t="str">
        <f t="shared" si="617"/>
        <v>LRKPLGS</v>
      </c>
      <c r="F6546" s="39">
        <v>96.437957763671875</v>
      </c>
      <c r="G6546">
        <f t="shared" si="615"/>
        <v>1.6261311250800354E-3</v>
      </c>
      <c r="H6546" s="38">
        <f>G6546*SUMIF('Manual Inputs'!$B$11:$B$22,'Expanded kW'!A6546,'Manual Inputs'!$C$11:$C$22)</f>
        <v>60995.584963891473</v>
      </c>
    </row>
    <row r="6547" spans="1:8" x14ac:dyDescent="0.2">
      <c r="A6547">
        <f t="shared" si="612"/>
        <v>11</v>
      </c>
      <c r="B6547" t="b">
        <f t="shared" si="613"/>
        <v>0</v>
      </c>
      <c r="C6547" t="str">
        <f t="shared" si="614"/>
        <v>ON</v>
      </c>
      <c r="D6547" s="4">
        <f t="shared" si="616"/>
        <v>42702.70833331746</v>
      </c>
      <c r="E6547" t="str">
        <f t="shared" si="617"/>
        <v>LRKPLGS</v>
      </c>
      <c r="F6547" s="39">
        <v>90.327278137207031</v>
      </c>
      <c r="G6547">
        <f t="shared" si="615"/>
        <v>1.523093207579359E-3</v>
      </c>
      <c r="H6547" s="38">
        <f>G6547*SUMIF('Manual Inputs'!$B$11:$B$22,'Expanded kW'!A6547,'Manual Inputs'!$C$11:$C$22)</f>
        <v>57130.670287280991</v>
      </c>
    </row>
    <row r="6548" spans="1:8" x14ac:dyDescent="0.2">
      <c r="A6548">
        <f t="shared" si="612"/>
        <v>11</v>
      </c>
      <c r="B6548" t="b">
        <f t="shared" si="613"/>
        <v>0</v>
      </c>
      <c r="C6548" t="str">
        <f t="shared" si="614"/>
        <v>ON</v>
      </c>
      <c r="D6548" s="4">
        <f t="shared" si="616"/>
        <v>42702.749999984124</v>
      </c>
      <c r="E6548" t="str">
        <f t="shared" si="617"/>
        <v>LRKPLGS</v>
      </c>
      <c r="F6548" s="39">
        <v>89.147743225097656</v>
      </c>
      <c r="G6548">
        <f t="shared" si="615"/>
        <v>1.503203959837303E-3</v>
      </c>
      <c r="H6548" s="38">
        <f>G6548*SUMIF('Manual Inputs'!$B$11:$B$22,'Expanded kW'!A6548,'Manual Inputs'!$C$11:$C$22)</f>
        <v>56384.631864051895</v>
      </c>
    </row>
    <row r="6549" spans="1:8" x14ac:dyDescent="0.2">
      <c r="A6549">
        <f t="shared" si="612"/>
        <v>11</v>
      </c>
      <c r="B6549" t="b">
        <f t="shared" si="613"/>
        <v>0</v>
      </c>
      <c r="C6549" t="str">
        <f t="shared" si="614"/>
        <v>ON</v>
      </c>
      <c r="D6549" s="4">
        <f t="shared" si="616"/>
        <v>42702.791666650788</v>
      </c>
      <c r="E6549" t="str">
        <f t="shared" si="617"/>
        <v>LRKPLGS</v>
      </c>
      <c r="F6549" s="39">
        <v>84.460029602050781</v>
      </c>
      <c r="G6549">
        <f t="shared" si="615"/>
        <v>1.4241600107049652E-3</v>
      </c>
      <c r="H6549" s="38">
        <f>G6549*SUMIF('Manual Inputs'!$B$11:$B$22,'Expanded kW'!A6549,'Manual Inputs'!$C$11:$C$22)</f>
        <v>53419.72218313934</v>
      </c>
    </row>
    <row r="6550" spans="1:8" x14ac:dyDescent="0.2">
      <c r="A6550">
        <f t="shared" si="612"/>
        <v>11</v>
      </c>
      <c r="B6550" t="b">
        <f t="shared" si="613"/>
        <v>0</v>
      </c>
      <c r="C6550" t="str">
        <f t="shared" si="614"/>
        <v>ON</v>
      </c>
      <c r="D6550" s="4">
        <f t="shared" si="616"/>
        <v>42702.833333317452</v>
      </c>
      <c r="E6550" t="str">
        <f t="shared" si="617"/>
        <v>LRKPLGS</v>
      </c>
      <c r="F6550" s="39">
        <v>75.726249694824219</v>
      </c>
      <c r="G6550">
        <f t="shared" si="615"/>
        <v>1.2768915318188464E-3</v>
      </c>
      <c r="H6550" s="38">
        <f>G6550*SUMIF('Manual Inputs'!$B$11:$B$22,'Expanded kW'!A6550,'Manual Inputs'!$C$11:$C$22)</f>
        <v>47895.735293115817</v>
      </c>
    </row>
    <row r="6551" spans="1:8" x14ac:dyDescent="0.2">
      <c r="A6551">
        <f t="shared" si="612"/>
        <v>11</v>
      </c>
      <c r="B6551" t="b">
        <f t="shared" si="613"/>
        <v>0</v>
      </c>
      <c r="C6551" t="str">
        <f t="shared" si="614"/>
        <v>OFF</v>
      </c>
      <c r="D6551" s="4">
        <f t="shared" si="616"/>
        <v>42702.874999984117</v>
      </c>
      <c r="E6551" t="str">
        <f t="shared" si="617"/>
        <v>LRKPLGS</v>
      </c>
      <c r="F6551" s="39">
        <v>71.828544616699219</v>
      </c>
      <c r="G6551">
        <f t="shared" si="615"/>
        <v>1.2111686599238012E-3</v>
      </c>
      <c r="H6551" s="38">
        <f>G6551*SUMIF('Manual Inputs'!$B$11:$B$22,'Expanded kW'!A6551,'Manual Inputs'!$C$11:$C$22)</f>
        <v>45430.494357180913</v>
      </c>
    </row>
    <row r="6552" spans="1:8" x14ac:dyDescent="0.2">
      <c r="A6552">
        <f t="shared" si="612"/>
        <v>11</v>
      </c>
      <c r="B6552" t="b">
        <f t="shared" si="613"/>
        <v>0</v>
      </c>
      <c r="C6552" t="str">
        <f t="shared" si="614"/>
        <v>OFF</v>
      </c>
      <c r="D6552" s="4">
        <f t="shared" si="616"/>
        <v>42702.916666650781</v>
      </c>
      <c r="E6552" t="str">
        <f t="shared" si="617"/>
        <v>LRKPLGS</v>
      </c>
      <c r="F6552" s="39">
        <v>67.187347412109375</v>
      </c>
      <c r="G6552">
        <f t="shared" si="615"/>
        <v>1.1329090678810815E-3</v>
      </c>
      <c r="H6552" s="38">
        <f>G6552*SUMIF('Manual Inputs'!$B$11:$B$22,'Expanded kW'!A6552,'Manual Inputs'!$C$11:$C$22)</f>
        <v>42495.00562440959</v>
      </c>
    </row>
    <row r="6553" spans="1:8" x14ac:dyDescent="0.2">
      <c r="A6553">
        <f t="shared" si="612"/>
        <v>11</v>
      </c>
      <c r="B6553" t="b">
        <f t="shared" si="613"/>
        <v>0</v>
      </c>
      <c r="C6553" t="str">
        <f t="shared" si="614"/>
        <v>OFF</v>
      </c>
      <c r="D6553" s="4">
        <f t="shared" si="616"/>
        <v>42702.958333317445</v>
      </c>
      <c r="E6553" t="str">
        <f t="shared" si="617"/>
        <v>LRKPLGS</v>
      </c>
      <c r="F6553" s="39">
        <v>65.640800476074219</v>
      </c>
      <c r="G6553">
        <f t="shared" si="615"/>
        <v>1.1068312851552503E-3</v>
      </c>
      <c r="H6553" s="38">
        <f>G6553*SUMIF('Manual Inputs'!$B$11:$B$22,'Expanded kW'!A6553,'Manual Inputs'!$C$11:$C$22)</f>
        <v>41516.837512754355</v>
      </c>
    </row>
    <row r="6554" spans="1:8" x14ac:dyDescent="0.2">
      <c r="A6554">
        <f t="shared" si="612"/>
        <v>11</v>
      </c>
      <c r="B6554" t="b">
        <f t="shared" si="613"/>
        <v>0</v>
      </c>
      <c r="C6554" t="str">
        <f t="shared" si="614"/>
        <v>OFF</v>
      </c>
      <c r="D6554" s="4">
        <f t="shared" si="616"/>
        <v>42702.999999984109</v>
      </c>
      <c r="E6554" t="str">
        <f t="shared" si="617"/>
        <v>LRKPLGS</v>
      </c>
      <c r="F6554" s="39">
        <v>64.395401000976563</v>
      </c>
      <c r="G6554">
        <f t="shared" si="615"/>
        <v>1.0858314330578272E-3</v>
      </c>
      <c r="H6554" s="38">
        <f>G6554*SUMIF('Manual Inputs'!$B$11:$B$22,'Expanded kW'!A6554,'Manual Inputs'!$C$11:$C$22)</f>
        <v>40729.140725526035</v>
      </c>
    </row>
    <row r="6555" spans="1:8" x14ac:dyDescent="0.2">
      <c r="A6555">
        <f t="shared" si="612"/>
        <v>11</v>
      </c>
      <c r="B6555" t="b">
        <f t="shared" si="613"/>
        <v>0</v>
      </c>
      <c r="C6555" t="str">
        <f t="shared" si="614"/>
        <v>OFF</v>
      </c>
      <c r="D6555" s="4">
        <f t="shared" si="616"/>
        <v>42703.041666650774</v>
      </c>
      <c r="E6555" t="str">
        <f t="shared" si="617"/>
        <v>LRKPLGS</v>
      </c>
      <c r="F6555" s="39">
        <v>61.855144500732422</v>
      </c>
      <c r="G6555">
        <f t="shared" si="615"/>
        <v>1.04299777858687E-3</v>
      </c>
      <c r="H6555" s="38">
        <f>G6555*SUMIF('Manual Inputs'!$B$11:$B$22,'Expanded kW'!A6555,'Manual Inputs'!$C$11:$C$22)</f>
        <v>39122.465980604313</v>
      </c>
    </row>
    <row r="6556" spans="1:8" x14ac:dyDescent="0.2">
      <c r="A6556">
        <f t="shared" si="612"/>
        <v>11</v>
      </c>
      <c r="B6556" t="b">
        <f t="shared" si="613"/>
        <v>0</v>
      </c>
      <c r="C6556" t="str">
        <f t="shared" si="614"/>
        <v>OFF</v>
      </c>
      <c r="D6556" s="4">
        <f t="shared" si="616"/>
        <v>42703.083333317438</v>
      </c>
      <c r="E6556" t="str">
        <f t="shared" si="617"/>
        <v>LRKPLGS</v>
      </c>
      <c r="F6556" s="39">
        <v>61.032413482666016</v>
      </c>
      <c r="G6556">
        <f t="shared" si="615"/>
        <v>1.0291249369478435E-3</v>
      </c>
      <c r="H6556" s="38">
        <f>G6556*SUMIF('Manual Inputs'!$B$11:$B$22,'Expanded kW'!A6556,'Manual Inputs'!$C$11:$C$22)</f>
        <v>38602.100754311621</v>
      </c>
    </row>
    <row r="6557" spans="1:8" x14ac:dyDescent="0.2">
      <c r="A6557">
        <f t="shared" si="612"/>
        <v>11</v>
      </c>
      <c r="B6557" t="b">
        <f t="shared" si="613"/>
        <v>0</v>
      </c>
      <c r="C6557" t="str">
        <f t="shared" si="614"/>
        <v>OFF</v>
      </c>
      <c r="D6557" s="4">
        <f t="shared" si="616"/>
        <v>42703.124999984102</v>
      </c>
      <c r="E6557" t="str">
        <f t="shared" si="617"/>
        <v>LRKPLGS</v>
      </c>
      <c r="F6557" s="39">
        <v>61.66436767578125</v>
      </c>
      <c r="G6557">
        <f t="shared" si="615"/>
        <v>1.0397809110775302E-3</v>
      </c>
      <c r="H6557" s="38">
        <f>G6557*SUMIF('Manual Inputs'!$B$11:$B$22,'Expanded kW'!A6557,'Manual Inputs'!$C$11:$C$22)</f>
        <v>39001.802454485616</v>
      </c>
    </row>
    <row r="6558" spans="1:8" x14ac:dyDescent="0.2">
      <c r="A6558">
        <f t="shared" si="612"/>
        <v>11</v>
      </c>
      <c r="B6558" t="b">
        <f t="shared" si="613"/>
        <v>0</v>
      </c>
      <c r="C6558" t="str">
        <f t="shared" si="614"/>
        <v>OFF</v>
      </c>
      <c r="D6558" s="4">
        <f t="shared" si="616"/>
        <v>42703.166666650766</v>
      </c>
      <c r="E6558" t="str">
        <f t="shared" si="617"/>
        <v>LRKPLGS</v>
      </c>
      <c r="F6558" s="39">
        <v>66.231727600097656</v>
      </c>
      <c r="G6558">
        <f t="shared" si="615"/>
        <v>1.1167954632787995E-3</v>
      </c>
      <c r="H6558" s="38">
        <f>G6558*SUMIF('Manual Inputs'!$B$11:$B$22,'Expanded kW'!A6558,'Manual Inputs'!$C$11:$C$22)</f>
        <v>41890.59019724367</v>
      </c>
    </row>
    <row r="6559" spans="1:8" x14ac:dyDescent="0.2">
      <c r="A6559">
        <f t="shared" si="612"/>
        <v>11</v>
      </c>
      <c r="B6559" t="b">
        <f t="shared" si="613"/>
        <v>0</v>
      </c>
      <c r="C6559" t="str">
        <f t="shared" si="614"/>
        <v>OFF</v>
      </c>
      <c r="D6559" s="4">
        <f t="shared" si="616"/>
        <v>42703.208333317431</v>
      </c>
      <c r="E6559" t="str">
        <f t="shared" si="617"/>
        <v>LRKPLGS</v>
      </c>
      <c r="F6559" s="39">
        <v>77.926361083984375</v>
      </c>
      <c r="G6559">
        <f t="shared" si="615"/>
        <v>1.3139896795971698E-3</v>
      </c>
      <c r="H6559" s="38">
        <f>G6559*SUMIF('Manual Inputs'!$B$11:$B$22,'Expanded kW'!A6559,'Manual Inputs'!$C$11:$C$22)</f>
        <v>49287.273275456784</v>
      </c>
    </row>
    <row r="6560" spans="1:8" x14ac:dyDescent="0.2">
      <c r="A6560">
        <f t="shared" si="612"/>
        <v>11</v>
      </c>
      <c r="B6560" t="b">
        <f t="shared" si="613"/>
        <v>0</v>
      </c>
      <c r="C6560" t="str">
        <f t="shared" si="614"/>
        <v>OFF</v>
      </c>
      <c r="D6560" s="4">
        <f t="shared" si="616"/>
        <v>42703.249999984095</v>
      </c>
      <c r="E6560" t="str">
        <f t="shared" si="617"/>
        <v>LRKPLGS</v>
      </c>
      <c r="F6560" s="39">
        <v>91.536697387695313</v>
      </c>
      <c r="G6560">
        <f t="shared" si="615"/>
        <v>1.5434863632630311E-3</v>
      </c>
      <c r="H6560" s="38">
        <f>G6560*SUMIF('Manual Inputs'!$B$11:$B$22,'Expanded kW'!A6560,'Manual Inputs'!$C$11:$C$22)</f>
        <v>57895.610113473711</v>
      </c>
    </row>
    <row r="6561" spans="1:8" x14ac:dyDescent="0.2">
      <c r="A6561">
        <f t="shared" si="612"/>
        <v>11</v>
      </c>
      <c r="B6561" t="b">
        <f t="shared" si="613"/>
        <v>0</v>
      </c>
      <c r="C6561" t="str">
        <f t="shared" si="614"/>
        <v>ON</v>
      </c>
      <c r="D6561" s="4">
        <f t="shared" si="616"/>
        <v>42703.291666650759</v>
      </c>
      <c r="E6561" t="str">
        <f t="shared" si="617"/>
        <v>LRKPLGS</v>
      </c>
      <c r="F6561" s="39">
        <v>100.74811553955078</v>
      </c>
      <c r="G6561">
        <f t="shared" si="615"/>
        <v>1.6988087499063323E-3</v>
      </c>
      <c r="H6561" s="38">
        <f>G6561*SUMIF('Manual Inputs'!$B$11:$B$22,'Expanded kW'!A6561,'Manual Inputs'!$C$11:$C$22)</f>
        <v>63721.696143792811</v>
      </c>
    </row>
    <row r="6562" spans="1:8" x14ac:dyDescent="0.2">
      <c r="A6562">
        <f t="shared" si="612"/>
        <v>11</v>
      </c>
      <c r="B6562" t="b">
        <f t="shared" si="613"/>
        <v>0</v>
      </c>
      <c r="C6562" t="str">
        <f t="shared" si="614"/>
        <v>ON</v>
      </c>
      <c r="D6562" s="4">
        <f t="shared" si="616"/>
        <v>42703.333333317423</v>
      </c>
      <c r="E6562" t="str">
        <f t="shared" si="617"/>
        <v>LRKPLGS</v>
      </c>
      <c r="F6562" s="39">
        <v>103.74234771728516</v>
      </c>
      <c r="G6562">
        <f t="shared" si="615"/>
        <v>1.74929731533056E-3</v>
      </c>
      <c r="H6562" s="38">
        <f>G6562*SUMIF('Manual Inputs'!$B$11:$B$22,'Expanded kW'!A6562,'Manual Inputs'!$C$11:$C$22)</f>
        <v>65615.503804529202</v>
      </c>
    </row>
    <row r="6563" spans="1:8" x14ac:dyDescent="0.2">
      <c r="A6563">
        <f t="shared" si="612"/>
        <v>11</v>
      </c>
      <c r="B6563" t="b">
        <f t="shared" si="613"/>
        <v>0</v>
      </c>
      <c r="C6563" t="str">
        <f t="shared" si="614"/>
        <v>ON</v>
      </c>
      <c r="D6563" s="4">
        <f t="shared" si="616"/>
        <v>42703.374999984087</v>
      </c>
      <c r="E6563" t="str">
        <f t="shared" si="617"/>
        <v>LRKPLGS</v>
      </c>
      <c r="F6563" s="39">
        <v>110.71157836914062</v>
      </c>
      <c r="G6563">
        <f t="shared" si="615"/>
        <v>1.8668120693096524E-3</v>
      </c>
      <c r="H6563" s="38">
        <f>G6563*SUMIF('Manual Inputs'!$B$11:$B$22,'Expanded kW'!A6563,'Manual Inputs'!$C$11:$C$22)</f>
        <v>70023.439333399772</v>
      </c>
    </row>
    <row r="6564" spans="1:8" x14ac:dyDescent="0.2">
      <c r="A6564">
        <f t="shared" si="612"/>
        <v>11</v>
      </c>
      <c r="B6564" t="b">
        <f t="shared" si="613"/>
        <v>0</v>
      </c>
      <c r="C6564" t="str">
        <f t="shared" si="614"/>
        <v>ON</v>
      </c>
      <c r="D6564" s="4">
        <f t="shared" si="616"/>
        <v>42703.416666650752</v>
      </c>
      <c r="E6564" t="str">
        <f t="shared" si="617"/>
        <v>LRKPLGS</v>
      </c>
      <c r="F6564" s="39">
        <v>113.26155853271484</v>
      </c>
      <c r="G6564">
        <f t="shared" si="615"/>
        <v>1.909809683615072E-3</v>
      </c>
      <c r="H6564" s="38">
        <f>G6564*SUMIF('Manual Inputs'!$B$11:$B$22,'Expanded kW'!A6564,'Manual Inputs'!$C$11:$C$22)</f>
        <v>71636.264151866839</v>
      </c>
    </row>
    <row r="6565" spans="1:8" x14ac:dyDescent="0.2">
      <c r="A6565">
        <f t="shared" si="612"/>
        <v>11</v>
      </c>
      <c r="B6565" t="b">
        <f t="shared" si="613"/>
        <v>0</v>
      </c>
      <c r="C6565" t="str">
        <f t="shared" si="614"/>
        <v>ON</v>
      </c>
      <c r="D6565" s="4">
        <f t="shared" si="616"/>
        <v>42703.458333317416</v>
      </c>
      <c r="E6565" t="str">
        <f t="shared" si="617"/>
        <v>LRKPLGS</v>
      </c>
      <c r="F6565" s="39">
        <v>107.88985443115234</v>
      </c>
      <c r="G6565">
        <f t="shared" si="615"/>
        <v>1.8192323275943562E-3</v>
      </c>
      <c r="H6565" s="38">
        <f>G6565*SUMIF('Manual Inputs'!$B$11:$B$22,'Expanded kW'!A6565,'Manual Inputs'!$C$11:$C$22)</f>
        <v>68238.740588264729</v>
      </c>
    </row>
    <row r="6566" spans="1:8" x14ac:dyDescent="0.2">
      <c r="A6566">
        <f t="shared" si="612"/>
        <v>11</v>
      </c>
      <c r="B6566" t="b">
        <f t="shared" si="613"/>
        <v>0</v>
      </c>
      <c r="C6566" t="str">
        <f t="shared" si="614"/>
        <v>ON</v>
      </c>
      <c r="D6566" s="4">
        <f t="shared" si="616"/>
        <v>42703.49999998408</v>
      </c>
      <c r="E6566" t="str">
        <f t="shared" si="617"/>
        <v>LRKPLGS</v>
      </c>
      <c r="F6566" s="39">
        <v>114.16743469238281</v>
      </c>
      <c r="G6566">
        <f t="shared" si="615"/>
        <v>1.9250845137013118E-3</v>
      </c>
      <c r="H6566" s="38">
        <f>G6566*SUMIF('Manual Inputs'!$B$11:$B$22,'Expanded kW'!A6566,'Manual Inputs'!$C$11:$C$22)</f>
        <v>72209.217453088699</v>
      </c>
    </row>
    <row r="6567" spans="1:8" x14ac:dyDescent="0.2">
      <c r="A6567">
        <f t="shared" si="612"/>
        <v>11</v>
      </c>
      <c r="B6567" t="b">
        <f t="shared" si="613"/>
        <v>0</v>
      </c>
      <c r="C6567" t="str">
        <f t="shared" si="614"/>
        <v>ON</v>
      </c>
      <c r="D6567" s="4">
        <f t="shared" si="616"/>
        <v>42703.541666650744</v>
      </c>
      <c r="E6567" t="str">
        <f t="shared" si="617"/>
        <v>LRKPLGS</v>
      </c>
      <c r="F6567" s="39">
        <v>107.41899871826172</v>
      </c>
      <c r="G6567">
        <f t="shared" si="615"/>
        <v>1.8112927864851434E-3</v>
      </c>
      <c r="H6567" s="38">
        <f>G6567*SUMIF('Manual Inputs'!$B$11:$B$22,'Expanded kW'!A6567,'Manual Inputs'!$C$11:$C$22)</f>
        <v>67940.931299190663</v>
      </c>
    </row>
    <row r="6568" spans="1:8" x14ac:dyDescent="0.2">
      <c r="A6568">
        <f t="shared" si="612"/>
        <v>11</v>
      </c>
      <c r="B6568" t="b">
        <f t="shared" si="613"/>
        <v>0</v>
      </c>
      <c r="C6568" t="str">
        <f t="shared" si="614"/>
        <v>ON</v>
      </c>
      <c r="D6568" s="4">
        <f t="shared" si="616"/>
        <v>42703.583333317409</v>
      </c>
      <c r="E6568" t="str">
        <f t="shared" si="617"/>
        <v>LRKPLGS</v>
      </c>
      <c r="F6568" s="39">
        <v>111.17317199707031</v>
      </c>
      <c r="G6568">
        <f t="shared" si="615"/>
        <v>1.8745954336914915E-3</v>
      </c>
      <c r="H6568" s="38">
        <f>G6568*SUMIF('Manual Inputs'!$B$11:$B$22,'Expanded kW'!A6568,'Manual Inputs'!$C$11:$C$22)</f>
        <v>70315.390490434555</v>
      </c>
    </row>
    <row r="6569" spans="1:8" x14ac:dyDescent="0.2">
      <c r="A6569">
        <f t="shared" si="612"/>
        <v>11</v>
      </c>
      <c r="B6569" t="b">
        <f t="shared" si="613"/>
        <v>0</v>
      </c>
      <c r="C6569" t="str">
        <f t="shared" si="614"/>
        <v>ON</v>
      </c>
      <c r="D6569" s="4">
        <f t="shared" si="616"/>
        <v>42703.624999984073</v>
      </c>
      <c r="E6569" t="str">
        <f t="shared" si="617"/>
        <v>LRKPLGS</v>
      </c>
      <c r="F6569" s="39">
        <v>110.28713226318359</v>
      </c>
      <c r="G6569">
        <f t="shared" si="615"/>
        <v>1.8596550842404833E-3</v>
      </c>
      <c r="H6569" s="38">
        <f>G6569*SUMIF('Manual Inputs'!$B$11:$B$22,'Expanded kW'!A6569,'Manual Inputs'!$C$11:$C$22)</f>
        <v>69754.983435754781</v>
      </c>
    </row>
    <row r="6570" spans="1:8" x14ac:dyDescent="0.2">
      <c r="A6570">
        <f t="shared" si="612"/>
        <v>11</v>
      </c>
      <c r="B6570" t="b">
        <f t="shared" si="613"/>
        <v>0</v>
      </c>
      <c r="C6570" t="str">
        <f t="shared" si="614"/>
        <v>ON</v>
      </c>
      <c r="D6570" s="4">
        <f t="shared" si="616"/>
        <v>42703.666666650737</v>
      </c>
      <c r="E6570" t="str">
        <f t="shared" si="617"/>
        <v>LRKPLGS</v>
      </c>
      <c r="F6570" s="39">
        <v>102.93080902099609</v>
      </c>
      <c r="G6570">
        <f t="shared" si="615"/>
        <v>1.7356131979576427E-3</v>
      </c>
      <c r="H6570" s="38">
        <f>G6570*SUMIF('Manual Inputs'!$B$11:$B$22,'Expanded kW'!A6570,'Manual Inputs'!$C$11:$C$22)</f>
        <v>65102.217556573924</v>
      </c>
    </row>
    <row r="6571" spans="1:8" x14ac:dyDescent="0.2">
      <c r="A6571">
        <f t="shared" si="612"/>
        <v>11</v>
      </c>
      <c r="B6571" t="b">
        <f t="shared" si="613"/>
        <v>0</v>
      </c>
      <c r="C6571" t="str">
        <f t="shared" si="614"/>
        <v>ON</v>
      </c>
      <c r="D6571" s="4">
        <f t="shared" si="616"/>
        <v>42703.708333317401</v>
      </c>
      <c r="E6571" t="str">
        <f t="shared" si="617"/>
        <v>LRKPLGS</v>
      </c>
      <c r="F6571" s="39">
        <v>101.79085540771484</v>
      </c>
      <c r="G6571">
        <f t="shared" si="615"/>
        <v>1.716391367729272E-3</v>
      </c>
      <c r="H6571" s="38">
        <f>G6571*SUMIF('Manual Inputs'!$B$11:$B$22,'Expanded kW'!A6571,'Manual Inputs'!$C$11:$C$22)</f>
        <v>64381.213720675769</v>
      </c>
    </row>
    <row r="6572" spans="1:8" x14ac:dyDescent="0.2">
      <c r="A6572">
        <f t="shared" si="612"/>
        <v>11</v>
      </c>
      <c r="B6572" t="b">
        <f t="shared" si="613"/>
        <v>0</v>
      </c>
      <c r="C6572" t="str">
        <f t="shared" si="614"/>
        <v>ON</v>
      </c>
      <c r="D6572" s="4">
        <f t="shared" si="616"/>
        <v>42703.749999984066</v>
      </c>
      <c r="E6572" t="str">
        <f t="shared" si="617"/>
        <v>LRKPLGS</v>
      </c>
      <c r="F6572" s="39">
        <v>90.820755004882813</v>
      </c>
      <c r="G6572">
        <f t="shared" si="615"/>
        <v>1.531414185259134E-3</v>
      </c>
      <c r="H6572" s="38">
        <f>G6572*SUMIF('Manual Inputs'!$B$11:$B$22,'Expanded kW'!A6572,'Manual Inputs'!$C$11:$C$22)</f>
        <v>57442.7871228925</v>
      </c>
    </row>
    <row r="6573" spans="1:8" x14ac:dyDescent="0.2">
      <c r="A6573">
        <f t="shared" si="612"/>
        <v>11</v>
      </c>
      <c r="B6573" t="b">
        <f t="shared" si="613"/>
        <v>0</v>
      </c>
      <c r="C6573" t="str">
        <f t="shared" si="614"/>
        <v>ON</v>
      </c>
      <c r="D6573" s="4">
        <f t="shared" si="616"/>
        <v>42703.79166665073</v>
      </c>
      <c r="E6573" t="str">
        <f t="shared" si="617"/>
        <v>LRKPLGS</v>
      </c>
      <c r="F6573" s="39">
        <v>87.780517578125</v>
      </c>
      <c r="G6573">
        <f t="shared" si="615"/>
        <v>1.4801498820539655E-3</v>
      </c>
      <c r="H6573" s="38">
        <f>G6573*SUMIF('Manual Inputs'!$B$11:$B$22,'Expanded kW'!A6573,'Manual Inputs'!$C$11:$C$22)</f>
        <v>55519.8818211373</v>
      </c>
    </row>
    <row r="6574" spans="1:8" x14ac:dyDescent="0.2">
      <c r="A6574">
        <f t="shared" si="612"/>
        <v>11</v>
      </c>
      <c r="B6574" t="b">
        <f t="shared" si="613"/>
        <v>0</v>
      </c>
      <c r="C6574" t="str">
        <f t="shared" si="614"/>
        <v>ON</v>
      </c>
      <c r="D6574" s="4">
        <f t="shared" si="616"/>
        <v>42703.833333317394</v>
      </c>
      <c r="E6574" t="str">
        <f t="shared" si="617"/>
        <v>LRKPLGS</v>
      </c>
      <c r="F6574" s="39">
        <v>77.326499938964844</v>
      </c>
      <c r="G6574">
        <f t="shared" si="615"/>
        <v>1.3038748565413682E-3</v>
      </c>
      <c r="H6574" s="38">
        <f>G6574*SUMIF('Manual Inputs'!$B$11:$B$22,'Expanded kW'!A6574,'Manual Inputs'!$C$11:$C$22)</f>
        <v>48907.869954544083</v>
      </c>
    </row>
    <row r="6575" spans="1:8" x14ac:dyDescent="0.2">
      <c r="A6575">
        <f t="shared" si="612"/>
        <v>11</v>
      </c>
      <c r="B6575" t="b">
        <f t="shared" si="613"/>
        <v>0</v>
      </c>
      <c r="C6575" t="str">
        <f t="shared" si="614"/>
        <v>OFF</v>
      </c>
      <c r="D6575" s="4">
        <f t="shared" si="616"/>
        <v>42703.874999984058</v>
      </c>
      <c r="E6575" t="str">
        <f t="shared" si="617"/>
        <v>LRKPLGS</v>
      </c>
      <c r="F6575" s="39">
        <v>69.661666870117188</v>
      </c>
      <c r="G6575">
        <f t="shared" si="615"/>
        <v>1.1746308958558891E-3</v>
      </c>
      <c r="H6575" s="38">
        <f>G6575*SUMIF('Manual Inputs'!$B$11:$B$22,'Expanded kW'!A6575,'Manual Inputs'!$C$11:$C$22)</f>
        <v>44059.97616327741</v>
      </c>
    </row>
    <row r="6576" spans="1:8" x14ac:dyDescent="0.2">
      <c r="A6576">
        <f t="shared" si="612"/>
        <v>11</v>
      </c>
      <c r="B6576" t="b">
        <f t="shared" si="613"/>
        <v>0</v>
      </c>
      <c r="C6576" t="str">
        <f t="shared" si="614"/>
        <v>OFF</v>
      </c>
      <c r="D6576" s="4">
        <f t="shared" si="616"/>
        <v>42703.916666650723</v>
      </c>
      <c r="E6576" t="str">
        <f t="shared" si="617"/>
        <v>LRKPLGS</v>
      </c>
      <c r="F6576" s="39">
        <v>65.441696166992188</v>
      </c>
      <c r="G6576">
        <f t="shared" si="615"/>
        <v>1.1034740001023122E-3</v>
      </c>
      <c r="H6576" s="38">
        <f>G6576*SUMIF('Manual Inputs'!$B$11:$B$22,'Expanded kW'!A6576,'Manual Inputs'!$C$11:$C$22)</f>
        <v>41390.906975827689</v>
      </c>
    </row>
    <row r="6577" spans="1:8" x14ac:dyDescent="0.2">
      <c r="A6577">
        <f t="shared" si="612"/>
        <v>11</v>
      </c>
      <c r="B6577" t="b">
        <f t="shared" si="613"/>
        <v>0</v>
      </c>
      <c r="C6577" t="str">
        <f t="shared" si="614"/>
        <v>OFF</v>
      </c>
      <c r="D6577" s="4">
        <f t="shared" si="616"/>
        <v>42703.958333317387</v>
      </c>
      <c r="E6577" t="str">
        <f t="shared" si="617"/>
        <v>LRKPLGS</v>
      </c>
      <c r="F6577" s="39">
        <v>63.818981170654297</v>
      </c>
      <c r="G6577">
        <f t="shared" si="615"/>
        <v>1.0761118760603907E-3</v>
      </c>
      <c r="H6577" s="38">
        <f>G6577*SUMIF('Manual Inputs'!$B$11:$B$22,'Expanded kW'!A6577,'Manual Inputs'!$C$11:$C$22)</f>
        <v>40364.563690190495</v>
      </c>
    </row>
    <row r="6578" spans="1:8" x14ac:dyDescent="0.2">
      <c r="A6578">
        <f t="shared" si="612"/>
        <v>11</v>
      </c>
      <c r="B6578" t="b">
        <f t="shared" si="613"/>
        <v>0</v>
      </c>
      <c r="C6578" t="str">
        <f t="shared" si="614"/>
        <v>OFF</v>
      </c>
      <c r="D6578" s="4">
        <f t="shared" si="616"/>
        <v>42703.999999984051</v>
      </c>
      <c r="E6578" t="str">
        <f t="shared" si="617"/>
        <v>LRKPLGS</v>
      </c>
      <c r="F6578" s="39">
        <v>60.535923004150391</v>
      </c>
      <c r="G6578">
        <f t="shared" si="615"/>
        <v>1.020753143940793E-3</v>
      </c>
      <c r="H6578" s="38">
        <f>G6578*SUMIF('Manual Inputs'!$B$11:$B$22,'Expanded kW'!A6578,'Manual Inputs'!$C$11:$C$22)</f>
        <v>38288.077854321607</v>
      </c>
    </row>
    <row r="6579" spans="1:8" x14ac:dyDescent="0.2">
      <c r="A6579">
        <f t="shared" si="612"/>
        <v>11</v>
      </c>
      <c r="B6579" t="b">
        <f t="shared" si="613"/>
        <v>0</v>
      </c>
      <c r="C6579" t="str">
        <f t="shared" si="614"/>
        <v>OFF</v>
      </c>
      <c r="D6579" s="4">
        <f t="shared" si="616"/>
        <v>42704.041666650715</v>
      </c>
      <c r="E6579" t="str">
        <f t="shared" si="617"/>
        <v>LRKPLGS</v>
      </c>
      <c r="F6579" s="39">
        <v>59.395938873291016</v>
      </c>
      <c r="G6579">
        <f t="shared" si="615"/>
        <v>1.0015307991268294E-3</v>
      </c>
      <c r="H6579" s="38">
        <f>G6579*SUMIF('Manual Inputs'!$B$11:$B$22,'Expanded kW'!A6579,'Manual Inputs'!$C$11:$C$22)</f>
        <v>37567.054716505692</v>
      </c>
    </row>
    <row r="6580" spans="1:8" x14ac:dyDescent="0.2">
      <c r="A6580">
        <f t="shared" si="612"/>
        <v>11</v>
      </c>
      <c r="B6580" t="b">
        <f t="shared" si="613"/>
        <v>0</v>
      </c>
      <c r="C6580" t="str">
        <f t="shared" si="614"/>
        <v>OFF</v>
      </c>
      <c r="D6580" s="4">
        <f t="shared" si="616"/>
        <v>42704.08333331738</v>
      </c>
      <c r="E6580" t="str">
        <f t="shared" si="617"/>
        <v>LRKPLGS</v>
      </c>
      <c r="F6580" s="39">
        <v>59.058719635009766</v>
      </c>
      <c r="G6580">
        <f t="shared" si="615"/>
        <v>9.9584462832789239E-4</v>
      </c>
      <c r="H6580" s="38">
        <f>G6580*SUMIF('Manual Inputs'!$B$11:$B$22,'Expanded kW'!A6580,'Manual Inputs'!$C$11:$C$22)</f>
        <v>37353.768525289903</v>
      </c>
    </row>
    <row r="6581" spans="1:8" x14ac:dyDescent="0.2">
      <c r="A6581">
        <f t="shared" si="612"/>
        <v>11</v>
      </c>
      <c r="B6581" t="b">
        <f t="shared" si="613"/>
        <v>0</v>
      </c>
      <c r="C6581" t="str">
        <f t="shared" si="614"/>
        <v>OFF</v>
      </c>
      <c r="D6581" s="4">
        <f t="shared" si="616"/>
        <v>42704.124999984044</v>
      </c>
      <c r="E6581" t="str">
        <f t="shared" si="617"/>
        <v>LRKPLGS</v>
      </c>
      <c r="F6581" s="39">
        <v>60.603912353515625</v>
      </c>
      <c r="G6581">
        <f t="shared" si="615"/>
        <v>1.0218995763180492E-3</v>
      </c>
      <c r="H6581" s="38">
        <f>G6581*SUMIF('Manual Inputs'!$B$11:$B$22,'Expanded kW'!A6581,'Manual Inputs'!$C$11:$C$22)</f>
        <v>38331.080114344673</v>
      </c>
    </row>
    <row r="6582" spans="1:8" x14ac:dyDescent="0.2">
      <c r="A6582">
        <f t="shared" si="612"/>
        <v>11</v>
      </c>
      <c r="B6582" t="b">
        <f t="shared" si="613"/>
        <v>0</v>
      </c>
      <c r="C6582" t="str">
        <f t="shared" si="614"/>
        <v>OFF</v>
      </c>
      <c r="D6582" s="4">
        <f t="shared" si="616"/>
        <v>42704.166666650708</v>
      </c>
      <c r="E6582" t="str">
        <f t="shared" si="617"/>
        <v>LRKPLGS</v>
      </c>
      <c r="F6582" s="39">
        <v>64.018966674804688</v>
      </c>
      <c r="G6582">
        <f t="shared" si="615"/>
        <v>1.0794840197723169E-3</v>
      </c>
      <c r="H6582" s="38">
        <f>G6582*SUMIF('Manual Inputs'!$B$11:$B$22,'Expanded kW'!A6582,'Manual Inputs'!$C$11:$C$22)</f>
        <v>40491.051569992393</v>
      </c>
    </row>
    <row r="6583" spans="1:8" x14ac:dyDescent="0.2">
      <c r="A6583">
        <f t="shared" si="612"/>
        <v>11</v>
      </c>
      <c r="B6583" t="b">
        <f t="shared" si="613"/>
        <v>0</v>
      </c>
      <c r="C6583" t="str">
        <f t="shared" si="614"/>
        <v>OFF</v>
      </c>
      <c r="D6583" s="4">
        <f t="shared" si="616"/>
        <v>42704.208333317372</v>
      </c>
      <c r="E6583" t="str">
        <f t="shared" si="617"/>
        <v>LRKPLGS</v>
      </c>
      <c r="F6583" s="39">
        <v>77.777488708496094</v>
      </c>
      <c r="G6583">
        <f t="shared" si="615"/>
        <v>1.3114794024297566E-3</v>
      </c>
      <c r="H6583" s="38">
        <f>G6583*SUMIF('Manual Inputs'!$B$11:$B$22,'Expanded kW'!A6583,'Manual Inputs'!$C$11:$C$22)</f>
        <v>49193.113695158281</v>
      </c>
    </row>
    <row r="6584" spans="1:8" x14ac:dyDescent="0.2">
      <c r="A6584">
        <f t="shared" si="612"/>
        <v>11</v>
      </c>
      <c r="B6584" t="b">
        <f t="shared" si="613"/>
        <v>0</v>
      </c>
      <c r="C6584" t="str">
        <f t="shared" si="614"/>
        <v>OFF</v>
      </c>
      <c r="D6584" s="4">
        <f t="shared" si="616"/>
        <v>42704.249999984037</v>
      </c>
      <c r="E6584" t="str">
        <f t="shared" si="617"/>
        <v>LRKPLGS</v>
      </c>
      <c r="F6584" s="39">
        <v>89.846832275390625</v>
      </c>
      <c r="G6584">
        <f t="shared" si="615"/>
        <v>1.5149919579476516E-3</v>
      </c>
      <c r="H6584" s="38">
        <f>G6584*SUMIF('Manual Inputs'!$B$11:$B$22,'Expanded kW'!A6584,'Manual Inputs'!$C$11:$C$22)</f>
        <v>56826.795370551758</v>
      </c>
    </row>
    <row r="6585" spans="1:8" x14ac:dyDescent="0.2">
      <c r="A6585">
        <f t="shared" si="612"/>
        <v>11</v>
      </c>
      <c r="B6585" t="b">
        <f t="shared" si="613"/>
        <v>0</v>
      </c>
      <c r="C6585" t="str">
        <f t="shared" si="614"/>
        <v>ON</v>
      </c>
      <c r="D6585" s="4">
        <f t="shared" si="616"/>
        <v>42704.291666650701</v>
      </c>
      <c r="E6585" t="str">
        <f t="shared" si="617"/>
        <v>LRKPLGS</v>
      </c>
      <c r="F6585" s="39">
        <v>102.48040008544922</v>
      </c>
      <c r="G6585">
        <f t="shared" si="615"/>
        <v>1.7280184291955149E-3</v>
      </c>
      <c r="H6585" s="38">
        <f>G6585*SUMIF('Manual Inputs'!$B$11:$B$22,'Expanded kW'!A6585,'Manual Inputs'!$C$11:$C$22)</f>
        <v>64817.340552397109</v>
      </c>
    </row>
    <row r="6586" spans="1:8" x14ac:dyDescent="0.2">
      <c r="A6586">
        <f t="shared" si="612"/>
        <v>11</v>
      </c>
      <c r="B6586" t="b">
        <f t="shared" si="613"/>
        <v>0</v>
      </c>
      <c r="C6586" t="str">
        <f t="shared" si="614"/>
        <v>ON</v>
      </c>
      <c r="D6586" s="4">
        <f t="shared" si="616"/>
        <v>42704.333333317365</v>
      </c>
      <c r="E6586" t="str">
        <f t="shared" si="617"/>
        <v>LRKPLGS</v>
      </c>
      <c r="F6586" s="39">
        <v>103.35094451904297</v>
      </c>
      <c r="G6586">
        <f t="shared" si="615"/>
        <v>1.742697497811848E-3</v>
      </c>
      <c r="H6586" s="38">
        <f>G6586*SUMIF('Manual Inputs'!$B$11:$B$22,'Expanded kW'!A6586,'Manual Inputs'!$C$11:$C$22)</f>
        <v>65367.947058335718</v>
      </c>
    </row>
    <row r="6587" spans="1:8" x14ac:dyDescent="0.2">
      <c r="A6587">
        <f t="shared" si="612"/>
        <v>11</v>
      </c>
      <c r="B6587" t="b">
        <f t="shared" si="613"/>
        <v>0</v>
      </c>
      <c r="C6587" t="str">
        <f t="shared" si="614"/>
        <v>ON</v>
      </c>
      <c r="D6587" s="4">
        <f t="shared" si="616"/>
        <v>42704.374999984029</v>
      </c>
      <c r="E6587" t="str">
        <f t="shared" si="617"/>
        <v>LRKPLGS</v>
      </c>
      <c r="F6587" s="39">
        <v>114.828125</v>
      </c>
      <c r="G6587">
        <f t="shared" si="615"/>
        <v>1.9362250344896908E-3</v>
      </c>
      <c r="H6587" s="38">
        <f>G6587*SUMIF('Manual Inputs'!$B$11:$B$22,'Expanded kW'!A6587,'Manual Inputs'!$C$11:$C$22)</f>
        <v>72627.094321570708</v>
      </c>
    </row>
    <row r="6588" spans="1:8" x14ac:dyDescent="0.2">
      <c r="A6588">
        <f t="shared" si="612"/>
        <v>11</v>
      </c>
      <c r="B6588" t="b">
        <f t="shared" si="613"/>
        <v>0</v>
      </c>
      <c r="C6588" t="str">
        <f t="shared" si="614"/>
        <v>ON</v>
      </c>
      <c r="D6588" s="4">
        <f t="shared" si="616"/>
        <v>42704.416666650694</v>
      </c>
      <c r="E6588" t="str">
        <f t="shared" si="617"/>
        <v>LRKPLGS</v>
      </c>
      <c r="F6588" s="39">
        <v>117.72791290283203</v>
      </c>
      <c r="G6588">
        <f t="shared" si="615"/>
        <v>1.9851210861510215E-3</v>
      </c>
      <c r="H6588" s="38">
        <f>G6588*SUMIF('Manual Inputs'!$B$11:$B$22,'Expanded kW'!A6588,'Manual Inputs'!$C$11:$C$22)</f>
        <v>74461.167372328375</v>
      </c>
    </row>
    <row r="6589" spans="1:8" x14ac:dyDescent="0.2">
      <c r="A6589">
        <f t="shared" si="612"/>
        <v>11</v>
      </c>
      <c r="B6589" t="b">
        <f t="shared" si="613"/>
        <v>0</v>
      </c>
      <c r="C6589" t="str">
        <f t="shared" si="614"/>
        <v>ON</v>
      </c>
      <c r="D6589" s="4">
        <f t="shared" si="616"/>
        <v>42704.458333317358</v>
      </c>
      <c r="E6589" t="str">
        <f t="shared" si="617"/>
        <v>LRKPLGS</v>
      </c>
      <c r="F6589" s="39">
        <v>113.81645202636719</v>
      </c>
      <c r="G6589">
        <f t="shared" si="615"/>
        <v>1.9191662648000833E-3</v>
      </c>
      <c r="H6589" s="38">
        <f>G6589*SUMIF('Manual Inputs'!$B$11:$B$22,'Expanded kW'!A6589,'Manual Inputs'!$C$11:$C$22)</f>
        <v>71987.22609696447</v>
      </c>
    </row>
    <row r="6590" spans="1:8" x14ac:dyDescent="0.2">
      <c r="A6590">
        <f t="shared" si="612"/>
        <v>11</v>
      </c>
      <c r="B6590" t="b">
        <f t="shared" si="613"/>
        <v>0</v>
      </c>
      <c r="C6590" t="str">
        <f t="shared" si="614"/>
        <v>ON</v>
      </c>
      <c r="D6590" s="4">
        <f t="shared" si="616"/>
        <v>42704.499999984022</v>
      </c>
      <c r="E6590" t="str">
        <f t="shared" si="617"/>
        <v>LRKPLGS</v>
      </c>
      <c r="F6590" s="39">
        <v>115.55311584472656</v>
      </c>
      <c r="G6590">
        <f t="shared" si="615"/>
        <v>1.9484497871218129E-3</v>
      </c>
      <c r="H6590" s="38">
        <f>G6590*SUMIF('Manual Inputs'!$B$11:$B$22,'Expanded kW'!A6590,'Manual Inputs'!$C$11:$C$22)</f>
        <v>73085.64033076691</v>
      </c>
    </row>
    <row r="6591" spans="1:8" x14ac:dyDescent="0.2">
      <c r="A6591">
        <f t="shared" si="612"/>
        <v>11</v>
      </c>
      <c r="B6591" t="b">
        <f t="shared" si="613"/>
        <v>0</v>
      </c>
      <c r="C6591" t="str">
        <f t="shared" si="614"/>
        <v>ON</v>
      </c>
      <c r="D6591" s="4">
        <f t="shared" si="616"/>
        <v>42704.541666650686</v>
      </c>
      <c r="E6591" t="str">
        <f t="shared" si="617"/>
        <v>LRKPLGS</v>
      </c>
      <c r="F6591" s="39">
        <v>114.27855682373047</v>
      </c>
      <c r="G6591">
        <f t="shared" si="615"/>
        <v>1.9269582484905995E-3</v>
      </c>
      <c r="H6591" s="38">
        <f>G6591*SUMIF('Manual Inputs'!$B$11:$B$22,'Expanded kW'!A6591,'Manual Inputs'!$C$11:$C$22)</f>
        <v>72279.500561121691</v>
      </c>
    </row>
    <row r="6592" spans="1:8" x14ac:dyDescent="0.2">
      <c r="A6592">
        <f t="shared" si="612"/>
        <v>11</v>
      </c>
      <c r="B6592" t="b">
        <f t="shared" si="613"/>
        <v>0</v>
      </c>
      <c r="C6592" t="str">
        <f t="shared" si="614"/>
        <v>ON</v>
      </c>
      <c r="D6592" s="4">
        <f t="shared" si="616"/>
        <v>42704.58333331735</v>
      </c>
      <c r="E6592" t="str">
        <f t="shared" si="617"/>
        <v>LRKPLGS</v>
      </c>
      <c r="F6592" s="39">
        <v>109.24626159667969</v>
      </c>
      <c r="G6592">
        <f t="shared" si="615"/>
        <v>1.8421039847850945E-3</v>
      </c>
      <c r="H6592" s="38">
        <f>G6592*SUMIF('Manual Inputs'!$B$11:$B$22,'Expanded kW'!A6592,'Manual Inputs'!$C$11:$C$22)</f>
        <v>69096.648101334446</v>
      </c>
    </row>
    <row r="6593" spans="1:8" x14ac:dyDescent="0.2">
      <c r="A6593">
        <f t="shared" si="612"/>
        <v>11</v>
      </c>
      <c r="B6593" t="b">
        <f t="shared" si="613"/>
        <v>0</v>
      </c>
      <c r="C6593" t="str">
        <f t="shared" si="614"/>
        <v>ON</v>
      </c>
      <c r="D6593" s="4">
        <f t="shared" si="616"/>
        <v>42704.624999984015</v>
      </c>
      <c r="E6593" t="str">
        <f t="shared" si="617"/>
        <v>LRKPLGS</v>
      </c>
      <c r="F6593" s="39">
        <v>108.17045593261719</v>
      </c>
      <c r="G6593">
        <f t="shared" si="615"/>
        <v>1.8239638134725034E-3</v>
      </c>
      <c r="H6593" s="38">
        <f>G6593*SUMIF('Manual Inputs'!$B$11:$B$22,'Expanded kW'!A6593,'Manual Inputs'!$C$11:$C$22)</f>
        <v>68416.216896561687</v>
      </c>
    </row>
    <row r="6594" spans="1:8" x14ac:dyDescent="0.2">
      <c r="A6594">
        <f t="shared" ref="A6594:A6657" si="618">MONTH(D6594)</f>
        <v>11</v>
      </c>
      <c r="B6594" t="b">
        <f t="shared" ref="B6594:B6657" si="619">IF(ISNA(VLOOKUP(DATE(YEAR(D6594),MONTH(D6594),DAY(D6594)),Holidays,1,FALSE)),FALSE,TRUE)</f>
        <v>0</v>
      </c>
      <c r="C6594" t="str">
        <f t="shared" ref="C6594:C6657" si="620">IF(OR(HOUR(D6594)&lt;PkStart,HOUR(D6594)&gt;OPkStart-1,WEEKDAY(D6594,2)&gt;5,B6594)=TRUE,"OFF","ON")</f>
        <v>ON</v>
      </c>
      <c r="D6594" s="4">
        <f t="shared" si="616"/>
        <v>42704.666666650679</v>
      </c>
      <c r="E6594" t="str">
        <f t="shared" si="617"/>
        <v>LRKPLGS</v>
      </c>
      <c r="F6594" s="39">
        <v>93.75714111328125</v>
      </c>
      <c r="G6594">
        <f t="shared" ref="G6594:G6657" si="621">IF(SUMIF($A$2:$A$8761,A6594,$F$2:$F$8761)=0,0,F6594/SUMIF($A$2:$A$8761,A6594,$F$2:$F$8761))</f>
        <v>1.580927353692467E-3</v>
      </c>
      <c r="H6594" s="38">
        <f>G6594*SUMIF('Manual Inputs'!$B$11:$B$22,'Expanded kW'!A6594,'Manual Inputs'!$C$11:$C$22)</f>
        <v>59300.007998520341</v>
      </c>
    </row>
    <row r="6595" spans="1:8" x14ac:dyDescent="0.2">
      <c r="A6595">
        <f t="shared" si="618"/>
        <v>11</v>
      </c>
      <c r="B6595" t="b">
        <f t="shared" si="619"/>
        <v>0</v>
      </c>
      <c r="C6595" t="str">
        <f t="shared" si="620"/>
        <v>ON</v>
      </c>
      <c r="D6595" s="4">
        <f t="shared" si="616"/>
        <v>42704.708333317343</v>
      </c>
      <c r="E6595" t="str">
        <f t="shared" si="617"/>
        <v>LRKPLGS</v>
      </c>
      <c r="F6595" s="39">
        <v>92.810791015625</v>
      </c>
      <c r="G6595">
        <f t="shared" si="621"/>
        <v>1.5649700544639565E-3</v>
      </c>
      <c r="H6595" s="38">
        <f>G6595*SUMIF('Manual Inputs'!$B$11:$B$22,'Expanded kW'!A6595,'Manual Inputs'!$C$11:$C$22)</f>
        <v>58701.455528873128</v>
      </c>
    </row>
    <row r="6596" spans="1:8" x14ac:dyDescent="0.2">
      <c r="A6596">
        <f t="shared" si="618"/>
        <v>11</v>
      </c>
      <c r="B6596" t="b">
        <f t="shared" si="619"/>
        <v>0</v>
      </c>
      <c r="C6596" t="str">
        <f t="shared" si="620"/>
        <v>ON</v>
      </c>
      <c r="D6596" s="4">
        <f t="shared" ref="D6596:D6659" si="622">+D6595+1/24</f>
        <v>42704.749999984007</v>
      </c>
      <c r="E6596" t="str">
        <f t="shared" ref="E6596:E6659" si="623">+E6595</f>
        <v>LRKPLGS</v>
      </c>
      <c r="F6596" s="39">
        <v>84.735633850097656</v>
      </c>
      <c r="G6596">
        <f t="shared" si="621"/>
        <v>1.4288072331923138E-3</v>
      </c>
      <c r="H6596" s="38">
        <f>G6596*SUMIF('Manual Inputs'!$B$11:$B$22,'Expanded kW'!A6596,'Manual Inputs'!$C$11:$C$22)</f>
        <v>53594.037802403574</v>
      </c>
    </row>
    <row r="6597" spans="1:8" x14ac:dyDescent="0.2">
      <c r="A6597">
        <f t="shared" si="618"/>
        <v>11</v>
      </c>
      <c r="B6597" t="b">
        <f t="shared" si="619"/>
        <v>0</v>
      </c>
      <c r="C6597" t="str">
        <f t="shared" si="620"/>
        <v>ON</v>
      </c>
      <c r="D6597" s="4">
        <f t="shared" si="622"/>
        <v>42704.791666650672</v>
      </c>
      <c r="E6597" t="str">
        <f t="shared" si="623"/>
        <v>LRKPLGS</v>
      </c>
      <c r="F6597" s="39">
        <v>82.709945678710938</v>
      </c>
      <c r="G6597">
        <f t="shared" si="621"/>
        <v>1.3946501993688614E-3</v>
      </c>
      <c r="H6597" s="38">
        <f>G6597*SUMIF('Manual Inputs'!$B$11:$B$22,'Expanded kW'!A6597,'Manual Inputs'!$C$11:$C$22)</f>
        <v>52312.819931003221</v>
      </c>
    </row>
    <row r="6598" spans="1:8" x14ac:dyDescent="0.2">
      <c r="A6598">
        <f t="shared" si="618"/>
        <v>11</v>
      </c>
      <c r="B6598" t="b">
        <f t="shared" si="619"/>
        <v>0</v>
      </c>
      <c r="C6598" t="str">
        <f t="shared" si="620"/>
        <v>ON</v>
      </c>
      <c r="D6598" s="4">
        <f t="shared" si="622"/>
        <v>42704.833333317336</v>
      </c>
      <c r="E6598" t="str">
        <f t="shared" si="623"/>
        <v>LRKPLGS</v>
      </c>
      <c r="F6598" s="39">
        <v>75.695640563964844</v>
      </c>
      <c r="G6598">
        <f t="shared" si="621"/>
        <v>1.2763754024694043E-3</v>
      </c>
      <c r="H6598" s="38">
        <f>G6598*SUMIF('Manual Inputs'!$B$11:$B$22,'Expanded kW'!A6598,'Manual Inputs'!$C$11:$C$22)</f>
        <v>47876.375469605453</v>
      </c>
    </row>
    <row r="6599" spans="1:8" x14ac:dyDescent="0.2">
      <c r="A6599">
        <f t="shared" si="618"/>
        <v>11</v>
      </c>
      <c r="B6599" t="b">
        <f t="shared" si="619"/>
        <v>0</v>
      </c>
      <c r="C6599" t="str">
        <f t="shared" si="620"/>
        <v>OFF</v>
      </c>
      <c r="D6599" s="4">
        <f t="shared" si="622"/>
        <v>42704.874999984</v>
      </c>
      <c r="E6599" t="str">
        <f t="shared" si="623"/>
        <v>LRKPLGS</v>
      </c>
      <c r="F6599" s="39">
        <v>70.642303466796875</v>
      </c>
      <c r="G6599">
        <f t="shared" si="621"/>
        <v>1.1911663319977574E-3</v>
      </c>
      <c r="H6599" s="38">
        <f>G6599*SUMIF('Manual Inputs'!$B$11:$B$22,'Expanded kW'!A6599,'Manual Inputs'!$C$11:$C$22)</f>
        <v>44680.214337524703</v>
      </c>
    </row>
    <row r="6600" spans="1:8" x14ac:dyDescent="0.2">
      <c r="A6600">
        <f t="shared" si="618"/>
        <v>11</v>
      </c>
      <c r="B6600" t="b">
        <f t="shared" si="619"/>
        <v>0</v>
      </c>
      <c r="C6600" t="str">
        <f t="shared" si="620"/>
        <v>OFF</v>
      </c>
      <c r="D6600" s="4">
        <f t="shared" si="622"/>
        <v>42704.916666650664</v>
      </c>
      <c r="E6600" t="str">
        <f t="shared" si="623"/>
        <v>LRKPLGS</v>
      </c>
      <c r="F6600" s="39">
        <v>67.849327087402344</v>
      </c>
      <c r="G6600">
        <f t="shared" si="621"/>
        <v>1.1440713299107508E-3</v>
      </c>
      <c r="H6600" s="38">
        <f>G6600*SUMIF('Manual Inputs'!$B$11:$B$22,'Expanded kW'!A6600,'Manual Inputs'!$C$11:$C$22)</f>
        <v>42913.697998916847</v>
      </c>
    </row>
    <row r="6601" spans="1:8" x14ac:dyDescent="0.2">
      <c r="A6601">
        <f t="shared" si="618"/>
        <v>11</v>
      </c>
      <c r="B6601" t="b">
        <f t="shared" si="619"/>
        <v>0</v>
      </c>
      <c r="C6601" t="str">
        <f t="shared" si="620"/>
        <v>OFF</v>
      </c>
      <c r="D6601" s="4">
        <f t="shared" si="622"/>
        <v>42704.958333317329</v>
      </c>
      <c r="E6601" t="str">
        <f t="shared" si="623"/>
        <v>LRKPLGS</v>
      </c>
      <c r="F6601" s="39">
        <v>65.309356689453125</v>
      </c>
      <c r="G6601">
        <f t="shared" si="621"/>
        <v>1.1012424996797248E-3</v>
      </c>
      <c r="H6601" s="38">
        <f>G6601*SUMIF('Manual Inputs'!$B$11:$B$22,'Expanded kW'!A6601,'Manual Inputs'!$C$11:$C$22)</f>
        <v>41307.20420947409</v>
      </c>
    </row>
    <row r="6602" spans="1:8" x14ac:dyDescent="0.2">
      <c r="A6602">
        <f t="shared" si="618"/>
        <v>12</v>
      </c>
      <c r="B6602" t="b">
        <f t="shared" si="619"/>
        <v>0</v>
      </c>
      <c r="C6602" t="str">
        <f t="shared" si="620"/>
        <v>OFF</v>
      </c>
      <c r="D6602" s="4">
        <f t="shared" si="622"/>
        <v>42704.999999983993</v>
      </c>
      <c r="E6602" t="str">
        <f t="shared" si="623"/>
        <v>LRKPLGS</v>
      </c>
      <c r="F6602" s="39">
        <v>61.567951202392578</v>
      </c>
      <c r="G6602">
        <f t="shared" si="621"/>
        <v>9.4338081821846278E-4</v>
      </c>
      <c r="H6602" s="38">
        <f>G6602*SUMIF('Manual Inputs'!$B$11:$B$22,'Expanded kW'!A6602,'Manual Inputs'!$C$11:$C$22)</f>
        <v>30910.76872070524</v>
      </c>
    </row>
    <row r="6603" spans="1:8" x14ac:dyDescent="0.2">
      <c r="A6603">
        <f t="shared" si="618"/>
        <v>12</v>
      </c>
      <c r="B6603" t="b">
        <f t="shared" si="619"/>
        <v>0</v>
      </c>
      <c r="C6603" t="str">
        <f t="shared" si="620"/>
        <v>OFF</v>
      </c>
      <c r="D6603" s="4">
        <f t="shared" si="622"/>
        <v>42705.041666650657</v>
      </c>
      <c r="E6603" t="str">
        <f t="shared" si="623"/>
        <v>LRKPLGS</v>
      </c>
      <c r="F6603" s="39">
        <v>64.478630065917969</v>
      </c>
      <c r="G6603">
        <f t="shared" si="621"/>
        <v>9.8797997336684887E-4</v>
      </c>
      <c r="H6603" s="38">
        <f>G6603*SUMIF('Manual Inputs'!$B$11:$B$22,'Expanded kW'!A6603,'Manual Inputs'!$C$11:$C$22)</f>
        <v>32372.102408339502</v>
      </c>
    </row>
    <row r="6604" spans="1:8" x14ac:dyDescent="0.2">
      <c r="A6604">
        <f t="shared" si="618"/>
        <v>12</v>
      </c>
      <c r="B6604" t="b">
        <f t="shared" si="619"/>
        <v>0</v>
      </c>
      <c r="C6604" t="str">
        <f t="shared" si="620"/>
        <v>OFF</v>
      </c>
      <c r="D6604" s="4">
        <f t="shared" si="622"/>
        <v>42705.083333317321</v>
      </c>
      <c r="E6604" t="str">
        <f t="shared" si="623"/>
        <v>LRKPLGS</v>
      </c>
      <c r="F6604" s="39">
        <v>63.953445434570313</v>
      </c>
      <c r="G6604">
        <f t="shared" si="621"/>
        <v>9.7993278164517175E-4</v>
      </c>
      <c r="H6604" s="38">
        <f>G6604*SUMIF('Manual Inputs'!$B$11:$B$22,'Expanded kW'!A6604,'Manual Inputs'!$C$11:$C$22)</f>
        <v>32108.428526746615</v>
      </c>
    </row>
    <row r="6605" spans="1:8" x14ac:dyDescent="0.2">
      <c r="A6605">
        <f t="shared" si="618"/>
        <v>12</v>
      </c>
      <c r="B6605" t="b">
        <f t="shared" si="619"/>
        <v>0</v>
      </c>
      <c r="C6605" t="str">
        <f t="shared" si="620"/>
        <v>OFF</v>
      </c>
      <c r="D6605" s="4">
        <f t="shared" si="622"/>
        <v>42705.124999983986</v>
      </c>
      <c r="E6605" t="str">
        <f t="shared" si="623"/>
        <v>LRKPLGS</v>
      </c>
      <c r="F6605" s="39">
        <v>65.260414123535156</v>
      </c>
      <c r="G6605">
        <f t="shared" si="621"/>
        <v>9.9995893432854466E-4</v>
      </c>
      <c r="H6605" s="38">
        <f>G6605*SUMIF('Manual Inputs'!$B$11:$B$22,'Expanded kW'!A6605,'Manual Inputs'!$C$11:$C$22)</f>
        <v>32764.604444262379</v>
      </c>
    </row>
    <row r="6606" spans="1:8" x14ac:dyDescent="0.2">
      <c r="A6606">
        <f t="shared" si="618"/>
        <v>12</v>
      </c>
      <c r="B6606" t="b">
        <f t="shared" si="619"/>
        <v>0</v>
      </c>
      <c r="C6606" t="str">
        <f t="shared" si="620"/>
        <v>OFF</v>
      </c>
      <c r="D6606" s="4">
        <f t="shared" si="622"/>
        <v>42705.16666665065</v>
      </c>
      <c r="E6606" t="str">
        <f t="shared" si="623"/>
        <v>LRKPLGS</v>
      </c>
      <c r="F6606" s="39">
        <v>69.167106628417969</v>
      </c>
      <c r="G6606">
        <f t="shared" si="621"/>
        <v>1.0598196037159169E-3</v>
      </c>
      <c r="H6606" s="38">
        <f>G6606*SUMIF('Manual Inputs'!$B$11:$B$22,'Expanded kW'!A6606,'Manual Inputs'!$C$11:$C$22)</f>
        <v>34725.996144375546</v>
      </c>
    </row>
    <row r="6607" spans="1:8" x14ac:dyDescent="0.2">
      <c r="A6607">
        <f t="shared" si="618"/>
        <v>12</v>
      </c>
      <c r="B6607" t="b">
        <f t="shared" si="619"/>
        <v>0</v>
      </c>
      <c r="C6607" t="str">
        <f t="shared" si="620"/>
        <v>OFF</v>
      </c>
      <c r="D6607" s="4">
        <f t="shared" si="622"/>
        <v>42705.208333317314</v>
      </c>
      <c r="E6607" t="str">
        <f t="shared" si="623"/>
        <v>LRKPLGS</v>
      </c>
      <c r="F6607" s="39">
        <v>84.391006469726563</v>
      </c>
      <c r="G6607">
        <f t="shared" si="621"/>
        <v>1.2930892644450449E-3</v>
      </c>
      <c r="H6607" s="38">
        <f>G6607*SUMIF('Manual Inputs'!$B$11:$B$22,'Expanded kW'!A6607,'Manual Inputs'!$C$11:$C$22)</f>
        <v>42369.298184343119</v>
      </c>
    </row>
    <row r="6608" spans="1:8" x14ac:dyDescent="0.2">
      <c r="A6608">
        <f t="shared" si="618"/>
        <v>12</v>
      </c>
      <c r="B6608" t="b">
        <f t="shared" si="619"/>
        <v>0</v>
      </c>
      <c r="C6608" t="str">
        <f t="shared" si="620"/>
        <v>OFF</v>
      </c>
      <c r="D6608" s="4">
        <f t="shared" si="622"/>
        <v>42705.249999983978</v>
      </c>
      <c r="E6608" t="str">
        <f t="shared" si="623"/>
        <v>LRKPLGS</v>
      </c>
      <c r="F6608" s="39">
        <v>99.651832580566406</v>
      </c>
      <c r="G6608">
        <f t="shared" si="621"/>
        <v>1.5269247314692311E-3</v>
      </c>
      <c r="H6608" s="38">
        <f>G6608*SUMIF('Manual Inputs'!$B$11:$B$22,'Expanded kW'!A6608,'Manual Inputs'!$C$11:$C$22)</f>
        <v>50031.139405084257</v>
      </c>
    </row>
    <row r="6609" spans="1:8" x14ac:dyDescent="0.2">
      <c r="A6609">
        <f t="shared" si="618"/>
        <v>12</v>
      </c>
      <c r="B6609" t="b">
        <f t="shared" si="619"/>
        <v>0</v>
      </c>
      <c r="C6609" t="str">
        <f t="shared" si="620"/>
        <v>ON</v>
      </c>
      <c r="D6609" s="4">
        <f t="shared" si="622"/>
        <v>42705.291666650643</v>
      </c>
      <c r="E6609" t="str">
        <f t="shared" si="623"/>
        <v>LRKPLGS</v>
      </c>
      <c r="F6609" s="39">
        <v>98.958534240722656</v>
      </c>
      <c r="G6609">
        <f t="shared" si="621"/>
        <v>1.5163016013773874E-3</v>
      </c>
      <c r="H6609" s="38">
        <f>G6609*SUMIF('Manual Inputs'!$B$11:$B$22,'Expanded kW'!A6609,'Manual Inputs'!$C$11:$C$22)</f>
        <v>49683.062455651409</v>
      </c>
    </row>
    <row r="6610" spans="1:8" x14ac:dyDescent="0.2">
      <c r="A6610">
        <f t="shared" si="618"/>
        <v>12</v>
      </c>
      <c r="B6610" t="b">
        <f t="shared" si="619"/>
        <v>0</v>
      </c>
      <c r="C6610" t="str">
        <f t="shared" si="620"/>
        <v>ON</v>
      </c>
      <c r="D6610" s="4">
        <f t="shared" si="622"/>
        <v>42705.333333317307</v>
      </c>
      <c r="E6610" t="str">
        <f t="shared" si="623"/>
        <v>LRKPLGS</v>
      </c>
      <c r="F6610" s="39">
        <v>108.26992034912109</v>
      </c>
      <c r="G6610">
        <f t="shared" si="621"/>
        <v>1.6589762051954138E-3</v>
      </c>
      <c r="H6610" s="38">
        <f>G6610*SUMIF('Manual Inputs'!$B$11:$B$22,'Expanded kW'!A6610,'Manual Inputs'!$C$11:$C$22)</f>
        <v>54357.931390622667</v>
      </c>
    </row>
    <row r="6611" spans="1:8" x14ac:dyDescent="0.2">
      <c r="A6611">
        <f t="shared" si="618"/>
        <v>12</v>
      </c>
      <c r="B6611" t="b">
        <f t="shared" si="619"/>
        <v>0</v>
      </c>
      <c r="C6611" t="str">
        <f t="shared" si="620"/>
        <v>ON</v>
      </c>
      <c r="D6611" s="4">
        <f t="shared" si="622"/>
        <v>42705.374999983971</v>
      </c>
      <c r="E6611" t="str">
        <f t="shared" si="623"/>
        <v>LRKPLGS</v>
      </c>
      <c r="F6611" s="39">
        <v>109.94968414306641</v>
      </c>
      <c r="G6611">
        <f t="shared" si="621"/>
        <v>1.6847145465142053E-3</v>
      </c>
      <c r="H6611" s="38">
        <f>G6611*SUMIF('Manual Inputs'!$B$11:$B$22,'Expanded kW'!A6611,'Manual Inputs'!$C$11:$C$22)</f>
        <v>55201.272595357128</v>
      </c>
    </row>
    <row r="6612" spans="1:8" x14ac:dyDescent="0.2">
      <c r="A6612">
        <f t="shared" si="618"/>
        <v>12</v>
      </c>
      <c r="B6612" t="b">
        <f t="shared" si="619"/>
        <v>0</v>
      </c>
      <c r="C6612" t="str">
        <f t="shared" si="620"/>
        <v>ON</v>
      </c>
      <c r="D6612" s="4">
        <f t="shared" si="622"/>
        <v>42705.416666650635</v>
      </c>
      <c r="E6612" t="str">
        <f t="shared" si="623"/>
        <v>LRKPLGS</v>
      </c>
      <c r="F6612" s="39">
        <v>106.17055511474609</v>
      </c>
      <c r="G6612">
        <f t="shared" si="621"/>
        <v>1.6268084806915794E-3</v>
      </c>
      <c r="H6612" s="38">
        <f>G6612*SUMIF('Manual Inputs'!$B$11:$B$22,'Expanded kW'!A6612,'Manual Inputs'!$C$11:$C$22)</f>
        <v>53303.925337916255</v>
      </c>
    </row>
    <row r="6613" spans="1:8" x14ac:dyDescent="0.2">
      <c r="A6613">
        <f t="shared" si="618"/>
        <v>12</v>
      </c>
      <c r="B6613" t="b">
        <f t="shared" si="619"/>
        <v>0</v>
      </c>
      <c r="C6613" t="str">
        <f t="shared" si="620"/>
        <v>ON</v>
      </c>
      <c r="D6613" s="4">
        <f t="shared" si="622"/>
        <v>42705.4583333173</v>
      </c>
      <c r="E6613" t="str">
        <f t="shared" si="623"/>
        <v>LRKPLGS</v>
      </c>
      <c r="F6613" s="39">
        <v>105.26941680908203</v>
      </c>
      <c r="G6613">
        <f t="shared" si="621"/>
        <v>1.6130007028538735E-3</v>
      </c>
      <c r="H6613" s="38">
        <f>G6613*SUMIF('Manual Inputs'!$B$11:$B$22,'Expanded kW'!A6613,'Manual Inputs'!$C$11:$C$22)</f>
        <v>52851.500379674879</v>
      </c>
    </row>
    <row r="6614" spans="1:8" x14ac:dyDescent="0.2">
      <c r="A6614">
        <f t="shared" si="618"/>
        <v>12</v>
      </c>
      <c r="B6614" t="b">
        <f t="shared" si="619"/>
        <v>0</v>
      </c>
      <c r="C6614" t="str">
        <f t="shared" si="620"/>
        <v>ON</v>
      </c>
      <c r="D6614" s="4">
        <f t="shared" si="622"/>
        <v>42705.499999983964</v>
      </c>
      <c r="E6614" t="str">
        <f t="shared" si="623"/>
        <v>LRKPLGS</v>
      </c>
      <c r="F6614" s="39">
        <v>108.45856475830078</v>
      </c>
      <c r="G6614">
        <f t="shared" si="621"/>
        <v>1.6618667271895476E-3</v>
      </c>
      <c r="H6614" s="38">
        <f>G6614*SUMIF('Manual Inputs'!$B$11:$B$22,'Expanded kW'!A6614,'Manual Inputs'!$C$11:$C$22)</f>
        <v>54452.642089756358</v>
      </c>
    </row>
    <row r="6615" spans="1:8" x14ac:dyDescent="0.2">
      <c r="A6615">
        <f t="shared" si="618"/>
        <v>12</v>
      </c>
      <c r="B6615" t="b">
        <f t="shared" si="619"/>
        <v>0</v>
      </c>
      <c r="C6615" t="str">
        <f t="shared" si="620"/>
        <v>ON</v>
      </c>
      <c r="D6615" s="4">
        <f t="shared" si="622"/>
        <v>42705.541666650628</v>
      </c>
      <c r="E6615" t="str">
        <f t="shared" si="623"/>
        <v>LRKPLGS</v>
      </c>
      <c r="F6615" s="39">
        <v>103.71847534179687</v>
      </c>
      <c r="G6615">
        <f t="shared" si="621"/>
        <v>1.5892362539507961E-3</v>
      </c>
      <c r="H6615" s="38">
        <f>G6615*SUMIF('Manual Inputs'!$B$11:$B$22,'Expanded kW'!A6615,'Manual Inputs'!$C$11:$C$22)</f>
        <v>52072.83563513909</v>
      </c>
    </row>
    <row r="6616" spans="1:8" x14ac:dyDescent="0.2">
      <c r="A6616">
        <f t="shared" si="618"/>
        <v>12</v>
      </c>
      <c r="B6616" t="b">
        <f t="shared" si="619"/>
        <v>0</v>
      </c>
      <c r="C6616" t="str">
        <f t="shared" si="620"/>
        <v>ON</v>
      </c>
      <c r="D6616" s="4">
        <f t="shared" si="622"/>
        <v>42705.583333317292</v>
      </c>
      <c r="E6616" t="str">
        <f t="shared" si="623"/>
        <v>LRKPLGS</v>
      </c>
      <c r="F6616" s="39">
        <v>109.6480712890625</v>
      </c>
      <c r="G6616">
        <f t="shared" si="621"/>
        <v>1.6800930547244256E-3</v>
      </c>
      <c r="H6616" s="38">
        <f>G6616*SUMIF('Manual Inputs'!$B$11:$B$22,'Expanded kW'!A6616,'Manual Inputs'!$C$11:$C$22)</f>
        <v>55049.845026447794</v>
      </c>
    </row>
    <row r="6617" spans="1:8" x14ac:dyDescent="0.2">
      <c r="A6617">
        <f t="shared" si="618"/>
        <v>12</v>
      </c>
      <c r="B6617" t="b">
        <f t="shared" si="619"/>
        <v>0</v>
      </c>
      <c r="C6617" t="str">
        <f t="shared" si="620"/>
        <v>ON</v>
      </c>
      <c r="D6617" s="4">
        <f t="shared" si="622"/>
        <v>42705.624999983957</v>
      </c>
      <c r="E6617" t="str">
        <f t="shared" si="623"/>
        <v>LRKPLGS</v>
      </c>
      <c r="F6617" s="39">
        <v>108.61325836181641</v>
      </c>
      <c r="G6617">
        <f t="shared" si="621"/>
        <v>1.6642370347181837E-3</v>
      </c>
      <c r="H6617" s="38">
        <f>G6617*SUMIF('Manual Inputs'!$B$11:$B$22,'Expanded kW'!A6617,'Manual Inputs'!$C$11:$C$22)</f>
        <v>54530.307467724269</v>
      </c>
    </row>
    <row r="6618" spans="1:8" x14ac:dyDescent="0.2">
      <c r="A6618">
        <f t="shared" si="618"/>
        <v>12</v>
      </c>
      <c r="B6618" t="b">
        <f t="shared" si="619"/>
        <v>0</v>
      </c>
      <c r="C6618" t="str">
        <f t="shared" si="620"/>
        <v>ON</v>
      </c>
      <c r="D6618" s="4">
        <f t="shared" si="622"/>
        <v>42705.666666650621</v>
      </c>
      <c r="E6618" t="str">
        <f t="shared" si="623"/>
        <v>LRKPLGS</v>
      </c>
      <c r="F6618" s="39">
        <v>92.669387817382813</v>
      </c>
      <c r="G6618">
        <f t="shared" si="621"/>
        <v>1.4199355540609469E-3</v>
      </c>
      <c r="H6618" s="38">
        <f>G6618*SUMIF('Manual Inputs'!$B$11:$B$22,'Expanded kW'!A6618,'Manual Inputs'!$C$11:$C$22)</f>
        <v>46525.537367583282</v>
      </c>
    </row>
    <row r="6619" spans="1:8" x14ac:dyDescent="0.2">
      <c r="A6619">
        <f t="shared" si="618"/>
        <v>12</v>
      </c>
      <c r="B6619" t="b">
        <f t="shared" si="619"/>
        <v>0</v>
      </c>
      <c r="C6619" t="str">
        <f t="shared" si="620"/>
        <v>ON</v>
      </c>
      <c r="D6619" s="4">
        <f t="shared" si="622"/>
        <v>42705.708333317285</v>
      </c>
      <c r="E6619" t="str">
        <f t="shared" si="623"/>
        <v>LRKPLGS</v>
      </c>
      <c r="F6619" s="39">
        <v>96.507926940917969</v>
      </c>
      <c r="G6619">
        <f t="shared" si="621"/>
        <v>1.4787519367471301E-3</v>
      </c>
      <c r="H6619" s="38">
        <f>G6619*SUMIF('Manual Inputs'!$B$11:$B$22,'Expanded kW'!A6619,'Manual Inputs'!$C$11:$C$22)</f>
        <v>48452.712021859625</v>
      </c>
    </row>
    <row r="6620" spans="1:8" x14ac:dyDescent="0.2">
      <c r="A6620">
        <f t="shared" si="618"/>
        <v>12</v>
      </c>
      <c r="B6620" t="b">
        <f t="shared" si="619"/>
        <v>0</v>
      </c>
      <c r="C6620" t="str">
        <f t="shared" si="620"/>
        <v>ON</v>
      </c>
      <c r="D6620" s="4">
        <f t="shared" si="622"/>
        <v>42705.749999983949</v>
      </c>
      <c r="E6620" t="str">
        <f t="shared" si="623"/>
        <v>LRKPLGS</v>
      </c>
      <c r="F6620" s="39">
        <v>89.608604431152344</v>
      </c>
      <c r="G6620">
        <f t="shared" si="621"/>
        <v>1.3730364080133623E-3</v>
      </c>
      <c r="H6620" s="38">
        <f>G6620*SUMIF('Manual Inputs'!$B$11:$B$22,'Expanded kW'!A6620,'Manual Inputs'!$C$11:$C$22)</f>
        <v>44988.842293145426</v>
      </c>
    </row>
    <row r="6621" spans="1:8" x14ac:dyDescent="0.2">
      <c r="A6621">
        <f t="shared" si="618"/>
        <v>12</v>
      </c>
      <c r="B6621" t="b">
        <f t="shared" si="619"/>
        <v>0</v>
      </c>
      <c r="C6621" t="str">
        <f t="shared" si="620"/>
        <v>ON</v>
      </c>
      <c r="D6621" s="4">
        <f t="shared" si="622"/>
        <v>42705.791666650613</v>
      </c>
      <c r="E6621" t="str">
        <f t="shared" si="623"/>
        <v>LRKPLGS</v>
      </c>
      <c r="F6621" s="39">
        <v>83.563117980957031</v>
      </c>
      <c r="G6621">
        <f t="shared" si="621"/>
        <v>1.2804038639294159E-3</v>
      </c>
      <c r="H6621" s="38">
        <f>G6621*SUMIF('Manual Inputs'!$B$11:$B$22,'Expanded kW'!A6621,'Manual Inputs'!$C$11:$C$22)</f>
        <v>41953.648985318046</v>
      </c>
    </row>
    <row r="6622" spans="1:8" x14ac:dyDescent="0.2">
      <c r="A6622">
        <f t="shared" si="618"/>
        <v>12</v>
      </c>
      <c r="B6622" t="b">
        <f t="shared" si="619"/>
        <v>0</v>
      </c>
      <c r="C6622" t="str">
        <f t="shared" si="620"/>
        <v>ON</v>
      </c>
      <c r="D6622" s="4">
        <f t="shared" si="622"/>
        <v>42705.833333317278</v>
      </c>
      <c r="E6622" t="str">
        <f t="shared" si="623"/>
        <v>LRKPLGS</v>
      </c>
      <c r="F6622" s="39">
        <v>81.343330383300781</v>
      </c>
      <c r="G6622">
        <f t="shared" si="621"/>
        <v>1.2463909562517804E-3</v>
      </c>
      <c r="H6622" s="38">
        <f>G6622*SUMIF('Manual Inputs'!$B$11:$B$22,'Expanded kW'!A6622,'Manual Inputs'!$C$11:$C$22)</f>
        <v>40839.183752998026</v>
      </c>
    </row>
    <row r="6623" spans="1:8" x14ac:dyDescent="0.2">
      <c r="A6623">
        <f t="shared" si="618"/>
        <v>12</v>
      </c>
      <c r="B6623" t="b">
        <f t="shared" si="619"/>
        <v>0</v>
      </c>
      <c r="C6623" t="str">
        <f t="shared" si="620"/>
        <v>OFF</v>
      </c>
      <c r="D6623" s="4">
        <f t="shared" si="622"/>
        <v>42705.874999983942</v>
      </c>
      <c r="E6623" t="str">
        <f t="shared" si="623"/>
        <v>LRKPLGS</v>
      </c>
      <c r="F6623" s="39">
        <v>76.306465148925781</v>
      </c>
      <c r="G6623">
        <f t="shared" si="621"/>
        <v>1.1692131071718169E-3</v>
      </c>
      <c r="H6623" s="38">
        <f>G6623*SUMIF('Manual Inputs'!$B$11:$B$22,'Expanded kW'!A6623,'Manual Inputs'!$C$11:$C$22)</f>
        <v>38310.378208936396</v>
      </c>
    </row>
    <row r="6624" spans="1:8" x14ac:dyDescent="0.2">
      <c r="A6624">
        <f t="shared" si="618"/>
        <v>12</v>
      </c>
      <c r="B6624" t="b">
        <f t="shared" si="619"/>
        <v>0</v>
      </c>
      <c r="C6624" t="str">
        <f t="shared" si="620"/>
        <v>OFF</v>
      </c>
      <c r="D6624" s="4">
        <f t="shared" si="622"/>
        <v>42705.916666650606</v>
      </c>
      <c r="E6624" t="str">
        <f t="shared" si="623"/>
        <v>LRKPLGS</v>
      </c>
      <c r="F6624" s="39">
        <v>74.191062927246094</v>
      </c>
      <c r="G6624">
        <f t="shared" si="621"/>
        <v>1.1367996543968641E-3</v>
      </c>
      <c r="H6624" s="38">
        <f>G6624*SUMIF('Manual Inputs'!$B$11:$B$22,'Expanded kW'!A6624,'Manual Inputs'!$C$11:$C$22)</f>
        <v>37248.320635984928</v>
      </c>
    </row>
    <row r="6625" spans="1:8" x14ac:dyDescent="0.2">
      <c r="A6625">
        <f t="shared" si="618"/>
        <v>12</v>
      </c>
      <c r="B6625" t="b">
        <f t="shared" si="619"/>
        <v>0</v>
      </c>
      <c r="C6625" t="str">
        <f t="shared" si="620"/>
        <v>OFF</v>
      </c>
      <c r="D6625" s="4">
        <f t="shared" si="622"/>
        <v>42705.95833331727</v>
      </c>
      <c r="E6625" t="str">
        <f t="shared" si="623"/>
        <v>LRKPLGS</v>
      </c>
      <c r="F6625" s="39">
        <v>72.908782958984375</v>
      </c>
      <c r="G6625">
        <f t="shared" si="621"/>
        <v>1.1171517969967161E-3</v>
      </c>
      <c r="H6625" s="38">
        <f>G6625*SUMIF('Manual Inputs'!$B$11:$B$22,'Expanded kW'!A6625,'Manual Inputs'!$C$11:$C$22)</f>
        <v>36604.53992280455</v>
      </c>
    </row>
    <row r="6626" spans="1:8" x14ac:dyDescent="0.2">
      <c r="A6626">
        <f t="shared" si="618"/>
        <v>12</v>
      </c>
      <c r="B6626" t="b">
        <f t="shared" si="619"/>
        <v>0</v>
      </c>
      <c r="C6626" t="str">
        <f t="shared" si="620"/>
        <v>OFF</v>
      </c>
      <c r="D6626" s="4">
        <f t="shared" si="622"/>
        <v>42705.999999983935</v>
      </c>
      <c r="E6626" t="str">
        <f t="shared" si="623"/>
        <v>LRKPLGS</v>
      </c>
      <c r="F6626" s="39">
        <v>71.276603698730469</v>
      </c>
      <c r="G6626">
        <f t="shared" si="621"/>
        <v>1.092142574244511E-3</v>
      </c>
      <c r="H6626" s="38">
        <f>G6626*SUMIF('Manual Inputs'!$B$11:$B$22,'Expanded kW'!A6626,'Manual Inputs'!$C$11:$C$22)</f>
        <v>35785.088980566936</v>
      </c>
    </row>
    <row r="6627" spans="1:8" x14ac:dyDescent="0.2">
      <c r="A6627">
        <f t="shared" si="618"/>
        <v>12</v>
      </c>
      <c r="B6627" t="b">
        <f t="shared" si="619"/>
        <v>0</v>
      </c>
      <c r="C6627" t="str">
        <f t="shared" si="620"/>
        <v>OFF</v>
      </c>
      <c r="D6627" s="4">
        <f t="shared" si="622"/>
        <v>42706.041666650599</v>
      </c>
      <c r="E6627" t="str">
        <f t="shared" si="623"/>
        <v>LRKPLGS</v>
      </c>
      <c r="F6627" s="39">
        <v>72.078895568847656</v>
      </c>
      <c r="G6627">
        <f t="shared" si="621"/>
        <v>1.1044357681237928E-3</v>
      </c>
      <c r="H6627" s="38">
        <f>G6627*SUMIF('Manual Inputs'!$B$11:$B$22,'Expanded kW'!A6627,'Manual Inputs'!$C$11:$C$22)</f>
        <v>36187.887156555793</v>
      </c>
    </row>
    <row r="6628" spans="1:8" x14ac:dyDescent="0.2">
      <c r="A6628">
        <f t="shared" si="618"/>
        <v>12</v>
      </c>
      <c r="B6628" t="b">
        <f t="shared" si="619"/>
        <v>0</v>
      </c>
      <c r="C6628" t="str">
        <f t="shared" si="620"/>
        <v>OFF</v>
      </c>
      <c r="D6628" s="4">
        <f t="shared" si="622"/>
        <v>42706.083333317263</v>
      </c>
      <c r="E6628" t="str">
        <f t="shared" si="623"/>
        <v>LRKPLGS</v>
      </c>
      <c r="F6628" s="39">
        <v>70.659210205078125</v>
      </c>
      <c r="G6628">
        <f t="shared" si="621"/>
        <v>1.0826825034149677E-3</v>
      </c>
      <c r="H6628" s="38">
        <f>G6628*SUMIF('Manual Inputs'!$B$11:$B$22,'Expanded kW'!A6628,'Manual Inputs'!$C$11:$C$22)</f>
        <v>35475.12077276966</v>
      </c>
    </row>
    <row r="6629" spans="1:8" x14ac:dyDescent="0.2">
      <c r="A6629">
        <f t="shared" si="618"/>
        <v>12</v>
      </c>
      <c r="B6629" t="b">
        <f t="shared" si="619"/>
        <v>0</v>
      </c>
      <c r="C6629" t="str">
        <f t="shared" si="620"/>
        <v>OFF</v>
      </c>
      <c r="D6629" s="4">
        <f t="shared" si="622"/>
        <v>42706.124999983927</v>
      </c>
      <c r="E6629" t="str">
        <f t="shared" si="623"/>
        <v>LRKPLGS</v>
      </c>
      <c r="F6629" s="39">
        <v>73.265945434570312</v>
      </c>
      <c r="G6629">
        <f t="shared" si="621"/>
        <v>1.1226244531737516E-3</v>
      </c>
      <c r="H6629" s="38">
        <f>G6629*SUMIF('Manual Inputs'!$B$11:$B$22,'Expanded kW'!A6629,'Manual Inputs'!$C$11:$C$22)</f>
        <v>36783.856701468489</v>
      </c>
    </row>
    <row r="6630" spans="1:8" x14ac:dyDescent="0.2">
      <c r="A6630">
        <f t="shared" si="618"/>
        <v>12</v>
      </c>
      <c r="B6630" t="b">
        <f t="shared" si="619"/>
        <v>0</v>
      </c>
      <c r="C6630" t="str">
        <f t="shared" si="620"/>
        <v>OFF</v>
      </c>
      <c r="D6630" s="4">
        <f t="shared" si="622"/>
        <v>42706.166666650592</v>
      </c>
      <c r="E6630" t="str">
        <f t="shared" si="623"/>
        <v>LRKPLGS</v>
      </c>
      <c r="F6630" s="39">
        <v>76.164642333984375</v>
      </c>
      <c r="G6630">
        <f t="shared" si="621"/>
        <v>1.1670400135315616E-3</v>
      </c>
      <c r="H6630" s="38">
        <f>G6630*SUMIF('Manual Inputs'!$B$11:$B$22,'Expanded kW'!A6630,'Manual Inputs'!$C$11:$C$22)</f>
        <v>38239.174731374471</v>
      </c>
    </row>
    <row r="6631" spans="1:8" x14ac:dyDescent="0.2">
      <c r="A6631">
        <f t="shared" si="618"/>
        <v>12</v>
      </c>
      <c r="B6631" t="b">
        <f t="shared" si="619"/>
        <v>0</v>
      </c>
      <c r="C6631" t="str">
        <f t="shared" si="620"/>
        <v>OFF</v>
      </c>
      <c r="D6631" s="4">
        <f t="shared" si="622"/>
        <v>42706.208333317256</v>
      </c>
      <c r="E6631" t="str">
        <f t="shared" si="623"/>
        <v>LRKPLGS</v>
      </c>
      <c r="F6631" s="39">
        <v>90.35150146484375</v>
      </c>
      <c r="G6631">
        <f t="shared" si="621"/>
        <v>1.3844195188333409E-3</v>
      </c>
      <c r="H6631" s="38">
        <f>G6631*SUMIF('Manual Inputs'!$B$11:$B$22,'Expanded kW'!A6631,'Manual Inputs'!$C$11:$C$22)</f>
        <v>45361.820733117303</v>
      </c>
    </row>
    <row r="6632" spans="1:8" x14ac:dyDescent="0.2">
      <c r="A6632">
        <f t="shared" si="618"/>
        <v>12</v>
      </c>
      <c r="B6632" t="b">
        <f t="shared" si="619"/>
        <v>0</v>
      </c>
      <c r="C6632" t="str">
        <f t="shared" si="620"/>
        <v>OFF</v>
      </c>
      <c r="D6632" s="4">
        <f t="shared" si="622"/>
        <v>42706.24999998392</v>
      </c>
      <c r="E6632" t="str">
        <f t="shared" si="623"/>
        <v>LRKPLGS</v>
      </c>
      <c r="F6632" s="39">
        <v>101.58538818359375</v>
      </c>
      <c r="G6632">
        <f t="shared" si="621"/>
        <v>1.5565518220452765E-3</v>
      </c>
      <c r="H6632" s="38">
        <f>G6632*SUMIF('Manual Inputs'!$B$11:$B$22,'Expanded kW'!A6632,'Manual Inputs'!$C$11:$C$22)</f>
        <v>51001.899173544429</v>
      </c>
    </row>
    <row r="6633" spans="1:8" x14ac:dyDescent="0.2">
      <c r="A6633">
        <f t="shared" si="618"/>
        <v>12</v>
      </c>
      <c r="B6633" t="b">
        <f t="shared" si="619"/>
        <v>0</v>
      </c>
      <c r="C6633" t="str">
        <f t="shared" si="620"/>
        <v>ON</v>
      </c>
      <c r="D6633" s="4">
        <f t="shared" si="622"/>
        <v>42706.291666650584</v>
      </c>
      <c r="E6633" t="str">
        <f t="shared" si="623"/>
        <v>LRKPLGS</v>
      </c>
      <c r="F6633" s="39">
        <v>104.34181213378906</v>
      </c>
      <c r="G6633">
        <f t="shared" si="621"/>
        <v>1.5987873915373333E-3</v>
      </c>
      <c r="H6633" s="38">
        <f>G6633*SUMIF('Manual Inputs'!$B$11:$B$22,'Expanded kW'!A6633,'Manual Inputs'!$C$11:$C$22)</f>
        <v>52385.78773174269</v>
      </c>
    </row>
    <row r="6634" spans="1:8" x14ac:dyDescent="0.2">
      <c r="A6634">
        <f t="shared" si="618"/>
        <v>12</v>
      </c>
      <c r="B6634" t="b">
        <f t="shared" si="619"/>
        <v>0</v>
      </c>
      <c r="C6634" t="str">
        <f t="shared" si="620"/>
        <v>ON</v>
      </c>
      <c r="D6634" s="4">
        <f t="shared" si="622"/>
        <v>42706.333333317249</v>
      </c>
      <c r="E6634" t="str">
        <f t="shared" si="623"/>
        <v>LRKPLGS</v>
      </c>
      <c r="F6634" s="39">
        <v>101.38923645019531</v>
      </c>
      <c r="G6634">
        <f t="shared" si="621"/>
        <v>1.5535462683580977E-3</v>
      </c>
      <c r="H6634" s="38">
        <f>G6634*SUMIF('Manual Inputs'!$B$11:$B$22,'Expanded kW'!A6634,'Manual Inputs'!$C$11:$C$22)</f>
        <v>50903.419351708013</v>
      </c>
    </row>
    <row r="6635" spans="1:8" x14ac:dyDescent="0.2">
      <c r="A6635">
        <f t="shared" si="618"/>
        <v>12</v>
      </c>
      <c r="B6635" t="b">
        <f t="shared" si="619"/>
        <v>0</v>
      </c>
      <c r="C6635" t="str">
        <f t="shared" si="620"/>
        <v>ON</v>
      </c>
      <c r="D6635" s="4">
        <f t="shared" si="622"/>
        <v>42706.374999983913</v>
      </c>
      <c r="E6635" t="str">
        <f t="shared" si="623"/>
        <v>LRKPLGS</v>
      </c>
      <c r="F6635" s="39">
        <v>108.54362487792969</v>
      </c>
      <c r="G6635">
        <f t="shared" si="621"/>
        <v>1.6631700690043418E-3</v>
      </c>
      <c r="H6635" s="38">
        <f>G6635*SUMIF('Manual Inputs'!$B$11:$B$22,'Expanded kW'!A6635,'Manual Inputs'!$C$11:$C$22)</f>
        <v>54495.347322492817</v>
      </c>
    </row>
    <row r="6636" spans="1:8" x14ac:dyDescent="0.2">
      <c r="A6636">
        <f t="shared" si="618"/>
        <v>12</v>
      </c>
      <c r="B6636" t="b">
        <f t="shared" si="619"/>
        <v>0</v>
      </c>
      <c r="C6636" t="str">
        <f t="shared" si="620"/>
        <v>ON</v>
      </c>
      <c r="D6636" s="4">
        <f t="shared" si="622"/>
        <v>42706.416666650577</v>
      </c>
      <c r="E6636" t="str">
        <f t="shared" si="623"/>
        <v>LRKPLGS</v>
      </c>
      <c r="F6636" s="39">
        <v>105.01894378662109</v>
      </c>
      <c r="G6636">
        <f t="shared" si="621"/>
        <v>1.6091628060218984E-3</v>
      </c>
      <c r="H6636" s="38">
        <f>G6636*SUMIF('Manual Inputs'!$B$11:$B$22,'Expanded kW'!A6636,'Manual Inputs'!$C$11:$C$22)</f>
        <v>52725.748043973224</v>
      </c>
    </row>
    <row r="6637" spans="1:8" x14ac:dyDescent="0.2">
      <c r="A6637">
        <f t="shared" si="618"/>
        <v>12</v>
      </c>
      <c r="B6637" t="b">
        <f t="shared" si="619"/>
        <v>0</v>
      </c>
      <c r="C6637" t="str">
        <f t="shared" si="620"/>
        <v>ON</v>
      </c>
      <c r="D6637" s="4">
        <f t="shared" si="622"/>
        <v>42706.458333317241</v>
      </c>
      <c r="E6637" t="str">
        <f t="shared" si="623"/>
        <v>LRKPLGS</v>
      </c>
      <c r="F6637" s="39">
        <v>100.44621276855469</v>
      </c>
      <c r="G6637">
        <f t="shared" si="621"/>
        <v>1.5390966978427328E-3</v>
      </c>
      <c r="H6637" s="38">
        <f>G6637*SUMIF('Manual Inputs'!$B$11:$B$22,'Expanded kW'!A6637,'Manual Inputs'!$C$11:$C$22)</f>
        <v>50429.965446680093</v>
      </c>
    </row>
    <row r="6638" spans="1:8" x14ac:dyDescent="0.2">
      <c r="A6638">
        <f t="shared" si="618"/>
        <v>12</v>
      </c>
      <c r="B6638" t="b">
        <f t="shared" si="619"/>
        <v>0</v>
      </c>
      <c r="C6638" t="str">
        <f t="shared" si="620"/>
        <v>ON</v>
      </c>
      <c r="D6638" s="4">
        <f t="shared" si="622"/>
        <v>42706.499999983906</v>
      </c>
      <c r="E6638" t="str">
        <f t="shared" si="623"/>
        <v>LRKPLGS</v>
      </c>
      <c r="F6638" s="39">
        <v>101.80547332763672</v>
      </c>
      <c r="G6638">
        <f t="shared" si="621"/>
        <v>1.5599240977050993E-3</v>
      </c>
      <c r="H6638" s="38">
        <f>G6638*SUMIF('Manual Inputs'!$B$11:$B$22,'Expanded kW'!A6638,'Manual Inputs'!$C$11:$C$22)</f>
        <v>51112.394989200395</v>
      </c>
    </row>
    <row r="6639" spans="1:8" x14ac:dyDescent="0.2">
      <c r="A6639">
        <f t="shared" si="618"/>
        <v>12</v>
      </c>
      <c r="B6639" t="b">
        <f t="shared" si="619"/>
        <v>0</v>
      </c>
      <c r="C6639" t="str">
        <f t="shared" si="620"/>
        <v>ON</v>
      </c>
      <c r="D6639" s="4">
        <f t="shared" si="622"/>
        <v>42706.54166665057</v>
      </c>
      <c r="E6639" t="str">
        <f t="shared" si="623"/>
        <v>LRKPLGS</v>
      </c>
      <c r="F6639" s="39">
        <v>97.662727355957031</v>
      </c>
      <c r="G6639">
        <f t="shared" si="621"/>
        <v>1.4964464765059298E-3</v>
      </c>
      <c r="H6639" s="38">
        <f>G6639*SUMIF('Manual Inputs'!$B$11:$B$22,'Expanded kW'!A6639,'Manual Inputs'!$C$11:$C$22)</f>
        <v>49032.490426869474</v>
      </c>
    </row>
    <row r="6640" spans="1:8" x14ac:dyDescent="0.2">
      <c r="A6640">
        <f t="shared" si="618"/>
        <v>12</v>
      </c>
      <c r="B6640" t="b">
        <f t="shared" si="619"/>
        <v>0</v>
      </c>
      <c r="C6640" t="str">
        <f t="shared" si="620"/>
        <v>ON</v>
      </c>
      <c r="D6640" s="4">
        <f t="shared" si="622"/>
        <v>42706.583333317234</v>
      </c>
      <c r="E6640" t="str">
        <f t="shared" si="623"/>
        <v>LRKPLGS</v>
      </c>
      <c r="F6640" s="39">
        <v>100.37639617919922</v>
      </c>
      <c r="G6640">
        <f t="shared" si="621"/>
        <v>1.5380269264778409E-3</v>
      </c>
      <c r="H6640" s="38">
        <f>G6640*SUMIF('Manual Inputs'!$B$11:$B$22,'Expanded kW'!A6640,'Manual Inputs'!$C$11:$C$22)</f>
        <v>50394.913371626608</v>
      </c>
    </row>
    <row r="6641" spans="1:8" x14ac:dyDescent="0.2">
      <c r="A6641">
        <f t="shared" si="618"/>
        <v>12</v>
      </c>
      <c r="B6641" t="b">
        <f t="shared" si="619"/>
        <v>0</v>
      </c>
      <c r="C6641" t="str">
        <f t="shared" si="620"/>
        <v>ON</v>
      </c>
      <c r="D6641" s="4">
        <f t="shared" si="622"/>
        <v>42706.624999983898</v>
      </c>
      <c r="E6641" t="str">
        <f t="shared" si="623"/>
        <v>LRKPLGS</v>
      </c>
      <c r="F6641" s="39">
        <v>98.164802551269531</v>
      </c>
      <c r="G6641">
        <f t="shared" si="621"/>
        <v>1.5041395716846873E-3</v>
      </c>
      <c r="H6641" s="38">
        <f>G6641*SUMIF('Manual Inputs'!$B$11:$B$22,'Expanded kW'!A6641,'Manual Inputs'!$C$11:$C$22)</f>
        <v>49284.561998841877</v>
      </c>
    </row>
    <row r="6642" spans="1:8" x14ac:dyDescent="0.2">
      <c r="A6642">
        <f t="shared" si="618"/>
        <v>12</v>
      </c>
      <c r="B6642" t="b">
        <f t="shared" si="619"/>
        <v>0</v>
      </c>
      <c r="C6642" t="str">
        <f t="shared" si="620"/>
        <v>ON</v>
      </c>
      <c r="D6642" s="4">
        <f t="shared" si="622"/>
        <v>42706.666666650563</v>
      </c>
      <c r="E6642" t="str">
        <f t="shared" si="623"/>
        <v>LRKPLGS</v>
      </c>
      <c r="F6642" s="39">
        <v>87.08563232421875</v>
      </c>
      <c r="G6642">
        <f t="shared" si="621"/>
        <v>1.334377926707769E-3</v>
      </c>
      <c r="H6642" s="38">
        <f>G6642*SUMIF('Manual Inputs'!$B$11:$B$22,'Expanded kW'!A6642,'Manual Inputs'!$C$11:$C$22)</f>
        <v>43722.160427610426</v>
      </c>
    </row>
    <row r="6643" spans="1:8" x14ac:dyDescent="0.2">
      <c r="A6643">
        <f t="shared" si="618"/>
        <v>12</v>
      </c>
      <c r="B6643" t="b">
        <f t="shared" si="619"/>
        <v>0</v>
      </c>
      <c r="C6643" t="str">
        <f t="shared" si="620"/>
        <v>ON</v>
      </c>
      <c r="D6643" s="4">
        <f t="shared" si="622"/>
        <v>42706.708333317227</v>
      </c>
      <c r="E6643" t="str">
        <f t="shared" si="623"/>
        <v>LRKPLGS</v>
      </c>
      <c r="F6643" s="39">
        <v>83.164230346679688</v>
      </c>
      <c r="G6643">
        <f t="shared" si="621"/>
        <v>1.2742918700193902E-3</v>
      </c>
      <c r="H6643" s="38">
        <f>G6643*SUMIF('Manual Inputs'!$B$11:$B$22,'Expanded kW'!A6643,'Manual Inputs'!$C$11:$C$22)</f>
        <v>41753.383698461839</v>
      </c>
    </row>
    <row r="6644" spans="1:8" x14ac:dyDescent="0.2">
      <c r="A6644">
        <f t="shared" si="618"/>
        <v>12</v>
      </c>
      <c r="B6644" t="b">
        <f t="shared" si="619"/>
        <v>0</v>
      </c>
      <c r="C6644" t="str">
        <f t="shared" si="620"/>
        <v>ON</v>
      </c>
      <c r="D6644" s="4">
        <f t="shared" si="622"/>
        <v>42706.749999983891</v>
      </c>
      <c r="E6644" t="str">
        <f t="shared" si="623"/>
        <v>LRKPLGS</v>
      </c>
      <c r="F6644" s="39">
        <v>81.103858947753906</v>
      </c>
      <c r="G6644">
        <f t="shared" si="621"/>
        <v>1.2427216322870522E-3</v>
      </c>
      <c r="H6644" s="38">
        <f>G6644*SUMIF('Manual Inputs'!$B$11:$B$22,'Expanded kW'!A6644,'Manual Inputs'!$C$11:$C$22)</f>
        <v>40718.954867435939</v>
      </c>
    </row>
    <row r="6645" spans="1:8" x14ac:dyDescent="0.2">
      <c r="A6645">
        <f t="shared" si="618"/>
        <v>12</v>
      </c>
      <c r="B6645" t="b">
        <f t="shared" si="619"/>
        <v>0</v>
      </c>
      <c r="C6645" t="str">
        <f t="shared" si="620"/>
        <v>ON</v>
      </c>
      <c r="D6645" s="4">
        <f t="shared" si="622"/>
        <v>42706.791666650555</v>
      </c>
      <c r="E6645" t="str">
        <f t="shared" si="623"/>
        <v>LRKPLGS</v>
      </c>
      <c r="F6645" s="39">
        <v>81.96246337890625</v>
      </c>
      <c r="G6645">
        <f t="shared" si="621"/>
        <v>1.2558776807662976E-3</v>
      </c>
      <c r="H6645" s="38">
        <f>G6645*SUMIF('Manual Inputs'!$B$11:$B$22,'Expanded kW'!A6645,'Manual Inputs'!$C$11:$C$22)</f>
        <v>41150.025294104467</v>
      </c>
    </row>
    <row r="6646" spans="1:8" x14ac:dyDescent="0.2">
      <c r="A6646">
        <f t="shared" si="618"/>
        <v>12</v>
      </c>
      <c r="B6646" t="b">
        <f t="shared" si="619"/>
        <v>0</v>
      </c>
      <c r="C6646" t="str">
        <f t="shared" si="620"/>
        <v>ON</v>
      </c>
      <c r="D6646" s="4">
        <f t="shared" si="622"/>
        <v>42706.83333331722</v>
      </c>
      <c r="E6646" t="str">
        <f t="shared" si="623"/>
        <v>LRKPLGS</v>
      </c>
      <c r="F6646" s="39">
        <v>80.81610107421875</v>
      </c>
      <c r="G6646">
        <f t="shared" si="621"/>
        <v>1.2383124347600464E-3</v>
      </c>
      <c r="H6646" s="38">
        <f>G6646*SUMIF('Manual Inputs'!$B$11:$B$22,'Expanded kW'!A6646,'Manual Inputs'!$C$11:$C$22)</f>
        <v>40574.483321725944</v>
      </c>
    </row>
    <row r="6647" spans="1:8" x14ac:dyDescent="0.2">
      <c r="A6647">
        <f t="shared" si="618"/>
        <v>12</v>
      </c>
      <c r="B6647" t="b">
        <f t="shared" si="619"/>
        <v>0</v>
      </c>
      <c r="C6647" t="str">
        <f t="shared" si="620"/>
        <v>OFF</v>
      </c>
      <c r="D6647" s="4">
        <f t="shared" si="622"/>
        <v>42706.874999983884</v>
      </c>
      <c r="E6647" t="str">
        <f t="shared" si="623"/>
        <v>LRKPLGS</v>
      </c>
      <c r="F6647" s="39">
        <v>74.371299743652344</v>
      </c>
      <c r="G6647">
        <f t="shared" si="621"/>
        <v>1.1395613502469578E-3</v>
      </c>
      <c r="H6647" s="38">
        <f>G6647*SUMIF('Manual Inputs'!$B$11:$B$22,'Expanded kW'!A6647,'Manual Inputs'!$C$11:$C$22)</f>
        <v>37338.81022412431</v>
      </c>
    </row>
    <row r="6648" spans="1:8" x14ac:dyDescent="0.2">
      <c r="A6648">
        <f t="shared" si="618"/>
        <v>12</v>
      </c>
      <c r="B6648" t="b">
        <f t="shared" si="619"/>
        <v>0</v>
      </c>
      <c r="C6648" t="str">
        <f t="shared" si="620"/>
        <v>OFF</v>
      </c>
      <c r="D6648" s="4">
        <f t="shared" si="622"/>
        <v>42706.916666650548</v>
      </c>
      <c r="E6648" t="str">
        <f t="shared" si="623"/>
        <v>LRKPLGS</v>
      </c>
      <c r="F6648" s="39">
        <v>70.303489685058594</v>
      </c>
      <c r="G6648">
        <f t="shared" si="621"/>
        <v>1.0772319417399498E-3</v>
      </c>
      <c r="H6648" s="38">
        <f>G6648*SUMIF('Manual Inputs'!$B$11:$B$22,'Expanded kW'!A6648,'Manual Inputs'!$C$11:$C$22)</f>
        <v>35296.527941454107</v>
      </c>
    </row>
    <row r="6649" spans="1:8" x14ac:dyDescent="0.2">
      <c r="A6649">
        <f t="shared" si="618"/>
        <v>12</v>
      </c>
      <c r="B6649" t="b">
        <f t="shared" si="619"/>
        <v>0</v>
      </c>
      <c r="C6649" t="str">
        <f t="shared" si="620"/>
        <v>OFF</v>
      </c>
      <c r="D6649" s="4">
        <f t="shared" si="622"/>
        <v>42706.958333317212</v>
      </c>
      <c r="E6649" t="str">
        <f t="shared" si="623"/>
        <v>LRKPLGS</v>
      </c>
      <c r="F6649" s="39">
        <v>66.925125122070313</v>
      </c>
      <c r="G6649">
        <f t="shared" si="621"/>
        <v>1.0254666277506111E-3</v>
      </c>
      <c r="H6649" s="38">
        <f>G6649*SUMIF('Manual Inputs'!$B$11:$B$22,'Expanded kW'!A6649,'Manual Inputs'!$C$11:$C$22)</f>
        <v>33600.388251545133</v>
      </c>
    </row>
    <row r="6650" spans="1:8" x14ac:dyDescent="0.2">
      <c r="A6650">
        <f t="shared" si="618"/>
        <v>12</v>
      </c>
      <c r="B6650" t="b">
        <f t="shared" si="619"/>
        <v>0</v>
      </c>
      <c r="C6650" t="str">
        <f t="shared" si="620"/>
        <v>OFF</v>
      </c>
      <c r="D6650" s="4">
        <f t="shared" si="622"/>
        <v>42706.999999983876</v>
      </c>
      <c r="E6650" t="str">
        <f t="shared" si="623"/>
        <v>LRKPLGS</v>
      </c>
      <c r="F6650" s="39">
        <v>65.789970397949219</v>
      </c>
      <c r="G6650">
        <f t="shared" si="621"/>
        <v>1.0080731109690375E-3</v>
      </c>
      <c r="H6650" s="38">
        <f>G6650*SUMIF('Manual Inputs'!$B$11:$B$22,'Expanded kW'!A6650,'Manual Inputs'!$C$11:$C$22)</f>
        <v>33030.473150355938</v>
      </c>
    </row>
    <row r="6651" spans="1:8" x14ac:dyDescent="0.2">
      <c r="A6651">
        <f t="shared" si="618"/>
        <v>12</v>
      </c>
      <c r="B6651" t="b">
        <f t="shared" si="619"/>
        <v>0</v>
      </c>
      <c r="C6651" t="str">
        <f t="shared" si="620"/>
        <v>OFF</v>
      </c>
      <c r="D6651" s="4">
        <f t="shared" si="622"/>
        <v>42707.041666650541</v>
      </c>
      <c r="E6651" t="str">
        <f t="shared" si="623"/>
        <v>LRKPLGS</v>
      </c>
      <c r="F6651" s="39">
        <v>66.288742065429688</v>
      </c>
      <c r="G6651">
        <f t="shared" si="621"/>
        <v>1.0157155875267702E-3</v>
      </c>
      <c r="H6651" s="38">
        <f>G6651*SUMIF('Manual Inputs'!$B$11:$B$22,'Expanded kW'!A6651,'Manual Inputs'!$C$11:$C$22)</f>
        <v>33280.886155122775</v>
      </c>
    </row>
    <row r="6652" spans="1:8" x14ac:dyDescent="0.2">
      <c r="A6652">
        <f t="shared" si="618"/>
        <v>12</v>
      </c>
      <c r="B6652" t="b">
        <f t="shared" si="619"/>
        <v>0</v>
      </c>
      <c r="C6652" t="str">
        <f t="shared" si="620"/>
        <v>OFF</v>
      </c>
      <c r="D6652" s="4">
        <f t="shared" si="622"/>
        <v>42707.083333317205</v>
      </c>
      <c r="E6652" t="str">
        <f t="shared" si="623"/>
        <v>LRKPLGS</v>
      </c>
      <c r="F6652" s="39">
        <v>64.728713989257813</v>
      </c>
      <c r="G6652">
        <f t="shared" si="621"/>
        <v>9.918119081903428E-4</v>
      </c>
      <c r="H6652" s="38">
        <f>G6652*SUMIF('Manual Inputs'!$B$11:$B$22,'Expanded kW'!A6652,'Manual Inputs'!$C$11:$C$22)</f>
        <v>32497.659393169364</v>
      </c>
    </row>
    <row r="6653" spans="1:8" x14ac:dyDescent="0.2">
      <c r="A6653">
        <f t="shared" si="618"/>
        <v>12</v>
      </c>
      <c r="B6653" t="b">
        <f t="shared" si="619"/>
        <v>0</v>
      </c>
      <c r="C6653" t="str">
        <f t="shared" si="620"/>
        <v>OFF</v>
      </c>
      <c r="D6653" s="4">
        <f t="shared" si="622"/>
        <v>42707.124999983869</v>
      </c>
      <c r="E6653" t="str">
        <f t="shared" si="623"/>
        <v>LRKPLGS</v>
      </c>
      <c r="F6653" s="39">
        <v>66.642906188964844</v>
      </c>
      <c r="G6653">
        <f t="shared" si="621"/>
        <v>1.0211423011678639E-3</v>
      </c>
      <c r="H6653" s="38">
        <f>G6653*SUMIF('Manual Inputs'!$B$11:$B$22,'Expanded kW'!A6653,'Manual Inputs'!$C$11:$C$22)</f>
        <v>33458.697582951172</v>
      </c>
    </row>
    <row r="6654" spans="1:8" x14ac:dyDescent="0.2">
      <c r="A6654">
        <f t="shared" si="618"/>
        <v>12</v>
      </c>
      <c r="B6654" t="b">
        <f t="shared" si="619"/>
        <v>0</v>
      </c>
      <c r="C6654" t="str">
        <f t="shared" si="620"/>
        <v>OFF</v>
      </c>
      <c r="D6654" s="4">
        <f t="shared" si="622"/>
        <v>42707.166666650533</v>
      </c>
      <c r="E6654" t="str">
        <f t="shared" si="623"/>
        <v>LRKPLGS</v>
      </c>
      <c r="F6654" s="39">
        <v>71.003570556640625</v>
      </c>
      <c r="G6654">
        <f t="shared" si="621"/>
        <v>1.087958997822766E-3</v>
      </c>
      <c r="H6654" s="38">
        <f>G6654*SUMIF('Manual Inputs'!$B$11:$B$22,'Expanded kW'!A6654,'Manual Inputs'!$C$11:$C$22)</f>
        <v>35648.010124710861</v>
      </c>
    </row>
    <row r="6655" spans="1:8" x14ac:dyDescent="0.2">
      <c r="A6655">
        <f t="shared" si="618"/>
        <v>12</v>
      </c>
      <c r="B6655" t="b">
        <f t="shared" si="619"/>
        <v>0</v>
      </c>
      <c r="C6655" t="str">
        <f t="shared" si="620"/>
        <v>OFF</v>
      </c>
      <c r="D6655" s="4">
        <f t="shared" si="622"/>
        <v>42707.208333317198</v>
      </c>
      <c r="E6655" t="str">
        <f t="shared" si="623"/>
        <v>LRKPLGS</v>
      </c>
      <c r="F6655" s="39">
        <v>73.280357360839844</v>
      </c>
      <c r="G6655">
        <f t="shared" si="621"/>
        <v>1.1228452812918023E-3</v>
      </c>
      <c r="H6655" s="38">
        <f>G6655*SUMIF('Manual Inputs'!$B$11:$B$22,'Expanded kW'!A6655,'Manual Inputs'!$C$11:$C$22)</f>
        <v>36791.092344543125</v>
      </c>
    </row>
    <row r="6656" spans="1:8" x14ac:dyDescent="0.2">
      <c r="A6656">
        <f t="shared" si="618"/>
        <v>12</v>
      </c>
      <c r="B6656" t="b">
        <f t="shared" si="619"/>
        <v>0</v>
      </c>
      <c r="C6656" t="str">
        <f t="shared" si="620"/>
        <v>OFF</v>
      </c>
      <c r="D6656" s="4">
        <f t="shared" si="622"/>
        <v>42707.249999983862</v>
      </c>
      <c r="E6656" t="str">
        <f t="shared" si="623"/>
        <v>LRKPLGS</v>
      </c>
      <c r="F6656" s="39">
        <v>80.927261352539063</v>
      </c>
      <c r="G6656">
        <f t="shared" si="621"/>
        <v>1.2400156987515747E-3</v>
      </c>
      <c r="H6656" s="38">
        <f>G6656*SUMIF('Manual Inputs'!$B$11:$B$22,'Expanded kW'!A6656,'Manual Inputs'!$C$11:$C$22)</f>
        <v>40630.292384509157</v>
      </c>
    </row>
    <row r="6657" spans="1:8" x14ac:dyDescent="0.2">
      <c r="A6657">
        <f t="shared" si="618"/>
        <v>12</v>
      </c>
      <c r="B6657" t="b">
        <f t="shared" si="619"/>
        <v>0</v>
      </c>
      <c r="C6657" t="str">
        <f t="shared" si="620"/>
        <v>OFF</v>
      </c>
      <c r="D6657" s="4">
        <f t="shared" si="622"/>
        <v>42707.291666650526</v>
      </c>
      <c r="E6657" t="str">
        <f t="shared" si="623"/>
        <v>LRKPLGS</v>
      </c>
      <c r="F6657" s="39">
        <v>87.058181762695312</v>
      </c>
      <c r="G6657">
        <f t="shared" si="621"/>
        <v>1.333957312854542E-3</v>
      </c>
      <c r="H6657" s="38">
        <f>G6657*SUMIF('Manual Inputs'!$B$11:$B$22,'Expanded kW'!A6657,'Manual Inputs'!$C$11:$C$22)</f>
        <v>43708.378615126276</v>
      </c>
    </row>
    <row r="6658" spans="1:8" x14ac:dyDescent="0.2">
      <c r="A6658">
        <f t="shared" ref="A6658:A6721" si="624">MONTH(D6658)</f>
        <v>12</v>
      </c>
      <c r="B6658" t="b">
        <f t="shared" ref="B6658:B6721" si="625">IF(ISNA(VLOOKUP(DATE(YEAR(D6658),MONTH(D6658),DAY(D6658)),Holidays,1,FALSE)),FALSE,TRUE)</f>
        <v>0</v>
      </c>
      <c r="C6658" t="str">
        <f t="shared" ref="C6658:C6721" si="626">IF(OR(HOUR(D6658)&lt;PkStart,HOUR(D6658)&gt;OPkStart-1,WEEKDAY(D6658,2)&gt;5,B6658)=TRUE,"OFF","ON")</f>
        <v>OFF</v>
      </c>
      <c r="D6658" s="4">
        <f t="shared" si="622"/>
        <v>42707.33333331719</v>
      </c>
      <c r="E6658" t="str">
        <f t="shared" si="623"/>
        <v>LRKPLGS</v>
      </c>
      <c r="F6658" s="39">
        <v>83.7396240234375</v>
      </c>
      <c r="G6658">
        <f t="shared" ref="G6658:G6721" si="627">IF(SUMIF($A$2:$A$8761,A6658,$F$2:$F$8761)=0,0,F6658/SUMIF($A$2:$A$8761,A6658,$F$2:$F$8761))</f>
        <v>1.2831083946393685E-3</v>
      </c>
      <c r="H6658" s="38">
        <f>G6658*SUMIF('Manual Inputs'!$B$11:$B$22,'Expanded kW'!A6658,'Manual Inputs'!$C$11:$C$22)</f>
        <v>42042.265503333816</v>
      </c>
    </row>
    <row r="6659" spans="1:8" x14ac:dyDescent="0.2">
      <c r="A6659">
        <f t="shared" si="624"/>
        <v>12</v>
      </c>
      <c r="B6659" t="b">
        <f t="shared" si="625"/>
        <v>0</v>
      </c>
      <c r="C6659" t="str">
        <f t="shared" si="626"/>
        <v>OFF</v>
      </c>
      <c r="D6659" s="4">
        <f t="shared" si="622"/>
        <v>42707.374999983855</v>
      </c>
      <c r="E6659" t="str">
        <f t="shared" si="623"/>
        <v>LRKPLGS</v>
      </c>
      <c r="F6659" s="39">
        <v>89.368118286132813</v>
      </c>
      <c r="G6659">
        <f t="shared" si="627"/>
        <v>1.3693515360657326E-3</v>
      </c>
      <c r="H6659" s="38">
        <f>G6659*SUMIF('Manual Inputs'!$B$11:$B$22,'Expanded kW'!A6659,'Manual Inputs'!$C$11:$C$22)</f>
        <v>44868.103963152993</v>
      </c>
    </row>
    <row r="6660" spans="1:8" x14ac:dyDescent="0.2">
      <c r="A6660">
        <f t="shared" si="624"/>
        <v>12</v>
      </c>
      <c r="B6660" t="b">
        <f t="shared" si="625"/>
        <v>0</v>
      </c>
      <c r="C6660" t="str">
        <f t="shared" si="626"/>
        <v>OFF</v>
      </c>
      <c r="D6660" s="4">
        <f t="shared" ref="D6660:D6723" si="628">+D6659+1/24</f>
        <v>42707.416666650519</v>
      </c>
      <c r="E6660" t="str">
        <f t="shared" ref="E6660:E6723" si="629">+E6659</f>
        <v>LRKPLGS</v>
      </c>
      <c r="F6660" s="39">
        <v>88.760154724121094</v>
      </c>
      <c r="G6660">
        <f t="shared" si="627"/>
        <v>1.3600359562652578E-3</v>
      </c>
      <c r="H6660" s="38">
        <f>G6660*SUMIF('Manual Inputs'!$B$11:$B$22,'Expanded kW'!A6660,'Manual Inputs'!$C$11:$C$22)</f>
        <v>44562.870141189625</v>
      </c>
    </row>
    <row r="6661" spans="1:8" x14ac:dyDescent="0.2">
      <c r="A6661">
        <f t="shared" si="624"/>
        <v>12</v>
      </c>
      <c r="B6661" t="b">
        <f t="shared" si="625"/>
        <v>0</v>
      </c>
      <c r="C6661" t="str">
        <f t="shared" si="626"/>
        <v>OFF</v>
      </c>
      <c r="D6661" s="4">
        <f t="shared" si="628"/>
        <v>42707.458333317183</v>
      </c>
      <c r="E6661" t="str">
        <f t="shared" si="629"/>
        <v>LRKPLGS</v>
      </c>
      <c r="F6661" s="39">
        <v>84.24224853515625</v>
      </c>
      <c r="G6661">
        <f t="shared" si="627"/>
        <v>1.2908099067712754E-3</v>
      </c>
      <c r="H6661" s="38">
        <f>G6661*SUMIF('Manual Inputs'!$B$11:$B$22,'Expanded kW'!A6661,'Manual Inputs'!$C$11:$C$22)</f>
        <v>42294.612864772273</v>
      </c>
    </row>
    <row r="6662" spans="1:8" x14ac:dyDescent="0.2">
      <c r="A6662">
        <f t="shared" si="624"/>
        <v>12</v>
      </c>
      <c r="B6662" t="b">
        <f t="shared" si="625"/>
        <v>0</v>
      </c>
      <c r="C6662" t="str">
        <f t="shared" si="626"/>
        <v>OFF</v>
      </c>
      <c r="D6662" s="4">
        <f t="shared" si="628"/>
        <v>42707.499999983847</v>
      </c>
      <c r="E6662" t="str">
        <f t="shared" si="629"/>
        <v>LRKPLGS</v>
      </c>
      <c r="F6662" s="39">
        <v>92.745346069335938</v>
      </c>
      <c r="G6662">
        <f t="shared" si="627"/>
        <v>1.4210994316381368E-3</v>
      </c>
      <c r="H6662" s="38">
        <f>G6662*SUMIF('Manual Inputs'!$B$11:$B$22,'Expanded kW'!A6662,'Manual Inputs'!$C$11:$C$22)</f>
        <v>46563.672922083606</v>
      </c>
    </row>
    <row r="6663" spans="1:8" x14ac:dyDescent="0.2">
      <c r="A6663">
        <f t="shared" si="624"/>
        <v>12</v>
      </c>
      <c r="B6663" t="b">
        <f t="shared" si="625"/>
        <v>0</v>
      </c>
      <c r="C6663" t="str">
        <f t="shared" si="626"/>
        <v>OFF</v>
      </c>
      <c r="D6663" s="4">
        <f t="shared" si="628"/>
        <v>42707.541666650512</v>
      </c>
      <c r="E6663" t="str">
        <f t="shared" si="629"/>
        <v>LRKPLGS</v>
      </c>
      <c r="F6663" s="39">
        <v>93.746826171875</v>
      </c>
      <c r="G6663">
        <f t="shared" si="627"/>
        <v>1.4364447062511743E-3</v>
      </c>
      <c r="H6663" s="38">
        <f>G6663*SUMIF('Manual Inputs'!$B$11:$B$22,'Expanded kW'!A6663,'Manual Inputs'!$C$11:$C$22)</f>
        <v>47066.475422790667</v>
      </c>
    </row>
    <row r="6664" spans="1:8" x14ac:dyDescent="0.2">
      <c r="A6664">
        <f t="shared" si="624"/>
        <v>12</v>
      </c>
      <c r="B6664" t="b">
        <f t="shared" si="625"/>
        <v>0</v>
      </c>
      <c r="C6664" t="str">
        <f t="shared" si="626"/>
        <v>OFF</v>
      </c>
      <c r="D6664" s="4">
        <f t="shared" si="628"/>
        <v>42707.583333317176</v>
      </c>
      <c r="E6664" t="str">
        <f t="shared" si="629"/>
        <v>LRKPLGS</v>
      </c>
      <c r="F6664" s="39">
        <v>83.779518127441406</v>
      </c>
      <c r="G6664">
        <f t="shared" si="627"/>
        <v>1.28371967586186E-3</v>
      </c>
      <c r="H6664" s="38">
        <f>G6664*SUMIF('Manual Inputs'!$B$11:$B$22,'Expanded kW'!A6664,'Manual Inputs'!$C$11:$C$22)</f>
        <v>42062.294713305913</v>
      </c>
    </row>
    <row r="6665" spans="1:8" x14ac:dyDescent="0.2">
      <c r="A6665">
        <f t="shared" si="624"/>
        <v>12</v>
      </c>
      <c r="B6665" t="b">
        <f t="shared" si="625"/>
        <v>0</v>
      </c>
      <c r="C6665" t="str">
        <f t="shared" si="626"/>
        <v>OFF</v>
      </c>
      <c r="D6665" s="4">
        <f t="shared" si="628"/>
        <v>42707.62499998384</v>
      </c>
      <c r="E6665" t="str">
        <f t="shared" si="629"/>
        <v>LRKPLGS</v>
      </c>
      <c r="F6665" s="39">
        <v>87.780441284179688</v>
      </c>
      <c r="G6665">
        <f t="shared" si="627"/>
        <v>1.3450242034207742E-3</v>
      </c>
      <c r="H6665" s="38">
        <f>G6665*SUMIF('Manual Inputs'!$B$11:$B$22,'Expanded kW'!A6665,'Manual Inputs'!$C$11:$C$22)</f>
        <v>44070.995798074917</v>
      </c>
    </row>
    <row r="6666" spans="1:8" x14ac:dyDescent="0.2">
      <c r="A6666">
        <f t="shared" si="624"/>
        <v>12</v>
      </c>
      <c r="B6666" t="b">
        <f t="shared" si="625"/>
        <v>0</v>
      </c>
      <c r="C6666" t="str">
        <f t="shared" si="626"/>
        <v>OFF</v>
      </c>
      <c r="D6666" s="4">
        <f t="shared" si="628"/>
        <v>42707.666666650504</v>
      </c>
      <c r="E6666" t="str">
        <f t="shared" si="629"/>
        <v>LRKPLGS</v>
      </c>
      <c r="F6666" s="39">
        <v>86.308433532714844</v>
      </c>
      <c r="G6666">
        <f t="shared" si="627"/>
        <v>1.3224692239244471E-3</v>
      </c>
      <c r="H6666" s="38">
        <f>G6666*SUMIF('Manual Inputs'!$B$11:$B$22,'Expanded kW'!A6666,'Manual Inputs'!$C$11:$C$22)</f>
        <v>43331.960467647237</v>
      </c>
    </row>
    <row r="6667" spans="1:8" x14ac:dyDescent="0.2">
      <c r="A6667">
        <f t="shared" si="624"/>
        <v>12</v>
      </c>
      <c r="B6667" t="b">
        <f t="shared" si="625"/>
        <v>0</v>
      </c>
      <c r="C6667" t="str">
        <f t="shared" si="626"/>
        <v>OFF</v>
      </c>
      <c r="D6667" s="4">
        <f t="shared" si="628"/>
        <v>42707.708333317169</v>
      </c>
      <c r="E6667" t="str">
        <f t="shared" si="629"/>
        <v>LRKPLGS</v>
      </c>
      <c r="F6667" s="39">
        <v>83.231040954589844</v>
      </c>
      <c r="G6667">
        <f t="shared" si="627"/>
        <v>1.2753155819462134E-3</v>
      </c>
      <c r="H6667" s="38">
        <f>G6667*SUMIF('Manual Inputs'!$B$11:$B$22,'Expanded kW'!A6667,'Manual Inputs'!$C$11:$C$22)</f>
        <v>41786.926592270531</v>
      </c>
    </row>
    <row r="6668" spans="1:8" x14ac:dyDescent="0.2">
      <c r="A6668">
        <f t="shared" si="624"/>
        <v>12</v>
      </c>
      <c r="B6668" t="b">
        <f t="shared" si="625"/>
        <v>0</v>
      </c>
      <c r="C6668" t="str">
        <f t="shared" si="626"/>
        <v>OFF</v>
      </c>
      <c r="D6668" s="4">
        <f t="shared" si="628"/>
        <v>42707.749999983833</v>
      </c>
      <c r="E6668" t="str">
        <f t="shared" si="629"/>
        <v>LRKPLGS</v>
      </c>
      <c r="F6668" s="39">
        <v>87.5682373046875</v>
      </c>
      <c r="G6668">
        <f t="shared" si="627"/>
        <v>1.3417726876582231E-3</v>
      </c>
      <c r="H6668" s="38">
        <f>G6668*SUMIF('Manual Inputs'!$B$11:$B$22,'Expanded kW'!A6668,'Manual Inputs'!$C$11:$C$22)</f>
        <v>43964.456795174956</v>
      </c>
    </row>
    <row r="6669" spans="1:8" x14ac:dyDescent="0.2">
      <c r="A6669">
        <f t="shared" si="624"/>
        <v>12</v>
      </c>
      <c r="B6669" t="b">
        <f t="shared" si="625"/>
        <v>0</v>
      </c>
      <c r="C6669" t="str">
        <f t="shared" si="626"/>
        <v>OFF</v>
      </c>
      <c r="D6669" s="4">
        <f t="shared" si="628"/>
        <v>42707.791666650497</v>
      </c>
      <c r="E6669" t="str">
        <f t="shared" si="629"/>
        <v>LRKPLGS</v>
      </c>
      <c r="F6669" s="39">
        <v>85.865249633789063</v>
      </c>
      <c r="G6669">
        <f t="shared" si="627"/>
        <v>1.3156784962646058E-3</v>
      </c>
      <c r="H6669" s="38">
        <f>G6669*SUMIF('Manual Inputs'!$B$11:$B$22,'Expanded kW'!A6669,'Manual Inputs'!$C$11:$C$22)</f>
        <v>43109.455824681259</v>
      </c>
    </row>
    <row r="6670" spans="1:8" x14ac:dyDescent="0.2">
      <c r="A6670">
        <f t="shared" si="624"/>
        <v>12</v>
      </c>
      <c r="B6670" t="b">
        <f t="shared" si="625"/>
        <v>0</v>
      </c>
      <c r="C6670" t="str">
        <f t="shared" si="626"/>
        <v>OFF</v>
      </c>
      <c r="D6670" s="4">
        <f t="shared" si="628"/>
        <v>42707.833333317161</v>
      </c>
      <c r="E6670" t="str">
        <f t="shared" si="629"/>
        <v>LRKPLGS</v>
      </c>
      <c r="F6670" s="39">
        <v>79.592010498046875</v>
      </c>
      <c r="G6670">
        <f t="shared" si="627"/>
        <v>1.2195561898831232E-3</v>
      </c>
      <c r="H6670" s="38">
        <f>G6670*SUMIF('Manual Inputs'!$B$11:$B$22,'Expanded kW'!A6670,'Manual Inputs'!$C$11:$C$22)</f>
        <v>39959.917139900921</v>
      </c>
    </row>
    <row r="6671" spans="1:8" x14ac:dyDescent="0.2">
      <c r="A6671">
        <f t="shared" si="624"/>
        <v>12</v>
      </c>
      <c r="B6671" t="b">
        <f t="shared" si="625"/>
        <v>0</v>
      </c>
      <c r="C6671" t="str">
        <f t="shared" si="626"/>
        <v>OFF</v>
      </c>
      <c r="D6671" s="4">
        <f t="shared" si="628"/>
        <v>42707.874999983826</v>
      </c>
      <c r="E6671" t="str">
        <f t="shared" si="629"/>
        <v>LRKPLGS</v>
      </c>
      <c r="F6671" s="39">
        <v>71.219970703125</v>
      </c>
      <c r="G6671">
        <f t="shared" si="627"/>
        <v>1.0912748097552101E-3</v>
      </c>
      <c r="H6671" s="38">
        <f>G6671*SUMIF('Manual Inputs'!$B$11:$B$22,'Expanded kW'!A6671,'Manual Inputs'!$C$11:$C$22)</f>
        <v>35756.655852698728</v>
      </c>
    </row>
    <row r="6672" spans="1:8" x14ac:dyDescent="0.2">
      <c r="A6672">
        <f t="shared" si="624"/>
        <v>12</v>
      </c>
      <c r="B6672" t="b">
        <f t="shared" si="625"/>
        <v>0</v>
      </c>
      <c r="C6672" t="str">
        <f t="shared" si="626"/>
        <v>OFF</v>
      </c>
      <c r="D6672" s="4">
        <f t="shared" si="628"/>
        <v>42707.91666665049</v>
      </c>
      <c r="E6672" t="str">
        <f t="shared" si="629"/>
        <v>LRKPLGS</v>
      </c>
      <c r="F6672" s="39">
        <v>69.443572998046875</v>
      </c>
      <c r="G6672">
        <f t="shared" si="627"/>
        <v>1.0640557860948469E-3</v>
      </c>
      <c r="H6672" s="38">
        <f>G6672*SUMIF('Manual Inputs'!$B$11:$B$22,'Expanded kW'!A6672,'Manual Inputs'!$C$11:$C$22)</f>
        <v>34864.798684394453</v>
      </c>
    </row>
    <row r="6673" spans="1:8" x14ac:dyDescent="0.2">
      <c r="A6673">
        <f t="shared" si="624"/>
        <v>12</v>
      </c>
      <c r="B6673" t="b">
        <f t="shared" si="625"/>
        <v>0</v>
      </c>
      <c r="C6673" t="str">
        <f t="shared" si="626"/>
        <v>OFF</v>
      </c>
      <c r="D6673" s="4">
        <f t="shared" si="628"/>
        <v>42707.958333317154</v>
      </c>
      <c r="E6673" t="str">
        <f t="shared" si="629"/>
        <v>LRKPLGS</v>
      </c>
      <c r="F6673" s="39">
        <v>69.221351623535156</v>
      </c>
      <c r="G6673">
        <f t="shared" si="627"/>
        <v>1.0606507778394424E-3</v>
      </c>
      <c r="H6673" s="38">
        <f>G6673*SUMIF('Manual Inputs'!$B$11:$B$22,'Expanded kW'!A6673,'Manual Inputs'!$C$11:$C$22)</f>
        <v>34753.230354148276</v>
      </c>
    </row>
    <row r="6674" spans="1:8" x14ac:dyDescent="0.2">
      <c r="A6674">
        <f t="shared" si="624"/>
        <v>12</v>
      </c>
      <c r="B6674" t="b">
        <f t="shared" si="625"/>
        <v>0</v>
      </c>
      <c r="C6674" t="str">
        <f t="shared" si="626"/>
        <v>OFF</v>
      </c>
      <c r="D6674" s="4">
        <f t="shared" si="628"/>
        <v>42707.999999983818</v>
      </c>
      <c r="E6674" t="str">
        <f t="shared" si="629"/>
        <v>LRKPLGS</v>
      </c>
      <c r="F6674" s="39">
        <v>68.539451599121094</v>
      </c>
      <c r="G6674">
        <f t="shared" si="627"/>
        <v>1.0502022995254533E-3</v>
      </c>
      <c r="H6674" s="38">
        <f>G6674*SUMIF('Manual Inputs'!$B$11:$B$22,'Expanded kW'!A6674,'Manual Inputs'!$C$11:$C$22)</f>
        <v>34410.876036136026</v>
      </c>
    </row>
    <row r="6675" spans="1:8" x14ac:dyDescent="0.2">
      <c r="A6675">
        <f t="shared" si="624"/>
        <v>12</v>
      </c>
      <c r="B6675" t="b">
        <f t="shared" si="625"/>
        <v>0</v>
      </c>
      <c r="C6675" t="str">
        <f t="shared" si="626"/>
        <v>OFF</v>
      </c>
      <c r="D6675" s="4">
        <f t="shared" si="628"/>
        <v>42708.041666650483</v>
      </c>
      <c r="E6675" t="str">
        <f t="shared" si="629"/>
        <v>LRKPLGS</v>
      </c>
      <c r="F6675" s="39">
        <v>68.82537841796875</v>
      </c>
      <c r="G6675">
        <f t="shared" si="627"/>
        <v>1.0545834405419603E-3</v>
      </c>
      <c r="H6675" s="38">
        <f>G6675*SUMIF('Manual Inputs'!$B$11:$B$22,'Expanded kW'!A6675,'Manual Inputs'!$C$11:$C$22)</f>
        <v>34554.428283625843</v>
      </c>
    </row>
    <row r="6676" spans="1:8" x14ac:dyDescent="0.2">
      <c r="A6676">
        <f t="shared" si="624"/>
        <v>12</v>
      </c>
      <c r="B6676" t="b">
        <f t="shared" si="625"/>
        <v>0</v>
      </c>
      <c r="C6676" t="str">
        <f t="shared" si="626"/>
        <v>OFF</v>
      </c>
      <c r="D6676" s="4">
        <f t="shared" si="628"/>
        <v>42708.083333317147</v>
      </c>
      <c r="E6676" t="str">
        <f t="shared" si="629"/>
        <v>LRKPLGS</v>
      </c>
      <c r="F6676" s="39">
        <v>68.564849853515625</v>
      </c>
      <c r="G6676">
        <f t="shared" si="627"/>
        <v>1.0505914667064964E-3</v>
      </c>
      <c r="H6676" s="38">
        <f>G6676*SUMIF('Manual Inputs'!$B$11:$B$22,'Expanded kW'!A6676,'Manual Inputs'!$C$11:$C$22)</f>
        <v>34423.627468531726</v>
      </c>
    </row>
    <row r="6677" spans="1:8" x14ac:dyDescent="0.2">
      <c r="A6677">
        <f t="shared" si="624"/>
        <v>12</v>
      </c>
      <c r="B6677" t="b">
        <f t="shared" si="625"/>
        <v>0</v>
      </c>
      <c r="C6677" t="str">
        <f t="shared" si="626"/>
        <v>OFF</v>
      </c>
      <c r="D6677" s="4">
        <f t="shared" si="628"/>
        <v>42708.124999983811</v>
      </c>
      <c r="E6677" t="str">
        <f t="shared" si="629"/>
        <v>LRKPLGS</v>
      </c>
      <c r="F6677" s="39">
        <v>67.47637939453125</v>
      </c>
      <c r="G6677">
        <f t="shared" si="627"/>
        <v>1.033913274040514E-3</v>
      </c>
      <c r="H6677" s="38">
        <f>G6677*SUMIF('Manual Inputs'!$B$11:$B$22,'Expanded kW'!A6677,'Manual Inputs'!$C$11:$C$22)</f>
        <v>33877.150641547778</v>
      </c>
    </row>
    <row r="6678" spans="1:8" x14ac:dyDescent="0.2">
      <c r="A6678">
        <f t="shared" si="624"/>
        <v>12</v>
      </c>
      <c r="B6678" t="b">
        <f t="shared" si="625"/>
        <v>0</v>
      </c>
      <c r="C6678" t="str">
        <f t="shared" si="626"/>
        <v>OFF</v>
      </c>
      <c r="D6678" s="4">
        <f t="shared" si="628"/>
        <v>42708.166666650475</v>
      </c>
      <c r="E6678" t="str">
        <f t="shared" si="629"/>
        <v>LRKPLGS</v>
      </c>
      <c r="F6678" s="39">
        <v>68.306800842285156</v>
      </c>
      <c r="G6678">
        <f t="shared" si="627"/>
        <v>1.046637486062333E-3</v>
      </c>
      <c r="H6678" s="38">
        <f>G6678*SUMIF('Manual Inputs'!$B$11:$B$22,'Expanded kW'!A6678,'Manual Inputs'!$C$11:$C$22)</f>
        <v>34294.071536444098</v>
      </c>
    </row>
    <row r="6679" spans="1:8" x14ac:dyDescent="0.2">
      <c r="A6679">
        <f t="shared" si="624"/>
        <v>12</v>
      </c>
      <c r="B6679" t="b">
        <f t="shared" si="625"/>
        <v>0</v>
      </c>
      <c r="C6679" t="str">
        <f t="shared" si="626"/>
        <v>OFF</v>
      </c>
      <c r="D6679" s="4">
        <f t="shared" si="628"/>
        <v>42708.208333317139</v>
      </c>
      <c r="E6679" t="str">
        <f t="shared" si="629"/>
        <v>LRKPLGS</v>
      </c>
      <c r="F6679" s="39">
        <v>77.056068420410156</v>
      </c>
      <c r="G6679">
        <f t="shared" si="627"/>
        <v>1.1806989749614972E-3</v>
      </c>
      <c r="H6679" s="38">
        <f>G6679*SUMIF('Manual Inputs'!$B$11:$B$22,'Expanded kW'!A6679,'Manual Inputs'!$C$11:$C$22)</f>
        <v>38686.72357863967</v>
      </c>
    </row>
    <row r="6680" spans="1:8" x14ac:dyDescent="0.2">
      <c r="A6680">
        <f t="shared" si="624"/>
        <v>12</v>
      </c>
      <c r="B6680" t="b">
        <f t="shared" si="625"/>
        <v>0</v>
      </c>
      <c r="C6680" t="str">
        <f t="shared" si="626"/>
        <v>OFF</v>
      </c>
      <c r="D6680" s="4">
        <f t="shared" si="628"/>
        <v>42708.249999983804</v>
      </c>
      <c r="E6680" t="str">
        <f t="shared" si="629"/>
        <v>LRKPLGS</v>
      </c>
      <c r="F6680" s="39">
        <v>78.401451110839844</v>
      </c>
      <c r="G6680">
        <f t="shared" si="627"/>
        <v>1.2013137298547084E-3</v>
      </c>
      <c r="H6680" s="38">
        <f>G6680*SUMIF('Manual Inputs'!$B$11:$B$22,'Expanded kW'!A6680,'Manual Inputs'!$C$11:$C$22)</f>
        <v>39362.185606732884</v>
      </c>
    </row>
    <row r="6681" spans="1:8" x14ac:dyDescent="0.2">
      <c r="A6681">
        <f t="shared" si="624"/>
        <v>12</v>
      </c>
      <c r="B6681" t="b">
        <f t="shared" si="625"/>
        <v>0</v>
      </c>
      <c r="C6681" t="str">
        <f t="shared" si="626"/>
        <v>OFF</v>
      </c>
      <c r="D6681" s="4">
        <f t="shared" si="628"/>
        <v>42708.291666650468</v>
      </c>
      <c r="E6681" t="str">
        <f t="shared" si="629"/>
        <v>LRKPLGS</v>
      </c>
      <c r="F6681" s="39">
        <v>74.318344116210937</v>
      </c>
      <c r="G6681">
        <f t="shared" si="627"/>
        <v>1.1387499325829086E-3</v>
      </c>
      <c r="H6681" s="38">
        <f>G6681*SUMIF('Manual Inputs'!$B$11:$B$22,'Expanded kW'!A6681,'Manual Inputs'!$C$11:$C$22)</f>
        <v>37312.22335351495</v>
      </c>
    </row>
    <row r="6682" spans="1:8" x14ac:dyDescent="0.2">
      <c r="A6682">
        <f t="shared" si="624"/>
        <v>12</v>
      </c>
      <c r="B6682" t="b">
        <f t="shared" si="625"/>
        <v>0</v>
      </c>
      <c r="C6682" t="str">
        <f t="shared" si="626"/>
        <v>OFF</v>
      </c>
      <c r="D6682" s="4">
        <f t="shared" si="628"/>
        <v>42708.333333317132</v>
      </c>
      <c r="E6682" t="str">
        <f t="shared" si="629"/>
        <v>LRKPLGS</v>
      </c>
      <c r="F6682" s="39">
        <v>76.156959533691406</v>
      </c>
      <c r="G6682">
        <f t="shared" si="627"/>
        <v>1.1669222930895938E-3</v>
      </c>
      <c r="H6682" s="38">
        <f>G6682*SUMIF('Manual Inputs'!$B$11:$B$22,'Expanded kW'!A6682,'Manual Inputs'!$C$11:$C$22)</f>
        <v>38235.317509258974</v>
      </c>
    </row>
    <row r="6683" spans="1:8" x14ac:dyDescent="0.2">
      <c r="A6683">
        <f t="shared" si="624"/>
        <v>12</v>
      </c>
      <c r="B6683" t="b">
        <f t="shared" si="625"/>
        <v>0</v>
      </c>
      <c r="C6683" t="str">
        <f t="shared" si="626"/>
        <v>OFF</v>
      </c>
      <c r="D6683" s="4">
        <f t="shared" si="628"/>
        <v>42708.374999983796</v>
      </c>
      <c r="E6683" t="str">
        <f t="shared" si="629"/>
        <v>LRKPLGS</v>
      </c>
      <c r="F6683" s="39">
        <v>78.490814208984375</v>
      </c>
      <c r="G6683">
        <f t="shared" si="627"/>
        <v>1.2026830044691746E-3</v>
      </c>
      <c r="H6683" s="38">
        <f>G6683*SUMIF('Manual Inputs'!$B$11:$B$22,'Expanded kW'!A6683,'Manual Inputs'!$C$11:$C$22)</f>
        <v>39407.051190286751</v>
      </c>
    </row>
    <row r="6684" spans="1:8" x14ac:dyDescent="0.2">
      <c r="A6684">
        <f t="shared" si="624"/>
        <v>12</v>
      </c>
      <c r="B6684" t="b">
        <f t="shared" si="625"/>
        <v>0</v>
      </c>
      <c r="C6684" t="str">
        <f t="shared" si="626"/>
        <v>OFF</v>
      </c>
      <c r="D6684" s="4">
        <f t="shared" si="628"/>
        <v>42708.416666650461</v>
      </c>
      <c r="E6684" t="str">
        <f t="shared" si="629"/>
        <v>LRKPLGS</v>
      </c>
      <c r="F6684" s="39">
        <v>80.975044250488281</v>
      </c>
      <c r="G6684">
        <f t="shared" si="627"/>
        <v>1.2407478567734651E-3</v>
      </c>
      <c r="H6684" s="38">
        <f>G6684*SUMIF('Manual Inputs'!$B$11:$B$22,'Expanded kW'!A6684,'Manual Inputs'!$C$11:$C$22)</f>
        <v>40654.282237646519</v>
      </c>
    </row>
    <row r="6685" spans="1:8" x14ac:dyDescent="0.2">
      <c r="A6685">
        <f t="shared" si="624"/>
        <v>12</v>
      </c>
      <c r="B6685" t="b">
        <f t="shared" si="625"/>
        <v>0</v>
      </c>
      <c r="C6685" t="str">
        <f t="shared" si="626"/>
        <v>OFF</v>
      </c>
      <c r="D6685" s="4">
        <f t="shared" si="628"/>
        <v>42708.458333317125</v>
      </c>
      <c r="E6685" t="str">
        <f t="shared" si="629"/>
        <v>LRKPLGS</v>
      </c>
      <c r="F6685" s="39">
        <v>79.129180908203125</v>
      </c>
      <c r="G6685">
        <f t="shared" si="627"/>
        <v>1.2124644392460557E-3</v>
      </c>
      <c r="H6685" s="38">
        <f>G6685*SUMIF('Manual Inputs'!$B$11:$B$22,'Expanded kW'!A6685,'Manual Inputs'!$C$11:$C$22)</f>
        <v>39727.549193114297</v>
      </c>
    </row>
    <row r="6686" spans="1:8" x14ac:dyDescent="0.2">
      <c r="A6686">
        <f t="shared" si="624"/>
        <v>12</v>
      </c>
      <c r="B6686" t="b">
        <f t="shared" si="625"/>
        <v>0</v>
      </c>
      <c r="C6686" t="str">
        <f t="shared" si="626"/>
        <v>OFF</v>
      </c>
      <c r="D6686" s="4">
        <f t="shared" si="628"/>
        <v>42708.499999983789</v>
      </c>
      <c r="E6686" t="str">
        <f t="shared" si="629"/>
        <v>LRKPLGS</v>
      </c>
      <c r="F6686" s="39">
        <v>82.8504638671875</v>
      </c>
      <c r="G6686">
        <f t="shared" si="627"/>
        <v>1.2694841531411751E-3</v>
      </c>
      <c r="H6686" s="38">
        <f>G6686*SUMIF('Manual Inputs'!$B$11:$B$22,'Expanded kW'!A6686,'Manual Inputs'!$C$11:$C$22)</f>
        <v>41595.854287616086</v>
      </c>
    </row>
    <row r="6687" spans="1:8" x14ac:dyDescent="0.2">
      <c r="A6687">
        <f t="shared" si="624"/>
        <v>12</v>
      </c>
      <c r="B6687" t="b">
        <f t="shared" si="625"/>
        <v>0</v>
      </c>
      <c r="C6687" t="str">
        <f t="shared" si="626"/>
        <v>OFF</v>
      </c>
      <c r="D6687" s="4">
        <f t="shared" si="628"/>
        <v>42708.541666650453</v>
      </c>
      <c r="E6687" t="str">
        <f t="shared" si="629"/>
        <v>LRKPLGS</v>
      </c>
      <c r="F6687" s="39">
        <v>82.488563537597656</v>
      </c>
      <c r="G6687">
        <f t="shared" si="627"/>
        <v>1.263938900743224E-3</v>
      </c>
      <c r="H6687" s="38">
        <f>G6687*SUMIF('Manual Inputs'!$B$11:$B$22,'Expanded kW'!A6687,'Manual Inputs'!$C$11:$C$22)</f>
        <v>41414.15882480744</v>
      </c>
    </row>
    <row r="6688" spans="1:8" x14ac:dyDescent="0.2">
      <c r="A6688">
        <f t="shared" si="624"/>
        <v>12</v>
      </c>
      <c r="B6688" t="b">
        <f t="shared" si="625"/>
        <v>0</v>
      </c>
      <c r="C6688" t="str">
        <f t="shared" si="626"/>
        <v>OFF</v>
      </c>
      <c r="D6688" s="4">
        <f t="shared" si="628"/>
        <v>42708.583333317118</v>
      </c>
      <c r="E6688" t="str">
        <f t="shared" si="629"/>
        <v>LRKPLGS</v>
      </c>
      <c r="F6688" s="39">
        <v>77.55242919921875</v>
      </c>
      <c r="G6688">
        <f t="shared" si="627"/>
        <v>1.1883045104470729E-3</v>
      </c>
      <c r="H6688" s="38">
        <f>G6688*SUMIF('Manual Inputs'!$B$11:$B$22,'Expanded kW'!A6688,'Manual Inputs'!$C$11:$C$22)</f>
        <v>38935.926174083266</v>
      </c>
    </row>
    <row r="6689" spans="1:8" x14ac:dyDescent="0.2">
      <c r="A6689">
        <f t="shared" si="624"/>
        <v>12</v>
      </c>
      <c r="B6689" t="b">
        <f t="shared" si="625"/>
        <v>0</v>
      </c>
      <c r="C6689" t="str">
        <f t="shared" si="626"/>
        <v>OFF</v>
      </c>
      <c r="D6689" s="4">
        <f t="shared" si="628"/>
        <v>42708.624999983782</v>
      </c>
      <c r="E6689" t="str">
        <f t="shared" si="629"/>
        <v>LRKPLGS</v>
      </c>
      <c r="F6689" s="39">
        <v>80.267852783203125</v>
      </c>
      <c r="G6689">
        <f t="shared" si="627"/>
        <v>1.2299118479082122E-3</v>
      </c>
      <c r="H6689" s="38">
        <f>G6689*SUMIF('Manual Inputs'!$B$11:$B$22,'Expanded kW'!A6689,'Manual Inputs'!$C$11:$C$22)</f>
        <v>40299.230112968085</v>
      </c>
    </row>
    <row r="6690" spans="1:8" x14ac:dyDescent="0.2">
      <c r="A6690">
        <f t="shared" si="624"/>
        <v>12</v>
      </c>
      <c r="B6690" t="b">
        <f t="shared" si="625"/>
        <v>0</v>
      </c>
      <c r="C6690" t="str">
        <f t="shared" si="626"/>
        <v>OFF</v>
      </c>
      <c r="D6690" s="4">
        <f t="shared" si="628"/>
        <v>42708.666666650446</v>
      </c>
      <c r="E6690" t="str">
        <f t="shared" si="629"/>
        <v>LRKPLGS</v>
      </c>
      <c r="F6690" s="39">
        <v>81.032081604003906</v>
      </c>
      <c r="G6690">
        <f t="shared" si="627"/>
        <v>1.2416218170755011E-3</v>
      </c>
      <c r="H6690" s="38">
        <f>G6690*SUMIF('Manual Inputs'!$B$11:$B$22,'Expanded kW'!A6690,'Manual Inputs'!$C$11:$C$22)</f>
        <v>40682.918377205016</v>
      </c>
    </row>
    <row r="6691" spans="1:8" x14ac:dyDescent="0.2">
      <c r="A6691">
        <f t="shared" si="624"/>
        <v>12</v>
      </c>
      <c r="B6691" t="b">
        <f t="shared" si="625"/>
        <v>0</v>
      </c>
      <c r="C6691" t="str">
        <f t="shared" si="626"/>
        <v>OFF</v>
      </c>
      <c r="D6691" s="4">
        <f t="shared" si="628"/>
        <v>42708.70833331711</v>
      </c>
      <c r="E6691" t="str">
        <f t="shared" si="629"/>
        <v>LRKPLGS</v>
      </c>
      <c r="F6691" s="39">
        <v>83.329811096191406</v>
      </c>
      <c r="G6691">
        <f t="shared" si="627"/>
        <v>1.2768289968833667E-3</v>
      </c>
      <c r="H6691" s="38">
        <f>G6691*SUMIF('Manual Inputs'!$B$11:$B$22,'Expanded kW'!A6691,'Manual Inputs'!$C$11:$C$22)</f>
        <v>41836.515070430549</v>
      </c>
    </row>
    <row r="6692" spans="1:8" x14ac:dyDescent="0.2">
      <c r="A6692">
        <f t="shared" si="624"/>
        <v>12</v>
      </c>
      <c r="B6692" t="b">
        <f t="shared" si="625"/>
        <v>0</v>
      </c>
      <c r="C6692" t="str">
        <f t="shared" si="626"/>
        <v>OFF</v>
      </c>
      <c r="D6692" s="4">
        <f t="shared" si="628"/>
        <v>42708.749999983775</v>
      </c>
      <c r="E6692" t="str">
        <f t="shared" si="629"/>
        <v>LRKPLGS</v>
      </c>
      <c r="F6692" s="39">
        <v>74.98834228515625</v>
      </c>
      <c r="G6692">
        <f t="shared" si="627"/>
        <v>1.1490160435786558E-3</v>
      </c>
      <c r="H6692" s="38">
        <f>G6692*SUMIF('Manual Inputs'!$B$11:$B$22,'Expanded kW'!A6692,'Manual Inputs'!$C$11:$C$22)</f>
        <v>37648.602233096055</v>
      </c>
    </row>
    <row r="6693" spans="1:8" x14ac:dyDescent="0.2">
      <c r="A6693">
        <f t="shared" si="624"/>
        <v>12</v>
      </c>
      <c r="B6693" t="b">
        <f t="shared" si="625"/>
        <v>0</v>
      </c>
      <c r="C6693" t="str">
        <f t="shared" si="626"/>
        <v>OFF</v>
      </c>
      <c r="D6693" s="4">
        <f t="shared" si="628"/>
        <v>42708.791666650439</v>
      </c>
      <c r="E6693" t="str">
        <f t="shared" si="629"/>
        <v>LRKPLGS</v>
      </c>
      <c r="F6693" s="39">
        <v>68.202125549316406</v>
      </c>
      <c r="G6693">
        <f t="shared" si="627"/>
        <v>1.045033588878821E-3</v>
      </c>
      <c r="H6693" s="38">
        <f>G6693*SUMIF('Manual Inputs'!$B$11:$B$22,'Expanded kW'!A6693,'Manual Inputs'!$C$11:$C$22)</f>
        <v>34241.518321524003</v>
      </c>
    </row>
    <row r="6694" spans="1:8" x14ac:dyDescent="0.2">
      <c r="A6694">
        <f t="shared" si="624"/>
        <v>12</v>
      </c>
      <c r="B6694" t="b">
        <f t="shared" si="625"/>
        <v>0</v>
      </c>
      <c r="C6694" t="str">
        <f t="shared" si="626"/>
        <v>OFF</v>
      </c>
      <c r="D6694" s="4">
        <f t="shared" si="628"/>
        <v>42708.833333317103</v>
      </c>
      <c r="E6694" t="str">
        <f t="shared" si="629"/>
        <v>LRKPLGS</v>
      </c>
      <c r="F6694" s="39">
        <v>66.544624328613281</v>
      </c>
      <c r="G6694">
        <f t="shared" si="627"/>
        <v>1.0196363679668436E-3</v>
      </c>
      <c r="H6694" s="38">
        <f>G6694*SUMIF('Manual Inputs'!$B$11:$B$22,'Expanded kW'!A6694,'Manual Inputs'!$C$11:$C$22)</f>
        <v>33409.354250983197</v>
      </c>
    </row>
    <row r="6695" spans="1:8" x14ac:dyDescent="0.2">
      <c r="A6695">
        <f t="shared" si="624"/>
        <v>12</v>
      </c>
      <c r="B6695" t="b">
        <f t="shared" si="625"/>
        <v>0</v>
      </c>
      <c r="C6695" t="str">
        <f t="shared" si="626"/>
        <v>OFF</v>
      </c>
      <c r="D6695" s="4">
        <f t="shared" si="628"/>
        <v>42708.874999983767</v>
      </c>
      <c r="E6695" t="str">
        <f t="shared" si="629"/>
        <v>LRKPLGS</v>
      </c>
      <c r="F6695" s="39">
        <v>68.334602355957031</v>
      </c>
      <c r="G6695">
        <f t="shared" si="627"/>
        <v>1.0470634774134057E-3</v>
      </c>
      <c r="H6695" s="38">
        <f>G6695*SUMIF('Manual Inputs'!$B$11:$B$22,'Expanded kW'!A6695,'Manual Inputs'!$C$11:$C$22)</f>
        <v>34308.02954775378</v>
      </c>
    </row>
    <row r="6696" spans="1:8" x14ac:dyDescent="0.2">
      <c r="A6696">
        <f t="shared" si="624"/>
        <v>12</v>
      </c>
      <c r="B6696" t="b">
        <f t="shared" si="625"/>
        <v>0</v>
      </c>
      <c r="C6696" t="str">
        <f t="shared" si="626"/>
        <v>OFF</v>
      </c>
      <c r="D6696" s="4">
        <f t="shared" si="628"/>
        <v>42708.916666650432</v>
      </c>
      <c r="E6696" t="str">
        <f t="shared" si="629"/>
        <v>LRKPLGS</v>
      </c>
      <c r="F6696" s="39">
        <v>66.686180114746094</v>
      </c>
      <c r="G6696">
        <f t="shared" si="627"/>
        <v>1.0218053700326512E-3</v>
      </c>
      <c r="H6696" s="38">
        <f>G6696*SUMIF('Manual Inputs'!$B$11:$B$22,'Expanded kW'!A6696,'Manual Inputs'!$C$11:$C$22)</f>
        <v>33480.423664221351</v>
      </c>
    </row>
    <row r="6697" spans="1:8" x14ac:dyDescent="0.2">
      <c r="A6697">
        <f t="shared" si="624"/>
        <v>12</v>
      </c>
      <c r="B6697" t="b">
        <f t="shared" si="625"/>
        <v>0</v>
      </c>
      <c r="C6697" t="str">
        <f t="shared" si="626"/>
        <v>OFF</v>
      </c>
      <c r="D6697" s="4">
        <f t="shared" si="628"/>
        <v>42708.958333317096</v>
      </c>
      <c r="E6697" t="str">
        <f t="shared" si="629"/>
        <v>LRKPLGS</v>
      </c>
      <c r="F6697" s="39">
        <v>65.144973754882813</v>
      </c>
      <c r="G6697">
        <f t="shared" si="627"/>
        <v>9.9819008824372562E-4</v>
      </c>
      <c r="H6697" s="38">
        <f>G6697*SUMIF('Manual Inputs'!$B$11:$B$22,'Expanded kW'!A6697,'Manual Inputs'!$C$11:$C$22)</f>
        <v>32706.646521889503</v>
      </c>
    </row>
    <row r="6698" spans="1:8" x14ac:dyDescent="0.2">
      <c r="A6698">
        <f t="shared" si="624"/>
        <v>12</v>
      </c>
      <c r="B6698" t="b">
        <f t="shared" si="625"/>
        <v>0</v>
      </c>
      <c r="C6698" t="str">
        <f t="shared" si="626"/>
        <v>OFF</v>
      </c>
      <c r="D6698" s="4">
        <f t="shared" si="628"/>
        <v>42708.99999998376</v>
      </c>
      <c r="E6698" t="str">
        <f t="shared" si="629"/>
        <v>LRKPLGS</v>
      </c>
      <c r="F6698" s="39">
        <v>63.767116546630859</v>
      </c>
      <c r="G6698">
        <f t="shared" si="627"/>
        <v>9.7707773944660618E-4</v>
      </c>
      <c r="H6698" s="38">
        <f>G6698*SUMIF('Manual Inputs'!$B$11:$B$22,'Expanded kW'!A6698,'Manual Inputs'!$C$11:$C$22)</f>
        <v>32014.880356820526</v>
      </c>
    </row>
    <row r="6699" spans="1:8" x14ac:dyDescent="0.2">
      <c r="A6699">
        <f t="shared" si="624"/>
        <v>12</v>
      </c>
      <c r="B6699" t="b">
        <f t="shared" si="625"/>
        <v>0</v>
      </c>
      <c r="C6699" t="str">
        <f t="shared" si="626"/>
        <v>OFF</v>
      </c>
      <c r="D6699" s="4">
        <f t="shared" si="628"/>
        <v>42709.041666650424</v>
      </c>
      <c r="E6699" t="str">
        <f t="shared" si="629"/>
        <v>LRKPLGS</v>
      </c>
      <c r="F6699" s="39">
        <v>63.889553070068359</v>
      </c>
      <c r="G6699">
        <f t="shared" si="627"/>
        <v>9.7895378478195607E-4</v>
      </c>
      <c r="H6699" s="38">
        <f>G6699*SUMIF('Manual Inputs'!$B$11:$B$22,'Expanded kW'!A6699,'Manual Inputs'!$C$11:$C$22)</f>
        <v>32076.350764476334</v>
      </c>
    </row>
    <row r="6700" spans="1:8" x14ac:dyDescent="0.2">
      <c r="A6700">
        <f t="shared" si="624"/>
        <v>12</v>
      </c>
      <c r="B6700" t="b">
        <f t="shared" si="625"/>
        <v>0</v>
      </c>
      <c r="C6700" t="str">
        <f t="shared" si="626"/>
        <v>OFF</v>
      </c>
      <c r="D6700" s="4">
        <f t="shared" si="628"/>
        <v>42709.083333317089</v>
      </c>
      <c r="E6700" t="str">
        <f t="shared" si="629"/>
        <v>LRKPLGS</v>
      </c>
      <c r="F6700" s="39">
        <v>63.328018188476563</v>
      </c>
      <c r="G6700">
        <f t="shared" si="627"/>
        <v>9.7034961287581511E-4</v>
      </c>
      <c r="H6700" s="38">
        <f>G6700*SUMIF('Manual Inputs'!$B$11:$B$22,'Expanded kW'!A6700,'Manual Inputs'!$C$11:$C$22)</f>
        <v>31794.426898008314</v>
      </c>
    </row>
    <row r="6701" spans="1:8" x14ac:dyDescent="0.2">
      <c r="A6701">
        <f t="shared" si="624"/>
        <v>12</v>
      </c>
      <c r="B6701" t="b">
        <f t="shared" si="625"/>
        <v>0</v>
      </c>
      <c r="C6701" t="str">
        <f t="shared" si="626"/>
        <v>OFF</v>
      </c>
      <c r="D6701" s="4">
        <f t="shared" si="628"/>
        <v>42709.124999983753</v>
      </c>
      <c r="E6701" t="str">
        <f t="shared" si="629"/>
        <v>LRKPLGS</v>
      </c>
      <c r="F6701" s="39">
        <v>65.655570983886719</v>
      </c>
      <c r="G6701">
        <f t="shared" si="627"/>
        <v>1.0060137630984293E-3</v>
      </c>
      <c r="H6701" s="38">
        <f>G6701*SUMIF('Manual Inputs'!$B$11:$B$22,'Expanded kW'!A6701,'Manual Inputs'!$C$11:$C$22)</f>
        <v>32962.996660994977</v>
      </c>
    </row>
    <row r="6702" spans="1:8" x14ac:dyDescent="0.2">
      <c r="A6702">
        <f t="shared" si="624"/>
        <v>12</v>
      </c>
      <c r="B6702" t="b">
        <f t="shared" si="625"/>
        <v>0</v>
      </c>
      <c r="C6702" t="str">
        <f t="shared" si="626"/>
        <v>OFF</v>
      </c>
      <c r="D6702" s="4">
        <f t="shared" si="628"/>
        <v>42709.166666650417</v>
      </c>
      <c r="E6702" t="str">
        <f t="shared" si="629"/>
        <v>LRKPLGS</v>
      </c>
      <c r="F6702" s="39">
        <v>67.843017578125</v>
      </c>
      <c r="G6702">
        <f t="shared" si="627"/>
        <v>1.0395311226593807E-3</v>
      </c>
      <c r="H6702" s="38">
        <f>G6702*SUMIF('Manual Inputs'!$B$11:$B$22,'Expanded kW'!A6702,'Manual Inputs'!$C$11:$C$22)</f>
        <v>34061.224788501138</v>
      </c>
    </row>
    <row r="6703" spans="1:8" x14ac:dyDescent="0.2">
      <c r="A6703">
        <f t="shared" si="624"/>
        <v>12</v>
      </c>
      <c r="B6703" t="b">
        <f t="shared" si="625"/>
        <v>0</v>
      </c>
      <c r="C6703" t="str">
        <f t="shared" si="626"/>
        <v>OFF</v>
      </c>
      <c r="D6703" s="4">
        <f t="shared" si="628"/>
        <v>42709.208333317081</v>
      </c>
      <c r="E6703" t="str">
        <f t="shared" si="629"/>
        <v>LRKPLGS</v>
      </c>
      <c r="F6703" s="39">
        <v>82.9202880859375</v>
      </c>
      <c r="G6703">
        <f t="shared" si="627"/>
        <v>1.2705540414081941E-3</v>
      </c>
      <c r="H6703" s="38">
        <f>G6703*SUMIF('Manual Inputs'!$B$11:$B$22,'Expanded kW'!A6703,'Manual Inputs'!$C$11:$C$22)</f>
        <v>41630.910193078817</v>
      </c>
    </row>
    <row r="6704" spans="1:8" x14ac:dyDescent="0.2">
      <c r="A6704">
        <f t="shared" si="624"/>
        <v>12</v>
      </c>
      <c r="B6704" t="b">
        <f t="shared" si="625"/>
        <v>0</v>
      </c>
      <c r="C6704" t="str">
        <f t="shared" si="626"/>
        <v>OFF</v>
      </c>
      <c r="D6704" s="4">
        <f t="shared" si="628"/>
        <v>42709.249999983746</v>
      </c>
      <c r="E6704" t="str">
        <f t="shared" si="629"/>
        <v>LRKPLGS</v>
      </c>
      <c r="F6704" s="39">
        <v>93.711662292480469</v>
      </c>
      <c r="G6704">
        <f t="shared" si="627"/>
        <v>1.4359059043474712E-3</v>
      </c>
      <c r="H6704" s="38">
        <f>G6704*SUMIF('Manual Inputs'!$B$11:$B$22,'Expanded kW'!A6704,'Manual Inputs'!$C$11:$C$22)</f>
        <v>47048.821066554025</v>
      </c>
    </row>
    <row r="6705" spans="1:8" x14ac:dyDescent="0.2">
      <c r="A6705">
        <f t="shared" si="624"/>
        <v>12</v>
      </c>
      <c r="B6705" t="b">
        <f t="shared" si="625"/>
        <v>0</v>
      </c>
      <c r="C6705" t="str">
        <f t="shared" si="626"/>
        <v>ON</v>
      </c>
      <c r="D6705" s="4">
        <f t="shared" si="628"/>
        <v>42709.29166665041</v>
      </c>
      <c r="E6705" t="str">
        <f t="shared" si="629"/>
        <v>LRKPLGS</v>
      </c>
      <c r="F6705" s="39">
        <v>102.0255126953125</v>
      </c>
      <c r="G6705">
        <f t="shared" si="627"/>
        <v>1.5632956719521594E-3</v>
      </c>
      <c r="H6705" s="38">
        <f>G6705*SUMIF('Manual Inputs'!$B$11:$B$22,'Expanded kW'!A6705,'Manual Inputs'!$C$11:$C$22)</f>
        <v>51222.867822400854</v>
      </c>
    </row>
    <row r="6706" spans="1:8" x14ac:dyDescent="0.2">
      <c r="A6706">
        <f t="shared" si="624"/>
        <v>12</v>
      </c>
      <c r="B6706" t="b">
        <f t="shared" si="625"/>
        <v>0</v>
      </c>
      <c r="C6706" t="str">
        <f t="shared" si="626"/>
        <v>ON</v>
      </c>
      <c r="D6706" s="4">
        <f t="shared" si="628"/>
        <v>42709.333333317074</v>
      </c>
      <c r="E6706" t="str">
        <f t="shared" si="629"/>
        <v>LRKPLGS</v>
      </c>
      <c r="F6706" s="39">
        <v>100.08631134033203</v>
      </c>
      <c r="G6706">
        <f t="shared" si="627"/>
        <v>1.5335820738020763E-3</v>
      </c>
      <c r="H6706" s="38">
        <f>G6706*SUMIF('Manual Inputs'!$B$11:$B$22,'Expanded kW'!A6706,'Manual Inputs'!$C$11:$C$22)</f>
        <v>50249.273551095146</v>
      </c>
    </row>
    <row r="6707" spans="1:8" x14ac:dyDescent="0.2">
      <c r="A6707">
        <f t="shared" si="624"/>
        <v>12</v>
      </c>
      <c r="B6707" t="b">
        <f t="shared" si="625"/>
        <v>0</v>
      </c>
      <c r="C6707" t="str">
        <f t="shared" si="626"/>
        <v>ON</v>
      </c>
      <c r="D6707" s="4">
        <f t="shared" si="628"/>
        <v>42709.374999983738</v>
      </c>
      <c r="E6707" t="str">
        <f t="shared" si="629"/>
        <v>LRKPLGS</v>
      </c>
      <c r="F6707" s="39">
        <v>101.651611328125</v>
      </c>
      <c r="G6707">
        <f t="shared" si="627"/>
        <v>1.5575665325083146E-3</v>
      </c>
      <c r="H6707" s="38">
        <f>G6707*SUMIF('Manual Inputs'!$B$11:$B$22,'Expanded kW'!A6707,'Manual Inputs'!$C$11:$C$22)</f>
        <v>51035.147125840813</v>
      </c>
    </row>
    <row r="6708" spans="1:8" x14ac:dyDescent="0.2">
      <c r="A6708">
        <f t="shared" si="624"/>
        <v>12</v>
      </c>
      <c r="B6708" t="b">
        <f t="shared" si="625"/>
        <v>0</v>
      </c>
      <c r="C6708" t="str">
        <f t="shared" si="626"/>
        <v>ON</v>
      </c>
      <c r="D6708" s="4">
        <f t="shared" si="628"/>
        <v>42709.416666650402</v>
      </c>
      <c r="E6708" t="str">
        <f t="shared" si="629"/>
        <v>LRKPLGS</v>
      </c>
      <c r="F6708" s="39">
        <v>100.87977600097656</v>
      </c>
      <c r="G6708">
        <f t="shared" si="627"/>
        <v>1.5457400119203287E-3</v>
      </c>
      <c r="H6708" s="38">
        <f>G6708*SUMIF('Manual Inputs'!$B$11:$B$22,'Expanded kW'!A6708,'Manual Inputs'!$C$11:$C$22)</f>
        <v>50647.639943580893</v>
      </c>
    </row>
    <row r="6709" spans="1:8" x14ac:dyDescent="0.2">
      <c r="A6709">
        <f t="shared" si="624"/>
        <v>12</v>
      </c>
      <c r="B6709" t="b">
        <f t="shared" si="625"/>
        <v>0</v>
      </c>
      <c r="C6709" t="str">
        <f t="shared" si="626"/>
        <v>ON</v>
      </c>
      <c r="D6709" s="4">
        <f t="shared" si="628"/>
        <v>42709.458333317067</v>
      </c>
      <c r="E6709" t="str">
        <f t="shared" si="629"/>
        <v>LRKPLGS</v>
      </c>
      <c r="F6709" s="39">
        <v>94.271682739257813</v>
      </c>
      <c r="G6709">
        <f t="shared" si="627"/>
        <v>1.444486871181387E-3</v>
      </c>
      <c r="H6709" s="38">
        <f>G6709*SUMIF('Manual Inputs'!$B$11:$B$22,'Expanded kW'!A6709,'Manual Inputs'!$C$11:$C$22)</f>
        <v>47329.984596785769</v>
      </c>
    </row>
    <row r="6710" spans="1:8" x14ac:dyDescent="0.2">
      <c r="A6710">
        <f t="shared" si="624"/>
        <v>12</v>
      </c>
      <c r="B6710" t="b">
        <f t="shared" si="625"/>
        <v>0</v>
      </c>
      <c r="C6710" t="str">
        <f t="shared" si="626"/>
        <v>ON</v>
      </c>
      <c r="D6710" s="4">
        <f t="shared" si="628"/>
        <v>42709.499999983731</v>
      </c>
      <c r="E6710" t="str">
        <f t="shared" si="629"/>
        <v>LRKPLGS</v>
      </c>
      <c r="F6710" s="39">
        <v>105.86898040771484</v>
      </c>
      <c r="G6710">
        <f t="shared" si="627"/>
        <v>1.6221875734124351E-3</v>
      </c>
      <c r="H6710" s="38">
        <f>G6710*SUMIF('Manual Inputs'!$B$11:$B$22,'Expanded kW'!A6710,'Manual Inputs'!$C$11:$C$22)</f>
        <v>53152.516921053182</v>
      </c>
    </row>
    <row r="6711" spans="1:8" x14ac:dyDescent="0.2">
      <c r="A6711">
        <f t="shared" si="624"/>
        <v>12</v>
      </c>
      <c r="B6711" t="b">
        <f t="shared" si="625"/>
        <v>0</v>
      </c>
      <c r="C6711" t="str">
        <f t="shared" si="626"/>
        <v>ON</v>
      </c>
      <c r="D6711" s="4">
        <f t="shared" si="628"/>
        <v>42709.541666650395</v>
      </c>
      <c r="E6711" t="str">
        <f t="shared" si="629"/>
        <v>LRKPLGS</v>
      </c>
      <c r="F6711" s="39">
        <v>105.66326904296875</v>
      </c>
      <c r="G6711">
        <f t="shared" si="627"/>
        <v>1.6190355413600276E-3</v>
      </c>
      <c r="H6711" s="38">
        <f>G6711*SUMIF('Manual Inputs'!$B$11:$B$22,'Expanded kW'!A6711,'Manual Inputs'!$C$11:$C$22)</f>
        <v>53049.237596425592</v>
      </c>
    </row>
    <row r="6712" spans="1:8" x14ac:dyDescent="0.2">
      <c r="A6712">
        <f t="shared" si="624"/>
        <v>12</v>
      </c>
      <c r="B6712" t="b">
        <f t="shared" si="625"/>
        <v>0</v>
      </c>
      <c r="C6712" t="str">
        <f t="shared" si="626"/>
        <v>ON</v>
      </c>
      <c r="D6712" s="4">
        <f t="shared" si="628"/>
        <v>42709.583333317059</v>
      </c>
      <c r="E6712" t="str">
        <f t="shared" si="629"/>
        <v>LRKPLGS</v>
      </c>
      <c r="F6712" s="39">
        <v>106.55701446533203</v>
      </c>
      <c r="G6712">
        <f t="shared" si="627"/>
        <v>1.6327300410365949E-3</v>
      </c>
      <c r="H6712" s="38">
        <f>G6712*SUMIF('Manual Inputs'!$B$11:$B$22,'Expanded kW'!A6712,'Manual Inputs'!$C$11:$C$22)</f>
        <v>53497.95088810302</v>
      </c>
    </row>
    <row r="6713" spans="1:8" x14ac:dyDescent="0.2">
      <c r="A6713">
        <f t="shared" si="624"/>
        <v>12</v>
      </c>
      <c r="B6713" t="b">
        <f t="shared" si="625"/>
        <v>0</v>
      </c>
      <c r="C6713" t="str">
        <f t="shared" si="626"/>
        <v>ON</v>
      </c>
      <c r="D6713" s="4">
        <f t="shared" si="628"/>
        <v>42709.624999983724</v>
      </c>
      <c r="E6713" t="str">
        <f t="shared" si="629"/>
        <v>LRKPLGS</v>
      </c>
      <c r="F6713" s="39">
        <v>107.60758972167969</v>
      </c>
      <c r="G6713">
        <f t="shared" si="627"/>
        <v>1.6488275808373802E-3</v>
      </c>
      <c r="H6713" s="38">
        <f>G6713*SUMIF('Manual Inputs'!$B$11:$B$22,'Expanded kW'!A6713,'Manual Inputs'!$C$11:$C$22)</f>
        <v>54025.402072338555</v>
      </c>
    </row>
    <row r="6714" spans="1:8" x14ac:dyDescent="0.2">
      <c r="A6714">
        <f t="shared" si="624"/>
        <v>12</v>
      </c>
      <c r="B6714" t="b">
        <f t="shared" si="625"/>
        <v>0</v>
      </c>
      <c r="C6714" t="str">
        <f t="shared" si="626"/>
        <v>ON</v>
      </c>
      <c r="D6714" s="4">
        <f t="shared" si="628"/>
        <v>42709.666666650388</v>
      </c>
      <c r="E6714" t="str">
        <f t="shared" si="629"/>
        <v>LRKPLGS</v>
      </c>
      <c r="F6714" s="39">
        <v>93.2379150390625</v>
      </c>
      <c r="G6714">
        <f t="shared" si="627"/>
        <v>1.4286468667665548E-3</v>
      </c>
      <c r="H6714" s="38">
        <f>G6714*SUMIF('Manual Inputs'!$B$11:$B$22,'Expanded kW'!A6714,'Manual Inputs'!$C$11:$C$22)</f>
        <v>46810.971804129593</v>
      </c>
    </row>
    <row r="6715" spans="1:8" x14ac:dyDescent="0.2">
      <c r="A6715">
        <f t="shared" si="624"/>
        <v>12</v>
      </c>
      <c r="B6715" t="b">
        <f t="shared" si="625"/>
        <v>0</v>
      </c>
      <c r="C6715" t="str">
        <f t="shared" si="626"/>
        <v>ON</v>
      </c>
      <c r="D6715" s="4">
        <f t="shared" si="628"/>
        <v>42709.708333317052</v>
      </c>
      <c r="E6715" t="str">
        <f t="shared" si="629"/>
        <v>LRKPLGS</v>
      </c>
      <c r="F6715" s="39">
        <v>89.008216857910156</v>
      </c>
      <c r="G6715">
        <f t="shared" si="627"/>
        <v>1.3638369120250761E-3</v>
      </c>
      <c r="H6715" s="38">
        <f>G6715*SUMIF('Manual Inputs'!$B$11:$B$22,'Expanded kW'!A6715,'Manual Inputs'!$C$11:$C$22)</f>
        <v>44687.412067568046</v>
      </c>
    </row>
    <row r="6716" spans="1:8" x14ac:dyDescent="0.2">
      <c r="A6716">
        <f t="shared" si="624"/>
        <v>12</v>
      </c>
      <c r="B6716" t="b">
        <f t="shared" si="625"/>
        <v>0</v>
      </c>
      <c r="C6716" t="str">
        <f t="shared" si="626"/>
        <v>ON</v>
      </c>
      <c r="D6716" s="4">
        <f t="shared" si="628"/>
        <v>42709.749999983716</v>
      </c>
      <c r="E6716" t="str">
        <f t="shared" si="629"/>
        <v>LRKPLGS</v>
      </c>
      <c r="F6716" s="39">
        <v>88.548988342285156</v>
      </c>
      <c r="G6716">
        <f t="shared" si="627"/>
        <v>1.3568003391919894E-3</v>
      </c>
      <c r="H6716" s="38">
        <f>G6716*SUMIF('Manual Inputs'!$B$11:$B$22,'Expanded kW'!A6716,'Manual Inputs'!$C$11:$C$22)</f>
        <v>44456.852073947768</v>
      </c>
    </row>
    <row r="6717" spans="1:8" x14ac:dyDescent="0.2">
      <c r="A6717">
        <f t="shared" si="624"/>
        <v>12</v>
      </c>
      <c r="B6717" t="b">
        <f t="shared" si="625"/>
        <v>0</v>
      </c>
      <c r="C6717" t="str">
        <f t="shared" si="626"/>
        <v>ON</v>
      </c>
      <c r="D6717" s="4">
        <f t="shared" si="628"/>
        <v>42709.791666650381</v>
      </c>
      <c r="E6717" t="str">
        <f t="shared" si="629"/>
        <v>LRKPLGS</v>
      </c>
      <c r="F6717" s="39">
        <v>92.620811462402344</v>
      </c>
      <c r="G6717">
        <f t="shared" si="627"/>
        <v>1.4191912382178404E-3</v>
      </c>
      <c r="H6717" s="38">
        <f>G6717*SUMIF('Manual Inputs'!$B$11:$B$22,'Expanded kW'!A6717,'Manual Inputs'!$C$11:$C$22)</f>
        <v>46501.149151883845</v>
      </c>
    </row>
    <row r="6718" spans="1:8" x14ac:dyDescent="0.2">
      <c r="A6718">
        <f t="shared" si="624"/>
        <v>12</v>
      </c>
      <c r="B6718" t="b">
        <f t="shared" si="625"/>
        <v>0</v>
      </c>
      <c r="C6718" t="str">
        <f t="shared" si="626"/>
        <v>ON</v>
      </c>
      <c r="D6718" s="4">
        <f t="shared" si="628"/>
        <v>42709.833333317045</v>
      </c>
      <c r="E6718" t="str">
        <f t="shared" si="629"/>
        <v>LRKPLGS</v>
      </c>
      <c r="F6718" s="39">
        <v>84.1962890625</v>
      </c>
      <c r="G6718">
        <f t="shared" si="627"/>
        <v>1.2901056883577568E-3</v>
      </c>
      <c r="H6718" s="38">
        <f>G6718*SUMIF('Manual Inputs'!$B$11:$B$22,'Expanded kW'!A6718,'Manual Inputs'!$C$11:$C$22)</f>
        <v>42271.538479445844</v>
      </c>
    </row>
    <row r="6719" spans="1:8" x14ac:dyDescent="0.2">
      <c r="A6719">
        <f t="shared" si="624"/>
        <v>12</v>
      </c>
      <c r="B6719" t="b">
        <f t="shared" si="625"/>
        <v>0</v>
      </c>
      <c r="C6719" t="str">
        <f t="shared" si="626"/>
        <v>OFF</v>
      </c>
      <c r="D6719" s="4">
        <f t="shared" si="628"/>
        <v>42709.874999983709</v>
      </c>
      <c r="E6719" t="str">
        <f t="shared" si="629"/>
        <v>LRKPLGS</v>
      </c>
      <c r="F6719" s="39">
        <v>86.431777954101563</v>
      </c>
      <c r="G6719">
        <f t="shared" si="627"/>
        <v>1.3243591806129191E-3</v>
      </c>
      <c r="H6719" s="38">
        <f>G6719*SUMIF('Manual Inputs'!$B$11:$B$22,'Expanded kW'!A6719,'Manual Inputs'!$C$11:$C$22)</f>
        <v>43393.886694003879</v>
      </c>
    </row>
    <row r="6720" spans="1:8" x14ac:dyDescent="0.2">
      <c r="A6720">
        <f t="shared" si="624"/>
        <v>12</v>
      </c>
      <c r="B6720" t="b">
        <f t="shared" si="625"/>
        <v>0</v>
      </c>
      <c r="C6720" t="str">
        <f t="shared" si="626"/>
        <v>OFF</v>
      </c>
      <c r="D6720" s="4">
        <f t="shared" si="628"/>
        <v>42709.916666650373</v>
      </c>
      <c r="E6720" t="str">
        <f t="shared" si="629"/>
        <v>LRKPLGS</v>
      </c>
      <c r="F6720" s="39">
        <v>80.301559448242188</v>
      </c>
      <c r="G6720">
        <f t="shared" si="627"/>
        <v>1.2304283215056433E-3</v>
      </c>
      <c r="H6720" s="38">
        <f>G6720*SUMIF('Manual Inputs'!$B$11:$B$22,'Expanded kW'!A6720,'Manual Inputs'!$C$11:$C$22)</f>
        <v>40316.15286103783</v>
      </c>
    </row>
    <row r="6721" spans="1:8" x14ac:dyDescent="0.2">
      <c r="A6721">
        <f t="shared" si="624"/>
        <v>12</v>
      </c>
      <c r="B6721" t="b">
        <f t="shared" si="625"/>
        <v>0</v>
      </c>
      <c r="C6721" t="str">
        <f t="shared" si="626"/>
        <v>OFF</v>
      </c>
      <c r="D6721" s="4">
        <f t="shared" si="628"/>
        <v>42709.958333317038</v>
      </c>
      <c r="E6721" t="str">
        <f t="shared" si="629"/>
        <v>LRKPLGS</v>
      </c>
      <c r="F6721" s="39">
        <v>75.176544189453125</v>
      </c>
      <c r="G6721">
        <f t="shared" si="627"/>
        <v>1.1518997852494189E-3</v>
      </c>
      <c r="H6721" s="38">
        <f>G6721*SUMIF('Manual Inputs'!$B$11:$B$22,'Expanded kW'!A6721,'Manual Inputs'!$C$11:$C$22)</f>
        <v>37743.090768493195</v>
      </c>
    </row>
    <row r="6722" spans="1:8" x14ac:dyDescent="0.2">
      <c r="A6722">
        <f t="shared" ref="A6722:A6785" si="630">MONTH(D6722)</f>
        <v>12</v>
      </c>
      <c r="B6722" t="b">
        <f t="shared" ref="B6722:B6785" si="631">IF(ISNA(VLOOKUP(DATE(YEAR(D6722),MONTH(D6722),DAY(D6722)),Holidays,1,FALSE)),FALSE,TRUE)</f>
        <v>0</v>
      </c>
      <c r="C6722" t="str">
        <f t="shared" ref="C6722:C6785" si="632">IF(OR(HOUR(D6722)&lt;PkStart,HOUR(D6722)&gt;OPkStart-1,WEEKDAY(D6722,2)&gt;5,B6722)=TRUE,"OFF","ON")</f>
        <v>OFF</v>
      </c>
      <c r="D6722" s="4">
        <f t="shared" si="628"/>
        <v>42709.999999983702</v>
      </c>
      <c r="E6722" t="str">
        <f t="shared" si="629"/>
        <v>LRKPLGS</v>
      </c>
      <c r="F6722" s="39">
        <v>70.749404907226562</v>
      </c>
      <c r="G6722">
        <f t="shared" ref="G6722:G6785" si="633">IF(SUMIF($A$2:$A$8761,A6722,$F$2:$F$8761)=0,0,F6722/SUMIF($A$2:$A$8761,A6722,$F$2:$F$8761))</f>
        <v>1.0840645203612851E-3</v>
      </c>
      <c r="H6722" s="38">
        <f>G6722*SUMIF('Manual Inputs'!$B$11:$B$22,'Expanded kW'!A6722,'Manual Inputs'!$C$11:$C$22)</f>
        <v>35520.403870931848</v>
      </c>
    </row>
    <row r="6723" spans="1:8" x14ac:dyDescent="0.2">
      <c r="A6723">
        <f t="shared" si="630"/>
        <v>12</v>
      </c>
      <c r="B6723" t="b">
        <f t="shared" si="631"/>
        <v>0</v>
      </c>
      <c r="C6723" t="str">
        <f t="shared" si="632"/>
        <v>OFF</v>
      </c>
      <c r="D6723" s="4">
        <f t="shared" si="628"/>
        <v>42710.041666650366</v>
      </c>
      <c r="E6723" t="str">
        <f t="shared" si="629"/>
        <v>LRKPLGS</v>
      </c>
      <c r="F6723" s="39">
        <v>67.327743530273438</v>
      </c>
      <c r="G6723">
        <f t="shared" si="633"/>
        <v>1.0316357868007779E-3</v>
      </c>
      <c r="H6723" s="38">
        <f>G6723*SUMIF('Manual Inputs'!$B$11:$B$22,'Expanded kW'!A6723,'Manual Inputs'!$C$11:$C$22)</f>
        <v>33802.526608524946</v>
      </c>
    </row>
    <row r="6724" spans="1:8" x14ac:dyDescent="0.2">
      <c r="A6724">
        <f t="shared" si="630"/>
        <v>12</v>
      </c>
      <c r="B6724" t="b">
        <f t="shared" si="631"/>
        <v>0</v>
      </c>
      <c r="C6724" t="str">
        <f t="shared" si="632"/>
        <v>OFF</v>
      </c>
      <c r="D6724" s="4">
        <f t="shared" ref="D6724:D6787" si="634">+D6723+1/24</f>
        <v>42710.08333331703</v>
      </c>
      <c r="E6724" t="str">
        <f t="shared" ref="E6724:E6787" si="635">+E6723</f>
        <v>LRKPLGS</v>
      </c>
      <c r="F6724" s="39">
        <v>61.657455444335938</v>
      </c>
      <c r="G6724">
        <f t="shared" si="633"/>
        <v>9.4475225552227986E-4</v>
      </c>
      <c r="H6724" s="38">
        <f>G6724*SUMIF('Manual Inputs'!$B$11:$B$22,'Expanded kW'!A6724,'Manual Inputs'!$C$11:$C$22)</f>
        <v>30955.705166830245</v>
      </c>
    </row>
    <row r="6725" spans="1:8" x14ac:dyDescent="0.2">
      <c r="A6725">
        <f t="shared" si="630"/>
        <v>12</v>
      </c>
      <c r="B6725" t="b">
        <f t="shared" si="631"/>
        <v>0</v>
      </c>
      <c r="C6725" t="str">
        <f t="shared" si="632"/>
        <v>OFF</v>
      </c>
      <c r="D6725" s="4">
        <f t="shared" si="634"/>
        <v>42710.124999983695</v>
      </c>
      <c r="E6725" t="str">
        <f t="shared" si="635"/>
        <v>LRKPLGS</v>
      </c>
      <c r="F6725" s="39">
        <v>61.958457946777344</v>
      </c>
      <c r="G6725">
        <f t="shared" si="633"/>
        <v>9.4936439514189323E-4</v>
      </c>
      <c r="H6725" s="38">
        <f>G6725*SUMIF('Manual Inputs'!$B$11:$B$22,'Expanded kW'!A6725,'Manual Inputs'!$C$11:$C$22)</f>
        <v>31106.826302999518</v>
      </c>
    </row>
    <row r="6726" spans="1:8" x14ac:dyDescent="0.2">
      <c r="A6726">
        <f t="shared" si="630"/>
        <v>12</v>
      </c>
      <c r="B6726" t="b">
        <f t="shared" si="631"/>
        <v>0</v>
      </c>
      <c r="C6726" t="str">
        <f t="shared" si="632"/>
        <v>OFF</v>
      </c>
      <c r="D6726" s="4">
        <f t="shared" si="634"/>
        <v>42710.166666650359</v>
      </c>
      <c r="E6726" t="str">
        <f t="shared" si="635"/>
        <v>LRKPLGS</v>
      </c>
      <c r="F6726" s="39">
        <v>64.175193786621094</v>
      </c>
      <c r="G6726">
        <f t="shared" si="633"/>
        <v>9.8333054196869749E-4</v>
      </c>
      <c r="H6726" s="38">
        <f>G6726*SUMIF('Manual Inputs'!$B$11:$B$22,'Expanded kW'!A6726,'Manual Inputs'!$C$11:$C$22)</f>
        <v>32219.759371619242</v>
      </c>
    </row>
    <row r="6727" spans="1:8" x14ac:dyDescent="0.2">
      <c r="A6727">
        <f t="shared" si="630"/>
        <v>12</v>
      </c>
      <c r="B6727" t="b">
        <f t="shared" si="631"/>
        <v>0</v>
      </c>
      <c r="C6727" t="str">
        <f t="shared" si="632"/>
        <v>OFF</v>
      </c>
      <c r="D6727" s="4">
        <f t="shared" si="634"/>
        <v>42710.208333317023</v>
      </c>
      <c r="E6727" t="str">
        <f t="shared" si="635"/>
        <v>LRKPLGS</v>
      </c>
      <c r="F6727" s="39">
        <v>78.260108947753906</v>
      </c>
      <c r="G6727">
        <f t="shared" si="633"/>
        <v>1.199148001048459E-3</v>
      </c>
      <c r="H6727" s="38">
        <f>G6727*SUMIF('Manual Inputs'!$B$11:$B$22,'Expanded kW'!A6727,'Manual Inputs'!$C$11:$C$22)</f>
        <v>39291.223444953757</v>
      </c>
    </row>
    <row r="6728" spans="1:8" x14ac:dyDescent="0.2">
      <c r="A6728">
        <f t="shared" si="630"/>
        <v>12</v>
      </c>
      <c r="B6728" t="b">
        <f t="shared" si="631"/>
        <v>0</v>
      </c>
      <c r="C6728" t="str">
        <f t="shared" si="632"/>
        <v>OFF</v>
      </c>
      <c r="D6728" s="4">
        <f t="shared" si="634"/>
        <v>42710.249999983687</v>
      </c>
      <c r="E6728" t="str">
        <f t="shared" si="635"/>
        <v>LRKPLGS</v>
      </c>
      <c r="F6728" s="39">
        <v>87.6156005859375</v>
      </c>
      <c r="G6728">
        <f t="shared" si="633"/>
        <v>1.342498416063124E-3</v>
      </c>
      <c r="H6728" s="38">
        <f>G6728*SUMIF('Manual Inputs'!$B$11:$B$22,'Expanded kW'!A6728,'Manual Inputs'!$C$11:$C$22)</f>
        <v>43988.235975803516</v>
      </c>
    </row>
    <row r="6729" spans="1:8" x14ac:dyDescent="0.2">
      <c r="A6729">
        <f t="shared" si="630"/>
        <v>12</v>
      </c>
      <c r="B6729" t="b">
        <f t="shared" si="631"/>
        <v>0</v>
      </c>
      <c r="C6729" t="str">
        <f t="shared" si="632"/>
        <v>ON</v>
      </c>
      <c r="D6729" s="4">
        <f t="shared" si="634"/>
        <v>42710.291666650352</v>
      </c>
      <c r="E6729" t="str">
        <f t="shared" si="635"/>
        <v>LRKPLGS</v>
      </c>
      <c r="F6729" s="39">
        <v>95.809654235839844</v>
      </c>
      <c r="G6729">
        <f t="shared" si="633"/>
        <v>1.4680525864684316E-3</v>
      </c>
      <c r="H6729" s="38">
        <f>G6729*SUMIF('Manual Inputs'!$B$11:$B$22,'Expanded kW'!A6729,'Manual Inputs'!$C$11:$C$22)</f>
        <v>48102.137645595307</v>
      </c>
    </row>
    <row r="6730" spans="1:8" x14ac:dyDescent="0.2">
      <c r="A6730">
        <f t="shared" si="630"/>
        <v>12</v>
      </c>
      <c r="B6730" t="b">
        <f t="shared" si="631"/>
        <v>0</v>
      </c>
      <c r="C6730" t="str">
        <f t="shared" si="632"/>
        <v>ON</v>
      </c>
      <c r="D6730" s="4">
        <f t="shared" si="634"/>
        <v>42710.333333317016</v>
      </c>
      <c r="E6730" t="str">
        <f t="shared" si="635"/>
        <v>LRKPLGS</v>
      </c>
      <c r="F6730" s="39">
        <v>98.85638427734375</v>
      </c>
      <c r="G6730">
        <f t="shared" si="633"/>
        <v>1.5147363987979383E-3</v>
      </c>
      <c r="H6730" s="38">
        <f>G6730*SUMIF('Manual Inputs'!$B$11:$B$22,'Expanded kW'!A6730,'Manual Inputs'!$C$11:$C$22)</f>
        <v>49631.777106193309</v>
      </c>
    </row>
    <row r="6731" spans="1:8" x14ac:dyDescent="0.2">
      <c r="A6731">
        <f t="shared" si="630"/>
        <v>12</v>
      </c>
      <c r="B6731" t="b">
        <f t="shared" si="631"/>
        <v>0</v>
      </c>
      <c r="C6731" t="str">
        <f t="shared" si="632"/>
        <v>ON</v>
      </c>
      <c r="D6731" s="4">
        <f t="shared" si="634"/>
        <v>42710.37499998368</v>
      </c>
      <c r="E6731" t="str">
        <f t="shared" si="635"/>
        <v>LRKPLGS</v>
      </c>
      <c r="F6731" s="39">
        <v>105.06443786621094</v>
      </c>
      <c r="G6731">
        <f t="shared" si="633"/>
        <v>1.6098598934056654E-3</v>
      </c>
      <c r="H6731" s="38">
        <f>G6731*SUMIF('Manual Inputs'!$B$11:$B$22,'Expanded kW'!A6731,'Manual Inputs'!$C$11:$C$22)</f>
        <v>52748.58877433536</v>
      </c>
    </row>
    <row r="6732" spans="1:8" x14ac:dyDescent="0.2">
      <c r="A6732">
        <f t="shared" si="630"/>
        <v>12</v>
      </c>
      <c r="B6732" t="b">
        <f t="shared" si="631"/>
        <v>0</v>
      </c>
      <c r="C6732" t="str">
        <f t="shared" si="632"/>
        <v>ON</v>
      </c>
      <c r="D6732" s="4">
        <f t="shared" si="634"/>
        <v>42710.416666650344</v>
      </c>
      <c r="E6732" t="str">
        <f t="shared" si="635"/>
        <v>LRKPLGS</v>
      </c>
      <c r="F6732" s="39">
        <v>110.28778076171875</v>
      </c>
      <c r="G6732">
        <f t="shared" si="633"/>
        <v>1.6898950642756725E-3</v>
      </c>
      <c r="H6732" s="38">
        <f>G6732*SUMIF('Manual Inputs'!$B$11:$B$22,'Expanded kW'!A6732,'Manual Inputs'!$C$11:$C$22)</f>
        <v>55371.017181303476</v>
      </c>
    </row>
    <row r="6733" spans="1:8" x14ac:dyDescent="0.2">
      <c r="A6733">
        <f t="shared" si="630"/>
        <v>12</v>
      </c>
      <c r="B6733" t="b">
        <f t="shared" si="631"/>
        <v>0</v>
      </c>
      <c r="C6733" t="str">
        <f t="shared" si="632"/>
        <v>ON</v>
      </c>
      <c r="D6733" s="4">
        <f t="shared" si="634"/>
        <v>42710.458333317009</v>
      </c>
      <c r="E6733" t="str">
        <f t="shared" si="635"/>
        <v>LRKPLGS</v>
      </c>
      <c r="F6733" s="39">
        <v>105.31941223144531</v>
      </c>
      <c r="G6733">
        <f t="shared" si="633"/>
        <v>1.6137667624926163E-3</v>
      </c>
      <c r="H6733" s="38">
        <f>G6733*SUMIF('Manual Inputs'!$B$11:$B$22,'Expanded kW'!A6733,'Manual Inputs'!$C$11:$C$22)</f>
        <v>52876.601051494945</v>
      </c>
    </row>
    <row r="6734" spans="1:8" x14ac:dyDescent="0.2">
      <c r="A6734">
        <f t="shared" si="630"/>
        <v>12</v>
      </c>
      <c r="B6734" t="b">
        <f t="shared" si="631"/>
        <v>0</v>
      </c>
      <c r="C6734" t="str">
        <f t="shared" si="632"/>
        <v>ON</v>
      </c>
      <c r="D6734" s="4">
        <f t="shared" si="634"/>
        <v>42710.499999983673</v>
      </c>
      <c r="E6734" t="str">
        <f t="shared" si="635"/>
        <v>LRKPLGS</v>
      </c>
      <c r="F6734" s="39">
        <v>113.09849548339844</v>
      </c>
      <c r="G6734">
        <f t="shared" si="633"/>
        <v>1.7329625093040174E-3</v>
      </c>
      <c r="H6734" s="38">
        <f>G6734*SUMIF('Manual Inputs'!$B$11:$B$22,'Expanded kW'!A6734,'Manual Inputs'!$C$11:$C$22)</f>
        <v>56782.162931729967</v>
      </c>
    </row>
    <row r="6735" spans="1:8" x14ac:dyDescent="0.2">
      <c r="A6735">
        <f t="shared" si="630"/>
        <v>12</v>
      </c>
      <c r="B6735" t="b">
        <f t="shared" si="631"/>
        <v>0</v>
      </c>
      <c r="C6735" t="str">
        <f t="shared" si="632"/>
        <v>ON</v>
      </c>
      <c r="D6735" s="4">
        <f t="shared" si="634"/>
        <v>42710.541666650337</v>
      </c>
      <c r="E6735" t="str">
        <f t="shared" si="635"/>
        <v>LRKPLGS</v>
      </c>
      <c r="F6735" s="39">
        <v>105.52713775634766</v>
      </c>
      <c r="G6735">
        <f t="shared" si="633"/>
        <v>1.6169496567065727E-3</v>
      </c>
      <c r="H6735" s="38">
        <f>G6735*SUMIF('Manual Inputs'!$B$11:$B$22,'Expanded kW'!A6735,'Manual Inputs'!$C$11:$C$22)</f>
        <v>52980.891604164724</v>
      </c>
    </row>
    <row r="6736" spans="1:8" x14ac:dyDescent="0.2">
      <c r="A6736">
        <f t="shared" si="630"/>
        <v>12</v>
      </c>
      <c r="B6736" t="b">
        <f t="shared" si="631"/>
        <v>0</v>
      </c>
      <c r="C6736" t="str">
        <f t="shared" si="632"/>
        <v>ON</v>
      </c>
      <c r="D6736" s="4">
        <f t="shared" si="634"/>
        <v>42710.583333317001</v>
      </c>
      <c r="E6736" t="str">
        <f t="shared" si="635"/>
        <v>LRKPLGS</v>
      </c>
      <c r="F6736" s="39">
        <v>113.78469848632812</v>
      </c>
      <c r="G6736">
        <f t="shared" si="633"/>
        <v>1.7434769204176784E-3</v>
      </c>
      <c r="H6736" s="38">
        <f>G6736*SUMIF('Manual Inputs'!$B$11:$B$22,'Expanded kW'!A6736,'Manual Inputs'!$C$11:$C$22)</f>
        <v>57126.677600559626</v>
      </c>
    </row>
    <row r="6737" spans="1:8" x14ac:dyDescent="0.2">
      <c r="A6737">
        <f t="shared" si="630"/>
        <v>12</v>
      </c>
      <c r="B6737" t="b">
        <f t="shared" si="631"/>
        <v>0</v>
      </c>
      <c r="C6737" t="str">
        <f t="shared" si="632"/>
        <v>ON</v>
      </c>
      <c r="D6737" s="4">
        <f t="shared" si="634"/>
        <v>42710.624999983665</v>
      </c>
      <c r="E6737" t="str">
        <f t="shared" si="635"/>
        <v>LRKPLGS</v>
      </c>
      <c r="F6737" s="39">
        <v>111.92140960693359</v>
      </c>
      <c r="G6737">
        <f t="shared" si="633"/>
        <v>1.7149264984320225E-3</v>
      </c>
      <c r="H6737" s="38">
        <f>G6737*SUMIF('Manual Inputs'!$B$11:$B$22,'Expanded kW'!A6737,'Manual Inputs'!$C$11:$C$22)</f>
        <v>56191.195901298728</v>
      </c>
    </row>
    <row r="6738" spans="1:8" x14ac:dyDescent="0.2">
      <c r="A6738">
        <f t="shared" si="630"/>
        <v>12</v>
      </c>
      <c r="B6738" t="b">
        <f t="shared" si="631"/>
        <v>0</v>
      </c>
      <c r="C6738" t="str">
        <f t="shared" si="632"/>
        <v>ON</v>
      </c>
      <c r="D6738" s="4">
        <f t="shared" si="634"/>
        <v>42710.66666665033</v>
      </c>
      <c r="E6738" t="str">
        <f t="shared" si="635"/>
        <v>LRKPLGS</v>
      </c>
      <c r="F6738" s="39">
        <v>91.755760192871094</v>
      </c>
      <c r="G6738">
        <f t="shared" si="633"/>
        <v>1.405936407441214E-3</v>
      </c>
      <c r="H6738" s="38">
        <f>G6738*SUMIF('Manual Inputs'!$B$11:$B$22,'Expanded kW'!A6738,'Manual Inputs'!$C$11:$C$22)</f>
        <v>46066.842029398445</v>
      </c>
    </row>
    <row r="6739" spans="1:8" x14ac:dyDescent="0.2">
      <c r="A6739">
        <f t="shared" si="630"/>
        <v>12</v>
      </c>
      <c r="B6739" t="b">
        <f t="shared" si="631"/>
        <v>0</v>
      </c>
      <c r="C6739" t="str">
        <f t="shared" si="632"/>
        <v>ON</v>
      </c>
      <c r="D6739" s="4">
        <f t="shared" si="634"/>
        <v>42710.708333316994</v>
      </c>
      <c r="E6739" t="str">
        <f t="shared" si="635"/>
        <v>LRKPLGS</v>
      </c>
      <c r="F6739" s="39">
        <v>91.259407043457031</v>
      </c>
      <c r="G6739">
        <f t="shared" si="633"/>
        <v>1.3983309888577651E-3</v>
      </c>
      <c r="H6739" s="38">
        <f>G6739*SUMIF('Manual Inputs'!$B$11:$B$22,'Expanded kW'!A6739,'Manual Inputs'!$C$11:$C$22)</f>
        <v>45817.643264364087</v>
      </c>
    </row>
    <row r="6740" spans="1:8" x14ac:dyDescent="0.2">
      <c r="A6740">
        <f t="shared" si="630"/>
        <v>12</v>
      </c>
      <c r="B6740" t="b">
        <f t="shared" si="631"/>
        <v>0</v>
      </c>
      <c r="C6740" t="str">
        <f t="shared" si="632"/>
        <v>ON</v>
      </c>
      <c r="D6740" s="4">
        <f t="shared" si="634"/>
        <v>42710.749999983658</v>
      </c>
      <c r="E6740" t="str">
        <f t="shared" si="635"/>
        <v>LRKPLGS</v>
      </c>
      <c r="F6740" s="39">
        <v>91.399505615234375</v>
      </c>
      <c r="G6740">
        <f t="shared" si="633"/>
        <v>1.4004776626173009E-3</v>
      </c>
      <c r="H6740" s="38">
        <f>G6740*SUMIF('Manual Inputs'!$B$11:$B$22,'Expanded kW'!A6740,'Manual Inputs'!$C$11:$C$22)</f>
        <v>45887.981069435351</v>
      </c>
    </row>
    <row r="6741" spans="1:8" x14ac:dyDescent="0.2">
      <c r="A6741">
        <f t="shared" si="630"/>
        <v>12</v>
      </c>
      <c r="B6741" t="b">
        <f t="shared" si="631"/>
        <v>0</v>
      </c>
      <c r="C6741" t="str">
        <f t="shared" si="632"/>
        <v>ON</v>
      </c>
      <c r="D6741" s="4">
        <f t="shared" si="634"/>
        <v>42710.791666650322</v>
      </c>
      <c r="E6741" t="str">
        <f t="shared" si="635"/>
        <v>LRKPLGS</v>
      </c>
      <c r="F6741" s="39">
        <v>92.765861511230469</v>
      </c>
      <c r="G6741">
        <f t="shared" si="633"/>
        <v>1.4214137814578499E-3</v>
      </c>
      <c r="H6741" s="38">
        <f>G6741*SUMIF('Manual Inputs'!$B$11:$B$22,'Expanded kW'!A6741,'Manual Inputs'!$C$11:$C$22)</f>
        <v>46573.972892558835</v>
      </c>
    </row>
    <row r="6742" spans="1:8" x14ac:dyDescent="0.2">
      <c r="A6742">
        <f t="shared" si="630"/>
        <v>12</v>
      </c>
      <c r="B6742" t="b">
        <f t="shared" si="631"/>
        <v>0</v>
      </c>
      <c r="C6742" t="str">
        <f t="shared" si="632"/>
        <v>ON</v>
      </c>
      <c r="D6742" s="4">
        <f t="shared" si="634"/>
        <v>42710.833333316987</v>
      </c>
      <c r="E6742" t="str">
        <f t="shared" si="635"/>
        <v>LRKPLGS</v>
      </c>
      <c r="F6742" s="39">
        <v>85.032852172851562</v>
      </c>
      <c r="G6742">
        <f t="shared" si="633"/>
        <v>1.3029240065918735E-3</v>
      </c>
      <c r="H6742" s="38">
        <f>G6742*SUMIF('Manual Inputs'!$B$11:$B$22,'Expanded kW'!A6742,'Manual Inputs'!$C$11:$C$22)</f>
        <v>42691.542853788997</v>
      </c>
    </row>
    <row r="6743" spans="1:8" x14ac:dyDescent="0.2">
      <c r="A6743">
        <f t="shared" si="630"/>
        <v>12</v>
      </c>
      <c r="B6743" t="b">
        <f t="shared" si="631"/>
        <v>0</v>
      </c>
      <c r="C6743" t="str">
        <f t="shared" si="632"/>
        <v>OFF</v>
      </c>
      <c r="D6743" s="4">
        <f t="shared" si="634"/>
        <v>42710.874999983651</v>
      </c>
      <c r="E6743" t="str">
        <f t="shared" si="635"/>
        <v>LRKPLGS</v>
      </c>
      <c r="F6743" s="39">
        <v>79.863655090332031</v>
      </c>
      <c r="G6743">
        <f t="shared" si="633"/>
        <v>1.22371849011774E-3</v>
      </c>
      <c r="H6743" s="38">
        <f>G6743*SUMIF('Manual Inputs'!$B$11:$B$22,'Expanded kW'!A6743,'Manual Inputs'!$C$11:$C$22)</f>
        <v>40096.298861273361</v>
      </c>
    </row>
    <row r="6744" spans="1:8" x14ac:dyDescent="0.2">
      <c r="A6744">
        <f t="shared" si="630"/>
        <v>12</v>
      </c>
      <c r="B6744" t="b">
        <f t="shared" si="631"/>
        <v>0</v>
      </c>
      <c r="C6744" t="str">
        <f t="shared" si="632"/>
        <v>OFF</v>
      </c>
      <c r="D6744" s="4">
        <f t="shared" si="634"/>
        <v>42710.916666650315</v>
      </c>
      <c r="E6744" t="str">
        <f t="shared" si="635"/>
        <v>LRKPLGS</v>
      </c>
      <c r="F6744" s="39">
        <v>73.266639709472656</v>
      </c>
      <c r="G6744">
        <f t="shared" si="633"/>
        <v>1.1226350912673158E-3</v>
      </c>
      <c r="H6744" s="38">
        <f>G6744*SUMIF('Manual Inputs'!$B$11:$B$22,'Expanded kW'!A6744,'Manual Inputs'!$C$11:$C$22)</f>
        <v>36784.205268710306</v>
      </c>
    </row>
    <row r="6745" spans="1:8" x14ac:dyDescent="0.2">
      <c r="A6745">
        <f t="shared" si="630"/>
        <v>12</v>
      </c>
      <c r="B6745" t="b">
        <f t="shared" si="631"/>
        <v>0</v>
      </c>
      <c r="C6745" t="str">
        <f t="shared" si="632"/>
        <v>OFF</v>
      </c>
      <c r="D6745" s="4">
        <f t="shared" si="634"/>
        <v>42710.958333316979</v>
      </c>
      <c r="E6745" t="str">
        <f t="shared" si="635"/>
        <v>LRKPLGS</v>
      </c>
      <c r="F6745" s="39">
        <v>73.540046691894531</v>
      </c>
      <c r="G6745">
        <f t="shared" si="633"/>
        <v>1.1268243958932876E-3</v>
      </c>
      <c r="H6745" s="38">
        <f>G6745*SUMIF('Manual Inputs'!$B$11:$B$22,'Expanded kW'!A6745,'Manual Inputs'!$C$11:$C$22)</f>
        <v>36921.471814619668</v>
      </c>
    </row>
    <row r="6746" spans="1:8" x14ac:dyDescent="0.2">
      <c r="A6746">
        <f t="shared" si="630"/>
        <v>12</v>
      </c>
      <c r="B6746" t="b">
        <f t="shared" si="631"/>
        <v>0</v>
      </c>
      <c r="C6746" t="str">
        <f t="shared" si="632"/>
        <v>OFF</v>
      </c>
      <c r="D6746" s="4">
        <f t="shared" si="634"/>
        <v>42710.999999983644</v>
      </c>
      <c r="E6746" t="str">
        <f t="shared" si="635"/>
        <v>LRKPLGS</v>
      </c>
      <c r="F6746" s="39">
        <v>65.037178039550781</v>
      </c>
      <c r="G6746">
        <f t="shared" si="633"/>
        <v>9.9653837809023874E-4</v>
      </c>
      <c r="H6746" s="38">
        <f>G6746*SUMIF('Manual Inputs'!$B$11:$B$22,'Expanded kW'!A6746,'Manual Inputs'!$C$11:$C$22)</f>
        <v>32652.526669585859</v>
      </c>
    </row>
    <row r="6747" spans="1:8" x14ac:dyDescent="0.2">
      <c r="A6747">
        <f t="shared" si="630"/>
        <v>12</v>
      </c>
      <c r="B6747" t="b">
        <f t="shared" si="631"/>
        <v>0</v>
      </c>
      <c r="C6747" t="str">
        <f t="shared" si="632"/>
        <v>OFF</v>
      </c>
      <c r="D6747" s="4">
        <f t="shared" si="634"/>
        <v>42711.041666650308</v>
      </c>
      <c r="E6747" t="str">
        <f t="shared" si="635"/>
        <v>LRKPLGS</v>
      </c>
      <c r="F6747" s="39">
        <v>64.928192138671875</v>
      </c>
      <c r="G6747">
        <f t="shared" si="633"/>
        <v>9.9486843120492755E-4</v>
      </c>
      <c r="H6747" s="38">
        <f>G6747*SUMIF('Manual Inputs'!$B$11:$B$22,'Expanded kW'!A6747,'Manual Inputs'!$C$11:$C$22)</f>
        <v>32597.809273439096</v>
      </c>
    </row>
    <row r="6748" spans="1:8" x14ac:dyDescent="0.2">
      <c r="A6748">
        <f t="shared" si="630"/>
        <v>12</v>
      </c>
      <c r="B6748" t="b">
        <f t="shared" si="631"/>
        <v>0</v>
      </c>
      <c r="C6748" t="str">
        <f t="shared" si="632"/>
        <v>OFF</v>
      </c>
      <c r="D6748" s="4">
        <f t="shared" si="634"/>
        <v>42711.083333316972</v>
      </c>
      <c r="E6748" t="str">
        <f t="shared" si="635"/>
        <v>LRKPLGS</v>
      </c>
      <c r="F6748" s="39">
        <v>64.026016235351563</v>
      </c>
      <c r="G6748">
        <f t="shared" si="633"/>
        <v>9.8104475467793899E-4</v>
      </c>
      <c r="H6748" s="38">
        <f>G6748*SUMIF('Manual Inputs'!$B$11:$B$22,'Expanded kW'!A6748,'Manual Inputs'!$C$11:$C$22)</f>
        <v>32144.863379539616</v>
      </c>
    </row>
    <row r="6749" spans="1:8" x14ac:dyDescent="0.2">
      <c r="A6749">
        <f t="shared" si="630"/>
        <v>12</v>
      </c>
      <c r="B6749" t="b">
        <f t="shared" si="631"/>
        <v>0</v>
      </c>
      <c r="C6749" t="str">
        <f t="shared" si="632"/>
        <v>OFF</v>
      </c>
      <c r="D6749" s="4">
        <f t="shared" si="634"/>
        <v>42711.124999983636</v>
      </c>
      <c r="E6749" t="str">
        <f t="shared" si="635"/>
        <v>LRKPLGS</v>
      </c>
      <c r="F6749" s="39">
        <v>67.821006774902344</v>
      </c>
      <c r="G6749">
        <f t="shared" si="633"/>
        <v>1.0391938600227601E-3</v>
      </c>
      <c r="H6749" s="38">
        <f>G6749*SUMIF('Manual Inputs'!$B$11:$B$22,'Expanded kW'!A6749,'Manual Inputs'!$C$11:$C$22)</f>
        <v>34050.174057812757</v>
      </c>
    </row>
    <row r="6750" spans="1:8" x14ac:dyDescent="0.2">
      <c r="A6750">
        <f t="shared" si="630"/>
        <v>12</v>
      </c>
      <c r="B6750" t="b">
        <f t="shared" si="631"/>
        <v>0</v>
      </c>
      <c r="C6750" t="str">
        <f t="shared" si="632"/>
        <v>OFF</v>
      </c>
      <c r="D6750" s="4">
        <f t="shared" si="634"/>
        <v>42711.166666650301</v>
      </c>
      <c r="E6750" t="str">
        <f t="shared" si="635"/>
        <v>LRKPLGS</v>
      </c>
      <c r="F6750" s="39">
        <v>70.486320495605469</v>
      </c>
      <c r="G6750">
        <f t="shared" si="633"/>
        <v>1.0800333843132501E-3</v>
      </c>
      <c r="H6750" s="38">
        <f>G6750*SUMIF('Manual Inputs'!$B$11:$B$22,'Expanded kW'!A6750,'Manual Inputs'!$C$11:$C$22)</f>
        <v>35388.319868738734</v>
      </c>
    </row>
    <row r="6751" spans="1:8" x14ac:dyDescent="0.2">
      <c r="A6751">
        <f t="shared" si="630"/>
        <v>12</v>
      </c>
      <c r="B6751" t="b">
        <f t="shared" si="631"/>
        <v>0</v>
      </c>
      <c r="C6751" t="str">
        <f t="shared" si="632"/>
        <v>OFF</v>
      </c>
      <c r="D6751" s="4">
        <f t="shared" si="634"/>
        <v>42711.208333316965</v>
      </c>
      <c r="E6751" t="str">
        <f t="shared" si="635"/>
        <v>LRKPLGS</v>
      </c>
      <c r="F6751" s="39">
        <v>86.305274963378906</v>
      </c>
      <c r="G6751">
        <f t="shared" si="633"/>
        <v>1.3224208264438367E-3</v>
      </c>
      <c r="H6751" s="38">
        <f>G6751*SUMIF('Manual Inputs'!$B$11:$B$22,'Expanded kW'!A6751,'Manual Inputs'!$C$11:$C$22)</f>
        <v>43330.374678217428</v>
      </c>
    </row>
    <row r="6752" spans="1:8" x14ac:dyDescent="0.2">
      <c r="A6752">
        <f t="shared" si="630"/>
        <v>12</v>
      </c>
      <c r="B6752" t="b">
        <f t="shared" si="631"/>
        <v>0</v>
      </c>
      <c r="C6752" t="str">
        <f t="shared" si="632"/>
        <v>OFF</v>
      </c>
      <c r="D6752" s="4">
        <f t="shared" si="634"/>
        <v>42711.249999983629</v>
      </c>
      <c r="E6752" t="str">
        <f t="shared" si="635"/>
        <v>LRKPLGS</v>
      </c>
      <c r="F6752" s="39">
        <v>99.947990417480469</v>
      </c>
      <c r="G6752">
        <f t="shared" si="633"/>
        <v>1.5314626382381498E-3</v>
      </c>
      <c r="H6752" s="38">
        <f>G6752*SUMIF('Manual Inputs'!$B$11:$B$22,'Expanded kW'!A6752,'Manual Inputs'!$C$11:$C$22)</f>
        <v>50179.828231379302</v>
      </c>
    </row>
    <row r="6753" spans="1:8" x14ac:dyDescent="0.2">
      <c r="A6753">
        <f t="shared" si="630"/>
        <v>12</v>
      </c>
      <c r="B6753" t="b">
        <f t="shared" si="631"/>
        <v>0</v>
      </c>
      <c r="C6753" t="str">
        <f t="shared" si="632"/>
        <v>ON</v>
      </c>
      <c r="D6753" s="4">
        <f t="shared" si="634"/>
        <v>42711.291666650293</v>
      </c>
      <c r="E6753" t="str">
        <f t="shared" si="635"/>
        <v>LRKPLGS</v>
      </c>
      <c r="F6753" s="39">
        <v>104.13568878173828</v>
      </c>
      <c r="G6753">
        <f t="shared" si="633"/>
        <v>1.5956290467700636E-3</v>
      </c>
      <c r="H6753" s="38">
        <f>G6753*SUMIF('Manual Inputs'!$B$11:$B$22,'Expanded kW'!A6753,'Manual Inputs'!$C$11:$C$22)</f>
        <v>52282.301565015565</v>
      </c>
    </row>
    <row r="6754" spans="1:8" x14ac:dyDescent="0.2">
      <c r="A6754">
        <f t="shared" si="630"/>
        <v>12</v>
      </c>
      <c r="B6754" t="b">
        <f t="shared" si="631"/>
        <v>0</v>
      </c>
      <c r="C6754" t="str">
        <f t="shared" si="632"/>
        <v>ON</v>
      </c>
      <c r="D6754" s="4">
        <f t="shared" si="634"/>
        <v>42711.333333316958</v>
      </c>
      <c r="E6754" t="str">
        <f t="shared" si="635"/>
        <v>LRKPLGS</v>
      </c>
      <c r="F6754" s="39">
        <v>107.30123901367187</v>
      </c>
      <c r="G6754">
        <f t="shared" si="633"/>
        <v>1.6441334928266852E-3</v>
      </c>
      <c r="H6754" s="38">
        <f>G6754*SUMIF('Manual Inputs'!$B$11:$B$22,'Expanded kW'!A6754,'Manual Inputs'!$C$11:$C$22)</f>
        <v>53871.595819284521</v>
      </c>
    </row>
    <row r="6755" spans="1:8" x14ac:dyDescent="0.2">
      <c r="A6755">
        <f t="shared" si="630"/>
        <v>12</v>
      </c>
      <c r="B6755" t="b">
        <f t="shared" si="631"/>
        <v>0</v>
      </c>
      <c r="C6755" t="str">
        <f t="shared" si="632"/>
        <v>ON</v>
      </c>
      <c r="D6755" s="4">
        <f t="shared" si="634"/>
        <v>42711.374999983622</v>
      </c>
      <c r="E6755" t="str">
        <f t="shared" si="635"/>
        <v>LRKPLGS</v>
      </c>
      <c r="F6755" s="39">
        <v>113.76012420654297</v>
      </c>
      <c r="G6755">
        <f t="shared" si="633"/>
        <v>1.7431003786663598E-3</v>
      </c>
      <c r="H6755" s="38">
        <f>G6755*SUMIF('Manual Inputs'!$B$11:$B$22,'Expanded kW'!A6755,'Manual Inputs'!$C$11:$C$22)</f>
        <v>57114.339852363009</v>
      </c>
    </row>
    <row r="6756" spans="1:8" x14ac:dyDescent="0.2">
      <c r="A6756">
        <f t="shared" si="630"/>
        <v>12</v>
      </c>
      <c r="B6756" t="b">
        <f t="shared" si="631"/>
        <v>0</v>
      </c>
      <c r="C6756" t="str">
        <f t="shared" si="632"/>
        <v>ON</v>
      </c>
      <c r="D6756" s="4">
        <f t="shared" si="634"/>
        <v>42711.416666650286</v>
      </c>
      <c r="E6756" t="str">
        <f t="shared" si="635"/>
        <v>LRKPLGS</v>
      </c>
      <c r="F6756" s="39">
        <v>111.40077972412109</v>
      </c>
      <c r="G6756">
        <f t="shared" si="633"/>
        <v>1.7069490972802112E-3</v>
      </c>
      <c r="H6756" s="38">
        <f>G6756*SUMIF('Manual Inputs'!$B$11:$B$22,'Expanded kW'!A6756,'Manual Inputs'!$C$11:$C$22)</f>
        <v>55929.808774028534</v>
      </c>
    </row>
    <row r="6757" spans="1:8" x14ac:dyDescent="0.2">
      <c r="A6757">
        <f t="shared" si="630"/>
        <v>12</v>
      </c>
      <c r="B6757" t="b">
        <f t="shared" si="631"/>
        <v>0</v>
      </c>
      <c r="C6757" t="str">
        <f t="shared" si="632"/>
        <v>ON</v>
      </c>
      <c r="D6757" s="4">
        <f t="shared" si="634"/>
        <v>42711.45833331695</v>
      </c>
      <c r="E6757" t="str">
        <f t="shared" si="635"/>
        <v>LRKPLGS</v>
      </c>
      <c r="F6757" s="39">
        <v>106.86631011962891</v>
      </c>
      <c r="G6757">
        <f t="shared" si="633"/>
        <v>1.6374692532683422E-3</v>
      </c>
      <c r="H6757" s="38">
        <f>G6757*SUMIF('Manual Inputs'!$B$11:$B$22,'Expanded kW'!A6757,'Manual Inputs'!$C$11:$C$22)</f>
        <v>53653.235679127836</v>
      </c>
    </row>
    <row r="6758" spans="1:8" x14ac:dyDescent="0.2">
      <c r="A6758">
        <f t="shared" si="630"/>
        <v>12</v>
      </c>
      <c r="B6758" t="b">
        <f t="shared" si="631"/>
        <v>0</v>
      </c>
      <c r="C6758" t="str">
        <f t="shared" si="632"/>
        <v>ON</v>
      </c>
      <c r="D6758" s="4">
        <f t="shared" si="634"/>
        <v>42711.499999983615</v>
      </c>
      <c r="E6758" t="str">
        <f t="shared" si="635"/>
        <v>LRKPLGS</v>
      </c>
      <c r="F6758" s="39">
        <v>108.96829986572266</v>
      </c>
      <c r="G6758">
        <f t="shared" si="633"/>
        <v>1.6696771921038914E-3</v>
      </c>
      <c r="H6758" s="38">
        <f>G6758*SUMIF('Manual Inputs'!$B$11:$B$22,'Expanded kW'!A6758,'Manual Inputs'!$C$11:$C$22)</f>
        <v>54708.559392616502</v>
      </c>
    </row>
    <row r="6759" spans="1:8" x14ac:dyDescent="0.2">
      <c r="A6759">
        <f t="shared" si="630"/>
        <v>12</v>
      </c>
      <c r="B6759" t="b">
        <f t="shared" si="631"/>
        <v>0</v>
      </c>
      <c r="C6759" t="str">
        <f t="shared" si="632"/>
        <v>ON</v>
      </c>
      <c r="D6759" s="4">
        <f t="shared" si="634"/>
        <v>42711.541666650279</v>
      </c>
      <c r="E6759" t="str">
        <f t="shared" si="635"/>
        <v>LRKPLGS</v>
      </c>
      <c r="F6759" s="39">
        <v>112.04247283935547</v>
      </c>
      <c r="G6759">
        <f t="shared" si="633"/>
        <v>1.7167815013844983E-3</v>
      </c>
      <c r="H6759" s="38">
        <f>G6759*SUMIF('Manual Inputs'!$B$11:$B$22,'Expanded kW'!A6759,'Manual Inputs'!$C$11:$C$22)</f>
        <v>56251.976835289403</v>
      </c>
    </row>
    <row r="6760" spans="1:8" x14ac:dyDescent="0.2">
      <c r="A6760">
        <f t="shared" si="630"/>
        <v>12</v>
      </c>
      <c r="B6760" t="b">
        <f t="shared" si="631"/>
        <v>0</v>
      </c>
      <c r="C6760" t="str">
        <f t="shared" si="632"/>
        <v>ON</v>
      </c>
      <c r="D6760" s="4">
        <f t="shared" si="634"/>
        <v>42711.583333316943</v>
      </c>
      <c r="E6760" t="str">
        <f t="shared" si="635"/>
        <v>LRKPLGS</v>
      </c>
      <c r="F6760" s="39">
        <v>114.09278106689453</v>
      </c>
      <c r="G6760">
        <f t="shared" si="633"/>
        <v>1.7481975452112203E-3</v>
      </c>
      <c r="H6760" s="38">
        <f>G6760*SUMIF('Manual Inputs'!$B$11:$B$22,'Expanded kW'!A6760,'Manual Inputs'!$C$11:$C$22)</f>
        <v>57281.35335651358</v>
      </c>
    </row>
    <row r="6761" spans="1:8" x14ac:dyDescent="0.2">
      <c r="A6761">
        <f t="shared" si="630"/>
        <v>12</v>
      </c>
      <c r="B6761" t="b">
        <f t="shared" si="631"/>
        <v>0</v>
      </c>
      <c r="C6761" t="str">
        <f t="shared" si="632"/>
        <v>ON</v>
      </c>
      <c r="D6761" s="4">
        <f t="shared" si="634"/>
        <v>42711.624999983607</v>
      </c>
      <c r="E6761" t="str">
        <f t="shared" si="635"/>
        <v>LRKPLGS</v>
      </c>
      <c r="F6761" s="39">
        <v>112.10431671142578</v>
      </c>
      <c r="G6761">
        <f t="shared" si="633"/>
        <v>1.7177291100265936E-3</v>
      </c>
      <c r="H6761" s="38">
        <f>G6761*SUMIF('Manual Inputs'!$B$11:$B$22,'Expanded kW'!A6761,'Manual Inputs'!$C$11:$C$22)</f>
        <v>56283.026132675863</v>
      </c>
    </row>
    <row r="6762" spans="1:8" x14ac:dyDescent="0.2">
      <c r="A6762">
        <f t="shared" si="630"/>
        <v>12</v>
      </c>
      <c r="B6762" t="b">
        <f t="shared" si="631"/>
        <v>0</v>
      </c>
      <c r="C6762" t="str">
        <f t="shared" si="632"/>
        <v>ON</v>
      </c>
      <c r="D6762" s="4">
        <f t="shared" si="634"/>
        <v>42711.666666650272</v>
      </c>
      <c r="E6762" t="str">
        <f t="shared" si="635"/>
        <v>LRKPLGS</v>
      </c>
      <c r="F6762" s="39">
        <v>101.33211517333984</v>
      </c>
      <c r="G6762">
        <f t="shared" si="633"/>
        <v>1.5526710221326638E-3</v>
      </c>
      <c r="H6762" s="38">
        <f>G6762*SUMIF('Manual Inputs'!$B$11:$B$22,'Expanded kW'!A6762,'Manual Inputs'!$C$11:$C$22)</f>
        <v>50874.741077647755</v>
      </c>
    </row>
    <row r="6763" spans="1:8" x14ac:dyDescent="0.2">
      <c r="A6763">
        <f t="shared" si="630"/>
        <v>12</v>
      </c>
      <c r="B6763" t="b">
        <f t="shared" si="631"/>
        <v>0</v>
      </c>
      <c r="C6763" t="str">
        <f t="shared" si="632"/>
        <v>ON</v>
      </c>
      <c r="D6763" s="4">
        <f t="shared" si="634"/>
        <v>42711.708333316936</v>
      </c>
      <c r="E6763" t="str">
        <f t="shared" si="635"/>
        <v>LRKPLGS</v>
      </c>
      <c r="F6763" s="39">
        <v>101.081787109375</v>
      </c>
      <c r="G6763">
        <f t="shared" si="633"/>
        <v>1.5488353464411034E-3</v>
      </c>
      <c r="H6763" s="38">
        <f>G6763*SUMIF('Manual Inputs'!$B$11:$B$22,'Expanded kW'!A6763,'Manual Inputs'!$C$11:$C$22)</f>
        <v>50749.061519721872</v>
      </c>
    </row>
    <row r="6764" spans="1:8" x14ac:dyDescent="0.2">
      <c r="A6764">
        <f t="shared" si="630"/>
        <v>12</v>
      </c>
      <c r="B6764" t="b">
        <f t="shared" si="631"/>
        <v>0</v>
      </c>
      <c r="C6764" t="str">
        <f t="shared" si="632"/>
        <v>ON</v>
      </c>
      <c r="D6764" s="4">
        <f t="shared" si="634"/>
        <v>42711.7499999836</v>
      </c>
      <c r="E6764" t="str">
        <f t="shared" si="635"/>
        <v>LRKPLGS</v>
      </c>
      <c r="F6764" s="39">
        <v>91.717437744140625</v>
      </c>
      <c r="G6764">
        <f t="shared" si="633"/>
        <v>1.4053492080569007E-3</v>
      </c>
      <c r="H6764" s="38">
        <f>G6764*SUMIF('Manual Inputs'!$B$11:$B$22,'Expanded kW'!A6764,'Manual Inputs'!$C$11:$C$22)</f>
        <v>46047.601883732008</v>
      </c>
    </row>
    <row r="6765" spans="1:8" x14ac:dyDescent="0.2">
      <c r="A6765">
        <f t="shared" si="630"/>
        <v>12</v>
      </c>
      <c r="B6765" t="b">
        <f t="shared" si="631"/>
        <v>0</v>
      </c>
      <c r="C6765" t="str">
        <f t="shared" si="632"/>
        <v>ON</v>
      </c>
      <c r="D6765" s="4">
        <f t="shared" si="634"/>
        <v>42711.791666650264</v>
      </c>
      <c r="E6765" t="str">
        <f t="shared" si="635"/>
        <v>LRKPLGS</v>
      </c>
      <c r="F6765" s="39">
        <v>83.215118408203125</v>
      </c>
      <c r="G6765">
        <f t="shared" si="633"/>
        <v>1.2750716072070013E-3</v>
      </c>
      <c r="H6765" s="38">
        <f>G6765*SUMIF('Manual Inputs'!$B$11:$B$22,'Expanded kW'!A6765,'Manual Inputs'!$C$11:$C$22)</f>
        <v>41778.932528164245</v>
      </c>
    </row>
    <row r="6766" spans="1:8" x14ac:dyDescent="0.2">
      <c r="A6766">
        <f t="shared" si="630"/>
        <v>12</v>
      </c>
      <c r="B6766" t="b">
        <f t="shared" si="631"/>
        <v>0</v>
      </c>
      <c r="C6766" t="str">
        <f t="shared" si="632"/>
        <v>ON</v>
      </c>
      <c r="D6766" s="4">
        <f t="shared" si="634"/>
        <v>42711.833333316928</v>
      </c>
      <c r="E6766" t="str">
        <f t="shared" si="635"/>
        <v>LRKPLGS</v>
      </c>
      <c r="F6766" s="39">
        <v>82.955551147460938</v>
      </c>
      <c r="G6766">
        <f t="shared" si="633"/>
        <v>1.2710943630395491E-3</v>
      </c>
      <c r="H6766" s="38">
        <f>G6766*SUMIF('Manual Inputs'!$B$11:$B$22,'Expanded kW'!A6766,'Manual Inputs'!$C$11:$C$22)</f>
        <v>41648.614344635716</v>
      </c>
    </row>
    <row r="6767" spans="1:8" x14ac:dyDescent="0.2">
      <c r="A6767">
        <f t="shared" si="630"/>
        <v>12</v>
      </c>
      <c r="B6767" t="b">
        <f t="shared" si="631"/>
        <v>0</v>
      </c>
      <c r="C6767" t="str">
        <f t="shared" si="632"/>
        <v>OFF</v>
      </c>
      <c r="D6767" s="4">
        <f t="shared" si="634"/>
        <v>42711.874999983593</v>
      </c>
      <c r="E6767" t="str">
        <f t="shared" si="635"/>
        <v>LRKPLGS</v>
      </c>
      <c r="F6767" s="39">
        <v>81.907157897949219</v>
      </c>
      <c r="G6767">
        <f t="shared" si="633"/>
        <v>1.2550302572471082E-3</v>
      </c>
      <c r="H6767" s="38">
        <f>G6767*SUMIF('Manual Inputs'!$B$11:$B$22,'Expanded kW'!A6767,'Manual Inputs'!$C$11:$C$22)</f>
        <v>41122.258657445884</v>
      </c>
    </row>
    <row r="6768" spans="1:8" x14ac:dyDescent="0.2">
      <c r="A6768">
        <f t="shared" si="630"/>
        <v>12</v>
      </c>
      <c r="B6768" t="b">
        <f t="shared" si="631"/>
        <v>0</v>
      </c>
      <c r="C6768" t="str">
        <f t="shared" si="632"/>
        <v>OFF</v>
      </c>
      <c r="D6768" s="4">
        <f t="shared" si="634"/>
        <v>42711.916666650257</v>
      </c>
      <c r="E6768" t="str">
        <f t="shared" si="635"/>
        <v>LRKPLGS</v>
      </c>
      <c r="F6768" s="39">
        <v>80.402183532714844</v>
      </c>
      <c r="G6768">
        <f t="shared" si="633"/>
        <v>1.2319701436596766E-3</v>
      </c>
      <c r="H6768" s="38">
        <f>G6768*SUMIF('Manual Inputs'!$B$11:$B$22,'Expanded kW'!A6768,'Manual Inputs'!$C$11:$C$22)</f>
        <v>40366.672128645783</v>
      </c>
    </row>
    <row r="6769" spans="1:8" x14ac:dyDescent="0.2">
      <c r="A6769">
        <f t="shared" si="630"/>
        <v>12</v>
      </c>
      <c r="B6769" t="b">
        <f t="shared" si="631"/>
        <v>0</v>
      </c>
      <c r="C6769" t="str">
        <f t="shared" si="632"/>
        <v>OFF</v>
      </c>
      <c r="D6769" s="4">
        <f t="shared" si="634"/>
        <v>42711.958333316921</v>
      </c>
      <c r="E6769" t="str">
        <f t="shared" si="635"/>
        <v>LRKPLGS</v>
      </c>
      <c r="F6769" s="39">
        <v>76.59075927734375</v>
      </c>
      <c r="G6769">
        <f t="shared" si="633"/>
        <v>1.1735692311331291E-3</v>
      </c>
      <c r="H6769" s="38">
        <f>G6769*SUMIF('Manual Inputs'!$B$11:$B$22,'Expanded kW'!A6769,'Manual Inputs'!$C$11:$C$22)</f>
        <v>38453.11074884655</v>
      </c>
    </row>
    <row r="6770" spans="1:8" x14ac:dyDescent="0.2">
      <c r="A6770">
        <f t="shared" si="630"/>
        <v>12</v>
      </c>
      <c r="B6770" t="b">
        <f t="shared" si="631"/>
        <v>0</v>
      </c>
      <c r="C6770" t="str">
        <f t="shared" si="632"/>
        <v>OFF</v>
      </c>
      <c r="D6770" s="4">
        <f t="shared" si="634"/>
        <v>42711.999999983585</v>
      </c>
      <c r="E6770" t="str">
        <f t="shared" si="635"/>
        <v>LRKPLGS</v>
      </c>
      <c r="F6770" s="39">
        <v>68.124176025390625</v>
      </c>
      <c r="G6770">
        <f t="shared" si="633"/>
        <v>1.0438391998464638E-3</v>
      </c>
      <c r="H6770" s="38">
        <f>G6770*SUMIF('Manual Inputs'!$B$11:$B$22,'Expanded kW'!A6770,'Manual Inputs'!$C$11:$C$22)</f>
        <v>34202.383030209239</v>
      </c>
    </row>
    <row r="6771" spans="1:8" x14ac:dyDescent="0.2">
      <c r="A6771">
        <f t="shared" si="630"/>
        <v>12</v>
      </c>
      <c r="B6771" t="b">
        <f t="shared" si="631"/>
        <v>0</v>
      </c>
      <c r="C6771" t="str">
        <f t="shared" si="632"/>
        <v>OFF</v>
      </c>
      <c r="D6771" s="4">
        <f t="shared" si="634"/>
        <v>42712.04166665025</v>
      </c>
      <c r="E6771" t="str">
        <f t="shared" si="635"/>
        <v>LRKPLGS</v>
      </c>
      <c r="F6771" s="39">
        <v>66.772537231445313</v>
      </c>
      <c r="G6771">
        <f t="shared" si="633"/>
        <v>1.0231285852090484E-3</v>
      </c>
      <c r="H6771" s="38">
        <f>G6771*SUMIF('Manual Inputs'!$B$11:$B$22,'Expanded kW'!A6771,'Manual Inputs'!$C$11:$C$22)</f>
        <v>33523.780066530417</v>
      </c>
    </row>
    <row r="6772" spans="1:8" x14ac:dyDescent="0.2">
      <c r="A6772">
        <f t="shared" si="630"/>
        <v>12</v>
      </c>
      <c r="B6772" t="b">
        <f t="shared" si="631"/>
        <v>0</v>
      </c>
      <c r="C6772" t="str">
        <f t="shared" si="632"/>
        <v>OFF</v>
      </c>
      <c r="D6772" s="4">
        <f t="shared" si="634"/>
        <v>42712.083333316914</v>
      </c>
      <c r="E6772" t="str">
        <f t="shared" si="635"/>
        <v>LRKPLGS</v>
      </c>
      <c r="F6772" s="39">
        <v>64.782150268554687</v>
      </c>
      <c r="G6772">
        <f t="shared" si="633"/>
        <v>9.9263069068839796E-4</v>
      </c>
      <c r="H6772" s="38">
        <f>G6772*SUMIF('Manual Inputs'!$B$11:$B$22,'Expanded kW'!A6772,'Manual Inputs'!$C$11:$C$22)</f>
        <v>32524.487579561512</v>
      </c>
    </row>
    <row r="6773" spans="1:8" x14ac:dyDescent="0.2">
      <c r="A6773">
        <f t="shared" si="630"/>
        <v>12</v>
      </c>
      <c r="B6773" t="b">
        <f t="shared" si="631"/>
        <v>0</v>
      </c>
      <c r="C6773" t="str">
        <f t="shared" si="632"/>
        <v>OFF</v>
      </c>
      <c r="D6773" s="4">
        <f t="shared" si="634"/>
        <v>42712.124999983578</v>
      </c>
      <c r="E6773" t="str">
        <f t="shared" si="635"/>
        <v>LRKPLGS</v>
      </c>
      <c r="F6773" s="39">
        <v>67.291610717773438</v>
      </c>
      <c r="G6773">
        <f t="shared" si="633"/>
        <v>1.0310821383269361E-3</v>
      </c>
      <c r="H6773" s="38">
        <f>G6773*SUMIF('Manual Inputs'!$B$11:$B$22,'Expanded kW'!A6773,'Manual Inputs'!$C$11:$C$22)</f>
        <v>33784.38579031347</v>
      </c>
    </row>
    <row r="6774" spans="1:8" x14ac:dyDescent="0.2">
      <c r="A6774">
        <f t="shared" si="630"/>
        <v>12</v>
      </c>
      <c r="B6774" t="b">
        <f t="shared" si="631"/>
        <v>0</v>
      </c>
      <c r="C6774" t="str">
        <f t="shared" si="632"/>
        <v>OFF</v>
      </c>
      <c r="D6774" s="4">
        <f t="shared" si="634"/>
        <v>42712.166666650242</v>
      </c>
      <c r="E6774" t="str">
        <f t="shared" si="635"/>
        <v>LRKPLGS</v>
      </c>
      <c r="F6774" s="39">
        <v>73.740814208984375</v>
      </c>
      <c r="G6774">
        <f t="shared" si="633"/>
        <v>1.1299006753673485E-3</v>
      </c>
      <c r="H6774" s="38">
        <f>G6774*SUMIF('Manual Inputs'!$B$11:$B$22,'Expanded kW'!A6774,'Manual Inputs'!$C$11:$C$22)</f>
        <v>37022.26903405277</v>
      </c>
    </row>
    <row r="6775" spans="1:8" x14ac:dyDescent="0.2">
      <c r="A6775">
        <f t="shared" si="630"/>
        <v>12</v>
      </c>
      <c r="B6775" t="b">
        <f t="shared" si="631"/>
        <v>0</v>
      </c>
      <c r="C6775" t="str">
        <f t="shared" si="632"/>
        <v>OFF</v>
      </c>
      <c r="D6775" s="4">
        <f t="shared" si="634"/>
        <v>42712.208333316907</v>
      </c>
      <c r="E6775" t="str">
        <f t="shared" si="635"/>
        <v>LRKPLGS</v>
      </c>
      <c r="F6775" s="39">
        <v>88.194839477539063</v>
      </c>
      <c r="G6775">
        <f t="shared" si="633"/>
        <v>1.3513738593551497E-3</v>
      </c>
      <c r="H6775" s="38">
        <f>G6775*SUMIF('Manual Inputs'!$B$11:$B$22,'Expanded kW'!A6775,'Manual Inputs'!$C$11:$C$22)</f>
        <v>44279.048306937868</v>
      </c>
    </row>
    <row r="6776" spans="1:8" x14ac:dyDescent="0.2">
      <c r="A6776">
        <f t="shared" si="630"/>
        <v>12</v>
      </c>
      <c r="B6776" t="b">
        <f t="shared" si="631"/>
        <v>0</v>
      </c>
      <c r="C6776" t="str">
        <f t="shared" si="632"/>
        <v>OFF</v>
      </c>
      <c r="D6776" s="4">
        <f t="shared" si="634"/>
        <v>42712.249999983571</v>
      </c>
      <c r="E6776" t="str">
        <f t="shared" si="635"/>
        <v>LRKPLGS</v>
      </c>
      <c r="F6776" s="39">
        <v>101.93886566162109</v>
      </c>
      <c r="G6776">
        <f t="shared" si="633"/>
        <v>1.5619680144949332E-3</v>
      </c>
      <c r="H6776" s="38">
        <f>G6776*SUMIF('Manual Inputs'!$B$11:$B$22,'Expanded kW'!A6776,'Manual Inputs'!$C$11:$C$22)</f>
        <v>51179.365864540254</v>
      </c>
    </row>
    <row r="6777" spans="1:8" x14ac:dyDescent="0.2">
      <c r="A6777">
        <f t="shared" si="630"/>
        <v>12</v>
      </c>
      <c r="B6777" t="b">
        <f t="shared" si="631"/>
        <v>0</v>
      </c>
      <c r="C6777" t="str">
        <f t="shared" si="632"/>
        <v>ON</v>
      </c>
      <c r="D6777" s="4">
        <f t="shared" si="634"/>
        <v>42712.291666650235</v>
      </c>
      <c r="E6777" t="str">
        <f t="shared" si="635"/>
        <v>LRKPLGS</v>
      </c>
      <c r="F6777" s="39">
        <v>105.23002624511719</v>
      </c>
      <c r="G6777">
        <f t="shared" si="633"/>
        <v>1.612397137171769E-3</v>
      </c>
      <c r="H6777" s="38">
        <f>G6777*SUMIF('Manual Inputs'!$B$11:$B$22,'Expanded kW'!A6777,'Manual Inputs'!$C$11:$C$22)</f>
        <v>52831.723976713321</v>
      </c>
    </row>
    <row r="6778" spans="1:8" x14ac:dyDescent="0.2">
      <c r="A6778">
        <f t="shared" si="630"/>
        <v>12</v>
      </c>
      <c r="B6778" t="b">
        <f t="shared" si="631"/>
        <v>0</v>
      </c>
      <c r="C6778" t="str">
        <f t="shared" si="632"/>
        <v>ON</v>
      </c>
      <c r="D6778" s="4">
        <f t="shared" si="634"/>
        <v>42712.333333316899</v>
      </c>
      <c r="E6778" t="str">
        <f t="shared" si="635"/>
        <v>LRKPLGS</v>
      </c>
      <c r="F6778" s="39">
        <v>111.81793212890625</v>
      </c>
      <c r="G6778">
        <f t="shared" si="633"/>
        <v>1.713340954882462E-3</v>
      </c>
      <c r="H6778" s="38">
        <f>G6778*SUMIF('Manual Inputs'!$B$11:$B$22,'Expanded kW'!A6778,'Manual Inputs'!$C$11:$C$22)</f>
        <v>56139.244060631005</v>
      </c>
    </row>
    <row r="6779" spans="1:8" x14ac:dyDescent="0.2">
      <c r="A6779">
        <f t="shared" si="630"/>
        <v>12</v>
      </c>
      <c r="B6779" t="b">
        <f t="shared" si="631"/>
        <v>0</v>
      </c>
      <c r="C6779" t="str">
        <f t="shared" si="632"/>
        <v>ON</v>
      </c>
      <c r="D6779" s="4">
        <f t="shared" si="634"/>
        <v>42712.374999983564</v>
      </c>
      <c r="E6779" t="str">
        <f t="shared" si="635"/>
        <v>LRKPLGS</v>
      </c>
      <c r="F6779" s="39">
        <v>112.92393493652344</v>
      </c>
      <c r="G6779">
        <f t="shared" si="633"/>
        <v>1.7302877886364698E-3</v>
      </c>
      <c r="H6779" s="38">
        <f>G6779*SUMIF('Manual Inputs'!$B$11:$B$22,'Expanded kW'!A6779,'Manual Inputs'!$C$11:$C$22)</f>
        <v>56694.523168073138</v>
      </c>
    </row>
    <row r="6780" spans="1:8" x14ac:dyDescent="0.2">
      <c r="A6780">
        <f t="shared" si="630"/>
        <v>12</v>
      </c>
      <c r="B6780" t="b">
        <f t="shared" si="631"/>
        <v>0</v>
      </c>
      <c r="C6780" t="str">
        <f t="shared" si="632"/>
        <v>ON</v>
      </c>
      <c r="D6780" s="4">
        <f t="shared" si="634"/>
        <v>42712.416666650228</v>
      </c>
      <c r="E6780" t="str">
        <f t="shared" si="635"/>
        <v>LRKPLGS</v>
      </c>
      <c r="F6780" s="39">
        <v>114.77039337158203</v>
      </c>
      <c r="G6780">
        <f t="shared" si="633"/>
        <v>1.7585803245297913E-3</v>
      </c>
      <c r="H6780" s="38">
        <f>G6780*SUMIF('Manual Inputs'!$B$11:$B$22,'Expanded kW'!A6780,'Manual Inputs'!$C$11:$C$22)</f>
        <v>57621.554984526912</v>
      </c>
    </row>
    <row r="6781" spans="1:8" x14ac:dyDescent="0.2">
      <c r="A6781">
        <f t="shared" si="630"/>
        <v>12</v>
      </c>
      <c r="B6781" t="b">
        <f t="shared" si="631"/>
        <v>0</v>
      </c>
      <c r="C6781" t="str">
        <f t="shared" si="632"/>
        <v>ON</v>
      </c>
      <c r="D6781" s="4">
        <f t="shared" si="634"/>
        <v>42712.458333316892</v>
      </c>
      <c r="E6781" t="str">
        <f t="shared" si="635"/>
        <v>LRKPLGS</v>
      </c>
      <c r="F6781" s="39">
        <v>113.92398834228516</v>
      </c>
      <c r="G6781">
        <f t="shared" si="633"/>
        <v>1.7456112025517438E-3</v>
      </c>
      <c r="H6781" s="38">
        <f>G6781*SUMIF('Manual Inputs'!$B$11:$B$22,'Expanded kW'!A6781,'Manual Inputs'!$C$11:$C$22)</f>
        <v>57196.60938225031</v>
      </c>
    </row>
    <row r="6782" spans="1:8" x14ac:dyDescent="0.2">
      <c r="A6782">
        <f t="shared" si="630"/>
        <v>12</v>
      </c>
      <c r="B6782" t="b">
        <f t="shared" si="631"/>
        <v>0</v>
      </c>
      <c r="C6782" t="str">
        <f t="shared" si="632"/>
        <v>ON</v>
      </c>
      <c r="D6782" s="4">
        <f t="shared" si="634"/>
        <v>42712.499999983556</v>
      </c>
      <c r="E6782" t="str">
        <f t="shared" si="635"/>
        <v>LRKPLGS</v>
      </c>
      <c r="F6782" s="39">
        <v>110.63465118408203</v>
      </c>
      <c r="G6782">
        <f t="shared" si="633"/>
        <v>1.6952100194832797E-3</v>
      </c>
      <c r="H6782" s="38">
        <f>G6782*SUMIF('Manual Inputs'!$B$11:$B$22,'Expanded kW'!A6782,'Manual Inputs'!$C$11:$C$22)</f>
        <v>55545.166737888168</v>
      </c>
    </row>
    <row r="6783" spans="1:8" x14ac:dyDescent="0.2">
      <c r="A6783">
        <f t="shared" si="630"/>
        <v>12</v>
      </c>
      <c r="B6783" t="b">
        <f t="shared" si="631"/>
        <v>0</v>
      </c>
      <c r="C6783" t="str">
        <f t="shared" si="632"/>
        <v>ON</v>
      </c>
      <c r="D6783" s="4">
        <f t="shared" si="634"/>
        <v>42712.541666650221</v>
      </c>
      <c r="E6783" t="str">
        <f t="shared" si="635"/>
        <v>LRKPLGS</v>
      </c>
      <c r="F6783" s="39">
        <v>111.81375885009766</v>
      </c>
      <c r="G6783">
        <f t="shared" si="633"/>
        <v>1.7132770094189502E-3</v>
      </c>
      <c r="H6783" s="38">
        <f>G6783*SUMIF('Manual Inputs'!$B$11:$B$22,'Expanded kW'!A6783,'Manual Inputs'!$C$11:$C$22)</f>
        <v>56137.148826770856</v>
      </c>
    </row>
    <row r="6784" spans="1:8" x14ac:dyDescent="0.2">
      <c r="A6784">
        <f t="shared" si="630"/>
        <v>12</v>
      </c>
      <c r="B6784" t="b">
        <f t="shared" si="631"/>
        <v>0</v>
      </c>
      <c r="C6784" t="str">
        <f t="shared" si="632"/>
        <v>ON</v>
      </c>
      <c r="D6784" s="4">
        <f t="shared" si="634"/>
        <v>42712.583333316885</v>
      </c>
      <c r="E6784" t="str">
        <f t="shared" si="635"/>
        <v>LRKPLGS</v>
      </c>
      <c r="F6784" s="39">
        <v>117.88412475585937</v>
      </c>
      <c r="G6784">
        <f t="shared" si="633"/>
        <v>1.8062907713392983E-3</v>
      </c>
      <c r="H6784" s="38">
        <f>G6784*SUMIF('Manual Inputs'!$B$11:$B$22,'Expanded kW'!A6784,'Manual Inputs'!$C$11:$C$22)</f>
        <v>59184.833099164884</v>
      </c>
    </row>
    <row r="6785" spans="1:8" x14ac:dyDescent="0.2">
      <c r="A6785">
        <f t="shared" si="630"/>
        <v>12</v>
      </c>
      <c r="B6785" t="b">
        <f t="shared" si="631"/>
        <v>0</v>
      </c>
      <c r="C6785" t="str">
        <f t="shared" si="632"/>
        <v>ON</v>
      </c>
      <c r="D6785" s="4">
        <f t="shared" si="634"/>
        <v>42712.624999983549</v>
      </c>
      <c r="E6785" t="str">
        <f t="shared" si="635"/>
        <v>LRKPLGS</v>
      </c>
      <c r="F6785" s="39">
        <v>114.57281494140625</v>
      </c>
      <c r="G6785">
        <f t="shared" si="633"/>
        <v>1.7555529101448491E-3</v>
      </c>
      <c r="H6785" s="38">
        <f>G6785*SUMIF('Manual Inputs'!$B$11:$B$22,'Expanded kW'!A6785,'Manual Inputs'!$C$11:$C$22)</f>
        <v>57522.358876160615</v>
      </c>
    </row>
    <row r="6786" spans="1:8" x14ac:dyDescent="0.2">
      <c r="A6786">
        <f t="shared" ref="A6786:A6849" si="636">MONTH(D6786)</f>
        <v>12</v>
      </c>
      <c r="B6786" t="b">
        <f t="shared" ref="B6786:B6849" si="637">IF(ISNA(VLOOKUP(DATE(YEAR(D6786),MONTH(D6786),DAY(D6786)),Holidays,1,FALSE)),FALSE,TRUE)</f>
        <v>0</v>
      </c>
      <c r="C6786" t="str">
        <f t="shared" ref="C6786:C6849" si="638">IF(OR(HOUR(D6786)&lt;PkStart,HOUR(D6786)&gt;OPkStart-1,WEEKDAY(D6786,2)&gt;5,B6786)=TRUE,"OFF","ON")</f>
        <v>ON</v>
      </c>
      <c r="D6786" s="4">
        <f t="shared" si="634"/>
        <v>42712.666666650213</v>
      </c>
      <c r="E6786" t="str">
        <f t="shared" si="635"/>
        <v>LRKPLGS</v>
      </c>
      <c r="F6786" s="39">
        <v>100.67792510986328</v>
      </c>
      <c r="G6786">
        <f t="shared" ref="G6786:G6849" si="639">IF(SUMIF($A$2:$A$8761,A6786,$F$2:$F$8761)=0,0,F6786/SUMIF($A$2:$A$8761,A6786,$F$2:$F$8761))</f>
        <v>1.5426471323442227E-3</v>
      </c>
      <c r="H6786" s="38">
        <f>G6786*SUMIF('Manual Inputs'!$B$11:$B$22,'Expanded kW'!A6786,'Manual Inputs'!$C$11:$C$22)</f>
        <v>50546.298806034181</v>
      </c>
    </row>
    <row r="6787" spans="1:8" x14ac:dyDescent="0.2">
      <c r="A6787">
        <f t="shared" si="636"/>
        <v>12</v>
      </c>
      <c r="B6787" t="b">
        <f t="shared" si="637"/>
        <v>0</v>
      </c>
      <c r="C6787" t="str">
        <f t="shared" si="638"/>
        <v>ON</v>
      </c>
      <c r="D6787" s="4">
        <f t="shared" si="634"/>
        <v>42712.708333316878</v>
      </c>
      <c r="E6787" t="str">
        <f t="shared" si="635"/>
        <v>LRKPLGS</v>
      </c>
      <c r="F6787" s="39">
        <v>98.681961059570313</v>
      </c>
      <c r="G6787">
        <f t="shared" si="639"/>
        <v>1.5120637823686782E-3</v>
      </c>
      <c r="H6787" s="38">
        <f>G6787*SUMIF('Manual Inputs'!$B$11:$B$22,'Expanded kW'!A6787,'Manual Inputs'!$C$11:$C$22)</f>
        <v>49544.206289902992</v>
      </c>
    </row>
    <row r="6788" spans="1:8" x14ac:dyDescent="0.2">
      <c r="A6788">
        <f t="shared" si="636"/>
        <v>12</v>
      </c>
      <c r="B6788" t="b">
        <f t="shared" si="637"/>
        <v>0</v>
      </c>
      <c r="C6788" t="str">
        <f t="shared" si="638"/>
        <v>ON</v>
      </c>
      <c r="D6788" s="4">
        <f t="shared" ref="D6788:D6851" si="640">+D6787+1/24</f>
        <v>42712.749999983542</v>
      </c>
      <c r="E6788" t="str">
        <f t="shared" ref="E6788:E6851" si="641">+E6787</f>
        <v>LRKPLGS</v>
      </c>
      <c r="F6788" s="39">
        <v>93.773231506347656</v>
      </c>
      <c r="G6788">
        <f t="shared" si="639"/>
        <v>1.4368493045129917E-3</v>
      </c>
      <c r="H6788" s="38">
        <f>G6788*SUMIF('Manual Inputs'!$B$11:$B$22,'Expanded kW'!A6788,'Manual Inputs'!$C$11:$C$22)</f>
        <v>47079.732469207462</v>
      </c>
    </row>
    <row r="6789" spans="1:8" x14ac:dyDescent="0.2">
      <c r="A6789">
        <f t="shared" si="636"/>
        <v>12</v>
      </c>
      <c r="B6789" t="b">
        <f t="shared" si="637"/>
        <v>0</v>
      </c>
      <c r="C6789" t="str">
        <f t="shared" si="638"/>
        <v>ON</v>
      </c>
      <c r="D6789" s="4">
        <f t="shared" si="640"/>
        <v>42712.791666650206</v>
      </c>
      <c r="E6789" t="str">
        <f t="shared" si="641"/>
        <v>LRKPLGS</v>
      </c>
      <c r="F6789" s="39">
        <v>87.190132141113281</v>
      </c>
      <c r="G6789">
        <f t="shared" si="639"/>
        <v>1.335979135142358E-3</v>
      </c>
      <c r="H6789" s="38">
        <f>G6789*SUMIF('Manual Inputs'!$B$11:$B$22,'Expanded kW'!A6789,'Manual Inputs'!$C$11:$C$22)</f>
        <v>43774.625543117741</v>
      </c>
    </row>
    <row r="6790" spans="1:8" x14ac:dyDescent="0.2">
      <c r="A6790">
        <f t="shared" si="636"/>
        <v>12</v>
      </c>
      <c r="B6790" t="b">
        <f t="shared" si="637"/>
        <v>0</v>
      </c>
      <c r="C6790" t="str">
        <f t="shared" si="638"/>
        <v>ON</v>
      </c>
      <c r="D6790" s="4">
        <f t="shared" si="640"/>
        <v>42712.83333331687</v>
      </c>
      <c r="E6790" t="str">
        <f t="shared" si="641"/>
        <v>LRKPLGS</v>
      </c>
      <c r="F6790" s="39">
        <v>88.032035827636719</v>
      </c>
      <c r="G6790">
        <f t="shared" si="639"/>
        <v>1.3488792848654295E-3</v>
      </c>
      <c r="H6790" s="38">
        <f>G6790*SUMIF('Manual Inputs'!$B$11:$B$22,'Expanded kW'!A6790,'Manual Inputs'!$C$11:$C$22)</f>
        <v>44197.31120393642</v>
      </c>
    </row>
    <row r="6791" spans="1:8" x14ac:dyDescent="0.2">
      <c r="A6791">
        <f t="shared" si="636"/>
        <v>12</v>
      </c>
      <c r="B6791" t="b">
        <f t="shared" si="637"/>
        <v>0</v>
      </c>
      <c r="C6791" t="str">
        <f t="shared" si="638"/>
        <v>OFF</v>
      </c>
      <c r="D6791" s="4">
        <f t="shared" si="640"/>
        <v>42712.874999983535</v>
      </c>
      <c r="E6791" t="str">
        <f t="shared" si="641"/>
        <v>LRKPLGS</v>
      </c>
      <c r="F6791" s="39">
        <v>85.070396423339844</v>
      </c>
      <c r="G6791">
        <f t="shared" si="639"/>
        <v>1.3034992819592251E-3</v>
      </c>
      <c r="H6791" s="38">
        <f>G6791*SUMIF('Manual Inputs'!$B$11:$B$22,'Expanded kW'!A6791,'Manual Inputs'!$C$11:$C$22)</f>
        <v>42710.392297711871</v>
      </c>
    </row>
    <row r="6792" spans="1:8" x14ac:dyDescent="0.2">
      <c r="A6792">
        <f t="shared" si="636"/>
        <v>12</v>
      </c>
      <c r="B6792" t="b">
        <f t="shared" si="637"/>
        <v>0</v>
      </c>
      <c r="C6792" t="str">
        <f t="shared" si="638"/>
        <v>OFF</v>
      </c>
      <c r="D6792" s="4">
        <f t="shared" si="640"/>
        <v>42712.916666650199</v>
      </c>
      <c r="E6792" t="str">
        <f t="shared" si="641"/>
        <v>LRKPLGS</v>
      </c>
      <c r="F6792" s="39">
        <v>77.824272155761719</v>
      </c>
      <c r="G6792">
        <f t="shared" si="639"/>
        <v>1.1924698501369938E-3</v>
      </c>
      <c r="H6792" s="38">
        <f>G6792*SUMIF('Manual Inputs'!$B$11:$B$22,'Expanded kW'!A6792,'Manual Inputs'!$C$11:$C$22)</f>
        <v>39072.407486096236</v>
      </c>
    </row>
    <row r="6793" spans="1:8" x14ac:dyDescent="0.2">
      <c r="A6793">
        <f t="shared" si="636"/>
        <v>12</v>
      </c>
      <c r="B6793" t="b">
        <f t="shared" si="637"/>
        <v>0</v>
      </c>
      <c r="C6793" t="str">
        <f t="shared" si="638"/>
        <v>OFF</v>
      </c>
      <c r="D6793" s="4">
        <f t="shared" si="640"/>
        <v>42712.958333316863</v>
      </c>
      <c r="E6793" t="str">
        <f t="shared" si="641"/>
        <v>LRKPLGS</v>
      </c>
      <c r="F6793" s="39">
        <v>78.931480407714844</v>
      </c>
      <c r="G6793">
        <f t="shared" si="639"/>
        <v>1.2094351544270801E-3</v>
      </c>
      <c r="H6793" s="38">
        <f>G6793*SUMIF('Manual Inputs'!$B$11:$B$22,'Expanded kW'!A6793,'Manual Inputs'!$C$11:$C$22)</f>
        <v>39628.291798199985</v>
      </c>
    </row>
    <row r="6794" spans="1:8" x14ac:dyDescent="0.2">
      <c r="A6794">
        <f t="shared" si="636"/>
        <v>12</v>
      </c>
      <c r="B6794" t="b">
        <f t="shared" si="637"/>
        <v>0</v>
      </c>
      <c r="C6794" t="str">
        <f t="shared" si="638"/>
        <v>OFF</v>
      </c>
      <c r="D6794" s="4">
        <f t="shared" si="640"/>
        <v>42712.999999983527</v>
      </c>
      <c r="E6794" t="str">
        <f t="shared" si="641"/>
        <v>LRKPLGS</v>
      </c>
      <c r="F6794" s="39">
        <v>77.064613342285156</v>
      </c>
      <c r="G6794">
        <f t="shared" si="639"/>
        <v>1.1808299053438246E-3</v>
      </c>
      <c r="H6794" s="38">
        <f>G6794*SUMIF('Manual Inputs'!$B$11:$B$22,'Expanded kW'!A6794,'Manual Inputs'!$C$11:$C$22)</f>
        <v>38691.013637000491</v>
      </c>
    </row>
    <row r="6795" spans="1:8" x14ac:dyDescent="0.2">
      <c r="A6795">
        <f t="shared" si="636"/>
        <v>12</v>
      </c>
      <c r="B6795" t="b">
        <f t="shared" si="637"/>
        <v>0</v>
      </c>
      <c r="C6795" t="str">
        <f t="shared" si="638"/>
        <v>OFF</v>
      </c>
      <c r="D6795" s="4">
        <f t="shared" si="640"/>
        <v>42713.041666650191</v>
      </c>
      <c r="E6795" t="str">
        <f t="shared" si="641"/>
        <v>LRKPLGS</v>
      </c>
      <c r="F6795" s="39">
        <v>74.4521484375</v>
      </c>
      <c r="G6795">
        <f t="shared" si="639"/>
        <v>1.1408001620876048E-3</v>
      </c>
      <c r="H6795" s="38">
        <f>G6795*SUMIF('Manual Inputs'!$B$11:$B$22,'Expanded kW'!A6795,'Manual Inputs'!$C$11:$C$22)</f>
        <v>37379.401070954358</v>
      </c>
    </row>
    <row r="6796" spans="1:8" x14ac:dyDescent="0.2">
      <c r="A6796">
        <f t="shared" si="636"/>
        <v>12</v>
      </c>
      <c r="B6796" t="b">
        <f t="shared" si="637"/>
        <v>0</v>
      </c>
      <c r="C6796" t="str">
        <f t="shared" si="638"/>
        <v>OFF</v>
      </c>
      <c r="D6796" s="4">
        <f t="shared" si="640"/>
        <v>42713.083333316856</v>
      </c>
      <c r="E6796" t="str">
        <f t="shared" si="641"/>
        <v>LRKPLGS</v>
      </c>
      <c r="F6796" s="39">
        <v>72.290992736816406</v>
      </c>
      <c r="G6796">
        <f t="shared" si="639"/>
        <v>1.1076856472565647E-3</v>
      </c>
      <c r="H6796" s="38">
        <f>G6796*SUMIF('Manual Inputs'!$B$11:$B$22,'Expanded kW'!A6796,'Manual Inputs'!$C$11:$C$22)</f>
        <v>36294.372533726237</v>
      </c>
    </row>
    <row r="6797" spans="1:8" x14ac:dyDescent="0.2">
      <c r="A6797">
        <f t="shared" si="636"/>
        <v>12</v>
      </c>
      <c r="B6797" t="b">
        <f t="shared" si="637"/>
        <v>0</v>
      </c>
      <c r="C6797" t="str">
        <f t="shared" si="638"/>
        <v>OFF</v>
      </c>
      <c r="D6797" s="4">
        <f t="shared" si="640"/>
        <v>42713.12499998352</v>
      </c>
      <c r="E6797" t="str">
        <f t="shared" si="641"/>
        <v>LRKPLGS</v>
      </c>
      <c r="F6797" s="39">
        <v>75.019447326660156</v>
      </c>
      <c r="G6797">
        <f t="shared" si="639"/>
        <v>1.1494926535507532E-3</v>
      </c>
      <c r="H6797" s="38">
        <f>G6797*SUMIF('Manual Inputs'!$B$11:$B$22,'Expanded kW'!A6797,'Manual Inputs'!$C$11:$C$22)</f>
        <v>37664.218811611303</v>
      </c>
    </row>
    <row r="6798" spans="1:8" x14ac:dyDescent="0.2">
      <c r="A6798">
        <f t="shared" si="636"/>
        <v>12</v>
      </c>
      <c r="B6798" t="b">
        <f t="shared" si="637"/>
        <v>0</v>
      </c>
      <c r="C6798" t="str">
        <f t="shared" si="638"/>
        <v>OFF</v>
      </c>
      <c r="D6798" s="4">
        <f t="shared" si="640"/>
        <v>42713.166666650184</v>
      </c>
      <c r="E6798" t="str">
        <f t="shared" si="641"/>
        <v>LRKPLGS</v>
      </c>
      <c r="F6798" s="39">
        <v>79.97308349609375</v>
      </c>
      <c r="G6798">
        <f t="shared" si="639"/>
        <v>1.2253952173264214E-3</v>
      </c>
      <c r="H6798" s="38">
        <f>G6798*SUMIF('Manual Inputs'!$B$11:$B$22,'Expanded kW'!A6798,'Manual Inputs'!$C$11:$C$22)</f>
        <v>40151.23842115666</v>
      </c>
    </row>
    <row r="6799" spans="1:8" x14ac:dyDescent="0.2">
      <c r="A6799">
        <f t="shared" si="636"/>
        <v>12</v>
      </c>
      <c r="B6799" t="b">
        <f t="shared" si="637"/>
        <v>0</v>
      </c>
      <c r="C6799" t="str">
        <f t="shared" si="638"/>
        <v>OFF</v>
      </c>
      <c r="D6799" s="4">
        <f t="shared" si="640"/>
        <v>42713.208333316848</v>
      </c>
      <c r="E6799" t="str">
        <f t="shared" si="641"/>
        <v>LRKPLGS</v>
      </c>
      <c r="F6799" s="39">
        <v>90.823432922363281</v>
      </c>
      <c r="G6799">
        <f t="shared" si="639"/>
        <v>1.3916507337080127E-3</v>
      </c>
      <c r="H6799" s="38">
        <f>G6799*SUMIF('Manual Inputs'!$B$11:$B$22,'Expanded kW'!A6799,'Manual Inputs'!$C$11:$C$22)</f>
        <v>45598.758358140054</v>
      </c>
    </row>
    <row r="6800" spans="1:8" x14ac:dyDescent="0.2">
      <c r="A6800">
        <f t="shared" si="636"/>
        <v>12</v>
      </c>
      <c r="B6800" t="b">
        <f t="shared" si="637"/>
        <v>0</v>
      </c>
      <c r="C6800" t="str">
        <f t="shared" si="638"/>
        <v>OFF</v>
      </c>
      <c r="D6800" s="4">
        <f t="shared" si="640"/>
        <v>42713.249999983513</v>
      </c>
      <c r="E6800" t="str">
        <f t="shared" si="641"/>
        <v>LRKPLGS</v>
      </c>
      <c r="F6800" s="39">
        <v>103.59828948974609</v>
      </c>
      <c r="G6800">
        <f t="shared" si="639"/>
        <v>1.5873946947429344E-3</v>
      </c>
      <c r="H6800" s="38">
        <f>G6800*SUMIF('Manual Inputs'!$B$11:$B$22,'Expanded kW'!A6800,'Manual Inputs'!$C$11:$C$22)</f>
        <v>52012.495198212251</v>
      </c>
    </row>
    <row r="6801" spans="1:8" x14ac:dyDescent="0.2">
      <c r="A6801">
        <f t="shared" si="636"/>
        <v>12</v>
      </c>
      <c r="B6801" t="b">
        <f t="shared" si="637"/>
        <v>0</v>
      </c>
      <c r="C6801" t="str">
        <f t="shared" si="638"/>
        <v>ON</v>
      </c>
      <c r="D6801" s="4">
        <f t="shared" si="640"/>
        <v>42713.291666650177</v>
      </c>
      <c r="E6801" t="str">
        <f t="shared" si="641"/>
        <v>LRKPLGS</v>
      </c>
      <c r="F6801" s="39">
        <v>111.56229400634766</v>
      </c>
      <c r="G6801">
        <f t="shared" si="639"/>
        <v>1.7094239153104551E-3</v>
      </c>
      <c r="H6801" s="38">
        <f>G6801*SUMIF('Manual Inputs'!$B$11:$B$22,'Expanded kW'!A6801,'Manual Inputs'!$C$11:$C$22)</f>
        <v>56010.898537866604</v>
      </c>
    </row>
    <row r="6802" spans="1:8" x14ac:dyDescent="0.2">
      <c r="A6802">
        <f t="shared" si="636"/>
        <v>12</v>
      </c>
      <c r="B6802" t="b">
        <f t="shared" si="637"/>
        <v>0</v>
      </c>
      <c r="C6802" t="str">
        <f t="shared" si="638"/>
        <v>ON</v>
      </c>
      <c r="D6802" s="4">
        <f t="shared" si="640"/>
        <v>42713.333333316841</v>
      </c>
      <c r="E6802" t="str">
        <f t="shared" si="641"/>
        <v>LRKPLGS</v>
      </c>
      <c r="F6802" s="39">
        <v>120.23680114746094</v>
      </c>
      <c r="G6802">
        <f t="shared" si="639"/>
        <v>1.8423398802663807E-3</v>
      </c>
      <c r="H6802" s="38">
        <f>G6802*SUMIF('Manual Inputs'!$B$11:$B$22,'Expanded kW'!A6802,'Manual Inputs'!$C$11:$C$22)</f>
        <v>60366.016399814216</v>
      </c>
    </row>
    <row r="6803" spans="1:8" x14ac:dyDescent="0.2">
      <c r="A6803">
        <f t="shared" si="636"/>
        <v>12</v>
      </c>
      <c r="B6803" t="b">
        <f t="shared" si="637"/>
        <v>0</v>
      </c>
      <c r="C6803" t="str">
        <f t="shared" si="638"/>
        <v>ON</v>
      </c>
      <c r="D6803" s="4">
        <f t="shared" si="640"/>
        <v>42713.374999983505</v>
      </c>
      <c r="E6803" t="str">
        <f t="shared" si="641"/>
        <v>LRKPLGS</v>
      </c>
      <c r="F6803" s="39">
        <v>123.84480285644531</v>
      </c>
      <c r="G6803">
        <f t="shared" si="639"/>
        <v>1.8976238313786441E-3</v>
      </c>
      <c r="H6803" s="38">
        <f>G6803*SUMIF('Manual Inputs'!$B$11:$B$22,'Expanded kW'!A6803,'Manual Inputs'!$C$11:$C$22)</f>
        <v>62177.447577761086</v>
      </c>
    </row>
    <row r="6804" spans="1:8" x14ac:dyDescent="0.2">
      <c r="A6804">
        <f t="shared" si="636"/>
        <v>12</v>
      </c>
      <c r="B6804" t="b">
        <f t="shared" si="637"/>
        <v>0</v>
      </c>
      <c r="C6804" t="str">
        <f t="shared" si="638"/>
        <v>ON</v>
      </c>
      <c r="D6804" s="4">
        <f t="shared" si="640"/>
        <v>42713.41666665017</v>
      </c>
      <c r="E6804" t="str">
        <f t="shared" si="641"/>
        <v>LRKPLGS</v>
      </c>
      <c r="F6804" s="39">
        <v>118.28072357177734</v>
      </c>
      <c r="G6804">
        <f t="shared" si="639"/>
        <v>1.8123676946112006E-3</v>
      </c>
      <c r="H6804" s="38">
        <f>G6804*SUMIF('Manual Inputs'!$B$11:$B$22,'Expanded kW'!A6804,'Manual Inputs'!$C$11:$C$22)</f>
        <v>59383.949263245871</v>
      </c>
    </row>
    <row r="6805" spans="1:8" x14ac:dyDescent="0.2">
      <c r="A6805">
        <f t="shared" si="636"/>
        <v>12</v>
      </c>
      <c r="B6805" t="b">
        <f t="shared" si="637"/>
        <v>0</v>
      </c>
      <c r="C6805" t="str">
        <f t="shared" si="638"/>
        <v>ON</v>
      </c>
      <c r="D6805" s="4">
        <f t="shared" si="640"/>
        <v>42713.458333316834</v>
      </c>
      <c r="E6805" t="str">
        <f t="shared" si="641"/>
        <v>LRKPLGS</v>
      </c>
      <c r="F6805" s="39">
        <v>116.21101379394531</v>
      </c>
      <c r="G6805">
        <f t="shared" si="639"/>
        <v>1.780654368675319E-3</v>
      </c>
      <c r="H6805" s="38">
        <f>G6805*SUMIF('Manual Inputs'!$B$11:$B$22,'Expanded kW'!A6805,'Manual Inputs'!$C$11:$C$22)</f>
        <v>58344.832011297069</v>
      </c>
    </row>
    <row r="6806" spans="1:8" x14ac:dyDescent="0.2">
      <c r="A6806">
        <f t="shared" si="636"/>
        <v>12</v>
      </c>
      <c r="B6806" t="b">
        <f t="shared" si="637"/>
        <v>0</v>
      </c>
      <c r="C6806" t="str">
        <f t="shared" si="638"/>
        <v>ON</v>
      </c>
      <c r="D6806" s="4">
        <f t="shared" si="640"/>
        <v>42713.499999983498</v>
      </c>
      <c r="E6806" t="str">
        <f t="shared" si="641"/>
        <v>LRKPLGS</v>
      </c>
      <c r="F6806" s="39">
        <v>120.29396820068359</v>
      </c>
      <c r="G6806">
        <f t="shared" si="639"/>
        <v>1.843215827904577E-3</v>
      </c>
      <c r="H6806" s="38">
        <f>G6806*SUMIF('Manual Inputs'!$B$11:$B$22,'Expanded kW'!A6806,'Manual Inputs'!$C$11:$C$22)</f>
        <v>60394.717656329973</v>
      </c>
    </row>
    <row r="6807" spans="1:8" x14ac:dyDescent="0.2">
      <c r="A6807">
        <f t="shared" si="636"/>
        <v>12</v>
      </c>
      <c r="B6807" t="b">
        <f t="shared" si="637"/>
        <v>0</v>
      </c>
      <c r="C6807" t="str">
        <f t="shared" si="638"/>
        <v>ON</v>
      </c>
      <c r="D6807" s="4">
        <f t="shared" si="640"/>
        <v>42713.541666650162</v>
      </c>
      <c r="E6807" t="str">
        <f t="shared" si="641"/>
        <v>LRKPLGS</v>
      </c>
      <c r="F6807" s="39">
        <v>120.60958862304687</v>
      </c>
      <c r="G6807">
        <f t="shared" si="639"/>
        <v>1.8480519519996721E-3</v>
      </c>
      <c r="H6807" s="38">
        <f>G6807*SUMIF('Manual Inputs'!$B$11:$B$22,'Expanded kW'!A6807,'Manual Inputs'!$C$11:$C$22)</f>
        <v>60553.177856623653</v>
      </c>
    </row>
    <row r="6808" spans="1:8" x14ac:dyDescent="0.2">
      <c r="A6808">
        <f t="shared" si="636"/>
        <v>12</v>
      </c>
      <c r="B6808" t="b">
        <f t="shared" si="637"/>
        <v>0</v>
      </c>
      <c r="C6808" t="str">
        <f t="shared" si="638"/>
        <v>ON</v>
      </c>
      <c r="D6808" s="4">
        <f t="shared" si="640"/>
        <v>42713.583333316827</v>
      </c>
      <c r="E6808" t="str">
        <f t="shared" si="641"/>
        <v>LRKPLGS</v>
      </c>
      <c r="F6808" s="39">
        <v>119.46989440917969</v>
      </c>
      <c r="G6808">
        <f t="shared" si="639"/>
        <v>1.8305888784524871E-3</v>
      </c>
      <c r="H6808" s="38">
        <f>G6808*SUMIF('Manual Inputs'!$B$11:$B$22,'Expanded kW'!A6808,'Manual Inputs'!$C$11:$C$22)</f>
        <v>59980.983661930273</v>
      </c>
    </row>
    <row r="6809" spans="1:8" x14ac:dyDescent="0.2">
      <c r="A6809">
        <f t="shared" si="636"/>
        <v>12</v>
      </c>
      <c r="B6809" t="b">
        <f t="shared" si="637"/>
        <v>0</v>
      </c>
      <c r="C6809" t="str">
        <f t="shared" si="638"/>
        <v>ON</v>
      </c>
      <c r="D6809" s="4">
        <f t="shared" si="640"/>
        <v>42713.624999983491</v>
      </c>
      <c r="E6809" t="str">
        <f t="shared" si="641"/>
        <v>LRKPLGS</v>
      </c>
      <c r="F6809" s="39">
        <v>110.53750610351562</v>
      </c>
      <c r="G6809">
        <f t="shared" si="639"/>
        <v>1.6937215046991939E-3</v>
      </c>
      <c r="H6809" s="38">
        <f>G6809*SUMIF('Manual Inputs'!$B$11:$B$22,'Expanded kW'!A6809,'Manual Inputs'!$C$11:$C$22)</f>
        <v>55496.394136898554</v>
      </c>
    </row>
    <row r="6810" spans="1:8" x14ac:dyDescent="0.2">
      <c r="A6810">
        <f t="shared" si="636"/>
        <v>12</v>
      </c>
      <c r="B6810" t="b">
        <f t="shared" si="637"/>
        <v>0</v>
      </c>
      <c r="C6810" t="str">
        <f t="shared" si="638"/>
        <v>ON</v>
      </c>
      <c r="D6810" s="4">
        <f t="shared" si="640"/>
        <v>42713.666666650155</v>
      </c>
      <c r="E6810" t="str">
        <f t="shared" si="641"/>
        <v>LRKPLGS</v>
      </c>
      <c r="F6810" s="39">
        <v>103.21306610107422</v>
      </c>
      <c r="G6810">
        <f t="shared" si="639"/>
        <v>1.5814920725425055E-3</v>
      </c>
      <c r="H6810" s="38">
        <f>G6810*SUMIF('Manual Inputs'!$B$11:$B$22,'Expanded kW'!A6810,'Manual Inputs'!$C$11:$C$22)</f>
        <v>51819.090174324112</v>
      </c>
    </row>
    <row r="6811" spans="1:8" x14ac:dyDescent="0.2">
      <c r="A6811">
        <f t="shared" si="636"/>
        <v>12</v>
      </c>
      <c r="B6811" t="b">
        <f t="shared" si="637"/>
        <v>0</v>
      </c>
      <c r="C6811" t="str">
        <f t="shared" si="638"/>
        <v>ON</v>
      </c>
      <c r="D6811" s="4">
        <f t="shared" si="640"/>
        <v>42713.708333316819</v>
      </c>
      <c r="E6811" t="str">
        <f t="shared" si="641"/>
        <v>LRKPLGS</v>
      </c>
      <c r="F6811" s="39">
        <v>94.259330749511719</v>
      </c>
      <c r="G6811">
        <f t="shared" si="639"/>
        <v>1.4442976066376477E-3</v>
      </c>
      <c r="H6811" s="38">
        <f>G6811*SUMIF('Manual Inputs'!$B$11:$B$22,'Expanded kW'!A6811,'Manual Inputs'!$C$11:$C$22)</f>
        <v>47323.783164208828</v>
      </c>
    </row>
    <row r="6812" spans="1:8" x14ac:dyDescent="0.2">
      <c r="A6812">
        <f t="shared" si="636"/>
        <v>12</v>
      </c>
      <c r="B6812" t="b">
        <f t="shared" si="637"/>
        <v>0</v>
      </c>
      <c r="C6812" t="str">
        <f t="shared" si="638"/>
        <v>ON</v>
      </c>
      <c r="D6812" s="4">
        <f t="shared" si="640"/>
        <v>42713.749999983484</v>
      </c>
      <c r="E6812" t="str">
        <f t="shared" si="641"/>
        <v>LRKPLGS</v>
      </c>
      <c r="F6812" s="39">
        <v>90.921882629394531</v>
      </c>
      <c r="G6812">
        <f t="shared" si="639"/>
        <v>1.3931592387558288E-3</v>
      </c>
      <c r="H6812" s="38">
        <f>G6812*SUMIF('Manual Inputs'!$B$11:$B$22,'Expanded kW'!A6812,'Manual Inputs'!$C$11:$C$22)</f>
        <v>45648.18595911155</v>
      </c>
    </row>
    <row r="6813" spans="1:8" x14ac:dyDescent="0.2">
      <c r="A6813">
        <f t="shared" si="636"/>
        <v>12</v>
      </c>
      <c r="B6813" t="b">
        <f t="shared" si="637"/>
        <v>0</v>
      </c>
      <c r="C6813" t="str">
        <f t="shared" si="638"/>
        <v>ON</v>
      </c>
      <c r="D6813" s="4">
        <f t="shared" si="640"/>
        <v>42713.791666650148</v>
      </c>
      <c r="E6813" t="str">
        <f t="shared" si="641"/>
        <v>LRKPLGS</v>
      </c>
      <c r="F6813" s="39">
        <v>88.921348571777344</v>
      </c>
      <c r="G6813">
        <f t="shared" si="639"/>
        <v>1.3625058644061645E-3</v>
      </c>
      <c r="H6813" s="38">
        <f>G6813*SUMIF('Manual Inputs'!$B$11:$B$22,'Expanded kW'!A6813,'Manual Inputs'!$C$11:$C$22)</f>
        <v>44643.799027839166</v>
      </c>
    </row>
    <row r="6814" spans="1:8" x14ac:dyDescent="0.2">
      <c r="A6814">
        <f t="shared" si="636"/>
        <v>12</v>
      </c>
      <c r="B6814" t="b">
        <f t="shared" si="637"/>
        <v>0</v>
      </c>
      <c r="C6814" t="str">
        <f t="shared" si="638"/>
        <v>ON</v>
      </c>
      <c r="D6814" s="4">
        <f t="shared" si="640"/>
        <v>42713.833333316812</v>
      </c>
      <c r="E6814" t="str">
        <f t="shared" si="641"/>
        <v>LRKPLGS</v>
      </c>
      <c r="F6814" s="39">
        <v>88.549949645996094</v>
      </c>
      <c r="G6814">
        <f t="shared" si="639"/>
        <v>1.3568150688600012E-3</v>
      </c>
      <c r="H6814" s="38">
        <f>G6814*SUMIF('Manual Inputs'!$B$11:$B$22,'Expanded kW'!A6814,'Manual Inputs'!$C$11:$C$22)</f>
        <v>44457.334705513356</v>
      </c>
    </row>
    <row r="6815" spans="1:8" x14ac:dyDescent="0.2">
      <c r="A6815">
        <f t="shared" si="636"/>
        <v>12</v>
      </c>
      <c r="B6815" t="b">
        <f t="shared" si="637"/>
        <v>0</v>
      </c>
      <c r="C6815" t="str">
        <f t="shared" si="638"/>
        <v>OFF</v>
      </c>
      <c r="D6815" s="4">
        <f t="shared" si="640"/>
        <v>42713.874999983476</v>
      </c>
      <c r="E6815" t="str">
        <f t="shared" si="641"/>
        <v>LRKPLGS</v>
      </c>
      <c r="F6815" s="39">
        <v>84.596458435058594</v>
      </c>
      <c r="G6815">
        <f t="shared" si="639"/>
        <v>1.2962373218251319E-3</v>
      </c>
      <c r="H6815" s="38">
        <f>G6815*SUMIF('Manual Inputs'!$B$11:$B$22,'Expanded kW'!A6815,'Manual Inputs'!$C$11:$C$22)</f>
        <v>42472.447275056176</v>
      </c>
    </row>
    <row r="6816" spans="1:8" x14ac:dyDescent="0.2">
      <c r="A6816">
        <f t="shared" si="636"/>
        <v>12</v>
      </c>
      <c r="B6816" t="b">
        <f t="shared" si="637"/>
        <v>0</v>
      </c>
      <c r="C6816" t="str">
        <f t="shared" si="638"/>
        <v>OFF</v>
      </c>
      <c r="D6816" s="4">
        <f t="shared" si="640"/>
        <v>42713.916666650141</v>
      </c>
      <c r="E6816" t="str">
        <f t="shared" si="641"/>
        <v>LRKPLGS</v>
      </c>
      <c r="F6816" s="39">
        <v>78.861251831054687</v>
      </c>
      <c r="G6816">
        <f t="shared" si="639"/>
        <v>1.2083590703473258E-3</v>
      </c>
      <c r="H6816" s="38">
        <f>G6816*SUMIF('Manual Inputs'!$B$11:$B$22,'Expanded kW'!A6816,'Manual Inputs'!$C$11:$C$22)</f>
        <v>39593.032881046958</v>
      </c>
    </row>
    <row r="6817" spans="1:8" x14ac:dyDescent="0.2">
      <c r="A6817">
        <f t="shared" si="636"/>
        <v>12</v>
      </c>
      <c r="B6817" t="b">
        <f t="shared" si="637"/>
        <v>0</v>
      </c>
      <c r="C6817" t="str">
        <f t="shared" si="638"/>
        <v>OFF</v>
      </c>
      <c r="D6817" s="4">
        <f t="shared" si="640"/>
        <v>42713.958333316805</v>
      </c>
      <c r="E6817" t="str">
        <f t="shared" si="641"/>
        <v>LRKPLGS</v>
      </c>
      <c r="F6817" s="39">
        <v>78.066055297851563</v>
      </c>
      <c r="G6817">
        <f t="shared" si="639"/>
        <v>1.1961745954462268E-3</v>
      </c>
      <c r="H6817" s="38">
        <f>G6817*SUMIF('Manual Inputs'!$B$11:$B$22,'Expanded kW'!A6817,'Manual Inputs'!$C$11:$C$22)</f>
        <v>39193.796985661291</v>
      </c>
    </row>
    <row r="6818" spans="1:8" x14ac:dyDescent="0.2">
      <c r="A6818">
        <f t="shared" si="636"/>
        <v>12</v>
      </c>
      <c r="B6818" t="b">
        <f t="shared" si="637"/>
        <v>0</v>
      </c>
      <c r="C6818" t="str">
        <f t="shared" si="638"/>
        <v>OFF</v>
      </c>
      <c r="D6818" s="4">
        <f t="shared" si="640"/>
        <v>42713.999999983469</v>
      </c>
      <c r="E6818" t="str">
        <f t="shared" si="641"/>
        <v>LRKPLGS</v>
      </c>
      <c r="F6818" s="39">
        <v>77.15380859375</v>
      </c>
      <c r="G6818">
        <f t="shared" si="639"/>
        <v>1.1821966081114949E-3</v>
      </c>
      <c r="H6818" s="38">
        <f>G6818*SUMIF('Manual Inputs'!$B$11:$B$22,'Expanded kW'!A6818,'Manual Inputs'!$C$11:$C$22)</f>
        <v>38735.794951550837</v>
      </c>
    </row>
    <row r="6819" spans="1:8" x14ac:dyDescent="0.2">
      <c r="A6819">
        <f t="shared" si="636"/>
        <v>12</v>
      </c>
      <c r="B6819" t="b">
        <f t="shared" si="637"/>
        <v>0</v>
      </c>
      <c r="C6819" t="str">
        <f t="shared" si="638"/>
        <v>OFF</v>
      </c>
      <c r="D6819" s="4">
        <f t="shared" si="640"/>
        <v>42714.041666650133</v>
      </c>
      <c r="E6819" t="str">
        <f t="shared" si="641"/>
        <v>LRKPLGS</v>
      </c>
      <c r="F6819" s="39">
        <v>76.336700439453125</v>
      </c>
      <c r="G6819">
        <f t="shared" si="639"/>
        <v>1.1696763903014274E-3</v>
      </c>
      <c r="H6819" s="38">
        <f>G6819*SUMIF('Manual Inputs'!$B$11:$B$22,'Expanded kW'!A6819,'Manual Inputs'!$C$11:$C$22)</f>
        <v>38325.558120797054</v>
      </c>
    </row>
    <row r="6820" spans="1:8" x14ac:dyDescent="0.2">
      <c r="A6820">
        <f t="shared" si="636"/>
        <v>12</v>
      </c>
      <c r="B6820" t="b">
        <f t="shared" si="637"/>
        <v>0</v>
      </c>
      <c r="C6820" t="str">
        <f t="shared" si="638"/>
        <v>OFF</v>
      </c>
      <c r="D6820" s="4">
        <f t="shared" si="640"/>
        <v>42714.083333316798</v>
      </c>
      <c r="E6820" t="str">
        <f t="shared" si="641"/>
        <v>LRKPLGS</v>
      </c>
      <c r="F6820" s="39">
        <v>74.012306213378906</v>
      </c>
      <c r="G6820">
        <f t="shared" si="639"/>
        <v>1.1340606375594238E-3</v>
      </c>
      <c r="H6820" s="38">
        <f>G6820*SUMIF('Manual Inputs'!$B$11:$B$22,'Expanded kW'!A6820,'Manual Inputs'!$C$11:$C$22)</f>
        <v>37158.574147240201</v>
      </c>
    </row>
    <row r="6821" spans="1:8" x14ac:dyDescent="0.2">
      <c r="A6821">
        <f t="shared" si="636"/>
        <v>12</v>
      </c>
      <c r="B6821" t="b">
        <f t="shared" si="637"/>
        <v>0</v>
      </c>
      <c r="C6821" t="str">
        <f t="shared" si="638"/>
        <v>OFF</v>
      </c>
      <c r="D6821" s="4">
        <f t="shared" si="640"/>
        <v>42714.124999983462</v>
      </c>
      <c r="E6821" t="str">
        <f t="shared" si="641"/>
        <v>LRKPLGS</v>
      </c>
      <c r="F6821" s="39">
        <v>72.159744262695313</v>
      </c>
      <c r="G6821">
        <f t="shared" si="639"/>
        <v>1.1056745799644396E-3</v>
      </c>
      <c r="H6821" s="38">
        <f>G6821*SUMIF('Manual Inputs'!$B$11:$B$22,'Expanded kW'!A6821,'Manual Inputs'!$C$11:$C$22)</f>
        <v>36228.478003385833</v>
      </c>
    </row>
    <row r="6822" spans="1:8" x14ac:dyDescent="0.2">
      <c r="A6822">
        <f t="shared" si="636"/>
        <v>12</v>
      </c>
      <c r="B6822" t="b">
        <f t="shared" si="637"/>
        <v>0</v>
      </c>
      <c r="C6822" t="str">
        <f t="shared" si="638"/>
        <v>OFF</v>
      </c>
      <c r="D6822" s="4">
        <f t="shared" si="640"/>
        <v>42714.166666650126</v>
      </c>
      <c r="E6822" t="str">
        <f t="shared" si="641"/>
        <v>LRKPLGS</v>
      </c>
      <c r="F6822" s="39">
        <v>71.777130126953125</v>
      </c>
      <c r="G6822">
        <f t="shared" si="639"/>
        <v>1.0998119382914714E-3</v>
      </c>
      <c r="H6822" s="38">
        <f>G6822*SUMIF('Manual Inputs'!$B$11:$B$22,'Expanded kW'!A6822,'Manual Inputs'!$C$11:$C$22)</f>
        <v>36036.382979461436</v>
      </c>
    </row>
    <row r="6823" spans="1:8" x14ac:dyDescent="0.2">
      <c r="A6823">
        <f t="shared" si="636"/>
        <v>12</v>
      </c>
      <c r="B6823" t="b">
        <f t="shared" si="637"/>
        <v>0</v>
      </c>
      <c r="C6823" t="str">
        <f t="shared" si="638"/>
        <v>OFF</v>
      </c>
      <c r="D6823" s="4">
        <f t="shared" si="640"/>
        <v>42714.20833331679</v>
      </c>
      <c r="E6823" t="str">
        <f t="shared" si="641"/>
        <v>LRKPLGS</v>
      </c>
      <c r="F6823" s="39">
        <v>79.16046142578125</v>
      </c>
      <c r="G6823">
        <f t="shared" si="639"/>
        <v>1.2129437379670759E-3</v>
      </c>
      <c r="H6823" s="38">
        <f>G6823*SUMIF('Manual Inputs'!$B$11:$B$22,'Expanded kW'!A6823,'Manual Inputs'!$C$11:$C$22)</f>
        <v>39743.25387104231</v>
      </c>
    </row>
    <row r="6824" spans="1:8" x14ac:dyDescent="0.2">
      <c r="A6824">
        <f t="shared" si="636"/>
        <v>12</v>
      </c>
      <c r="B6824" t="b">
        <f t="shared" si="637"/>
        <v>0</v>
      </c>
      <c r="C6824" t="str">
        <f t="shared" si="638"/>
        <v>OFF</v>
      </c>
      <c r="D6824" s="4">
        <f t="shared" si="640"/>
        <v>42714.249999983454</v>
      </c>
      <c r="E6824" t="str">
        <f t="shared" si="641"/>
        <v>LRKPLGS</v>
      </c>
      <c r="F6824" s="39">
        <v>81.939346313476562</v>
      </c>
      <c r="G6824">
        <f t="shared" si="639"/>
        <v>1.2555234673212508E-3</v>
      </c>
      <c r="H6824" s="38">
        <f>G6824*SUMIF('Manual Inputs'!$B$11:$B$22,'Expanded kW'!A6824,'Manual Inputs'!$C$11:$C$22)</f>
        <v>41138.419154074742</v>
      </c>
    </row>
    <row r="6825" spans="1:8" x14ac:dyDescent="0.2">
      <c r="A6825">
        <f t="shared" si="636"/>
        <v>12</v>
      </c>
      <c r="B6825" t="b">
        <f t="shared" si="637"/>
        <v>0</v>
      </c>
      <c r="C6825" t="str">
        <f t="shared" si="638"/>
        <v>OFF</v>
      </c>
      <c r="D6825" s="4">
        <f t="shared" si="640"/>
        <v>42714.291666650119</v>
      </c>
      <c r="E6825" t="str">
        <f t="shared" si="641"/>
        <v>LRKPLGS</v>
      </c>
      <c r="F6825" s="39">
        <v>86.333511352539063</v>
      </c>
      <c r="G6825">
        <f t="shared" si="639"/>
        <v>1.322853481216153E-3</v>
      </c>
      <c r="H6825" s="38">
        <f>G6825*SUMIF('Manual Inputs'!$B$11:$B$22,'Expanded kW'!A6825,'Manual Inputs'!$C$11:$C$22)</f>
        <v>43344.551022854408</v>
      </c>
    </row>
    <row r="6826" spans="1:8" x14ac:dyDescent="0.2">
      <c r="A6826">
        <f t="shared" si="636"/>
        <v>12</v>
      </c>
      <c r="B6826" t="b">
        <f t="shared" si="637"/>
        <v>0</v>
      </c>
      <c r="C6826" t="str">
        <f t="shared" si="638"/>
        <v>OFF</v>
      </c>
      <c r="D6826" s="4">
        <f t="shared" si="640"/>
        <v>42714.333333316783</v>
      </c>
      <c r="E6826" t="str">
        <f t="shared" si="641"/>
        <v>LRKPLGS</v>
      </c>
      <c r="F6826" s="39">
        <v>87.587669372558594</v>
      </c>
      <c r="G6826">
        <f t="shared" si="639"/>
        <v>1.342070437375891E-3</v>
      </c>
      <c r="H6826" s="38">
        <f>G6826*SUMIF('Manual Inputs'!$B$11:$B$22,'Expanded kW'!A6826,'Manual Inputs'!$C$11:$C$22)</f>
        <v>43974.212847536575</v>
      </c>
    </row>
    <row r="6827" spans="1:8" x14ac:dyDescent="0.2">
      <c r="A6827">
        <f t="shared" si="636"/>
        <v>12</v>
      </c>
      <c r="B6827" t="b">
        <f t="shared" si="637"/>
        <v>0</v>
      </c>
      <c r="C6827" t="str">
        <f t="shared" si="638"/>
        <v>OFF</v>
      </c>
      <c r="D6827" s="4">
        <f t="shared" si="640"/>
        <v>42714.374999983447</v>
      </c>
      <c r="E6827" t="str">
        <f t="shared" si="641"/>
        <v>LRKPLGS</v>
      </c>
      <c r="F6827" s="39">
        <v>89.395866394042969</v>
      </c>
      <c r="G6827">
        <f t="shared" si="639"/>
        <v>1.3697767091019157E-3</v>
      </c>
      <c r="H6827" s="38">
        <f>G6827*SUMIF('Manual Inputs'!$B$11:$B$22,'Expanded kW'!A6827,'Manual Inputs'!$C$11:$C$22)</f>
        <v>44882.035161597916</v>
      </c>
    </row>
    <row r="6828" spans="1:8" x14ac:dyDescent="0.2">
      <c r="A6828">
        <f t="shared" si="636"/>
        <v>12</v>
      </c>
      <c r="B6828" t="b">
        <f t="shared" si="637"/>
        <v>0</v>
      </c>
      <c r="C6828" t="str">
        <f t="shared" si="638"/>
        <v>OFF</v>
      </c>
      <c r="D6828" s="4">
        <f t="shared" si="640"/>
        <v>42714.416666650111</v>
      </c>
      <c r="E6828" t="str">
        <f t="shared" si="641"/>
        <v>LRKPLGS</v>
      </c>
      <c r="F6828" s="39">
        <v>88.817214965820313</v>
      </c>
      <c r="G6828">
        <f t="shared" si="639"/>
        <v>1.3609102672736751E-3</v>
      </c>
      <c r="H6828" s="38">
        <f>G6828*SUMIF('Manual Inputs'!$B$11:$B$22,'Expanded kW'!A6828,'Manual Inputs'!$C$11:$C$22)</f>
        <v>44591.517771975872</v>
      </c>
    </row>
    <row r="6829" spans="1:8" x14ac:dyDescent="0.2">
      <c r="A6829">
        <f t="shared" si="636"/>
        <v>12</v>
      </c>
      <c r="B6829" t="b">
        <f t="shared" si="637"/>
        <v>0</v>
      </c>
      <c r="C6829" t="str">
        <f t="shared" si="638"/>
        <v>OFF</v>
      </c>
      <c r="D6829" s="4">
        <f t="shared" si="640"/>
        <v>42714.458333316776</v>
      </c>
      <c r="E6829" t="str">
        <f t="shared" si="641"/>
        <v>LRKPLGS</v>
      </c>
      <c r="F6829" s="39">
        <v>85.279434204101563</v>
      </c>
      <c r="G6829">
        <f t="shared" si="639"/>
        <v>1.3067022833390387E-3</v>
      </c>
      <c r="H6829" s="38">
        <f>G6829*SUMIF('Manual Inputs'!$B$11:$B$22,'Expanded kW'!A6829,'Manual Inputs'!$C$11:$C$22)</f>
        <v>42815.341680772777</v>
      </c>
    </row>
    <row r="6830" spans="1:8" x14ac:dyDescent="0.2">
      <c r="A6830">
        <f t="shared" si="636"/>
        <v>12</v>
      </c>
      <c r="B6830" t="b">
        <f t="shared" si="637"/>
        <v>0</v>
      </c>
      <c r="C6830" t="str">
        <f t="shared" si="638"/>
        <v>OFF</v>
      </c>
      <c r="D6830" s="4">
        <f t="shared" si="640"/>
        <v>42714.49999998344</v>
      </c>
      <c r="E6830" t="str">
        <f t="shared" si="641"/>
        <v>LRKPLGS</v>
      </c>
      <c r="F6830" s="39">
        <v>88.084922790527344</v>
      </c>
      <c r="G6830">
        <f t="shared" si="639"/>
        <v>1.349689650410335E-3</v>
      </c>
      <c r="H6830" s="38">
        <f>G6830*SUMIF('Manual Inputs'!$B$11:$B$22,'Expanded kW'!A6830,'Manual Inputs'!$C$11:$C$22)</f>
        <v>44223.863600862518</v>
      </c>
    </row>
    <row r="6831" spans="1:8" x14ac:dyDescent="0.2">
      <c r="A6831">
        <f t="shared" si="636"/>
        <v>12</v>
      </c>
      <c r="B6831" t="b">
        <f t="shared" si="637"/>
        <v>0</v>
      </c>
      <c r="C6831" t="str">
        <f t="shared" si="638"/>
        <v>OFF</v>
      </c>
      <c r="D6831" s="4">
        <f t="shared" si="640"/>
        <v>42714.541666650104</v>
      </c>
      <c r="E6831" t="str">
        <f t="shared" si="641"/>
        <v>LRKPLGS</v>
      </c>
      <c r="F6831" s="39">
        <v>84.632240295410156</v>
      </c>
      <c r="G6831">
        <f t="shared" si="639"/>
        <v>1.2967855928011282E-3</v>
      </c>
      <c r="H6831" s="38">
        <f>G6831*SUMIF('Manual Inputs'!$B$11:$B$22,'Expanded kW'!A6831,'Manual Inputs'!$C$11:$C$22)</f>
        <v>42490.411894442128</v>
      </c>
    </row>
    <row r="6832" spans="1:8" x14ac:dyDescent="0.2">
      <c r="A6832">
        <f t="shared" si="636"/>
        <v>12</v>
      </c>
      <c r="B6832" t="b">
        <f t="shared" si="637"/>
        <v>0</v>
      </c>
      <c r="C6832" t="str">
        <f t="shared" si="638"/>
        <v>OFF</v>
      </c>
      <c r="D6832" s="4">
        <f t="shared" si="640"/>
        <v>42714.583333316768</v>
      </c>
      <c r="E6832" t="str">
        <f t="shared" si="641"/>
        <v>LRKPLGS</v>
      </c>
      <c r="F6832" s="39">
        <v>88.409744262695312</v>
      </c>
      <c r="G6832">
        <f t="shared" si="639"/>
        <v>1.3546667584706865E-3</v>
      </c>
      <c r="H6832" s="38">
        <f>G6832*SUMIF('Manual Inputs'!$B$11:$B$22,'Expanded kW'!A6832,'Manual Inputs'!$C$11:$C$22)</f>
        <v>44386.94327471259</v>
      </c>
    </row>
    <row r="6833" spans="1:8" x14ac:dyDescent="0.2">
      <c r="A6833">
        <f t="shared" si="636"/>
        <v>12</v>
      </c>
      <c r="B6833" t="b">
        <f t="shared" si="637"/>
        <v>0</v>
      </c>
      <c r="C6833" t="str">
        <f t="shared" si="638"/>
        <v>OFF</v>
      </c>
      <c r="D6833" s="4">
        <f t="shared" si="640"/>
        <v>42714.624999983433</v>
      </c>
      <c r="E6833" t="str">
        <f t="shared" si="641"/>
        <v>LRKPLGS</v>
      </c>
      <c r="F6833" s="39">
        <v>83.812789916992188</v>
      </c>
      <c r="G6833">
        <f t="shared" si="639"/>
        <v>1.2842294860380477E-3</v>
      </c>
      <c r="H6833" s="38">
        <f>G6833*SUMIF('Manual Inputs'!$B$11:$B$22,'Expanded kW'!A6833,'Manual Inputs'!$C$11:$C$22)</f>
        <v>42078.999128048366</v>
      </c>
    </row>
    <row r="6834" spans="1:8" x14ac:dyDescent="0.2">
      <c r="A6834">
        <f t="shared" si="636"/>
        <v>12</v>
      </c>
      <c r="B6834" t="b">
        <f t="shared" si="637"/>
        <v>0</v>
      </c>
      <c r="C6834" t="str">
        <f t="shared" si="638"/>
        <v>OFF</v>
      </c>
      <c r="D6834" s="4">
        <f t="shared" si="640"/>
        <v>42714.666666650097</v>
      </c>
      <c r="E6834" t="str">
        <f t="shared" si="641"/>
        <v>LRKPLGS</v>
      </c>
      <c r="F6834" s="39">
        <v>89.648826599121094</v>
      </c>
      <c r="G6834">
        <f t="shared" si="639"/>
        <v>1.3736527160273181E-3</v>
      </c>
      <c r="H6834" s="38">
        <f>G6834*SUMIF('Manual Inputs'!$B$11:$B$22,'Expanded kW'!A6834,'Manual Inputs'!$C$11:$C$22)</f>
        <v>45009.036210715305</v>
      </c>
    </row>
    <row r="6835" spans="1:8" x14ac:dyDescent="0.2">
      <c r="A6835">
        <f t="shared" si="636"/>
        <v>12</v>
      </c>
      <c r="B6835" t="b">
        <f t="shared" si="637"/>
        <v>0</v>
      </c>
      <c r="C6835" t="str">
        <f t="shared" si="638"/>
        <v>OFF</v>
      </c>
      <c r="D6835" s="4">
        <f t="shared" si="640"/>
        <v>42714.708333316761</v>
      </c>
      <c r="E6835" t="str">
        <f t="shared" si="641"/>
        <v>LRKPLGS</v>
      </c>
      <c r="F6835" s="39">
        <v>89.905181884765625</v>
      </c>
      <c r="G6835">
        <f t="shared" si="639"/>
        <v>1.3775807443992703E-3</v>
      </c>
      <c r="H6835" s="38">
        <f>G6835*SUMIF('Manual Inputs'!$B$11:$B$22,'Expanded kW'!A6835,'Manual Inputs'!$C$11:$C$22)</f>
        <v>45137.741791949273</v>
      </c>
    </row>
    <row r="6836" spans="1:8" x14ac:dyDescent="0.2">
      <c r="A6836">
        <f t="shared" si="636"/>
        <v>12</v>
      </c>
      <c r="B6836" t="b">
        <f t="shared" si="637"/>
        <v>0</v>
      </c>
      <c r="C6836" t="str">
        <f t="shared" si="638"/>
        <v>OFF</v>
      </c>
      <c r="D6836" s="4">
        <f t="shared" si="640"/>
        <v>42714.749999983425</v>
      </c>
      <c r="E6836" t="str">
        <f t="shared" si="641"/>
        <v>LRKPLGS</v>
      </c>
      <c r="F6836" s="39">
        <v>94.365203857421875</v>
      </c>
      <c r="G6836">
        <f t="shared" si="639"/>
        <v>1.4459198574551108E-3</v>
      </c>
      <c r="H6836" s="38">
        <f>G6836*SUMIF('Manual Inputs'!$B$11:$B$22,'Expanded kW'!A6836,'Manual Inputs'!$C$11:$C$22)</f>
        <v>47376.937753381288</v>
      </c>
    </row>
    <row r="6837" spans="1:8" x14ac:dyDescent="0.2">
      <c r="A6837">
        <f t="shared" si="636"/>
        <v>12</v>
      </c>
      <c r="B6837" t="b">
        <f t="shared" si="637"/>
        <v>0</v>
      </c>
      <c r="C6837" t="str">
        <f t="shared" si="638"/>
        <v>OFF</v>
      </c>
      <c r="D6837" s="4">
        <f t="shared" si="640"/>
        <v>42714.79166665009</v>
      </c>
      <c r="E6837" t="str">
        <f t="shared" si="641"/>
        <v>LRKPLGS</v>
      </c>
      <c r="F6837" s="39">
        <v>94.430557250976562</v>
      </c>
      <c r="G6837">
        <f t="shared" si="639"/>
        <v>1.4469212410756619E-3</v>
      </c>
      <c r="H6837" s="38">
        <f>G6837*SUMIF('Manual Inputs'!$B$11:$B$22,'Expanded kW'!A6837,'Manual Inputs'!$C$11:$C$22)</f>
        <v>47409.749039023081</v>
      </c>
    </row>
    <row r="6838" spans="1:8" x14ac:dyDescent="0.2">
      <c r="A6838">
        <f t="shared" si="636"/>
        <v>12</v>
      </c>
      <c r="B6838" t="b">
        <f t="shared" si="637"/>
        <v>0</v>
      </c>
      <c r="C6838" t="str">
        <f t="shared" si="638"/>
        <v>OFF</v>
      </c>
      <c r="D6838" s="4">
        <f t="shared" si="640"/>
        <v>42714.833333316754</v>
      </c>
      <c r="E6838" t="str">
        <f t="shared" si="641"/>
        <v>LRKPLGS</v>
      </c>
      <c r="F6838" s="39">
        <v>85.045158386230469</v>
      </c>
      <c r="G6838">
        <f t="shared" si="639"/>
        <v>1.3031125697228506E-3</v>
      </c>
      <c r="H6838" s="38">
        <f>G6838*SUMIF('Manual Inputs'!$B$11:$B$22,'Expanded kW'!A6838,'Manual Inputs'!$C$11:$C$22)</f>
        <v>42697.721303910439</v>
      </c>
    </row>
    <row r="6839" spans="1:8" x14ac:dyDescent="0.2">
      <c r="A6839">
        <f t="shared" si="636"/>
        <v>12</v>
      </c>
      <c r="B6839" t="b">
        <f t="shared" si="637"/>
        <v>0</v>
      </c>
      <c r="C6839" t="str">
        <f t="shared" si="638"/>
        <v>OFF</v>
      </c>
      <c r="D6839" s="4">
        <f t="shared" si="640"/>
        <v>42714.874999983418</v>
      </c>
      <c r="E6839" t="str">
        <f t="shared" si="641"/>
        <v>LRKPLGS</v>
      </c>
      <c r="F6839" s="39">
        <v>79.444839477539063</v>
      </c>
      <c r="G6839">
        <f t="shared" si="639"/>
        <v>1.217301147851786E-3</v>
      </c>
      <c r="H6839" s="38">
        <f>G6839*SUMIF('Manual Inputs'!$B$11:$B$22,'Expanded kW'!A6839,'Manual Inputs'!$C$11:$C$22)</f>
        <v>39886.028545454225</v>
      </c>
    </row>
    <row r="6840" spans="1:8" x14ac:dyDescent="0.2">
      <c r="A6840">
        <f t="shared" si="636"/>
        <v>12</v>
      </c>
      <c r="B6840" t="b">
        <f t="shared" si="637"/>
        <v>0</v>
      </c>
      <c r="C6840" t="str">
        <f t="shared" si="638"/>
        <v>OFF</v>
      </c>
      <c r="D6840" s="4">
        <f t="shared" si="640"/>
        <v>42714.916666650082</v>
      </c>
      <c r="E6840" t="str">
        <f t="shared" si="641"/>
        <v>LRKPLGS</v>
      </c>
      <c r="F6840" s="39">
        <v>76.086227416992188</v>
      </c>
      <c r="G6840">
        <f t="shared" si="639"/>
        <v>1.1658384934694526E-3</v>
      </c>
      <c r="H6840" s="38">
        <f>G6840*SUMIF('Manual Inputs'!$B$11:$B$22,'Expanded kW'!A6840,'Manual Inputs'!$C$11:$C$22)</f>
        <v>38199.805785095406</v>
      </c>
    </row>
    <row r="6841" spans="1:8" x14ac:dyDescent="0.2">
      <c r="A6841">
        <f t="shared" si="636"/>
        <v>12</v>
      </c>
      <c r="B6841" t="b">
        <f t="shared" si="637"/>
        <v>0</v>
      </c>
      <c r="C6841" t="str">
        <f t="shared" si="638"/>
        <v>OFF</v>
      </c>
      <c r="D6841" s="4">
        <f t="shared" si="640"/>
        <v>42714.958333316747</v>
      </c>
      <c r="E6841" t="str">
        <f t="shared" si="641"/>
        <v>LRKPLGS</v>
      </c>
      <c r="F6841" s="39">
        <v>75.235183715820312</v>
      </c>
      <c r="G6841">
        <f t="shared" si="639"/>
        <v>1.1527982949981414E-3</v>
      </c>
      <c r="H6841" s="38">
        <f>G6841*SUMIF('Manual Inputs'!$B$11:$B$22,'Expanded kW'!A6841,'Manual Inputs'!$C$11:$C$22)</f>
        <v>37772.531293994354</v>
      </c>
    </row>
    <row r="6842" spans="1:8" x14ac:dyDescent="0.2">
      <c r="A6842">
        <f t="shared" si="636"/>
        <v>12</v>
      </c>
      <c r="B6842" t="b">
        <f t="shared" si="637"/>
        <v>0</v>
      </c>
      <c r="C6842" t="str">
        <f t="shared" si="638"/>
        <v>OFF</v>
      </c>
      <c r="D6842" s="4">
        <f t="shared" si="640"/>
        <v>42714.999999983411</v>
      </c>
      <c r="E6842" t="str">
        <f t="shared" si="641"/>
        <v>LRKPLGS</v>
      </c>
      <c r="F6842" s="39">
        <v>73.631134033203125</v>
      </c>
      <c r="G6842">
        <f t="shared" si="639"/>
        <v>1.1282200903884733E-3</v>
      </c>
      <c r="H6842" s="38">
        <f>G6842*SUMIF('Manual Inputs'!$B$11:$B$22,'Expanded kW'!A6842,'Manual Inputs'!$C$11:$C$22)</f>
        <v>36967.203070664196</v>
      </c>
    </row>
    <row r="6843" spans="1:8" x14ac:dyDescent="0.2">
      <c r="A6843">
        <f t="shared" si="636"/>
        <v>12</v>
      </c>
      <c r="B6843" t="b">
        <f t="shared" si="637"/>
        <v>0</v>
      </c>
      <c r="C6843" t="str">
        <f t="shared" si="638"/>
        <v>OFF</v>
      </c>
      <c r="D6843" s="4">
        <f t="shared" si="640"/>
        <v>42715.041666650075</v>
      </c>
      <c r="E6843" t="str">
        <f t="shared" si="641"/>
        <v>LRKPLGS</v>
      </c>
      <c r="F6843" s="39">
        <v>73.453346252441406</v>
      </c>
      <c r="G6843">
        <f t="shared" si="639"/>
        <v>1.1254959201211718E-3</v>
      </c>
      <c r="H6843" s="38">
        <f>G6843*SUMIF('Manual Inputs'!$B$11:$B$22,'Expanded kW'!A6843,'Manual Inputs'!$C$11:$C$22)</f>
        <v>36877.943043894309</v>
      </c>
    </row>
    <row r="6844" spans="1:8" x14ac:dyDescent="0.2">
      <c r="A6844">
        <f t="shared" si="636"/>
        <v>12</v>
      </c>
      <c r="B6844" t="b">
        <f t="shared" si="637"/>
        <v>0</v>
      </c>
      <c r="C6844" t="str">
        <f t="shared" si="638"/>
        <v>OFF</v>
      </c>
      <c r="D6844" s="4">
        <f t="shared" si="640"/>
        <v>42715.083333316739</v>
      </c>
      <c r="E6844" t="str">
        <f t="shared" si="641"/>
        <v>LRKPLGS</v>
      </c>
      <c r="F6844" s="39">
        <v>73.144615173339844</v>
      </c>
      <c r="G6844">
        <f t="shared" si="639"/>
        <v>1.1207653586468281E-3</v>
      </c>
      <c r="H6844" s="38">
        <f>G6844*SUMIF('Manual Inputs'!$B$11:$B$22,'Expanded kW'!A6844,'Manual Inputs'!$C$11:$C$22)</f>
        <v>36722.941703154036</v>
      </c>
    </row>
    <row r="6845" spans="1:8" x14ac:dyDescent="0.2">
      <c r="A6845">
        <f t="shared" si="636"/>
        <v>12</v>
      </c>
      <c r="B6845" t="b">
        <f t="shared" si="637"/>
        <v>0</v>
      </c>
      <c r="C6845" t="str">
        <f t="shared" si="638"/>
        <v>OFF</v>
      </c>
      <c r="D6845" s="4">
        <f t="shared" si="640"/>
        <v>42715.124999983404</v>
      </c>
      <c r="E6845" t="str">
        <f t="shared" si="641"/>
        <v>LRKPLGS</v>
      </c>
      <c r="F6845" s="39">
        <v>73.665412902832031</v>
      </c>
      <c r="G6845">
        <f t="shared" si="639"/>
        <v>1.1287453316454353E-3</v>
      </c>
      <c r="H6845" s="38">
        <f>G6845*SUMIF('Manual Inputs'!$B$11:$B$22,'Expanded kW'!A6845,'Manual Inputs'!$C$11:$C$22)</f>
        <v>36984.413099427751</v>
      </c>
    </row>
    <row r="6846" spans="1:8" x14ac:dyDescent="0.2">
      <c r="A6846">
        <f t="shared" si="636"/>
        <v>12</v>
      </c>
      <c r="B6846" t="b">
        <f t="shared" si="637"/>
        <v>0</v>
      </c>
      <c r="C6846" t="str">
        <f t="shared" si="638"/>
        <v>OFF</v>
      </c>
      <c r="D6846" s="4">
        <f t="shared" si="640"/>
        <v>42715.166666650068</v>
      </c>
      <c r="E6846" t="str">
        <f t="shared" si="641"/>
        <v>LRKPLGS</v>
      </c>
      <c r="F6846" s="39">
        <v>74.295280456542969</v>
      </c>
      <c r="G6846">
        <f t="shared" si="639"/>
        <v>1.1383965374527514E-3</v>
      </c>
      <c r="H6846" s="38">
        <f>G6846*SUMIF('Manual Inputs'!$B$11:$B$22,'Expanded kW'!A6846,'Manual Inputs'!$C$11:$C$22)</f>
        <v>37300.644026349983</v>
      </c>
    </row>
    <row r="6847" spans="1:8" x14ac:dyDescent="0.2">
      <c r="A6847">
        <f t="shared" si="636"/>
        <v>12</v>
      </c>
      <c r="B6847" t="b">
        <f t="shared" si="637"/>
        <v>0</v>
      </c>
      <c r="C6847" t="str">
        <f t="shared" si="638"/>
        <v>OFF</v>
      </c>
      <c r="D6847" s="4">
        <f t="shared" si="640"/>
        <v>42715.208333316732</v>
      </c>
      <c r="E6847" t="str">
        <f t="shared" si="641"/>
        <v>LRKPLGS</v>
      </c>
      <c r="F6847" s="39">
        <v>81.396202087402344</v>
      </c>
      <c r="G6847">
        <f t="shared" si="639"/>
        <v>1.2472010879924318E-3</v>
      </c>
      <c r="H6847" s="38">
        <f>G6847*SUMIF('Manual Inputs'!$B$11:$B$22,'Expanded kW'!A6847,'Manual Inputs'!$C$11:$C$22)</f>
        <v>40865.728489105619</v>
      </c>
    </row>
    <row r="6848" spans="1:8" x14ac:dyDescent="0.2">
      <c r="A6848">
        <f t="shared" si="636"/>
        <v>12</v>
      </c>
      <c r="B6848" t="b">
        <f t="shared" si="637"/>
        <v>0</v>
      </c>
      <c r="C6848" t="str">
        <f t="shared" si="638"/>
        <v>OFF</v>
      </c>
      <c r="D6848" s="4">
        <f t="shared" si="640"/>
        <v>42715.249999983396</v>
      </c>
      <c r="E6848" t="str">
        <f t="shared" si="641"/>
        <v>LRKPLGS</v>
      </c>
      <c r="F6848" s="39">
        <v>83.906410217285156</v>
      </c>
      <c r="G6848">
        <f t="shared" si="639"/>
        <v>1.2856639920394233E-3</v>
      </c>
      <c r="H6848" s="38">
        <f>G6848*SUMIF('Manual Inputs'!$B$11:$B$22,'Expanded kW'!A6848,'Manual Inputs'!$C$11:$C$22)</f>
        <v>42126.002079964142</v>
      </c>
    </row>
    <row r="6849" spans="1:8" x14ac:dyDescent="0.2">
      <c r="A6849">
        <f t="shared" si="636"/>
        <v>12</v>
      </c>
      <c r="B6849" t="b">
        <f t="shared" si="637"/>
        <v>0</v>
      </c>
      <c r="C6849" t="str">
        <f t="shared" si="638"/>
        <v>OFF</v>
      </c>
      <c r="D6849" s="4">
        <f t="shared" si="640"/>
        <v>42715.291666650061</v>
      </c>
      <c r="E6849" t="str">
        <f t="shared" si="641"/>
        <v>LRKPLGS</v>
      </c>
      <c r="F6849" s="39">
        <v>85.178558349609375</v>
      </c>
      <c r="G6849">
        <f t="shared" si="639"/>
        <v>1.3051566034148116E-3</v>
      </c>
      <c r="H6849" s="38">
        <f>G6849*SUMIF('Manual Inputs'!$B$11:$B$22,'Expanded kW'!A6849,'Manual Inputs'!$C$11:$C$22)</f>
        <v>42764.69600965955</v>
      </c>
    </row>
    <row r="6850" spans="1:8" x14ac:dyDescent="0.2">
      <c r="A6850">
        <f t="shared" ref="A6850:A6913" si="642">MONTH(D6850)</f>
        <v>12</v>
      </c>
      <c r="B6850" t="b">
        <f t="shared" ref="B6850:B6913" si="643">IF(ISNA(VLOOKUP(DATE(YEAR(D6850),MONTH(D6850),DAY(D6850)),Holidays,1,FALSE)),FALSE,TRUE)</f>
        <v>0</v>
      </c>
      <c r="C6850" t="str">
        <f t="shared" ref="C6850:C6913" si="644">IF(OR(HOUR(D6850)&lt;PkStart,HOUR(D6850)&gt;OPkStart-1,WEEKDAY(D6850,2)&gt;5,B6850)=TRUE,"OFF","ON")</f>
        <v>OFF</v>
      </c>
      <c r="D6850" s="4">
        <f t="shared" si="640"/>
        <v>42715.333333316725</v>
      </c>
      <c r="E6850" t="str">
        <f t="shared" si="641"/>
        <v>LRKPLGS</v>
      </c>
      <c r="F6850" s="39">
        <v>84.489158630371094</v>
      </c>
      <c r="G6850">
        <f t="shared" ref="G6850:G6913" si="645">IF(SUMIF($A$2:$A$8761,A6850,$F$2:$F$8761)=0,0,F6850/SUMIF($A$2:$A$8761,A6850,$F$2:$F$8761))</f>
        <v>1.294593210309905E-3</v>
      </c>
      <c r="H6850" s="38">
        <f>G6850*SUMIF('Manual Inputs'!$B$11:$B$22,'Expanded kW'!A6850,'Manual Inputs'!$C$11:$C$22)</f>
        <v>42418.576399353835</v>
      </c>
    </row>
    <row r="6851" spans="1:8" x14ac:dyDescent="0.2">
      <c r="A6851">
        <f t="shared" si="642"/>
        <v>12</v>
      </c>
      <c r="B6851" t="b">
        <f t="shared" si="643"/>
        <v>0</v>
      </c>
      <c r="C6851" t="str">
        <f t="shared" si="644"/>
        <v>OFF</v>
      </c>
      <c r="D6851" s="4">
        <f t="shared" si="640"/>
        <v>42715.374999983389</v>
      </c>
      <c r="E6851" t="str">
        <f t="shared" si="641"/>
        <v>LRKPLGS</v>
      </c>
      <c r="F6851" s="39">
        <v>86.024650573730469</v>
      </c>
      <c r="G6851">
        <f t="shared" si="645"/>
        <v>1.3181209324056491E-3</v>
      </c>
      <c r="H6851" s="38">
        <f>G6851*SUMIF('Manual Inputs'!$B$11:$B$22,'Expanded kW'!A6851,'Manual Inputs'!$C$11:$C$22)</f>
        <v>43189.484565156876</v>
      </c>
    </row>
    <row r="6852" spans="1:8" x14ac:dyDescent="0.2">
      <c r="A6852">
        <f t="shared" si="642"/>
        <v>12</v>
      </c>
      <c r="B6852" t="b">
        <f t="shared" si="643"/>
        <v>0</v>
      </c>
      <c r="C6852" t="str">
        <f t="shared" si="644"/>
        <v>OFF</v>
      </c>
      <c r="D6852" s="4">
        <f t="shared" ref="D6852:D6915" si="646">+D6851+1/24</f>
        <v>42715.416666650053</v>
      </c>
      <c r="E6852" t="str">
        <f t="shared" ref="E6852:E6915" si="647">+E6851</f>
        <v>LRKPLGS</v>
      </c>
      <c r="F6852" s="39">
        <v>88.046119689941406</v>
      </c>
      <c r="G6852">
        <f t="shared" si="645"/>
        <v>1.3490950861920158E-3</v>
      </c>
      <c r="H6852" s="38">
        <f>G6852*SUMIF('Manual Inputs'!$B$11:$B$22,'Expanded kW'!A6852,'Manual Inputs'!$C$11:$C$22)</f>
        <v>44204.382139413283</v>
      </c>
    </row>
    <row r="6853" spans="1:8" x14ac:dyDescent="0.2">
      <c r="A6853">
        <f t="shared" si="642"/>
        <v>12</v>
      </c>
      <c r="B6853" t="b">
        <f t="shared" si="643"/>
        <v>0</v>
      </c>
      <c r="C6853" t="str">
        <f t="shared" si="644"/>
        <v>OFF</v>
      </c>
      <c r="D6853" s="4">
        <f t="shared" si="646"/>
        <v>42715.458333316717</v>
      </c>
      <c r="E6853" t="str">
        <f t="shared" si="647"/>
        <v>LRKPLGS</v>
      </c>
      <c r="F6853" s="39">
        <v>85.785346984863281</v>
      </c>
      <c r="G6853">
        <f t="shared" si="645"/>
        <v>1.3144541802877165E-3</v>
      </c>
      <c r="H6853" s="38">
        <f>G6853*SUMIF('Manual Inputs'!$B$11:$B$22,'Expanded kW'!A6853,'Manual Inputs'!$C$11:$C$22)</f>
        <v>43069.339948598303</v>
      </c>
    </row>
    <row r="6854" spans="1:8" x14ac:dyDescent="0.2">
      <c r="A6854">
        <f t="shared" si="642"/>
        <v>12</v>
      </c>
      <c r="B6854" t="b">
        <f t="shared" si="643"/>
        <v>0</v>
      </c>
      <c r="C6854" t="str">
        <f t="shared" si="644"/>
        <v>OFF</v>
      </c>
      <c r="D6854" s="4">
        <f t="shared" si="646"/>
        <v>42715.499999983382</v>
      </c>
      <c r="E6854" t="str">
        <f t="shared" si="647"/>
        <v>LRKPLGS</v>
      </c>
      <c r="F6854" s="39">
        <v>85.573348999023438</v>
      </c>
      <c r="G6854">
        <f t="shared" si="645"/>
        <v>1.3112058208825965E-3</v>
      </c>
      <c r="H6854" s="38">
        <f>G6854*SUMIF('Manual Inputs'!$B$11:$B$22,'Expanded kW'!A6854,'Manual Inputs'!$C$11:$C$22)</f>
        <v>42962.904366748109</v>
      </c>
    </row>
    <row r="6855" spans="1:8" x14ac:dyDescent="0.2">
      <c r="A6855">
        <f t="shared" si="642"/>
        <v>12</v>
      </c>
      <c r="B6855" t="b">
        <f t="shared" si="643"/>
        <v>0</v>
      </c>
      <c r="C6855" t="str">
        <f t="shared" si="644"/>
        <v>OFF</v>
      </c>
      <c r="D6855" s="4">
        <f t="shared" si="646"/>
        <v>42715.541666650046</v>
      </c>
      <c r="E6855" t="str">
        <f t="shared" si="647"/>
        <v>LRKPLGS</v>
      </c>
      <c r="F6855" s="39">
        <v>85.833908081054688</v>
      </c>
      <c r="G6855">
        <f t="shared" si="645"/>
        <v>1.3151982623265687E-3</v>
      </c>
      <c r="H6855" s="38">
        <f>G6855*SUMIF('Manual Inputs'!$B$11:$B$22,'Expanded kW'!A6855,'Manual Inputs'!$C$11:$C$22)</f>
        <v>43093.720503479235</v>
      </c>
    </row>
    <row r="6856" spans="1:8" x14ac:dyDescent="0.2">
      <c r="A6856">
        <f t="shared" si="642"/>
        <v>12</v>
      </c>
      <c r="B6856" t="b">
        <f t="shared" si="643"/>
        <v>0</v>
      </c>
      <c r="C6856" t="str">
        <f t="shared" si="644"/>
        <v>OFF</v>
      </c>
      <c r="D6856" s="4">
        <f t="shared" si="646"/>
        <v>42715.58333331671</v>
      </c>
      <c r="E6856" t="str">
        <f t="shared" si="647"/>
        <v>LRKPLGS</v>
      </c>
      <c r="F6856" s="39">
        <v>80.952972412109375</v>
      </c>
      <c r="G6856">
        <f t="shared" si="645"/>
        <v>1.240409658919828E-3</v>
      </c>
      <c r="H6856" s="38">
        <f>G6856*SUMIF('Manual Inputs'!$B$11:$B$22,'Expanded kW'!A6856,'Manual Inputs'!$C$11:$C$22)</f>
        <v>40643.200863684142</v>
      </c>
    </row>
    <row r="6857" spans="1:8" x14ac:dyDescent="0.2">
      <c r="A6857">
        <f t="shared" si="642"/>
        <v>12</v>
      </c>
      <c r="B6857" t="b">
        <f t="shared" si="643"/>
        <v>0</v>
      </c>
      <c r="C6857" t="str">
        <f t="shared" si="644"/>
        <v>OFF</v>
      </c>
      <c r="D6857" s="4">
        <f t="shared" si="646"/>
        <v>42715.624999983374</v>
      </c>
      <c r="E6857" t="str">
        <f t="shared" si="647"/>
        <v>LRKPLGS</v>
      </c>
      <c r="F6857" s="39">
        <v>83.10321044921875</v>
      </c>
      <c r="G6857">
        <f t="shared" si="645"/>
        <v>1.2733568868070193E-3</v>
      </c>
      <c r="H6857" s="38">
        <f>G6857*SUMIF('Manual Inputs'!$B$11:$B$22,'Expanded kW'!A6857,'Manual Inputs'!$C$11:$C$22)</f>
        <v>41722.748085274456</v>
      </c>
    </row>
    <row r="6858" spans="1:8" x14ac:dyDescent="0.2">
      <c r="A6858">
        <f t="shared" si="642"/>
        <v>12</v>
      </c>
      <c r="B6858" t="b">
        <f t="shared" si="643"/>
        <v>0</v>
      </c>
      <c r="C6858" t="str">
        <f t="shared" si="644"/>
        <v>OFF</v>
      </c>
      <c r="D6858" s="4">
        <f t="shared" si="646"/>
        <v>42715.666666650039</v>
      </c>
      <c r="E6858" t="str">
        <f t="shared" si="647"/>
        <v>LRKPLGS</v>
      </c>
      <c r="F6858" s="39">
        <v>83.159286499023438</v>
      </c>
      <c r="G6858">
        <f t="shared" si="645"/>
        <v>1.2742161174410435E-3</v>
      </c>
      <c r="H6858" s="38">
        <f>G6858*SUMIF('Manual Inputs'!$B$11:$B$22,'Expanded kW'!A6858,'Manual Inputs'!$C$11:$C$22)</f>
        <v>41750.901593267357</v>
      </c>
    </row>
    <row r="6859" spans="1:8" x14ac:dyDescent="0.2">
      <c r="A6859">
        <f t="shared" si="642"/>
        <v>12</v>
      </c>
      <c r="B6859" t="b">
        <f t="shared" si="643"/>
        <v>0</v>
      </c>
      <c r="C6859" t="str">
        <f t="shared" si="644"/>
        <v>OFF</v>
      </c>
      <c r="D6859" s="4">
        <f t="shared" si="646"/>
        <v>42715.708333316703</v>
      </c>
      <c r="E6859" t="str">
        <f t="shared" si="647"/>
        <v>LRKPLGS</v>
      </c>
      <c r="F6859" s="39">
        <v>81.273361206054688</v>
      </c>
      <c r="G6859">
        <f t="shared" si="645"/>
        <v>1.2453188468443468E-3</v>
      </c>
      <c r="H6859" s="38">
        <f>G6859*SUMIF('Manual Inputs'!$B$11:$B$22,'Expanded kW'!A6859,'Manual Inputs'!$C$11:$C$22)</f>
        <v>40804.055069759524</v>
      </c>
    </row>
    <row r="6860" spans="1:8" x14ac:dyDescent="0.2">
      <c r="A6860">
        <f t="shared" si="642"/>
        <v>12</v>
      </c>
      <c r="B6860" t="b">
        <f t="shared" si="643"/>
        <v>0</v>
      </c>
      <c r="C6860" t="str">
        <f t="shared" si="644"/>
        <v>OFF</v>
      </c>
      <c r="D6860" s="4">
        <f t="shared" si="646"/>
        <v>42715.749999983367</v>
      </c>
      <c r="E6860" t="str">
        <f t="shared" si="647"/>
        <v>LRKPLGS</v>
      </c>
      <c r="F6860" s="39">
        <v>83.026611328125</v>
      </c>
      <c r="G6860">
        <f t="shared" si="645"/>
        <v>1.2721831894511549E-3</v>
      </c>
      <c r="H6860" s="38">
        <f>G6860*SUMIF('Manual Inputs'!$B$11:$B$22,'Expanded kW'!A6860,'Manual Inputs'!$C$11:$C$22)</f>
        <v>41684.290776397072</v>
      </c>
    </row>
    <row r="6861" spans="1:8" x14ac:dyDescent="0.2">
      <c r="A6861">
        <f t="shared" si="642"/>
        <v>12</v>
      </c>
      <c r="B6861" t="b">
        <f t="shared" si="643"/>
        <v>0</v>
      </c>
      <c r="C6861" t="str">
        <f t="shared" si="644"/>
        <v>OFF</v>
      </c>
      <c r="D6861" s="4">
        <f t="shared" si="646"/>
        <v>42715.791666650031</v>
      </c>
      <c r="E6861" t="str">
        <f t="shared" si="647"/>
        <v>LRKPLGS</v>
      </c>
      <c r="F6861" s="39">
        <v>74.798858642578125</v>
      </c>
      <c r="G6861">
        <f t="shared" si="645"/>
        <v>1.1461126623505432E-3</v>
      </c>
      <c r="H6861" s="38">
        <f>G6861*SUMIF('Manual Inputs'!$B$11:$B$22,'Expanded kW'!A6861,'Manual Inputs'!$C$11:$C$22)</f>
        <v>37553.470188944782</v>
      </c>
    </row>
    <row r="6862" spans="1:8" x14ac:dyDescent="0.2">
      <c r="A6862">
        <f t="shared" si="642"/>
        <v>12</v>
      </c>
      <c r="B6862" t="b">
        <f t="shared" si="643"/>
        <v>0</v>
      </c>
      <c r="C6862" t="str">
        <f t="shared" si="644"/>
        <v>OFF</v>
      </c>
      <c r="D6862" s="4">
        <f t="shared" si="646"/>
        <v>42715.833333316696</v>
      </c>
      <c r="E6862" t="str">
        <f t="shared" si="647"/>
        <v>LRKPLGS</v>
      </c>
      <c r="F6862" s="39">
        <v>72.014976501464844</v>
      </c>
      <c r="G6862">
        <f t="shared" si="645"/>
        <v>1.1034563621031323E-3</v>
      </c>
      <c r="H6862" s="38">
        <f>G6862*SUMIF('Manual Inputs'!$B$11:$B$22,'Expanded kW'!A6862,'Manual Inputs'!$C$11:$C$22)</f>
        <v>36155.795987853126</v>
      </c>
    </row>
    <row r="6863" spans="1:8" x14ac:dyDescent="0.2">
      <c r="A6863">
        <f t="shared" si="642"/>
        <v>12</v>
      </c>
      <c r="B6863" t="b">
        <f t="shared" si="643"/>
        <v>0</v>
      </c>
      <c r="C6863" t="str">
        <f t="shared" si="644"/>
        <v>OFF</v>
      </c>
      <c r="D6863" s="4">
        <f t="shared" si="646"/>
        <v>42715.87499998336</v>
      </c>
      <c r="E6863" t="str">
        <f t="shared" si="647"/>
        <v>LRKPLGS</v>
      </c>
      <c r="F6863" s="39">
        <v>70.334716796875</v>
      </c>
      <c r="G6863">
        <f t="shared" si="645"/>
        <v>1.0777104221460806E-3</v>
      </c>
      <c r="H6863" s="38">
        <f>G6863*SUMIF('Manual Inputs'!$B$11:$B$22,'Expanded kW'!A6863,'Manual Inputs'!$C$11:$C$22)</f>
        <v>35312.20580651737</v>
      </c>
    </row>
    <row r="6864" spans="1:8" x14ac:dyDescent="0.2">
      <c r="A6864">
        <f t="shared" si="642"/>
        <v>12</v>
      </c>
      <c r="B6864" t="b">
        <f t="shared" si="643"/>
        <v>0</v>
      </c>
      <c r="C6864" t="str">
        <f t="shared" si="644"/>
        <v>OFF</v>
      </c>
      <c r="D6864" s="4">
        <f t="shared" si="646"/>
        <v>42715.916666650024</v>
      </c>
      <c r="E6864" t="str">
        <f t="shared" si="647"/>
        <v>LRKPLGS</v>
      </c>
      <c r="F6864" s="39">
        <v>62.269233703613281</v>
      </c>
      <c r="G6864">
        <f t="shared" si="645"/>
        <v>9.5412628638629371E-4</v>
      </c>
      <c r="H6864" s="38">
        <f>G6864*SUMIF('Manual Inputs'!$B$11:$B$22,'Expanded kW'!A6864,'Manual Inputs'!$C$11:$C$22)</f>
        <v>31262.854193418982</v>
      </c>
    </row>
    <row r="6865" spans="1:8" x14ac:dyDescent="0.2">
      <c r="A6865">
        <f t="shared" si="642"/>
        <v>12</v>
      </c>
      <c r="B6865" t="b">
        <f t="shared" si="643"/>
        <v>0</v>
      </c>
      <c r="C6865" t="str">
        <f t="shared" si="644"/>
        <v>OFF</v>
      </c>
      <c r="D6865" s="4">
        <f t="shared" si="646"/>
        <v>42715.958333316688</v>
      </c>
      <c r="E6865" t="str">
        <f t="shared" si="647"/>
        <v>LRKPLGS</v>
      </c>
      <c r="F6865" s="39">
        <v>60.394706726074219</v>
      </c>
      <c r="G6865">
        <f t="shared" si="645"/>
        <v>9.2540366756745183E-4</v>
      </c>
      <c r="H6865" s="38">
        <f>G6865*SUMIF('Manual Inputs'!$B$11:$B$22,'Expanded kW'!A6865,'Manual Inputs'!$C$11:$C$22)</f>
        <v>30321.730301331747</v>
      </c>
    </row>
    <row r="6866" spans="1:8" x14ac:dyDescent="0.2">
      <c r="A6866">
        <f t="shared" si="642"/>
        <v>12</v>
      </c>
      <c r="B6866" t="b">
        <f t="shared" si="643"/>
        <v>0</v>
      </c>
      <c r="C6866" t="str">
        <f t="shared" si="644"/>
        <v>OFF</v>
      </c>
      <c r="D6866" s="4">
        <f t="shared" si="646"/>
        <v>42715.999999983353</v>
      </c>
      <c r="E6866" t="str">
        <f t="shared" si="647"/>
        <v>LRKPLGS</v>
      </c>
      <c r="F6866" s="39">
        <v>60.720352172851562</v>
      </c>
      <c r="G6866">
        <f t="shared" si="645"/>
        <v>9.3039340105752753E-4</v>
      </c>
      <c r="H6866" s="38">
        <f>G6866*SUMIF('Manual Inputs'!$B$11:$B$22,'Expanded kW'!A6866,'Manual Inputs'!$C$11:$C$22)</f>
        <v>30485.223659380896</v>
      </c>
    </row>
    <row r="6867" spans="1:8" x14ac:dyDescent="0.2">
      <c r="A6867">
        <f t="shared" si="642"/>
        <v>12</v>
      </c>
      <c r="B6867" t="b">
        <f t="shared" si="643"/>
        <v>0</v>
      </c>
      <c r="C6867" t="str">
        <f t="shared" si="644"/>
        <v>OFF</v>
      </c>
      <c r="D6867" s="4">
        <f t="shared" si="646"/>
        <v>42716.041666650017</v>
      </c>
      <c r="E6867" t="str">
        <f t="shared" si="647"/>
        <v>LRKPLGS</v>
      </c>
      <c r="F6867" s="39">
        <v>61.013835906982422</v>
      </c>
      <c r="G6867">
        <f t="shared" si="645"/>
        <v>9.3489033363090542E-4</v>
      </c>
      <c r="H6867" s="38">
        <f>G6867*SUMIF('Manual Inputs'!$B$11:$B$22,'Expanded kW'!A6867,'Manual Inputs'!$C$11:$C$22)</f>
        <v>30632.569927233566</v>
      </c>
    </row>
    <row r="6868" spans="1:8" x14ac:dyDescent="0.2">
      <c r="A6868">
        <f t="shared" si="642"/>
        <v>12</v>
      </c>
      <c r="B6868" t="b">
        <f t="shared" si="643"/>
        <v>0</v>
      </c>
      <c r="C6868" t="str">
        <f t="shared" si="644"/>
        <v>OFF</v>
      </c>
      <c r="D6868" s="4">
        <f t="shared" si="646"/>
        <v>42716.083333316681</v>
      </c>
      <c r="E6868" t="str">
        <f t="shared" si="647"/>
        <v>LRKPLGS</v>
      </c>
      <c r="F6868" s="39">
        <v>63.062423706054688</v>
      </c>
      <c r="G6868">
        <f t="shared" si="645"/>
        <v>9.6628001602797129E-4</v>
      </c>
      <c r="H6868" s="38">
        <f>G6868*SUMIF('Manual Inputs'!$B$11:$B$22,'Expanded kW'!A6868,'Manual Inputs'!$C$11:$C$22)</f>
        <v>31661.082691171705</v>
      </c>
    </row>
    <row r="6869" spans="1:8" x14ac:dyDescent="0.2">
      <c r="A6869">
        <f t="shared" si="642"/>
        <v>12</v>
      </c>
      <c r="B6869" t="b">
        <f t="shared" si="643"/>
        <v>0</v>
      </c>
      <c r="C6869" t="str">
        <f t="shared" si="644"/>
        <v>OFF</v>
      </c>
      <c r="D6869" s="4">
        <f t="shared" si="646"/>
        <v>42716.124999983345</v>
      </c>
      <c r="E6869" t="str">
        <f t="shared" si="647"/>
        <v>LRKPLGS</v>
      </c>
      <c r="F6869" s="39">
        <v>63.532688140869141</v>
      </c>
      <c r="G6869">
        <f t="shared" si="645"/>
        <v>9.7348568778787652E-4</v>
      </c>
      <c r="H6869" s="38">
        <f>G6869*SUMIF('Manual Inputs'!$B$11:$B$22,'Expanded kW'!A6869,'Manual Inputs'!$C$11:$C$22)</f>
        <v>31897.183371773172</v>
      </c>
    </row>
    <row r="6870" spans="1:8" x14ac:dyDescent="0.2">
      <c r="A6870">
        <f t="shared" si="642"/>
        <v>12</v>
      </c>
      <c r="B6870" t="b">
        <f t="shared" si="643"/>
        <v>0</v>
      </c>
      <c r="C6870" t="str">
        <f t="shared" si="644"/>
        <v>OFF</v>
      </c>
      <c r="D6870" s="4">
        <f t="shared" si="646"/>
        <v>42716.16666665001</v>
      </c>
      <c r="E6870" t="str">
        <f t="shared" si="647"/>
        <v>LRKPLGS</v>
      </c>
      <c r="F6870" s="39">
        <v>67.952705383300781</v>
      </c>
      <c r="G6870">
        <f t="shared" si="645"/>
        <v>1.0412118245403828E-3</v>
      </c>
      <c r="H6870" s="38">
        <f>G6870*SUMIF('Manual Inputs'!$B$11:$B$22,'Expanded kW'!A6870,'Manual Inputs'!$C$11:$C$22)</f>
        <v>34116.294582298957</v>
      </c>
    </row>
    <row r="6871" spans="1:8" x14ac:dyDescent="0.2">
      <c r="A6871">
        <f t="shared" si="642"/>
        <v>12</v>
      </c>
      <c r="B6871" t="b">
        <f t="shared" si="643"/>
        <v>0</v>
      </c>
      <c r="C6871" t="str">
        <f t="shared" si="644"/>
        <v>OFF</v>
      </c>
      <c r="D6871" s="4">
        <f t="shared" si="646"/>
        <v>42716.208333316674</v>
      </c>
      <c r="E6871" t="str">
        <f t="shared" si="647"/>
        <v>LRKPLGS</v>
      </c>
      <c r="F6871" s="39">
        <v>78.712997436523438</v>
      </c>
      <c r="G6871">
        <f t="shared" si="645"/>
        <v>1.2060874282139437E-3</v>
      </c>
      <c r="H6871" s="38">
        <f>G6871*SUMIF('Manual Inputs'!$B$11:$B$22,'Expanded kW'!A6871,'Manual Inputs'!$C$11:$C$22)</f>
        <v>39518.600368486666</v>
      </c>
    </row>
    <row r="6872" spans="1:8" x14ac:dyDescent="0.2">
      <c r="A6872">
        <f t="shared" si="642"/>
        <v>12</v>
      </c>
      <c r="B6872" t="b">
        <f t="shared" si="643"/>
        <v>0</v>
      </c>
      <c r="C6872" t="str">
        <f t="shared" si="644"/>
        <v>OFF</v>
      </c>
      <c r="D6872" s="4">
        <f t="shared" si="646"/>
        <v>42716.249999983338</v>
      </c>
      <c r="E6872" t="str">
        <f t="shared" si="647"/>
        <v>LRKPLGS</v>
      </c>
      <c r="F6872" s="39">
        <v>90.460517883300781</v>
      </c>
      <c r="G6872">
        <f t="shared" si="645"/>
        <v>1.3860899333271602E-3</v>
      </c>
      <c r="H6872" s="38">
        <f>G6872*SUMIF('Manual Inputs'!$B$11:$B$22,'Expanded kW'!A6872,'Manual Inputs'!$C$11:$C$22)</f>
        <v>45416.553450901061</v>
      </c>
    </row>
    <row r="6873" spans="1:8" x14ac:dyDescent="0.2">
      <c r="A6873">
        <f t="shared" si="642"/>
        <v>12</v>
      </c>
      <c r="B6873" t="b">
        <f t="shared" si="643"/>
        <v>0</v>
      </c>
      <c r="C6873" t="str">
        <f t="shared" si="644"/>
        <v>ON</v>
      </c>
      <c r="D6873" s="4">
        <f t="shared" si="646"/>
        <v>42716.291666650002</v>
      </c>
      <c r="E6873" t="str">
        <f t="shared" si="647"/>
        <v>LRKPLGS</v>
      </c>
      <c r="F6873" s="39">
        <v>102.37633514404297</v>
      </c>
      <c r="G6873">
        <f t="shared" si="645"/>
        <v>1.5686711824615931E-3</v>
      </c>
      <c r="H6873" s="38">
        <f>G6873*SUMIF('Manual Inputs'!$B$11:$B$22,'Expanded kW'!A6873,'Manual Inputs'!$C$11:$C$22)</f>
        <v>51399.001530977439</v>
      </c>
    </row>
    <row r="6874" spans="1:8" x14ac:dyDescent="0.2">
      <c r="A6874">
        <f t="shared" si="642"/>
        <v>12</v>
      </c>
      <c r="B6874" t="b">
        <f t="shared" si="643"/>
        <v>0</v>
      </c>
      <c r="C6874" t="str">
        <f t="shared" si="644"/>
        <v>ON</v>
      </c>
      <c r="D6874" s="4">
        <f t="shared" si="646"/>
        <v>42716.333333316667</v>
      </c>
      <c r="E6874" t="str">
        <f t="shared" si="647"/>
        <v>LRKPLGS</v>
      </c>
      <c r="F6874" s="39">
        <v>108.40726470947266</v>
      </c>
      <c r="G6874">
        <f t="shared" si="645"/>
        <v>1.6610806772870744E-3</v>
      </c>
      <c r="H6874" s="38">
        <f>G6874*SUMIF('Manual Inputs'!$B$11:$B$22,'Expanded kW'!A6874,'Manual Inputs'!$C$11:$C$22)</f>
        <v>54426.886417954418</v>
      </c>
    </row>
    <row r="6875" spans="1:8" x14ac:dyDescent="0.2">
      <c r="A6875">
        <f t="shared" si="642"/>
        <v>12</v>
      </c>
      <c r="B6875" t="b">
        <f t="shared" si="643"/>
        <v>0</v>
      </c>
      <c r="C6875" t="str">
        <f t="shared" si="644"/>
        <v>ON</v>
      </c>
      <c r="D6875" s="4">
        <f t="shared" si="646"/>
        <v>42716.374999983331</v>
      </c>
      <c r="E6875" t="str">
        <f t="shared" si="647"/>
        <v>LRKPLGS</v>
      </c>
      <c r="F6875" s="39">
        <v>112.3306884765625</v>
      </c>
      <c r="G6875">
        <f t="shared" si="645"/>
        <v>1.7211977130391289E-3</v>
      </c>
      <c r="H6875" s="38">
        <f>G6875*SUMIF('Manual Inputs'!$B$11:$B$22,'Expanded kW'!A6875,'Manual Inputs'!$C$11:$C$22)</f>
        <v>56396.678205554446</v>
      </c>
    </row>
    <row r="6876" spans="1:8" x14ac:dyDescent="0.2">
      <c r="A6876">
        <f t="shared" si="642"/>
        <v>12</v>
      </c>
      <c r="B6876" t="b">
        <f t="shared" si="643"/>
        <v>0</v>
      </c>
      <c r="C6876" t="str">
        <f t="shared" si="644"/>
        <v>ON</v>
      </c>
      <c r="D6876" s="4">
        <f t="shared" si="646"/>
        <v>42716.416666649995</v>
      </c>
      <c r="E6876" t="str">
        <f t="shared" si="647"/>
        <v>LRKPLGS</v>
      </c>
      <c r="F6876" s="39">
        <v>111.20566558837891</v>
      </c>
      <c r="G6876">
        <f t="shared" si="645"/>
        <v>1.7039594422823151E-3</v>
      </c>
      <c r="H6876" s="38">
        <f>G6876*SUMIF('Manual Inputs'!$B$11:$B$22,'Expanded kW'!A6876,'Manual Inputs'!$C$11:$C$22)</f>
        <v>55831.849887850221</v>
      </c>
    </row>
    <row r="6877" spans="1:8" x14ac:dyDescent="0.2">
      <c r="A6877">
        <f t="shared" si="642"/>
        <v>12</v>
      </c>
      <c r="B6877" t="b">
        <f t="shared" si="643"/>
        <v>0</v>
      </c>
      <c r="C6877" t="str">
        <f t="shared" si="644"/>
        <v>ON</v>
      </c>
      <c r="D6877" s="4">
        <f t="shared" si="646"/>
        <v>42716.458333316659</v>
      </c>
      <c r="E6877" t="str">
        <f t="shared" si="647"/>
        <v>LRKPLGS</v>
      </c>
      <c r="F6877" s="39">
        <v>109.19033050537109</v>
      </c>
      <c r="G6877">
        <f t="shared" si="645"/>
        <v>1.6730792778061193E-3</v>
      </c>
      <c r="H6877" s="38">
        <f>G6877*SUMIF('Manual Inputs'!$B$11:$B$22,'Expanded kW'!A6877,'Manual Inputs'!$C$11:$C$22)</f>
        <v>54820.031962631416</v>
      </c>
    </row>
    <row r="6878" spans="1:8" x14ac:dyDescent="0.2">
      <c r="A6878">
        <f t="shared" si="642"/>
        <v>12</v>
      </c>
      <c r="B6878" t="b">
        <f t="shared" si="643"/>
        <v>0</v>
      </c>
      <c r="C6878" t="str">
        <f t="shared" si="644"/>
        <v>ON</v>
      </c>
      <c r="D6878" s="4">
        <f t="shared" si="646"/>
        <v>42716.499999983324</v>
      </c>
      <c r="E6878" t="str">
        <f t="shared" si="647"/>
        <v>LRKPLGS</v>
      </c>
      <c r="F6878" s="39">
        <v>113.92184448242187</v>
      </c>
      <c r="G6878">
        <f t="shared" si="645"/>
        <v>1.7455783530540348E-3</v>
      </c>
      <c r="H6878" s="38">
        <f>G6878*SUMIF('Manual Inputs'!$B$11:$B$22,'Expanded kW'!A6878,'Manual Inputs'!$C$11:$C$22)</f>
        <v>57195.533037250854</v>
      </c>
    </row>
    <row r="6879" spans="1:8" x14ac:dyDescent="0.2">
      <c r="A6879">
        <f t="shared" si="642"/>
        <v>12</v>
      </c>
      <c r="B6879" t="b">
        <f t="shared" si="643"/>
        <v>0</v>
      </c>
      <c r="C6879" t="str">
        <f t="shared" si="644"/>
        <v>ON</v>
      </c>
      <c r="D6879" s="4">
        <f t="shared" si="646"/>
        <v>42716.541666649988</v>
      </c>
      <c r="E6879" t="str">
        <f t="shared" si="647"/>
        <v>LRKPLGS</v>
      </c>
      <c r="F6879" s="39">
        <v>114.94071197509766</v>
      </c>
      <c r="G6879">
        <f t="shared" si="645"/>
        <v>1.7611900476146836E-3</v>
      </c>
      <c r="H6879" s="38">
        <f>G6879*SUMIF('Manual Inputs'!$B$11:$B$22,'Expanded kW'!A6879,'Manual Inputs'!$C$11:$C$22)</f>
        <v>57707.065040640344</v>
      </c>
    </row>
    <row r="6880" spans="1:8" x14ac:dyDescent="0.2">
      <c r="A6880">
        <f t="shared" si="642"/>
        <v>12</v>
      </c>
      <c r="B6880" t="b">
        <f t="shared" si="643"/>
        <v>0</v>
      </c>
      <c r="C6880" t="str">
        <f t="shared" si="644"/>
        <v>ON</v>
      </c>
      <c r="D6880" s="4">
        <f t="shared" si="646"/>
        <v>42716.583333316652</v>
      </c>
      <c r="E6880" t="str">
        <f t="shared" si="647"/>
        <v>LRKPLGS</v>
      </c>
      <c r="F6880" s="39">
        <v>109.16570281982422</v>
      </c>
      <c r="G6880">
        <f t="shared" si="645"/>
        <v>1.6727019177399109E-3</v>
      </c>
      <c r="H6880" s="38">
        <f>G6880*SUMIF('Manual Inputs'!$B$11:$B$22,'Expanded kW'!A6880,'Manual Inputs'!$C$11:$C$22)</f>
        <v>54807.667401570034</v>
      </c>
    </row>
    <row r="6881" spans="1:8" x14ac:dyDescent="0.2">
      <c r="A6881">
        <f t="shared" si="642"/>
        <v>12</v>
      </c>
      <c r="B6881" t="b">
        <f t="shared" si="643"/>
        <v>0</v>
      </c>
      <c r="C6881" t="str">
        <f t="shared" si="644"/>
        <v>ON</v>
      </c>
      <c r="D6881" s="4">
        <f t="shared" si="646"/>
        <v>42716.624999983316</v>
      </c>
      <c r="E6881" t="str">
        <f t="shared" si="647"/>
        <v>LRKPLGS</v>
      </c>
      <c r="F6881" s="39">
        <v>102.81671905517578</v>
      </c>
      <c r="G6881">
        <f t="shared" si="645"/>
        <v>1.5754190070407968E-3</v>
      </c>
      <c r="H6881" s="38">
        <f>G6881*SUMIF('Manual Inputs'!$B$11:$B$22,'Expanded kW'!A6881,'Manual Inputs'!$C$11:$C$22)</f>
        <v>51620.100413748398</v>
      </c>
    </row>
    <row r="6882" spans="1:8" x14ac:dyDescent="0.2">
      <c r="A6882">
        <f t="shared" si="642"/>
        <v>12</v>
      </c>
      <c r="B6882" t="b">
        <f t="shared" si="643"/>
        <v>0</v>
      </c>
      <c r="C6882" t="str">
        <f t="shared" si="644"/>
        <v>ON</v>
      </c>
      <c r="D6882" s="4">
        <f t="shared" si="646"/>
        <v>42716.66666664998</v>
      </c>
      <c r="E6882" t="str">
        <f t="shared" si="647"/>
        <v>LRKPLGS</v>
      </c>
      <c r="F6882" s="39">
        <v>95.01617431640625</v>
      </c>
      <c r="G6882">
        <f t="shared" si="645"/>
        <v>1.455894414545925E-3</v>
      </c>
      <c r="H6882" s="38">
        <f>G6882*SUMIF('Manual Inputs'!$B$11:$B$22,'Expanded kW'!A6882,'Manual Inputs'!$C$11:$C$22)</f>
        <v>47703.763592291056</v>
      </c>
    </row>
    <row r="6883" spans="1:8" x14ac:dyDescent="0.2">
      <c r="A6883">
        <f t="shared" si="642"/>
        <v>12</v>
      </c>
      <c r="B6883" t="b">
        <f t="shared" si="643"/>
        <v>0</v>
      </c>
      <c r="C6883" t="str">
        <f t="shared" si="644"/>
        <v>ON</v>
      </c>
      <c r="D6883" s="4">
        <f t="shared" si="646"/>
        <v>42716.708333316645</v>
      </c>
      <c r="E6883" t="str">
        <f t="shared" si="647"/>
        <v>LRKPLGS</v>
      </c>
      <c r="F6883" s="39">
        <v>95.049400329589844</v>
      </c>
      <c r="G6883">
        <f t="shared" si="645"/>
        <v>1.4564035233093503E-3</v>
      </c>
      <c r="H6883" s="38">
        <f>G6883*SUMIF('Manual Inputs'!$B$11:$B$22,'Expanded kW'!A6883,'Manual Inputs'!$C$11:$C$22)</f>
        <v>47720.445024578003</v>
      </c>
    </row>
    <row r="6884" spans="1:8" x14ac:dyDescent="0.2">
      <c r="A6884">
        <f t="shared" si="642"/>
        <v>12</v>
      </c>
      <c r="B6884" t="b">
        <f t="shared" si="643"/>
        <v>0</v>
      </c>
      <c r="C6884" t="str">
        <f t="shared" si="644"/>
        <v>ON</v>
      </c>
      <c r="D6884" s="4">
        <f t="shared" si="646"/>
        <v>42716.749999983309</v>
      </c>
      <c r="E6884" t="str">
        <f t="shared" si="647"/>
        <v>LRKPLGS</v>
      </c>
      <c r="F6884" s="39">
        <v>98.976737976074219</v>
      </c>
      <c r="G6884">
        <f t="shared" si="645"/>
        <v>1.5165805298525958E-3</v>
      </c>
      <c r="H6884" s="38">
        <f>G6884*SUMIF('Manual Inputs'!$B$11:$B$22,'Expanded kW'!A6884,'Manual Inputs'!$C$11:$C$22)</f>
        <v>49692.201812123662</v>
      </c>
    </row>
    <row r="6885" spans="1:8" x14ac:dyDescent="0.2">
      <c r="A6885">
        <f t="shared" si="642"/>
        <v>12</v>
      </c>
      <c r="B6885" t="b">
        <f t="shared" si="643"/>
        <v>0</v>
      </c>
      <c r="C6885" t="str">
        <f t="shared" si="644"/>
        <v>ON</v>
      </c>
      <c r="D6885" s="4">
        <f t="shared" si="646"/>
        <v>42716.791666649973</v>
      </c>
      <c r="E6885" t="str">
        <f t="shared" si="647"/>
        <v>LRKPLGS</v>
      </c>
      <c r="F6885" s="39">
        <v>99.813835144042969</v>
      </c>
      <c r="G6885">
        <f t="shared" si="645"/>
        <v>1.5294070312356081E-3</v>
      </c>
      <c r="H6885" s="38">
        <f>G6885*SUMIF('Manual Inputs'!$B$11:$B$22,'Expanded kW'!A6885,'Manual Inputs'!$C$11:$C$22)</f>
        <v>50112.47431511437</v>
      </c>
    </row>
    <row r="6886" spans="1:8" x14ac:dyDescent="0.2">
      <c r="A6886">
        <f t="shared" si="642"/>
        <v>12</v>
      </c>
      <c r="B6886" t="b">
        <f t="shared" si="643"/>
        <v>0</v>
      </c>
      <c r="C6886" t="str">
        <f t="shared" si="644"/>
        <v>ON</v>
      </c>
      <c r="D6886" s="4">
        <f t="shared" si="646"/>
        <v>42716.833333316637</v>
      </c>
      <c r="E6886" t="str">
        <f t="shared" si="647"/>
        <v>LRKPLGS</v>
      </c>
      <c r="F6886" s="39">
        <v>86.879295349121094</v>
      </c>
      <c r="G6886">
        <f t="shared" si="645"/>
        <v>1.3312163086809409E-3</v>
      </c>
      <c r="H6886" s="38">
        <f>G6886*SUMIF('Manual Inputs'!$B$11:$B$22,'Expanded kW'!A6886,'Manual Inputs'!$C$11:$C$22)</f>
        <v>43618.567009424274</v>
      </c>
    </row>
    <row r="6887" spans="1:8" x14ac:dyDescent="0.2">
      <c r="A6887">
        <f t="shared" si="642"/>
        <v>12</v>
      </c>
      <c r="B6887" t="b">
        <f t="shared" si="643"/>
        <v>0</v>
      </c>
      <c r="C6887" t="str">
        <f t="shared" si="644"/>
        <v>OFF</v>
      </c>
      <c r="D6887" s="4">
        <f t="shared" si="646"/>
        <v>42716.874999983302</v>
      </c>
      <c r="E6887" t="str">
        <f t="shared" si="647"/>
        <v>LRKPLGS</v>
      </c>
      <c r="F6887" s="39">
        <v>76.235488891601562</v>
      </c>
      <c r="G6887">
        <f t="shared" si="645"/>
        <v>1.168125566683609E-3</v>
      </c>
      <c r="H6887" s="38">
        <f>G6887*SUMIF('Manual Inputs'!$B$11:$B$22,'Expanded kW'!A6887,'Manual Inputs'!$C$11:$C$22)</f>
        <v>38274.7439116768</v>
      </c>
    </row>
    <row r="6888" spans="1:8" x14ac:dyDescent="0.2">
      <c r="A6888">
        <f t="shared" si="642"/>
        <v>12</v>
      </c>
      <c r="B6888" t="b">
        <f t="shared" si="643"/>
        <v>0</v>
      </c>
      <c r="C6888" t="str">
        <f t="shared" si="644"/>
        <v>OFF</v>
      </c>
      <c r="D6888" s="4">
        <f t="shared" si="646"/>
        <v>42716.916666649966</v>
      </c>
      <c r="E6888" t="str">
        <f t="shared" si="647"/>
        <v>LRKPLGS</v>
      </c>
      <c r="F6888" s="39">
        <v>75.931282043457031</v>
      </c>
      <c r="G6888">
        <f t="shared" si="645"/>
        <v>1.1634643281706227E-3</v>
      </c>
      <c r="H6888" s="38">
        <f>G6888*SUMIF('Manual Inputs'!$B$11:$B$22,'Expanded kW'!A6888,'Manual Inputs'!$C$11:$C$22)</f>
        <v>38122.014003622215</v>
      </c>
    </row>
    <row r="6889" spans="1:8" x14ac:dyDescent="0.2">
      <c r="A6889">
        <f t="shared" si="642"/>
        <v>12</v>
      </c>
      <c r="B6889" t="b">
        <f t="shared" si="643"/>
        <v>0</v>
      </c>
      <c r="C6889" t="str">
        <f t="shared" si="644"/>
        <v>OFF</v>
      </c>
      <c r="D6889" s="4">
        <f t="shared" si="646"/>
        <v>42716.95833331663</v>
      </c>
      <c r="E6889" t="str">
        <f t="shared" si="647"/>
        <v>LRKPLGS</v>
      </c>
      <c r="F6889" s="39">
        <v>77.603599548339844</v>
      </c>
      <c r="G6889">
        <f t="shared" si="645"/>
        <v>1.1890885730133859E-3</v>
      </c>
      <c r="H6889" s="38">
        <f>G6889*SUMIF('Manual Inputs'!$B$11:$B$22,'Expanded kW'!A6889,'Manual Inputs'!$C$11:$C$22)</f>
        <v>38961.616728927955</v>
      </c>
    </row>
    <row r="6890" spans="1:8" x14ac:dyDescent="0.2">
      <c r="A6890">
        <f t="shared" si="642"/>
        <v>12</v>
      </c>
      <c r="B6890" t="b">
        <f t="shared" si="643"/>
        <v>0</v>
      </c>
      <c r="C6890" t="str">
        <f t="shared" si="644"/>
        <v>OFF</v>
      </c>
      <c r="D6890" s="4">
        <f t="shared" si="646"/>
        <v>42716.999999983294</v>
      </c>
      <c r="E6890" t="str">
        <f t="shared" si="647"/>
        <v>LRKPLGS</v>
      </c>
      <c r="F6890" s="39">
        <v>70.006912231445313</v>
      </c>
      <c r="G6890">
        <f t="shared" si="645"/>
        <v>1.0726876053540418E-3</v>
      </c>
      <c r="H6890" s="38">
        <f>G6890*SUMIF('Manual Inputs'!$B$11:$B$22,'Expanded kW'!A6890,'Manual Inputs'!$C$11:$C$22)</f>
        <v>35147.628442650268</v>
      </c>
    </row>
    <row r="6891" spans="1:8" x14ac:dyDescent="0.2">
      <c r="A6891">
        <f t="shared" si="642"/>
        <v>12</v>
      </c>
      <c r="B6891" t="b">
        <f t="shared" si="643"/>
        <v>0</v>
      </c>
      <c r="C6891" t="str">
        <f t="shared" si="644"/>
        <v>OFF</v>
      </c>
      <c r="D6891" s="4">
        <f t="shared" si="646"/>
        <v>42717.041666649959</v>
      </c>
      <c r="E6891" t="str">
        <f t="shared" si="647"/>
        <v>LRKPLGS</v>
      </c>
      <c r="F6891" s="39">
        <v>69.765899658203125</v>
      </c>
      <c r="G6891">
        <f t="shared" si="645"/>
        <v>1.0689946671596437E-3</v>
      </c>
      <c r="H6891" s="38">
        <f>G6891*SUMIF('Manual Inputs'!$B$11:$B$22,'Expanded kW'!A6891,'Manual Inputs'!$C$11:$C$22)</f>
        <v>35026.625814419531</v>
      </c>
    </row>
    <row r="6892" spans="1:8" x14ac:dyDescent="0.2">
      <c r="A6892">
        <f t="shared" si="642"/>
        <v>12</v>
      </c>
      <c r="B6892" t="b">
        <f t="shared" si="643"/>
        <v>0</v>
      </c>
      <c r="C6892" t="str">
        <f t="shared" si="644"/>
        <v>OFF</v>
      </c>
      <c r="D6892" s="4">
        <f t="shared" si="646"/>
        <v>42717.083333316623</v>
      </c>
      <c r="E6892" t="str">
        <f t="shared" si="647"/>
        <v>LRKPLGS</v>
      </c>
      <c r="F6892" s="39">
        <v>64.509040832519531</v>
      </c>
      <c r="G6892">
        <f t="shared" si="645"/>
        <v>9.8844594524538231E-4</v>
      </c>
      <c r="H6892" s="38">
        <f>G6892*SUMIF('Manual Inputs'!$B$11:$B$22,'Expanded kW'!A6892,'Manual Inputs'!$C$11:$C$22)</f>
        <v>32387.370419612933</v>
      </c>
    </row>
    <row r="6893" spans="1:8" x14ac:dyDescent="0.2">
      <c r="A6893">
        <f t="shared" si="642"/>
        <v>12</v>
      </c>
      <c r="B6893" t="b">
        <f t="shared" si="643"/>
        <v>0</v>
      </c>
      <c r="C6893" t="str">
        <f t="shared" si="644"/>
        <v>OFF</v>
      </c>
      <c r="D6893" s="4">
        <f t="shared" si="646"/>
        <v>42717.124999983287</v>
      </c>
      <c r="E6893" t="str">
        <f t="shared" si="647"/>
        <v>LRKPLGS</v>
      </c>
      <c r="F6893" s="39">
        <v>64.797637939453125</v>
      </c>
      <c r="G6893">
        <f t="shared" si="645"/>
        <v>9.9286800200636669E-4</v>
      </c>
      <c r="H6893" s="38">
        <f>G6893*SUMIF('Manual Inputs'!$B$11:$B$22,'Expanded kW'!A6893,'Manual Inputs'!$C$11:$C$22)</f>
        <v>32532.26331034051</v>
      </c>
    </row>
    <row r="6894" spans="1:8" x14ac:dyDescent="0.2">
      <c r="A6894">
        <f t="shared" si="642"/>
        <v>12</v>
      </c>
      <c r="B6894" t="b">
        <f t="shared" si="643"/>
        <v>0</v>
      </c>
      <c r="C6894" t="str">
        <f t="shared" si="644"/>
        <v>OFF</v>
      </c>
      <c r="D6894" s="4">
        <f t="shared" si="646"/>
        <v>42717.166666649951</v>
      </c>
      <c r="E6894" t="str">
        <f t="shared" si="647"/>
        <v>LRKPLGS</v>
      </c>
      <c r="F6894" s="39">
        <v>68.955345153808594</v>
      </c>
      <c r="G6894">
        <f t="shared" si="645"/>
        <v>1.0565748682767363E-3</v>
      </c>
      <c r="H6894" s="38">
        <f>G6894*SUMIF('Manual Inputs'!$B$11:$B$22,'Expanded kW'!A6894,'Manual Inputs'!$C$11:$C$22)</f>
        <v>34619.679305212128</v>
      </c>
    </row>
    <row r="6895" spans="1:8" x14ac:dyDescent="0.2">
      <c r="A6895">
        <f t="shared" si="642"/>
        <v>12</v>
      </c>
      <c r="B6895" t="b">
        <f t="shared" si="643"/>
        <v>0</v>
      </c>
      <c r="C6895" t="str">
        <f t="shared" si="644"/>
        <v>OFF</v>
      </c>
      <c r="D6895" s="4">
        <f t="shared" si="646"/>
        <v>42717.208333316616</v>
      </c>
      <c r="E6895" t="str">
        <f t="shared" si="647"/>
        <v>LRKPLGS</v>
      </c>
      <c r="F6895" s="39">
        <v>79.123779296875</v>
      </c>
      <c r="G6895">
        <f t="shared" si="645"/>
        <v>1.2123816725400842E-3</v>
      </c>
      <c r="H6895" s="38">
        <f>G6895*SUMIF('Manual Inputs'!$B$11:$B$22,'Expanded kW'!A6895,'Manual Inputs'!$C$11:$C$22)</f>
        <v>39724.837263364774</v>
      </c>
    </row>
    <row r="6896" spans="1:8" x14ac:dyDescent="0.2">
      <c r="A6896">
        <f t="shared" si="642"/>
        <v>12</v>
      </c>
      <c r="B6896" t="b">
        <f t="shared" si="643"/>
        <v>0</v>
      </c>
      <c r="C6896" t="str">
        <f t="shared" si="644"/>
        <v>OFF</v>
      </c>
      <c r="D6896" s="4">
        <f t="shared" si="646"/>
        <v>42717.24999998328</v>
      </c>
      <c r="E6896" t="str">
        <f t="shared" si="647"/>
        <v>LRKPLGS</v>
      </c>
      <c r="F6896" s="39">
        <v>93.067840576171875</v>
      </c>
      <c r="G6896">
        <f t="shared" si="645"/>
        <v>1.4260408845497292E-3</v>
      </c>
      <c r="H6896" s="38">
        <f>G6896*SUMIF('Manual Inputs'!$B$11:$B$22,'Expanded kW'!A6896,'Manual Inputs'!$C$11:$C$22)</f>
        <v>46725.584321112197</v>
      </c>
    </row>
    <row r="6897" spans="1:8" x14ac:dyDescent="0.2">
      <c r="A6897">
        <f t="shared" si="642"/>
        <v>12</v>
      </c>
      <c r="B6897" t="b">
        <f t="shared" si="643"/>
        <v>0</v>
      </c>
      <c r="C6897" t="str">
        <f t="shared" si="644"/>
        <v>ON</v>
      </c>
      <c r="D6897" s="4">
        <f t="shared" si="646"/>
        <v>42717.291666649944</v>
      </c>
      <c r="E6897" t="str">
        <f t="shared" si="647"/>
        <v>LRKPLGS</v>
      </c>
      <c r="F6897" s="39">
        <v>108.35619354248047</v>
      </c>
      <c r="G6897">
        <f t="shared" si="645"/>
        <v>1.6602981344484133E-3</v>
      </c>
      <c r="H6897" s="38">
        <f>G6897*SUMIF('Manual Inputs'!$B$11:$B$22,'Expanded kW'!A6897,'Manual Inputs'!$C$11:$C$22)</f>
        <v>54401.245658429987</v>
      </c>
    </row>
    <row r="6898" spans="1:8" x14ac:dyDescent="0.2">
      <c r="A6898">
        <f t="shared" si="642"/>
        <v>12</v>
      </c>
      <c r="B6898" t="b">
        <f t="shared" si="643"/>
        <v>0</v>
      </c>
      <c r="C6898" t="str">
        <f t="shared" si="644"/>
        <v>ON</v>
      </c>
      <c r="D6898" s="4">
        <f t="shared" si="646"/>
        <v>42717.333333316608</v>
      </c>
      <c r="E6898" t="str">
        <f t="shared" si="647"/>
        <v>LRKPLGS</v>
      </c>
      <c r="F6898" s="39">
        <v>109.64111328125</v>
      </c>
      <c r="G6898">
        <f t="shared" si="645"/>
        <v>1.6799864399845304E-3</v>
      </c>
      <c r="H6898" s="38">
        <f>G6898*SUMIF('Manual Inputs'!$B$11:$B$22,'Expanded kW'!A6898,'Manual Inputs'!$C$11:$C$22)</f>
        <v>55046.351693211123</v>
      </c>
    </row>
    <row r="6899" spans="1:8" x14ac:dyDescent="0.2">
      <c r="A6899">
        <f t="shared" si="642"/>
        <v>12</v>
      </c>
      <c r="B6899" t="b">
        <f t="shared" si="643"/>
        <v>0</v>
      </c>
      <c r="C6899" t="str">
        <f t="shared" si="644"/>
        <v>ON</v>
      </c>
      <c r="D6899" s="4">
        <f t="shared" si="646"/>
        <v>42717.374999983273</v>
      </c>
      <c r="E6899" t="str">
        <f t="shared" si="647"/>
        <v>LRKPLGS</v>
      </c>
      <c r="F6899" s="39">
        <v>115.73164367675781</v>
      </c>
      <c r="G6899">
        <f t="shared" si="645"/>
        <v>1.7733091742267459E-3</v>
      </c>
      <c r="H6899" s="38">
        <f>G6899*SUMIF('Manual Inputs'!$B$11:$B$22,'Expanded kW'!A6899,'Manual Inputs'!$C$11:$C$22)</f>
        <v>58104.159737254842</v>
      </c>
    </row>
    <row r="6900" spans="1:8" x14ac:dyDescent="0.2">
      <c r="A6900">
        <f t="shared" si="642"/>
        <v>12</v>
      </c>
      <c r="B6900" t="b">
        <f t="shared" si="643"/>
        <v>0</v>
      </c>
      <c r="C6900" t="str">
        <f t="shared" si="644"/>
        <v>ON</v>
      </c>
      <c r="D6900" s="4">
        <f t="shared" si="646"/>
        <v>42717.416666649937</v>
      </c>
      <c r="E6900" t="str">
        <f t="shared" si="647"/>
        <v>LRKPLGS</v>
      </c>
      <c r="F6900" s="39">
        <v>113.72712707519531</v>
      </c>
      <c r="G6900">
        <f t="shared" si="645"/>
        <v>1.7425947769667469E-3</v>
      </c>
      <c r="H6900" s="38">
        <f>G6900*SUMIF('Manual Inputs'!$B$11:$B$22,'Expanded kW'!A6900,'Manual Inputs'!$C$11:$C$22)</f>
        <v>57097.773332353579</v>
      </c>
    </row>
    <row r="6901" spans="1:8" x14ac:dyDescent="0.2">
      <c r="A6901">
        <f t="shared" si="642"/>
        <v>12</v>
      </c>
      <c r="B6901" t="b">
        <f t="shared" si="643"/>
        <v>0</v>
      </c>
      <c r="C6901" t="str">
        <f t="shared" si="644"/>
        <v>ON</v>
      </c>
      <c r="D6901" s="4">
        <f t="shared" si="646"/>
        <v>42717.458333316601</v>
      </c>
      <c r="E6901" t="str">
        <f t="shared" si="647"/>
        <v>LRKPLGS</v>
      </c>
      <c r="F6901" s="39">
        <v>113.87387847900391</v>
      </c>
      <c r="G6901">
        <f t="shared" si="645"/>
        <v>1.7448433893810947E-3</v>
      </c>
      <c r="H6901" s="38">
        <f>G6901*SUMIF('Manual Inputs'!$B$11:$B$22,'Expanded kW'!A6901,'Manual Inputs'!$C$11:$C$22)</f>
        <v>57171.451254291482</v>
      </c>
    </row>
    <row r="6902" spans="1:8" x14ac:dyDescent="0.2">
      <c r="A6902">
        <f t="shared" si="642"/>
        <v>12</v>
      </c>
      <c r="B6902" t="b">
        <f t="shared" si="643"/>
        <v>0</v>
      </c>
      <c r="C6902" t="str">
        <f t="shared" si="644"/>
        <v>ON</v>
      </c>
      <c r="D6902" s="4">
        <f t="shared" si="646"/>
        <v>42717.499999983265</v>
      </c>
      <c r="E6902" t="str">
        <f t="shared" si="647"/>
        <v>LRKPLGS</v>
      </c>
      <c r="F6902" s="39">
        <v>118.68585968017578</v>
      </c>
      <c r="G6902">
        <f t="shared" si="645"/>
        <v>1.8185754313633034E-3</v>
      </c>
      <c r="H6902" s="38">
        <f>G6902*SUMIF('Manual Inputs'!$B$11:$B$22,'Expanded kW'!A6902,'Manual Inputs'!$C$11:$C$22)</f>
        <v>59587.351655278428</v>
      </c>
    </row>
    <row r="6903" spans="1:8" x14ac:dyDescent="0.2">
      <c r="A6903">
        <f t="shared" si="642"/>
        <v>12</v>
      </c>
      <c r="B6903" t="b">
        <f t="shared" si="643"/>
        <v>0</v>
      </c>
      <c r="C6903" t="str">
        <f t="shared" si="644"/>
        <v>ON</v>
      </c>
      <c r="D6903" s="4">
        <f t="shared" si="646"/>
        <v>42717.54166664993</v>
      </c>
      <c r="E6903" t="str">
        <f t="shared" si="647"/>
        <v>LRKPLGS</v>
      </c>
      <c r="F6903" s="39">
        <v>114.62849426269531</v>
      </c>
      <c r="G6903">
        <f t="shared" si="645"/>
        <v>1.7564060618682654E-3</v>
      </c>
      <c r="H6903" s="38">
        <f>G6903*SUMIF('Manual Inputs'!$B$11:$B$22,'Expanded kW'!A6903,'Manual Inputs'!$C$11:$C$22)</f>
        <v>57550.313202872487</v>
      </c>
    </row>
    <row r="6904" spans="1:8" x14ac:dyDescent="0.2">
      <c r="A6904">
        <f t="shared" si="642"/>
        <v>12</v>
      </c>
      <c r="B6904" t="b">
        <f t="shared" si="643"/>
        <v>0</v>
      </c>
      <c r="C6904" t="str">
        <f t="shared" si="644"/>
        <v>ON</v>
      </c>
      <c r="D6904" s="4">
        <f t="shared" si="646"/>
        <v>42717.583333316594</v>
      </c>
      <c r="E6904" t="str">
        <f t="shared" si="647"/>
        <v>LRKPLGS</v>
      </c>
      <c r="F6904" s="39">
        <v>115.03610229492187</v>
      </c>
      <c r="G6904">
        <f t="shared" si="645"/>
        <v>1.7626516749095413E-3</v>
      </c>
      <c r="H6904" s="38">
        <f>G6904*SUMIF('Manual Inputs'!$B$11:$B$22,'Expanded kW'!A6904,'Manual Inputs'!$C$11:$C$22)</f>
        <v>57754.956647502288</v>
      </c>
    </row>
    <row r="6905" spans="1:8" x14ac:dyDescent="0.2">
      <c r="A6905">
        <f t="shared" si="642"/>
        <v>12</v>
      </c>
      <c r="B6905" t="b">
        <f t="shared" si="643"/>
        <v>0</v>
      </c>
      <c r="C6905" t="str">
        <f t="shared" si="644"/>
        <v>ON</v>
      </c>
      <c r="D6905" s="4">
        <f t="shared" si="646"/>
        <v>42717.624999983258</v>
      </c>
      <c r="E6905" t="str">
        <f t="shared" si="647"/>
        <v>LRKPLGS</v>
      </c>
      <c r="F6905" s="39">
        <v>109.06854248046875</v>
      </c>
      <c r="G6905">
        <f t="shared" si="645"/>
        <v>1.671213169151571E-3</v>
      </c>
      <c r="H6905" s="38">
        <f>G6905*SUMIF('Manual Inputs'!$B$11:$B$22,'Expanded kW'!A6905,'Manual Inputs'!$C$11:$C$22)</f>
        <v>54758.887139761915</v>
      </c>
    </row>
    <row r="6906" spans="1:8" x14ac:dyDescent="0.2">
      <c r="A6906">
        <f t="shared" si="642"/>
        <v>12</v>
      </c>
      <c r="B6906" t="b">
        <f t="shared" si="643"/>
        <v>0</v>
      </c>
      <c r="C6906" t="str">
        <f t="shared" si="644"/>
        <v>ON</v>
      </c>
      <c r="D6906" s="4">
        <f t="shared" si="646"/>
        <v>42717.666666649922</v>
      </c>
      <c r="E6906" t="str">
        <f t="shared" si="647"/>
        <v>LRKPLGS</v>
      </c>
      <c r="F6906" s="39">
        <v>104.34581756591797</v>
      </c>
      <c r="G6906">
        <f t="shared" si="645"/>
        <v>1.5988487651540494E-3</v>
      </c>
      <c r="H6906" s="38">
        <f>G6906*SUMIF('Manual Inputs'!$B$11:$B$22,'Expanded kW'!A6906,'Manual Inputs'!$C$11:$C$22)</f>
        <v>52387.798696599326</v>
      </c>
    </row>
    <row r="6907" spans="1:8" x14ac:dyDescent="0.2">
      <c r="A6907">
        <f t="shared" si="642"/>
        <v>12</v>
      </c>
      <c r="B6907" t="b">
        <f t="shared" si="643"/>
        <v>0</v>
      </c>
      <c r="C6907" t="str">
        <f t="shared" si="644"/>
        <v>ON</v>
      </c>
      <c r="D6907" s="4">
        <f t="shared" si="646"/>
        <v>42717.708333316587</v>
      </c>
      <c r="E6907" t="str">
        <f t="shared" si="647"/>
        <v>LRKPLGS</v>
      </c>
      <c r="F6907" s="39">
        <v>102.10778045654297</v>
      </c>
      <c r="G6907">
        <f t="shared" si="645"/>
        <v>1.564556227588443E-3</v>
      </c>
      <c r="H6907" s="38">
        <f>G6907*SUMIF('Manual Inputs'!$B$11:$B$22,'Expanded kW'!A6907,'Manual Inputs'!$C$11:$C$22)</f>
        <v>51264.171125351546</v>
      </c>
    </row>
    <row r="6908" spans="1:8" x14ac:dyDescent="0.2">
      <c r="A6908">
        <f t="shared" si="642"/>
        <v>12</v>
      </c>
      <c r="B6908" t="b">
        <f t="shared" si="643"/>
        <v>0</v>
      </c>
      <c r="C6908" t="str">
        <f t="shared" si="644"/>
        <v>ON</v>
      </c>
      <c r="D6908" s="4">
        <f t="shared" si="646"/>
        <v>42717.749999983251</v>
      </c>
      <c r="E6908" t="str">
        <f t="shared" si="647"/>
        <v>LRKPLGS</v>
      </c>
      <c r="F6908" s="39">
        <v>88.668365478515625</v>
      </c>
      <c r="G6908">
        <f t="shared" si="645"/>
        <v>1.3586295067743808E-3</v>
      </c>
      <c r="H6908" s="38">
        <f>G6908*SUMIF('Manual Inputs'!$B$11:$B$22,'Expanded kW'!A6908,'Manual Inputs'!$C$11:$C$22)</f>
        <v>44516.786487494021</v>
      </c>
    </row>
    <row r="6909" spans="1:8" x14ac:dyDescent="0.2">
      <c r="A6909">
        <f t="shared" si="642"/>
        <v>12</v>
      </c>
      <c r="B6909" t="b">
        <f t="shared" si="643"/>
        <v>0</v>
      </c>
      <c r="C6909" t="str">
        <f t="shared" si="644"/>
        <v>ON</v>
      </c>
      <c r="D6909" s="4">
        <f t="shared" si="646"/>
        <v>42717.791666649915</v>
      </c>
      <c r="E6909" t="str">
        <f t="shared" si="647"/>
        <v>LRKPLGS</v>
      </c>
      <c r="F6909" s="39">
        <v>86.338722229003906</v>
      </c>
      <c r="G6909">
        <f t="shared" si="645"/>
        <v>1.3229333253689474E-3</v>
      </c>
      <c r="H6909" s="38">
        <f>G6909*SUMIF('Manual Inputs'!$B$11:$B$22,'Expanded kW'!A6909,'Manual Inputs'!$C$11:$C$22)</f>
        <v>43347.167192372661</v>
      </c>
    </row>
    <row r="6910" spans="1:8" x14ac:dyDescent="0.2">
      <c r="A6910">
        <f t="shared" si="642"/>
        <v>12</v>
      </c>
      <c r="B6910" t="b">
        <f t="shared" si="643"/>
        <v>0</v>
      </c>
      <c r="C6910" t="str">
        <f t="shared" si="644"/>
        <v>ON</v>
      </c>
      <c r="D6910" s="4">
        <f t="shared" si="646"/>
        <v>42717.833333316579</v>
      </c>
      <c r="E6910" t="str">
        <f t="shared" si="647"/>
        <v>LRKPLGS</v>
      </c>
      <c r="F6910" s="39">
        <v>87.863037109375</v>
      </c>
      <c r="G6910">
        <f t="shared" si="645"/>
        <v>1.346289785848522E-3</v>
      </c>
      <c r="H6910" s="38">
        <f>G6910*SUMIF('Manual Inputs'!$B$11:$B$22,'Expanded kW'!A6910,'Manual Inputs'!$C$11:$C$22)</f>
        <v>44112.463808623375</v>
      </c>
    </row>
    <row r="6911" spans="1:8" x14ac:dyDescent="0.2">
      <c r="A6911">
        <f t="shared" si="642"/>
        <v>12</v>
      </c>
      <c r="B6911" t="b">
        <f t="shared" si="643"/>
        <v>0</v>
      </c>
      <c r="C6911" t="str">
        <f t="shared" si="644"/>
        <v>OFF</v>
      </c>
      <c r="D6911" s="4">
        <f t="shared" si="646"/>
        <v>42717.874999983243</v>
      </c>
      <c r="E6911" t="str">
        <f t="shared" si="647"/>
        <v>LRKPLGS</v>
      </c>
      <c r="F6911" s="39">
        <v>83.624320983886719</v>
      </c>
      <c r="G6911">
        <f t="shared" si="645"/>
        <v>1.2813416527928368E-3</v>
      </c>
      <c r="H6911" s="38">
        <f>G6911*SUMIF('Manual Inputs'!$B$11:$B$22,'Expanded kW'!A6911,'Manual Inputs'!$C$11:$C$22)</f>
        <v>41984.376528327448</v>
      </c>
    </row>
    <row r="6912" spans="1:8" x14ac:dyDescent="0.2">
      <c r="A6912">
        <f t="shared" si="642"/>
        <v>12</v>
      </c>
      <c r="B6912" t="b">
        <f t="shared" si="643"/>
        <v>0</v>
      </c>
      <c r="C6912" t="str">
        <f t="shared" si="644"/>
        <v>OFF</v>
      </c>
      <c r="D6912" s="4">
        <f t="shared" si="646"/>
        <v>42717.916666649908</v>
      </c>
      <c r="E6912" t="str">
        <f t="shared" si="647"/>
        <v>LRKPLGS</v>
      </c>
      <c r="F6912" s="39">
        <v>79.140754699707031</v>
      </c>
      <c r="G6912">
        <f t="shared" si="645"/>
        <v>1.2126417797728331E-3</v>
      </c>
      <c r="H6912" s="38">
        <f>G6912*SUMIF('Manual Inputs'!$B$11:$B$22,'Expanded kW'!A6912,'Manual Inputs'!$C$11:$C$22)</f>
        <v>39733.359923947661</v>
      </c>
    </row>
    <row r="6913" spans="1:8" x14ac:dyDescent="0.2">
      <c r="A6913">
        <f t="shared" si="642"/>
        <v>12</v>
      </c>
      <c r="B6913" t="b">
        <f t="shared" si="643"/>
        <v>0</v>
      </c>
      <c r="C6913" t="str">
        <f t="shared" si="644"/>
        <v>OFF</v>
      </c>
      <c r="D6913" s="4">
        <f t="shared" si="646"/>
        <v>42717.958333316572</v>
      </c>
      <c r="E6913" t="str">
        <f t="shared" si="647"/>
        <v>LRKPLGS</v>
      </c>
      <c r="F6913" s="39">
        <v>72.995559692382813</v>
      </c>
      <c r="G6913">
        <f t="shared" si="645"/>
        <v>1.1184814417901027E-3</v>
      </c>
      <c r="H6913" s="38">
        <f>G6913*SUMIF('Manual Inputs'!$B$11:$B$22,'Expanded kW'!A6913,'Manual Inputs'!$C$11:$C$22)</f>
        <v>36648.106997622417</v>
      </c>
    </row>
    <row r="6914" spans="1:8" x14ac:dyDescent="0.2">
      <c r="A6914">
        <f t="shared" ref="A6914:A6977" si="648">MONTH(D6914)</f>
        <v>12</v>
      </c>
      <c r="B6914" t="b">
        <f t="shared" ref="B6914:B6977" si="649">IF(ISNA(VLOOKUP(DATE(YEAR(D6914),MONTH(D6914),DAY(D6914)),Holidays,1,FALSE)),FALSE,TRUE)</f>
        <v>0</v>
      </c>
      <c r="C6914" t="str">
        <f t="shared" ref="C6914:C6977" si="650">IF(OR(HOUR(D6914)&lt;PkStart,HOUR(D6914)&gt;OPkStart-1,WEEKDAY(D6914,2)&gt;5,B6914)=TRUE,"OFF","ON")</f>
        <v>OFF</v>
      </c>
      <c r="D6914" s="4">
        <f t="shared" si="646"/>
        <v>42717.999999983236</v>
      </c>
      <c r="E6914" t="str">
        <f t="shared" si="647"/>
        <v>LRKPLGS</v>
      </c>
      <c r="F6914" s="39">
        <v>71.5699462890625</v>
      </c>
      <c r="G6914">
        <f t="shared" ref="G6914:G6977" si="651">IF(SUMIF($A$2:$A$8761,A6914,$F$2:$F$8761)=0,0,F6914/SUMIF($A$2:$A$8761,A6914,$F$2:$F$8761))</f>
        <v>1.0966373441285379E-3</v>
      </c>
      <c r="H6914" s="38">
        <f>G6914*SUMIF('Manual Inputs'!$B$11:$B$22,'Expanded kW'!A6914,'Manual Inputs'!$C$11:$C$22)</f>
        <v>35932.364385848465</v>
      </c>
    </row>
    <row r="6915" spans="1:8" x14ac:dyDescent="0.2">
      <c r="A6915">
        <f t="shared" si="648"/>
        <v>12</v>
      </c>
      <c r="B6915" t="b">
        <f t="shared" si="649"/>
        <v>0</v>
      </c>
      <c r="C6915" t="str">
        <f t="shared" si="650"/>
        <v>OFF</v>
      </c>
      <c r="D6915" s="4">
        <f t="shared" si="646"/>
        <v>42718.0416666499</v>
      </c>
      <c r="E6915" t="str">
        <f t="shared" si="647"/>
        <v>LRKPLGS</v>
      </c>
      <c r="F6915" s="39">
        <v>68.217979431152344</v>
      </c>
      <c r="G6915">
        <f t="shared" si="651"/>
        <v>1.0452765114988894E-3</v>
      </c>
      <c r="H6915" s="38">
        <f>G6915*SUMIF('Manual Inputs'!$B$11:$B$22,'Expanded kW'!A6915,'Manual Inputs'!$C$11:$C$22)</f>
        <v>34249.477911947033</v>
      </c>
    </row>
    <row r="6916" spans="1:8" x14ac:dyDescent="0.2">
      <c r="A6916">
        <f t="shared" si="648"/>
        <v>12</v>
      </c>
      <c r="B6916" t="b">
        <f t="shared" si="649"/>
        <v>0</v>
      </c>
      <c r="C6916" t="str">
        <f t="shared" si="650"/>
        <v>OFF</v>
      </c>
      <c r="D6916" s="4">
        <f t="shared" ref="D6916:D6979" si="652">+D6915+1/24</f>
        <v>42718.083333316565</v>
      </c>
      <c r="E6916" t="str">
        <f t="shared" ref="E6916:E6979" si="653">+E6915</f>
        <v>LRKPLGS</v>
      </c>
      <c r="F6916" s="39">
        <v>67.2840576171875</v>
      </c>
      <c r="G6916">
        <f t="shared" si="651"/>
        <v>1.0309664052211287E-3</v>
      </c>
      <c r="H6916" s="38">
        <f>G6916*SUMIF('Manual Inputs'!$B$11:$B$22,'Expanded kW'!A6916,'Manual Inputs'!$C$11:$C$22)</f>
        <v>33780.59368515524</v>
      </c>
    </row>
    <row r="6917" spans="1:8" x14ac:dyDescent="0.2">
      <c r="A6917">
        <f t="shared" si="648"/>
        <v>12</v>
      </c>
      <c r="B6917" t="b">
        <f t="shared" si="649"/>
        <v>0</v>
      </c>
      <c r="C6917" t="str">
        <f t="shared" si="650"/>
        <v>OFF</v>
      </c>
      <c r="D6917" s="4">
        <f t="shared" si="652"/>
        <v>42718.124999983229</v>
      </c>
      <c r="E6917" t="str">
        <f t="shared" si="653"/>
        <v>LRKPLGS</v>
      </c>
      <c r="F6917" s="39">
        <v>67.522224426269531</v>
      </c>
      <c r="G6917">
        <f t="shared" si="651"/>
        <v>1.0346157389221266E-3</v>
      </c>
      <c r="H6917" s="38">
        <f>G6917*SUMIF('Manual Inputs'!$B$11:$B$22,'Expanded kW'!A6917,'Manual Inputs'!$C$11:$C$22)</f>
        <v>33900.167570735452</v>
      </c>
    </row>
    <row r="6918" spans="1:8" x14ac:dyDescent="0.2">
      <c r="A6918">
        <f t="shared" si="648"/>
        <v>12</v>
      </c>
      <c r="B6918" t="b">
        <f t="shared" si="649"/>
        <v>0</v>
      </c>
      <c r="C6918" t="str">
        <f t="shared" si="650"/>
        <v>OFF</v>
      </c>
      <c r="D6918" s="4">
        <f t="shared" si="652"/>
        <v>42718.166666649893</v>
      </c>
      <c r="E6918" t="str">
        <f t="shared" si="653"/>
        <v>LRKPLGS</v>
      </c>
      <c r="F6918" s="39">
        <v>69.963409423828125</v>
      </c>
      <c r="G6918">
        <f t="shared" si="651"/>
        <v>1.0720210294254424E-3</v>
      </c>
      <c r="H6918" s="38">
        <f>G6918*SUMIF('Manual Inputs'!$B$11:$B$22,'Expanded kW'!A6918,'Manual Inputs'!$C$11:$C$22)</f>
        <v>35125.787449102572</v>
      </c>
    </row>
    <row r="6919" spans="1:8" x14ac:dyDescent="0.2">
      <c r="A6919">
        <f t="shared" si="648"/>
        <v>12</v>
      </c>
      <c r="B6919" t="b">
        <f t="shared" si="649"/>
        <v>0</v>
      </c>
      <c r="C6919" t="str">
        <f t="shared" si="650"/>
        <v>OFF</v>
      </c>
      <c r="D6919" s="4">
        <f t="shared" si="652"/>
        <v>42718.208333316557</v>
      </c>
      <c r="E6919" t="str">
        <f t="shared" si="653"/>
        <v>LRKPLGS</v>
      </c>
      <c r="F6919" s="39">
        <v>83.673751831054688</v>
      </c>
      <c r="G6919">
        <f t="shared" si="651"/>
        <v>1.2820990616741758E-3</v>
      </c>
      <c r="H6919" s="38">
        <f>G6919*SUMIF('Manual Inputs'!$B$11:$B$22,'Expanded kW'!A6919,'Manual Inputs'!$C$11:$C$22)</f>
        <v>42009.193749862963</v>
      </c>
    </row>
    <row r="6920" spans="1:8" x14ac:dyDescent="0.2">
      <c r="A6920">
        <f t="shared" si="648"/>
        <v>12</v>
      </c>
      <c r="B6920" t="b">
        <f t="shared" si="649"/>
        <v>0</v>
      </c>
      <c r="C6920" t="str">
        <f t="shared" si="650"/>
        <v>OFF</v>
      </c>
      <c r="D6920" s="4">
        <f t="shared" si="652"/>
        <v>42718.249999983222</v>
      </c>
      <c r="E6920" t="str">
        <f t="shared" si="653"/>
        <v>LRKPLGS</v>
      </c>
      <c r="F6920" s="39">
        <v>98.054008483886719</v>
      </c>
      <c r="G6920">
        <f t="shared" si="651"/>
        <v>1.5024419189952588E-3</v>
      </c>
      <c r="H6920" s="38">
        <f>G6920*SUMIF('Manual Inputs'!$B$11:$B$22,'Expanded kW'!A6920,'Manual Inputs'!$C$11:$C$22)</f>
        <v>49228.936795702699</v>
      </c>
    </row>
    <row r="6921" spans="1:8" x14ac:dyDescent="0.2">
      <c r="A6921">
        <f t="shared" si="648"/>
        <v>12</v>
      </c>
      <c r="B6921" t="b">
        <f t="shared" si="649"/>
        <v>0</v>
      </c>
      <c r="C6921" t="str">
        <f t="shared" si="650"/>
        <v>ON</v>
      </c>
      <c r="D6921" s="4">
        <f t="shared" si="652"/>
        <v>42718.291666649886</v>
      </c>
      <c r="E6921" t="str">
        <f t="shared" si="653"/>
        <v>LRKPLGS</v>
      </c>
      <c r="F6921" s="39">
        <v>106.86376953125</v>
      </c>
      <c r="G6921">
        <f t="shared" si="651"/>
        <v>1.6374303248600252E-3</v>
      </c>
      <c r="H6921" s="38">
        <f>G6921*SUMIF('Manual Inputs'!$B$11:$B$22,'Expanded kW'!A6921,'Manual Inputs'!$C$11:$C$22)</f>
        <v>53651.960152847343</v>
      </c>
    </row>
    <row r="6922" spans="1:8" x14ac:dyDescent="0.2">
      <c r="A6922">
        <f t="shared" si="648"/>
        <v>12</v>
      </c>
      <c r="B6922" t="b">
        <f t="shared" si="649"/>
        <v>0</v>
      </c>
      <c r="C6922" t="str">
        <f t="shared" si="650"/>
        <v>ON</v>
      </c>
      <c r="D6922" s="4">
        <f t="shared" si="652"/>
        <v>42718.33333331655</v>
      </c>
      <c r="E6922" t="str">
        <f t="shared" si="653"/>
        <v>LRKPLGS</v>
      </c>
      <c r="F6922" s="39">
        <v>116.23628997802734</v>
      </c>
      <c r="G6922">
        <f t="shared" si="651"/>
        <v>1.7810416654223287E-3</v>
      </c>
      <c r="H6922" s="38">
        <f>G6922*SUMIF('Manual Inputs'!$B$11:$B$22,'Expanded kW'!A6922,'Manual Inputs'!$C$11:$C$22)</f>
        <v>58357.522157144755</v>
      </c>
    </row>
    <row r="6923" spans="1:8" x14ac:dyDescent="0.2">
      <c r="A6923">
        <f t="shared" si="648"/>
        <v>12</v>
      </c>
      <c r="B6923" t="b">
        <f t="shared" si="649"/>
        <v>0</v>
      </c>
      <c r="C6923" t="str">
        <f t="shared" si="650"/>
        <v>ON</v>
      </c>
      <c r="D6923" s="4">
        <f t="shared" si="652"/>
        <v>42718.374999983214</v>
      </c>
      <c r="E6923" t="str">
        <f t="shared" si="653"/>
        <v>LRKPLGS</v>
      </c>
      <c r="F6923" s="39">
        <v>116.03312683105469</v>
      </c>
      <c r="G6923">
        <f t="shared" si="651"/>
        <v>1.7779286786803654E-3</v>
      </c>
      <c r="H6923" s="38">
        <f>G6923*SUMIF('Manual Inputs'!$B$11:$B$22,'Expanded kW'!A6923,'Manual Inputs'!$C$11:$C$22)</f>
        <v>58255.522189206917</v>
      </c>
    </row>
    <row r="6924" spans="1:8" x14ac:dyDescent="0.2">
      <c r="A6924">
        <f t="shared" si="648"/>
        <v>12</v>
      </c>
      <c r="B6924" t="b">
        <f t="shared" si="649"/>
        <v>0</v>
      </c>
      <c r="C6924" t="str">
        <f t="shared" si="650"/>
        <v>ON</v>
      </c>
      <c r="D6924" s="4">
        <f t="shared" si="652"/>
        <v>42718.416666649879</v>
      </c>
      <c r="E6924" t="str">
        <f t="shared" si="653"/>
        <v>LRKPLGS</v>
      </c>
      <c r="F6924" s="39">
        <v>121.00838470458984</v>
      </c>
      <c r="G6924">
        <f t="shared" si="651"/>
        <v>1.854162543084173E-3</v>
      </c>
      <c r="H6924" s="38">
        <f>G6924*SUMIF('Manual Inputs'!$B$11:$B$22,'Expanded kW'!A6924,'Manual Inputs'!$C$11:$C$22)</f>
        <v>60753.397178568863</v>
      </c>
    </row>
    <row r="6925" spans="1:8" x14ac:dyDescent="0.2">
      <c r="A6925">
        <f t="shared" si="648"/>
        <v>12</v>
      </c>
      <c r="B6925" t="b">
        <f t="shared" si="649"/>
        <v>0</v>
      </c>
      <c r="C6925" t="str">
        <f t="shared" si="650"/>
        <v>ON</v>
      </c>
      <c r="D6925" s="4">
        <f t="shared" si="652"/>
        <v>42718.458333316543</v>
      </c>
      <c r="E6925" t="str">
        <f t="shared" si="653"/>
        <v>LRKPLGS</v>
      </c>
      <c r="F6925" s="39">
        <v>114.74127197265625</v>
      </c>
      <c r="G6925">
        <f t="shared" si="651"/>
        <v>1.7581341091107341E-3</v>
      </c>
      <c r="H6925" s="38">
        <f>G6925*SUMIF('Manual Inputs'!$B$11:$B$22,'Expanded kW'!A6925,'Manual Inputs'!$C$11:$C$22)</f>
        <v>57606.934312416859</v>
      </c>
    </row>
    <row r="6926" spans="1:8" x14ac:dyDescent="0.2">
      <c r="A6926">
        <f t="shared" si="648"/>
        <v>12</v>
      </c>
      <c r="B6926" t="b">
        <f t="shared" si="649"/>
        <v>0</v>
      </c>
      <c r="C6926" t="str">
        <f t="shared" si="650"/>
        <v>ON</v>
      </c>
      <c r="D6926" s="4">
        <f t="shared" si="652"/>
        <v>42718.499999983207</v>
      </c>
      <c r="E6926" t="str">
        <f t="shared" si="653"/>
        <v>LRKPLGS</v>
      </c>
      <c r="F6926" s="39">
        <v>121.09259033203125</v>
      </c>
      <c r="G6926">
        <f t="shared" si="651"/>
        <v>1.8554527918607344E-3</v>
      </c>
      <c r="H6926" s="38">
        <f>G6926*SUMIF('Manual Inputs'!$B$11:$B$22,'Expanded kW'!A6926,'Manual Inputs'!$C$11:$C$22)</f>
        <v>60795.673405469228</v>
      </c>
    </row>
    <row r="6927" spans="1:8" x14ac:dyDescent="0.2">
      <c r="A6927">
        <f t="shared" si="648"/>
        <v>12</v>
      </c>
      <c r="B6927" t="b">
        <f t="shared" si="649"/>
        <v>0</v>
      </c>
      <c r="C6927" t="str">
        <f t="shared" si="650"/>
        <v>ON</v>
      </c>
      <c r="D6927" s="4">
        <f t="shared" si="652"/>
        <v>42718.541666649871</v>
      </c>
      <c r="E6927" t="str">
        <f t="shared" si="653"/>
        <v>LRKPLGS</v>
      </c>
      <c r="F6927" s="39">
        <v>120.995361328125</v>
      </c>
      <c r="G6927">
        <f t="shared" si="651"/>
        <v>1.8539629911532506E-3</v>
      </c>
      <c r="H6927" s="38">
        <f>G6927*SUMIF('Manual Inputs'!$B$11:$B$22,'Expanded kW'!A6927,'Manual Inputs'!$C$11:$C$22)</f>
        <v>60746.858669977853</v>
      </c>
    </row>
    <row r="6928" spans="1:8" x14ac:dyDescent="0.2">
      <c r="A6928">
        <f t="shared" si="648"/>
        <v>12</v>
      </c>
      <c r="B6928" t="b">
        <f t="shared" si="649"/>
        <v>0</v>
      </c>
      <c r="C6928" t="str">
        <f t="shared" si="650"/>
        <v>ON</v>
      </c>
      <c r="D6928" s="4">
        <f t="shared" si="652"/>
        <v>42718.583333316536</v>
      </c>
      <c r="E6928" t="str">
        <f t="shared" si="653"/>
        <v>LRKPLGS</v>
      </c>
      <c r="F6928" s="39">
        <v>126.96626281738281</v>
      </c>
      <c r="G6928">
        <f t="shared" si="651"/>
        <v>1.9454527000428812E-3</v>
      </c>
      <c r="H6928" s="38">
        <f>G6928*SUMIF('Manual Inputs'!$B$11:$B$22,'Expanded kW'!A6928,'Manual Inputs'!$C$11:$C$22)</f>
        <v>63744.605896970039</v>
      </c>
    </row>
    <row r="6929" spans="1:8" x14ac:dyDescent="0.2">
      <c r="A6929">
        <f t="shared" si="648"/>
        <v>12</v>
      </c>
      <c r="B6929" t="b">
        <f t="shared" si="649"/>
        <v>0</v>
      </c>
      <c r="C6929" t="str">
        <f t="shared" si="650"/>
        <v>ON</v>
      </c>
      <c r="D6929" s="4">
        <f t="shared" si="652"/>
        <v>42718.6249999832</v>
      </c>
      <c r="E6929" t="str">
        <f t="shared" si="653"/>
        <v>LRKPLGS</v>
      </c>
      <c r="F6929" s="39">
        <v>118.21611785888672</v>
      </c>
      <c r="G6929">
        <f t="shared" si="651"/>
        <v>1.8113777673991031E-3</v>
      </c>
      <c r="H6929" s="38">
        <f>G6929*SUMIF('Manual Inputs'!$B$11:$B$22,'Expanded kW'!A6929,'Manual Inputs'!$C$11:$C$22)</f>
        <v>59351.513357710646</v>
      </c>
    </row>
    <row r="6930" spans="1:8" x14ac:dyDescent="0.2">
      <c r="A6930">
        <f t="shared" si="648"/>
        <v>12</v>
      </c>
      <c r="B6930" t="b">
        <f t="shared" si="649"/>
        <v>0</v>
      </c>
      <c r="C6930" t="str">
        <f t="shared" si="650"/>
        <v>ON</v>
      </c>
      <c r="D6930" s="4">
        <f t="shared" si="652"/>
        <v>42718.666666649864</v>
      </c>
      <c r="E6930" t="str">
        <f t="shared" si="653"/>
        <v>LRKPLGS</v>
      </c>
      <c r="F6930" s="39">
        <v>103.60988616943359</v>
      </c>
      <c r="G6930">
        <f t="shared" si="651"/>
        <v>1.5875723859760931E-3</v>
      </c>
      <c r="H6930" s="38">
        <f>G6930*SUMIF('Manual Inputs'!$B$11:$B$22,'Expanded kW'!A6930,'Manual Inputs'!$C$11:$C$22)</f>
        <v>52018.317420273364</v>
      </c>
    </row>
    <row r="6931" spans="1:8" x14ac:dyDescent="0.2">
      <c r="A6931">
        <f t="shared" si="648"/>
        <v>12</v>
      </c>
      <c r="B6931" t="b">
        <f t="shared" si="649"/>
        <v>0</v>
      </c>
      <c r="C6931" t="str">
        <f t="shared" si="650"/>
        <v>ON</v>
      </c>
      <c r="D6931" s="4">
        <f t="shared" si="652"/>
        <v>42718.708333316528</v>
      </c>
      <c r="E6931" t="str">
        <f t="shared" si="653"/>
        <v>LRKPLGS</v>
      </c>
      <c r="F6931" s="39">
        <v>100.71134185791016</v>
      </c>
      <c r="G6931">
        <f t="shared" si="651"/>
        <v>1.5431591636608248E-3</v>
      </c>
      <c r="H6931" s="38">
        <f>G6931*SUMIF('Manual Inputs'!$B$11:$B$22,'Expanded kW'!A6931,'Manual Inputs'!$C$11:$C$22)</f>
        <v>50563.075998552406</v>
      </c>
    </row>
    <row r="6932" spans="1:8" x14ac:dyDescent="0.2">
      <c r="A6932">
        <f t="shared" si="648"/>
        <v>12</v>
      </c>
      <c r="B6932" t="b">
        <f t="shared" si="649"/>
        <v>0</v>
      </c>
      <c r="C6932" t="str">
        <f t="shared" si="650"/>
        <v>ON</v>
      </c>
      <c r="D6932" s="4">
        <f t="shared" si="652"/>
        <v>42718.749999983193</v>
      </c>
      <c r="E6932" t="str">
        <f t="shared" si="653"/>
        <v>LRKPLGS</v>
      </c>
      <c r="F6932" s="39">
        <v>95.585777282714844</v>
      </c>
      <c r="G6932">
        <f t="shared" si="651"/>
        <v>1.464622210451451E-3</v>
      </c>
      <c r="H6932" s="38">
        <f>G6932*SUMIF('Manual Inputs'!$B$11:$B$22,'Expanded kW'!A6932,'Manual Inputs'!$C$11:$C$22)</f>
        <v>47989.738116541725</v>
      </c>
    </row>
    <row r="6933" spans="1:8" x14ac:dyDescent="0.2">
      <c r="A6933">
        <f t="shared" si="648"/>
        <v>12</v>
      </c>
      <c r="B6933" t="b">
        <f t="shared" si="649"/>
        <v>0</v>
      </c>
      <c r="C6933" t="str">
        <f t="shared" si="650"/>
        <v>ON</v>
      </c>
      <c r="D6933" s="4">
        <f t="shared" si="652"/>
        <v>42718.791666649857</v>
      </c>
      <c r="E6933" t="str">
        <f t="shared" si="653"/>
        <v>LRKPLGS</v>
      </c>
      <c r="F6933" s="39">
        <v>92.419357299804687</v>
      </c>
      <c r="G6933">
        <f t="shared" si="651"/>
        <v>1.4161044375523425E-3</v>
      </c>
      <c r="H6933" s="38">
        <f>G6933*SUMIF('Manual Inputs'!$B$11:$B$22,'Expanded kW'!A6933,'Manual Inputs'!$C$11:$C$22)</f>
        <v>46400.007195618178</v>
      </c>
    </row>
    <row r="6934" spans="1:8" x14ac:dyDescent="0.2">
      <c r="A6934">
        <f t="shared" si="648"/>
        <v>12</v>
      </c>
      <c r="B6934" t="b">
        <f t="shared" si="649"/>
        <v>0</v>
      </c>
      <c r="C6934" t="str">
        <f t="shared" si="650"/>
        <v>ON</v>
      </c>
      <c r="D6934" s="4">
        <f t="shared" si="652"/>
        <v>42718.833333316521</v>
      </c>
      <c r="E6934" t="str">
        <f t="shared" si="653"/>
        <v>LRKPLGS</v>
      </c>
      <c r="F6934" s="39">
        <v>87.140556335449219</v>
      </c>
      <c r="G6934">
        <f t="shared" si="651"/>
        <v>1.3352195051206043E-3</v>
      </c>
      <c r="H6934" s="38">
        <f>G6934*SUMIF('Manual Inputs'!$B$11:$B$22,'Expanded kW'!A6934,'Manual Inputs'!$C$11:$C$22)</f>
        <v>43749.735543806462</v>
      </c>
    </row>
    <row r="6935" spans="1:8" x14ac:dyDescent="0.2">
      <c r="A6935">
        <f t="shared" si="648"/>
        <v>12</v>
      </c>
      <c r="B6935" t="b">
        <f t="shared" si="649"/>
        <v>0</v>
      </c>
      <c r="C6935" t="str">
        <f t="shared" si="650"/>
        <v>OFF</v>
      </c>
      <c r="D6935" s="4">
        <f t="shared" si="652"/>
        <v>42718.874999983185</v>
      </c>
      <c r="E6935" t="str">
        <f t="shared" si="653"/>
        <v>LRKPLGS</v>
      </c>
      <c r="F6935" s="39">
        <v>85.447746276855469</v>
      </c>
      <c r="G6935">
        <f t="shared" si="651"/>
        <v>1.3092812611645093E-3</v>
      </c>
      <c r="H6935" s="38">
        <f>G6935*SUMIF('Manual Inputs'!$B$11:$B$22,'Expanded kW'!A6935,'Manual Inputs'!$C$11:$C$22)</f>
        <v>42899.844339253257</v>
      </c>
    </row>
    <row r="6936" spans="1:8" x14ac:dyDescent="0.2">
      <c r="A6936">
        <f t="shared" si="648"/>
        <v>12</v>
      </c>
      <c r="B6936" t="b">
        <f t="shared" si="649"/>
        <v>0</v>
      </c>
      <c r="C6936" t="str">
        <f t="shared" si="650"/>
        <v>OFF</v>
      </c>
      <c r="D6936" s="4">
        <f t="shared" si="652"/>
        <v>42718.91666664985</v>
      </c>
      <c r="E6936" t="str">
        <f t="shared" si="653"/>
        <v>LRKPLGS</v>
      </c>
      <c r="F6936" s="39">
        <v>80.674858093261719</v>
      </c>
      <c r="G6936">
        <f t="shared" si="651"/>
        <v>1.2361482256814491E-3</v>
      </c>
      <c r="H6936" s="38">
        <f>G6936*SUMIF('Manual Inputs'!$B$11:$B$22,'Expanded kW'!A6936,'Manual Inputs'!$C$11:$C$22)</f>
        <v>40503.570955267074</v>
      </c>
    </row>
    <row r="6937" spans="1:8" x14ac:dyDescent="0.2">
      <c r="A6937">
        <f t="shared" si="648"/>
        <v>12</v>
      </c>
      <c r="B6937" t="b">
        <f t="shared" si="649"/>
        <v>0</v>
      </c>
      <c r="C6937" t="str">
        <f t="shared" si="650"/>
        <v>OFF</v>
      </c>
      <c r="D6937" s="4">
        <f t="shared" si="652"/>
        <v>42718.958333316514</v>
      </c>
      <c r="E6937" t="str">
        <f t="shared" si="653"/>
        <v>LRKPLGS</v>
      </c>
      <c r="F6937" s="39">
        <v>74.280189514160156</v>
      </c>
      <c r="G6937">
        <f t="shared" si="651"/>
        <v>1.1381653050453909E-3</v>
      </c>
      <c r="H6937" s="38">
        <f>G6937*SUMIF('Manual Inputs'!$B$11:$B$22,'Expanded kW'!A6937,'Manual Inputs'!$C$11:$C$22)</f>
        <v>37293.067476852026</v>
      </c>
    </row>
    <row r="6938" spans="1:8" x14ac:dyDescent="0.2">
      <c r="A6938">
        <f t="shared" si="648"/>
        <v>12</v>
      </c>
      <c r="B6938" t="b">
        <f t="shared" si="649"/>
        <v>0</v>
      </c>
      <c r="C6938" t="str">
        <f t="shared" si="650"/>
        <v>OFF</v>
      </c>
      <c r="D6938" s="4">
        <f t="shared" si="652"/>
        <v>42718.999999983178</v>
      </c>
      <c r="E6938" t="str">
        <f t="shared" si="653"/>
        <v>LRKPLGS</v>
      </c>
      <c r="F6938" s="39">
        <v>74.322647094726563</v>
      </c>
      <c r="G6938">
        <f t="shared" si="651"/>
        <v>1.1388158653825808E-3</v>
      </c>
      <c r="H6938" s="38">
        <f>G6938*SUMIF('Manual Inputs'!$B$11:$B$22,'Expanded kW'!A6938,'Manual Inputs'!$C$11:$C$22)</f>
        <v>37314.383704332373</v>
      </c>
    </row>
    <row r="6939" spans="1:8" x14ac:dyDescent="0.2">
      <c r="A6939">
        <f t="shared" si="648"/>
        <v>12</v>
      </c>
      <c r="B6939" t="b">
        <f t="shared" si="649"/>
        <v>0</v>
      </c>
      <c r="C6939" t="str">
        <f t="shared" si="650"/>
        <v>OFF</v>
      </c>
      <c r="D6939" s="4">
        <f t="shared" si="652"/>
        <v>42719.041666649842</v>
      </c>
      <c r="E6939" t="str">
        <f t="shared" si="653"/>
        <v>LRKPLGS</v>
      </c>
      <c r="F6939" s="39">
        <v>74.306320190429687</v>
      </c>
      <c r="G6939">
        <f t="shared" si="651"/>
        <v>1.1385656948306336E-3</v>
      </c>
      <c r="H6939" s="38">
        <f>G6939*SUMIF('Manual Inputs'!$B$11:$B$22,'Expanded kW'!A6939,'Manual Inputs'!$C$11:$C$22)</f>
        <v>37306.186628535797</v>
      </c>
    </row>
    <row r="6940" spans="1:8" x14ac:dyDescent="0.2">
      <c r="A6940">
        <f t="shared" si="648"/>
        <v>12</v>
      </c>
      <c r="B6940" t="b">
        <f t="shared" si="649"/>
        <v>0</v>
      </c>
      <c r="C6940" t="str">
        <f t="shared" si="650"/>
        <v>OFF</v>
      </c>
      <c r="D6940" s="4">
        <f t="shared" si="652"/>
        <v>42719.083333316506</v>
      </c>
      <c r="E6940" t="str">
        <f t="shared" si="653"/>
        <v>LRKPLGS</v>
      </c>
      <c r="F6940" s="39">
        <v>73.279632568359375</v>
      </c>
      <c r="G6940">
        <f t="shared" si="651"/>
        <v>1.1228341755897299E-3</v>
      </c>
      <c r="H6940" s="38">
        <f>G6940*SUMIF('Manual Inputs'!$B$11:$B$22,'Expanded kW'!A6940,'Manual Inputs'!$C$11:$C$22)</f>
        <v>36790.728455664314</v>
      </c>
    </row>
    <row r="6941" spans="1:8" x14ac:dyDescent="0.2">
      <c r="A6941">
        <f t="shared" si="648"/>
        <v>12</v>
      </c>
      <c r="B6941" t="b">
        <f t="shared" si="649"/>
        <v>0</v>
      </c>
      <c r="C6941" t="str">
        <f t="shared" si="650"/>
        <v>OFF</v>
      </c>
      <c r="D6941" s="4">
        <f t="shared" si="652"/>
        <v>42719.124999983171</v>
      </c>
      <c r="E6941" t="str">
        <f t="shared" si="653"/>
        <v>LRKPLGS</v>
      </c>
      <c r="F6941" s="39">
        <v>74.840164184570313</v>
      </c>
      <c r="G6941">
        <f t="shared" si="651"/>
        <v>1.1467455704665442E-3</v>
      </c>
      <c r="H6941" s="38">
        <f>G6941*SUMIF('Manual Inputs'!$B$11:$B$22,'Expanded kW'!A6941,'Manual Inputs'!$C$11:$C$22)</f>
        <v>37574.208024628264</v>
      </c>
    </row>
    <row r="6942" spans="1:8" x14ac:dyDescent="0.2">
      <c r="A6942">
        <f t="shared" si="648"/>
        <v>12</v>
      </c>
      <c r="B6942" t="b">
        <f t="shared" si="649"/>
        <v>0</v>
      </c>
      <c r="C6942" t="str">
        <f t="shared" si="650"/>
        <v>OFF</v>
      </c>
      <c r="D6942" s="4">
        <f t="shared" si="652"/>
        <v>42719.166666649835</v>
      </c>
      <c r="E6942" t="str">
        <f t="shared" si="653"/>
        <v>LRKPLGS</v>
      </c>
      <c r="F6942" s="39">
        <v>81.321693420410156</v>
      </c>
      <c r="G6942">
        <f t="shared" si="651"/>
        <v>1.2460594218193868E-3</v>
      </c>
      <c r="H6942" s="38">
        <f>G6942*SUMIF('Manual Inputs'!$B$11:$B$22,'Expanded kW'!A6942,'Manual Inputs'!$C$11:$C$22)</f>
        <v>40828.32071236294</v>
      </c>
    </row>
    <row r="6943" spans="1:8" x14ac:dyDescent="0.2">
      <c r="A6943">
        <f t="shared" si="648"/>
        <v>12</v>
      </c>
      <c r="B6943" t="b">
        <f t="shared" si="649"/>
        <v>0</v>
      </c>
      <c r="C6943" t="str">
        <f t="shared" si="650"/>
        <v>OFF</v>
      </c>
      <c r="D6943" s="4">
        <f t="shared" si="652"/>
        <v>42719.208333316499</v>
      </c>
      <c r="E6943" t="str">
        <f t="shared" si="653"/>
        <v>LRKPLGS</v>
      </c>
      <c r="F6943" s="39">
        <v>94.271461486816406</v>
      </c>
      <c r="G6943">
        <f t="shared" si="651"/>
        <v>1.4444834810197018E-3</v>
      </c>
      <c r="H6943" s="38">
        <f>G6943*SUMIF('Manual Inputs'!$B$11:$B$22,'Expanded kW'!A6943,'Manual Inputs'!$C$11:$C$22)</f>
        <v>47329.873514917497</v>
      </c>
    </row>
    <row r="6944" spans="1:8" x14ac:dyDescent="0.2">
      <c r="A6944">
        <f t="shared" si="648"/>
        <v>12</v>
      </c>
      <c r="B6944" t="b">
        <f t="shared" si="649"/>
        <v>0</v>
      </c>
      <c r="C6944" t="str">
        <f t="shared" si="650"/>
        <v>OFF</v>
      </c>
      <c r="D6944" s="4">
        <f t="shared" si="652"/>
        <v>42719.249999983163</v>
      </c>
      <c r="E6944" t="str">
        <f t="shared" si="653"/>
        <v>LRKPLGS</v>
      </c>
      <c r="F6944" s="39">
        <v>109.84169769287109</v>
      </c>
      <c r="G6944">
        <f t="shared" si="651"/>
        <v>1.6830599138075416E-3</v>
      </c>
      <c r="H6944" s="38">
        <f>G6944*SUMIF('Manual Inputs'!$B$11:$B$22,'Expanded kW'!A6944,'Manual Inputs'!$C$11:$C$22)</f>
        <v>55147.056982822214</v>
      </c>
    </row>
    <row r="6945" spans="1:8" x14ac:dyDescent="0.2">
      <c r="A6945">
        <f t="shared" si="648"/>
        <v>12</v>
      </c>
      <c r="B6945" t="b">
        <f t="shared" si="649"/>
        <v>0</v>
      </c>
      <c r="C6945" t="str">
        <f t="shared" si="650"/>
        <v>ON</v>
      </c>
      <c r="D6945" s="4">
        <f t="shared" si="652"/>
        <v>42719.291666649828</v>
      </c>
      <c r="E6945" t="str">
        <f t="shared" si="653"/>
        <v>LRKPLGS</v>
      </c>
      <c r="F6945" s="39">
        <v>117.03764343261719</v>
      </c>
      <c r="G6945">
        <f t="shared" si="651"/>
        <v>1.79332048033998E-3</v>
      </c>
      <c r="H6945" s="38">
        <f>G6945*SUMIF('Manual Inputs'!$B$11:$B$22,'Expanded kW'!A6945,'Manual Inputs'!$C$11:$C$22)</f>
        <v>58759.849192795766</v>
      </c>
    </row>
    <row r="6946" spans="1:8" x14ac:dyDescent="0.2">
      <c r="A6946">
        <f t="shared" si="648"/>
        <v>12</v>
      </c>
      <c r="B6946" t="b">
        <f t="shared" si="649"/>
        <v>0</v>
      </c>
      <c r="C6946" t="str">
        <f t="shared" si="650"/>
        <v>ON</v>
      </c>
      <c r="D6946" s="4">
        <f t="shared" si="652"/>
        <v>42719.333333316492</v>
      </c>
      <c r="E6946" t="str">
        <f t="shared" si="653"/>
        <v>LRKPLGS</v>
      </c>
      <c r="F6946" s="39">
        <v>125.93158721923828</v>
      </c>
      <c r="G6946">
        <f t="shared" si="651"/>
        <v>1.9295987842749267E-3</v>
      </c>
      <c r="H6946" s="38">
        <f>G6946*SUMIF('Manual Inputs'!$B$11:$B$22,'Expanded kW'!A6946,'Manual Inputs'!$C$11:$C$22)</f>
        <v>63225.137285613033</v>
      </c>
    </row>
    <row r="6947" spans="1:8" x14ac:dyDescent="0.2">
      <c r="A6947">
        <f t="shared" si="648"/>
        <v>12</v>
      </c>
      <c r="B6947" t="b">
        <f t="shared" si="649"/>
        <v>0</v>
      </c>
      <c r="C6947" t="str">
        <f t="shared" si="650"/>
        <v>ON</v>
      </c>
      <c r="D6947" s="4">
        <f t="shared" si="652"/>
        <v>42719.374999983156</v>
      </c>
      <c r="E6947" t="str">
        <f t="shared" si="653"/>
        <v>LRKPLGS</v>
      </c>
      <c r="F6947" s="39">
        <v>133.43638610839844</v>
      </c>
      <c r="G6947">
        <f t="shared" si="651"/>
        <v>2.0445917827157417E-3</v>
      </c>
      <c r="H6947" s="38">
        <f>G6947*SUMIF('Manual Inputs'!$B$11:$B$22,'Expanded kW'!A6947,'Manual Inputs'!$C$11:$C$22)</f>
        <v>66992.992122874857</v>
      </c>
    </row>
    <row r="6948" spans="1:8" x14ac:dyDescent="0.2">
      <c r="A6948">
        <f t="shared" si="648"/>
        <v>12</v>
      </c>
      <c r="B6948" t="b">
        <f t="shared" si="649"/>
        <v>0</v>
      </c>
      <c r="C6948" t="str">
        <f t="shared" si="650"/>
        <v>ON</v>
      </c>
      <c r="D6948" s="4">
        <f t="shared" si="652"/>
        <v>42719.41666664982</v>
      </c>
      <c r="E6948" t="str">
        <f t="shared" si="653"/>
        <v>LRKPLGS</v>
      </c>
      <c r="F6948" s="39">
        <v>130.74481201171875</v>
      </c>
      <c r="G6948">
        <f t="shared" si="651"/>
        <v>2.0033498813038491E-3</v>
      </c>
      <c r="H6948" s="38">
        <f>G6948*SUMIF('Manual Inputs'!$B$11:$B$22,'Expanded kW'!A6948,'Manual Inputs'!$C$11:$C$22)</f>
        <v>65641.66204330785</v>
      </c>
    </row>
    <row r="6949" spans="1:8" x14ac:dyDescent="0.2">
      <c r="A6949">
        <f t="shared" si="648"/>
        <v>12</v>
      </c>
      <c r="B6949" t="b">
        <f t="shared" si="649"/>
        <v>0</v>
      </c>
      <c r="C6949" t="str">
        <f t="shared" si="650"/>
        <v>ON</v>
      </c>
      <c r="D6949" s="4">
        <f t="shared" si="652"/>
        <v>42719.458333316485</v>
      </c>
      <c r="E6949" t="str">
        <f t="shared" si="653"/>
        <v>LRKPLGS</v>
      </c>
      <c r="F6949" s="39">
        <v>134.93620300292969</v>
      </c>
      <c r="G6949">
        <f t="shared" si="651"/>
        <v>2.0675728704652686E-3</v>
      </c>
      <c r="H6949" s="38">
        <f>G6949*SUMIF('Manual Inputs'!$B$11:$B$22,'Expanded kW'!A6949,'Manual Inputs'!$C$11:$C$22)</f>
        <v>67745.989295021471</v>
      </c>
    </row>
    <row r="6950" spans="1:8" x14ac:dyDescent="0.2">
      <c r="A6950">
        <f t="shared" si="648"/>
        <v>12</v>
      </c>
      <c r="B6950" t="b">
        <f t="shared" si="649"/>
        <v>0</v>
      </c>
      <c r="C6950" t="str">
        <f t="shared" si="650"/>
        <v>ON</v>
      </c>
      <c r="D6950" s="4">
        <f t="shared" si="652"/>
        <v>42719.499999983149</v>
      </c>
      <c r="E6950" t="str">
        <f t="shared" si="653"/>
        <v>LRKPLGS</v>
      </c>
      <c r="F6950" s="39">
        <v>133.75028991699219</v>
      </c>
      <c r="G6950">
        <f t="shared" si="651"/>
        <v>2.0494016038322444E-3</v>
      </c>
      <c r="H6950" s="38">
        <f>G6950*SUMIF('Manual Inputs'!$B$11:$B$22,'Expanded kW'!A6950,'Manual Inputs'!$C$11:$C$22)</f>
        <v>67150.590481087129</v>
      </c>
    </row>
    <row r="6951" spans="1:8" x14ac:dyDescent="0.2">
      <c r="A6951">
        <f t="shared" si="648"/>
        <v>12</v>
      </c>
      <c r="B6951" t="b">
        <f t="shared" si="649"/>
        <v>0</v>
      </c>
      <c r="C6951" t="str">
        <f t="shared" si="650"/>
        <v>ON</v>
      </c>
      <c r="D6951" s="4">
        <f t="shared" si="652"/>
        <v>42719.541666649813</v>
      </c>
      <c r="E6951" t="str">
        <f t="shared" si="653"/>
        <v>LRKPLGS</v>
      </c>
      <c r="F6951" s="39">
        <v>126.64155578613281</v>
      </c>
      <c r="G6951">
        <f t="shared" si="651"/>
        <v>1.940477345514436E-3</v>
      </c>
      <c r="H6951" s="38">
        <f>G6951*SUMIF('Manual Inputs'!$B$11:$B$22,'Expanded kW'!A6951,'Manual Inputs'!$C$11:$C$22)</f>
        <v>63581.583679258736</v>
      </c>
    </row>
    <row r="6952" spans="1:8" x14ac:dyDescent="0.2">
      <c r="A6952">
        <f t="shared" si="648"/>
        <v>12</v>
      </c>
      <c r="B6952" t="b">
        <f t="shared" si="649"/>
        <v>0</v>
      </c>
      <c r="C6952" t="str">
        <f t="shared" si="650"/>
        <v>ON</v>
      </c>
      <c r="D6952" s="4">
        <f t="shared" si="652"/>
        <v>42719.583333316477</v>
      </c>
      <c r="E6952" t="str">
        <f t="shared" si="653"/>
        <v>LRKPLGS</v>
      </c>
      <c r="F6952" s="39">
        <v>129.75657653808594</v>
      </c>
      <c r="G6952">
        <f t="shared" si="651"/>
        <v>1.988207548783419E-3</v>
      </c>
      <c r="H6952" s="38">
        <f>G6952*SUMIF('Manual Inputs'!$B$11:$B$22,'Expanded kW'!A6952,'Manual Inputs'!$C$11:$C$22)</f>
        <v>65145.50913306007</v>
      </c>
    </row>
    <row r="6953" spans="1:8" x14ac:dyDescent="0.2">
      <c r="A6953">
        <f t="shared" si="648"/>
        <v>12</v>
      </c>
      <c r="B6953" t="b">
        <f t="shared" si="649"/>
        <v>0</v>
      </c>
      <c r="C6953" t="str">
        <f t="shared" si="650"/>
        <v>ON</v>
      </c>
      <c r="D6953" s="4">
        <f t="shared" si="652"/>
        <v>42719.624999983142</v>
      </c>
      <c r="E6953" t="str">
        <f t="shared" si="653"/>
        <v>LRKPLGS</v>
      </c>
      <c r="F6953" s="39">
        <v>123.52960968017578</v>
      </c>
      <c r="G6953">
        <f t="shared" si="651"/>
        <v>1.8927942538026655E-3</v>
      </c>
      <c r="H6953" s="38">
        <f>G6953*SUMIF('Manual Inputs'!$B$11:$B$22,'Expanded kW'!A6953,'Manual Inputs'!$C$11:$C$22)</f>
        <v>62019.201880385444</v>
      </c>
    </row>
    <row r="6954" spans="1:8" x14ac:dyDescent="0.2">
      <c r="A6954">
        <f t="shared" si="648"/>
        <v>12</v>
      </c>
      <c r="B6954" t="b">
        <f t="shared" si="649"/>
        <v>0</v>
      </c>
      <c r="C6954" t="str">
        <f t="shared" si="650"/>
        <v>ON</v>
      </c>
      <c r="D6954" s="4">
        <f t="shared" si="652"/>
        <v>42719.666666649806</v>
      </c>
      <c r="E6954" t="str">
        <f t="shared" si="653"/>
        <v>LRKPLGS</v>
      </c>
      <c r="F6954" s="39">
        <v>116.34452056884766</v>
      </c>
      <c r="G6954">
        <f t="shared" si="651"/>
        <v>1.7827000389970592E-3</v>
      </c>
      <c r="H6954" s="38">
        <f>G6954*SUMIF('Manual Inputs'!$B$11:$B$22,'Expanded kW'!A6954,'Manual Inputs'!$C$11:$C$22)</f>
        <v>58411.86034277569</v>
      </c>
    </row>
    <row r="6955" spans="1:8" x14ac:dyDescent="0.2">
      <c r="A6955">
        <f t="shared" si="648"/>
        <v>12</v>
      </c>
      <c r="B6955" t="b">
        <f t="shared" si="649"/>
        <v>0</v>
      </c>
      <c r="C6955" t="str">
        <f t="shared" si="650"/>
        <v>ON</v>
      </c>
      <c r="D6955" s="4">
        <f t="shared" si="652"/>
        <v>42719.70833331647</v>
      </c>
      <c r="E6955" t="str">
        <f t="shared" si="653"/>
        <v>LRKPLGS</v>
      </c>
      <c r="F6955" s="39">
        <v>109.90174865722656</v>
      </c>
      <c r="G6955">
        <f t="shared" si="651"/>
        <v>1.6839800504497733E-3</v>
      </c>
      <c r="H6955" s="38">
        <f>G6955*SUMIF('Manual Inputs'!$B$11:$B$22,'Expanded kW'!A6955,'Manual Inputs'!$C$11:$C$22)</f>
        <v>55177.20613403475</v>
      </c>
    </row>
    <row r="6956" spans="1:8" x14ac:dyDescent="0.2">
      <c r="A6956">
        <f t="shared" si="648"/>
        <v>12</v>
      </c>
      <c r="B6956" t="b">
        <f t="shared" si="649"/>
        <v>0</v>
      </c>
      <c r="C6956" t="str">
        <f t="shared" si="650"/>
        <v>ON</v>
      </c>
      <c r="D6956" s="4">
        <f t="shared" si="652"/>
        <v>42719.749999983134</v>
      </c>
      <c r="E6956" t="str">
        <f t="shared" si="653"/>
        <v>LRKPLGS</v>
      </c>
      <c r="F6956" s="39">
        <v>105.00933837890625</v>
      </c>
      <c r="G6956">
        <f t="shared" si="651"/>
        <v>1.6090156262439071E-3</v>
      </c>
      <c r="H6956" s="38">
        <f>G6956*SUMIF('Manual Inputs'!$B$11:$B$22,'Expanded kW'!A6956,'Manual Inputs'!$C$11:$C$22)</f>
        <v>52720.925558726551</v>
      </c>
    </row>
    <row r="6957" spans="1:8" x14ac:dyDescent="0.2">
      <c r="A6957">
        <f t="shared" si="648"/>
        <v>12</v>
      </c>
      <c r="B6957" t="b">
        <f t="shared" si="649"/>
        <v>0</v>
      </c>
      <c r="C6957" t="str">
        <f t="shared" si="650"/>
        <v>ON</v>
      </c>
      <c r="D6957" s="4">
        <f t="shared" si="652"/>
        <v>42719.791666649799</v>
      </c>
      <c r="E6957" t="str">
        <f t="shared" si="653"/>
        <v>LRKPLGS</v>
      </c>
      <c r="F6957" s="39">
        <v>106.69069671630859</v>
      </c>
      <c r="G6957">
        <f t="shared" si="651"/>
        <v>1.634778400107258E-3</v>
      </c>
      <c r="H6957" s="38">
        <f>G6957*SUMIF('Manual Inputs'!$B$11:$B$22,'Expanded kW'!A6957,'Manual Inputs'!$C$11:$C$22)</f>
        <v>53565.067318994414</v>
      </c>
    </row>
    <row r="6958" spans="1:8" x14ac:dyDescent="0.2">
      <c r="A6958">
        <f t="shared" si="648"/>
        <v>12</v>
      </c>
      <c r="B6958" t="b">
        <f t="shared" si="649"/>
        <v>0</v>
      </c>
      <c r="C6958" t="str">
        <f t="shared" si="650"/>
        <v>ON</v>
      </c>
      <c r="D6958" s="4">
        <f t="shared" si="652"/>
        <v>42719.833333316463</v>
      </c>
      <c r="E6958" t="str">
        <f t="shared" si="653"/>
        <v>LRKPLGS</v>
      </c>
      <c r="F6958" s="39">
        <v>103.18283843994141</v>
      </c>
      <c r="G6958">
        <f t="shared" si="651"/>
        <v>1.5810289063150221E-3</v>
      </c>
      <c r="H6958" s="38">
        <f>G6958*SUMIF('Manual Inputs'!$B$11:$B$22,'Expanded kW'!A6958,'Manual Inputs'!$C$11:$C$22)</f>
        <v>51803.914092872699</v>
      </c>
    </row>
    <row r="6959" spans="1:8" x14ac:dyDescent="0.2">
      <c r="A6959">
        <f t="shared" si="648"/>
        <v>12</v>
      </c>
      <c r="B6959" t="b">
        <f t="shared" si="649"/>
        <v>0</v>
      </c>
      <c r="C6959" t="str">
        <f t="shared" si="650"/>
        <v>OFF</v>
      </c>
      <c r="D6959" s="4">
        <f t="shared" si="652"/>
        <v>42719.874999983127</v>
      </c>
      <c r="E6959" t="str">
        <f t="shared" si="653"/>
        <v>LRKPLGS</v>
      </c>
      <c r="F6959" s="39">
        <v>91.017501831054688</v>
      </c>
      <c r="G6959">
        <f t="shared" si="651"/>
        <v>1.3946243731144988E-3</v>
      </c>
      <c r="H6959" s="38">
        <f>G6959*SUMIF('Manual Inputs'!$B$11:$B$22,'Expanded kW'!A6959,'Manual Inputs'!$C$11:$C$22)</f>
        <v>45696.19247825101</v>
      </c>
    </row>
    <row r="6960" spans="1:8" x14ac:dyDescent="0.2">
      <c r="A6960">
        <f t="shared" si="648"/>
        <v>12</v>
      </c>
      <c r="B6960" t="b">
        <f t="shared" si="649"/>
        <v>0</v>
      </c>
      <c r="C6960" t="str">
        <f t="shared" si="650"/>
        <v>OFF</v>
      </c>
      <c r="D6960" s="4">
        <f t="shared" si="652"/>
        <v>42719.916666649791</v>
      </c>
      <c r="E6960" t="str">
        <f t="shared" si="653"/>
        <v>LRKPLGS</v>
      </c>
      <c r="F6960" s="39">
        <v>89.572883605957031</v>
      </c>
      <c r="G6960">
        <f t="shared" si="651"/>
        <v>1.3724890722543823E-3</v>
      </c>
      <c r="H6960" s="38">
        <f>G6960*SUMIF('Manual Inputs'!$B$11:$B$22,'Expanded kW'!A6960,'Manual Inputs'!$C$11:$C$22)</f>
        <v>44970.908317033478</v>
      </c>
    </row>
    <row r="6961" spans="1:8" x14ac:dyDescent="0.2">
      <c r="A6961">
        <f t="shared" si="648"/>
        <v>12</v>
      </c>
      <c r="B6961" t="b">
        <f t="shared" si="649"/>
        <v>0</v>
      </c>
      <c r="C6961" t="str">
        <f t="shared" si="650"/>
        <v>OFF</v>
      </c>
      <c r="D6961" s="4">
        <f t="shared" si="652"/>
        <v>42719.958333316456</v>
      </c>
      <c r="E6961" t="str">
        <f t="shared" si="653"/>
        <v>LRKPLGS</v>
      </c>
      <c r="F6961" s="39">
        <v>87.410179138183594</v>
      </c>
      <c r="G6961">
        <f t="shared" si="651"/>
        <v>1.3393508262915454E-3</v>
      </c>
      <c r="H6961" s="38">
        <f>G6961*SUMIF('Manual Inputs'!$B$11:$B$22,'Expanded kW'!A6961,'Manual Inputs'!$C$11:$C$22)</f>
        <v>43885.102206727461</v>
      </c>
    </row>
    <row r="6962" spans="1:8" x14ac:dyDescent="0.2">
      <c r="A6962">
        <f t="shared" si="648"/>
        <v>12</v>
      </c>
      <c r="B6962" t="b">
        <f t="shared" si="649"/>
        <v>0</v>
      </c>
      <c r="C6962" t="str">
        <f t="shared" si="650"/>
        <v>OFF</v>
      </c>
      <c r="D6962" s="4">
        <f t="shared" si="652"/>
        <v>42719.99999998312</v>
      </c>
      <c r="E6962" t="str">
        <f t="shared" si="653"/>
        <v>LRKPLGS</v>
      </c>
      <c r="F6962" s="39">
        <v>87.159828186035156</v>
      </c>
      <c r="G6962">
        <f t="shared" si="651"/>
        <v>1.3355147998936037E-3</v>
      </c>
      <c r="H6962" s="38">
        <f>G6962*SUMIF('Manual Inputs'!$B$11:$B$22,'Expanded kW'!A6962,'Manual Inputs'!$C$11:$C$22)</f>
        <v>43759.411157573828</v>
      </c>
    </row>
    <row r="6963" spans="1:8" x14ac:dyDescent="0.2">
      <c r="A6963">
        <f t="shared" si="648"/>
        <v>12</v>
      </c>
      <c r="B6963" t="b">
        <f t="shared" si="649"/>
        <v>0</v>
      </c>
      <c r="C6963" t="str">
        <f t="shared" si="650"/>
        <v>OFF</v>
      </c>
      <c r="D6963" s="4">
        <f t="shared" si="652"/>
        <v>42720.041666649784</v>
      </c>
      <c r="E6963" t="str">
        <f t="shared" si="653"/>
        <v>LRKPLGS</v>
      </c>
      <c r="F6963" s="39">
        <v>86.04400634765625</v>
      </c>
      <c r="G6963">
        <f t="shared" si="651"/>
        <v>1.3184175131020462E-3</v>
      </c>
      <c r="H6963" s="38">
        <f>G6963*SUMIF('Manual Inputs'!$B$11:$B$22,'Expanded kW'!A6963,'Manual Inputs'!$C$11:$C$22)</f>
        <v>43199.202313425994</v>
      </c>
    </row>
    <row r="6964" spans="1:8" x14ac:dyDescent="0.2">
      <c r="A6964">
        <f t="shared" si="648"/>
        <v>12</v>
      </c>
      <c r="B6964" t="b">
        <f t="shared" si="649"/>
        <v>0</v>
      </c>
      <c r="C6964" t="str">
        <f t="shared" si="650"/>
        <v>OFF</v>
      </c>
      <c r="D6964" s="4">
        <f t="shared" si="652"/>
        <v>42720.083333316448</v>
      </c>
      <c r="E6964" t="str">
        <f t="shared" si="653"/>
        <v>LRKPLGS</v>
      </c>
      <c r="F6964" s="39">
        <v>84.545722961425781</v>
      </c>
      <c r="G6964">
        <f t="shared" si="651"/>
        <v>1.2954599226800622E-3</v>
      </c>
      <c r="H6964" s="38">
        <f>G6964*SUMIF('Manual Inputs'!$B$11:$B$22,'Expanded kW'!A6964,'Manual Inputs'!$C$11:$C$22)</f>
        <v>42446.975053538787</v>
      </c>
    </row>
    <row r="6965" spans="1:8" x14ac:dyDescent="0.2">
      <c r="A6965">
        <f t="shared" si="648"/>
        <v>12</v>
      </c>
      <c r="B6965" t="b">
        <f t="shared" si="649"/>
        <v>0</v>
      </c>
      <c r="C6965" t="str">
        <f t="shared" si="650"/>
        <v>OFF</v>
      </c>
      <c r="D6965" s="4">
        <f t="shared" si="652"/>
        <v>42720.124999983113</v>
      </c>
      <c r="E6965" t="str">
        <f t="shared" si="653"/>
        <v>LRKPLGS</v>
      </c>
      <c r="F6965" s="39">
        <v>85.767860412597656</v>
      </c>
      <c r="G6965">
        <f t="shared" si="651"/>
        <v>1.3141862406124535E-3</v>
      </c>
      <c r="H6965" s="38">
        <f>G6965*SUMIF('Manual Inputs'!$B$11:$B$22,'Expanded kW'!A6965,'Manual Inputs'!$C$11:$C$22)</f>
        <v>43060.560650595624</v>
      </c>
    </row>
    <row r="6966" spans="1:8" x14ac:dyDescent="0.2">
      <c r="A6966">
        <f t="shared" si="648"/>
        <v>12</v>
      </c>
      <c r="B6966" t="b">
        <f t="shared" si="649"/>
        <v>0</v>
      </c>
      <c r="C6966" t="str">
        <f t="shared" si="650"/>
        <v>OFF</v>
      </c>
      <c r="D6966" s="4">
        <f t="shared" si="652"/>
        <v>42720.166666649777</v>
      </c>
      <c r="E6966" t="str">
        <f t="shared" si="653"/>
        <v>LRKPLGS</v>
      </c>
      <c r="F6966" s="39">
        <v>86.004188537597656</v>
      </c>
      <c r="G6966">
        <f t="shared" si="651"/>
        <v>1.3178074009008256E-3</v>
      </c>
      <c r="H6966" s="38">
        <f>G6966*SUMIF('Manual Inputs'!$B$11:$B$22,'Expanded kW'!A6966,'Manual Inputs'!$C$11:$C$22)</f>
        <v>43179.211407546405</v>
      </c>
    </row>
    <row r="6967" spans="1:8" x14ac:dyDescent="0.2">
      <c r="A6967">
        <f t="shared" si="648"/>
        <v>12</v>
      </c>
      <c r="B6967" t="b">
        <f t="shared" si="649"/>
        <v>0</v>
      </c>
      <c r="C6967" t="str">
        <f t="shared" si="650"/>
        <v>OFF</v>
      </c>
      <c r="D6967" s="4">
        <f t="shared" si="652"/>
        <v>42720.208333316441</v>
      </c>
      <c r="E6967" t="str">
        <f t="shared" si="653"/>
        <v>LRKPLGS</v>
      </c>
      <c r="F6967" s="39">
        <v>99.528877258300781</v>
      </c>
      <c r="G6967">
        <f t="shared" si="651"/>
        <v>1.5250407367892399E-3</v>
      </c>
      <c r="H6967" s="38">
        <f>G6967*SUMIF('Manual Inputs'!$B$11:$B$22,'Expanded kW'!A6967,'Manual Inputs'!$C$11:$C$22)</f>
        <v>49969.408529599394</v>
      </c>
    </row>
    <row r="6968" spans="1:8" x14ac:dyDescent="0.2">
      <c r="A6968">
        <f t="shared" si="648"/>
        <v>12</v>
      </c>
      <c r="B6968" t="b">
        <f t="shared" si="649"/>
        <v>0</v>
      </c>
      <c r="C6968" t="str">
        <f t="shared" si="650"/>
        <v>OFF</v>
      </c>
      <c r="D6968" s="4">
        <f t="shared" si="652"/>
        <v>42720.249999983105</v>
      </c>
      <c r="E6968" t="str">
        <f t="shared" si="653"/>
        <v>LRKPLGS</v>
      </c>
      <c r="F6968" s="39">
        <v>106.52574157714844</v>
      </c>
      <c r="G6968">
        <f t="shared" si="651"/>
        <v>1.6322508592177018E-3</v>
      </c>
      <c r="H6968" s="38">
        <f>G6968*SUMIF('Manual Inputs'!$B$11:$B$22,'Expanded kW'!A6968,'Manual Inputs'!$C$11:$C$22)</f>
        <v>53482.250040584258</v>
      </c>
    </row>
    <row r="6969" spans="1:8" x14ac:dyDescent="0.2">
      <c r="A6969">
        <f t="shared" si="648"/>
        <v>12</v>
      </c>
      <c r="B6969" t="b">
        <f t="shared" si="649"/>
        <v>0</v>
      </c>
      <c r="C6969" t="str">
        <f t="shared" si="650"/>
        <v>ON</v>
      </c>
      <c r="D6969" s="4">
        <f t="shared" si="652"/>
        <v>42720.291666649769</v>
      </c>
      <c r="E6969" t="str">
        <f t="shared" si="653"/>
        <v>LRKPLGS</v>
      </c>
      <c r="F6969" s="39">
        <v>114.67527008056641</v>
      </c>
      <c r="G6969">
        <f t="shared" si="651"/>
        <v>1.7571227888093814E-3</v>
      </c>
      <c r="H6969" s="38">
        <f>G6969*SUMIF('Manual Inputs'!$B$11:$B$22,'Expanded kW'!A6969,'Manual Inputs'!$C$11:$C$22)</f>
        <v>57573.797441988747</v>
      </c>
    </row>
    <row r="6970" spans="1:8" x14ac:dyDescent="0.2">
      <c r="A6970">
        <f t="shared" si="648"/>
        <v>12</v>
      </c>
      <c r="B6970" t="b">
        <f t="shared" si="649"/>
        <v>0</v>
      </c>
      <c r="C6970" t="str">
        <f t="shared" si="650"/>
        <v>ON</v>
      </c>
      <c r="D6970" s="4">
        <f t="shared" si="652"/>
        <v>42720.333333316434</v>
      </c>
      <c r="E6970" t="str">
        <f t="shared" si="653"/>
        <v>LRKPLGS</v>
      </c>
      <c r="F6970" s="39">
        <v>121.21337890625</v>
      </c>
      <c r="G6970">
        <f t="shared" si="651"/>
        <v>1.8573035863366353E-3</v>
      </c>
      <c r="H6970" s="38">
        <f>G6970*SUMIF('Manual Inputs'!$B$11:$B$22,'Expanded kW'!A6970,'Manual Inputs'!$C$11:$C$22)</f>
        <v>60856.316444726879</v>
      </c>
    </row>
    <row r="6971" spans="1:8" x14ac:dyDescent="0.2">
      <c r="A6971">
        <f t="shared" si="648"/>
        <v>12</v>
      </c>
      <c r="B6971" t="b">
        <f t="shared" si="649"/>
        <v>0</v>
      </c>
      <c r="C6971" t="str">
        <f t="shared" si="650"/>
        <v>ON</v>
      </c>
      <c r="D6971" s="4">
        <f t="shared" si="652"/>
        <v>42720.374999983098</v>
      </c>
      <c r="E6971" t="str">
        <f t="shared" si="653"/>
        <v>LRKPLGS</v>
      </c>
      <c r="F6971" s="39">
        <v>127.01785278320312</v>
      </c>
      <c r="G6971">
        <f t="shared" si="651"/>
        <v>1.9462431922261834E-3</v>
      </c>
      <c r="H6971" s="38">
        <f>G6971*SUMIF('Manual Inputs'!$B$11:$B$22,'Expanded kW'!A6971,'Manual Inputs'!$C$11:$C$22)</f>
        <v>63770.507124323514</v>
      </c>
    </row>
    <row r="6972" spans="1:8" x14ac:dyDescent="0.2">
      <c r="A6972">
        <f t="shared" si="648"/>
        <v>12</v>
      </c>
      <c r="B6972" t="b">
        <f t="shared" si="649"/>
        <v>0</v>
      </c>
      <c r="C6972" t="str">
        <f t="shared" si="650"/>
        <v>ON</v>
      </c>
      <c r="D6972" s="4">
        <f t="shared" si="652"/>
        <v>42720.416666649762</v>
      </c>
      <c r="E6972" t="str">
        <f t="shared" si="653"/>
        <v>LRKPLGS</v>
      </c>
      <c r="F6972" s="39">
        <v>129.08023071289062</v>
      </c>
      <c r="G6972">
        <f t="shared" si="651"/>
        <v>1.9778441752179429E-3</v>
      </c>
      <c r="H6972" s="38">
        <f>G6972*SUMIF('Manual Inputs'!$B$11:$B$22,'Expanded kW'!A6972,'Manual Inputs'!$C$11:$C$22)</f>
        <v>64805.943352982358</v>
      </c>
    </row>
    <row r="6973" spans="1:8" x14ac:dyDescent="0.2">
      <c r="A6973">
        <f t="shared" si="648"/>
        <v>12</v>
      </c>
      <c r="B6973" t="b">
        <f t="shared" si="649"/>
        <v>0</v>
      </c>
      <c r="C6973" t="str">
        <f t="shared" si="650"/>
        <v>ON</v>
      </c>
      <c r="D6973" s="4">
        <f t="shared" si="652"/>
        <v>42720.458333316426</v>
      </c>
      <c r="E6973" t="str">
        <f t="shared" si="653"/>
        <v>LRKPLGS</v>
      </c>
      <c r="F6973" s="39">
        <v>123.25394439697266</v>
      </c>
      <c r="G6973">
        <f t="shared" si="651"/>
        <v>1.8885703461470785E-3</v>
      </c>
      <c r="H6973" s="38">
        <f>G6973*SUMIF('Manual Inputs'!$B$11:$B$22,'Expanded kW'!A6973,'Manual Inputs'!$C$11:$C$22)</f>
        <v>61880.801533337864</v>
      </c>
    </row>
    <row r="6974" spans="1:8" x14ac:dyDescent="0.2">
      <c r="A6974">
        <f t="shared" si="648"/>
        <v>12</v>
      </c>
      <c r="B6974" t="b">
        <f t="shared" si="649"/>
        <v>0</v>
      </c>
      <c r="C6974" t="str">
        <f t="shared" si="650"/>
        <v>ON</v>
      </c>
      <c r="D6974" s="4">
        <f t="shared" si="652"/>
        <v>42720.499999983091</v>
      </c>
      <c r="E6974" t="str">
        <f t="shared" si="653"/>
        <v>LRKPLGS</v>
      </c>
      <c r="F6974" s="39">
        <v>124.80337524414062</v>
      </c>
      <c r="G6974">
        <f t="shared" si="651"/>
        <v>1.9123116484289942E-3</v>
      </c>
      <c r="H6974" s="38">
        <f>G6974*SUMIF('Manual Inputs'!$B$11:$B$22,'Expanded kW'!A6974,'Manual Inputs'!$C$11:$C$22)</f>
        <v>62658.707856842004</v>
      </c>
    </row>
    <row r="6975" spans="1:8" x14ac:dyDescent="0.2">
      <c r="A6975">
        <f t="shared" si="648"/>
        <v>12</v>
      </c>
      <c r="B6975" t="b">
        <f t="shared" si="649"/>
        <v>0</v>
      </c>
      <c r="C6975" t="str">
        <f t="shared" si="650"/>
        <v>ON</v>
      </c>
      <c r="D6975" s="4">
        <f t="shared" si="652"/>
        <v>42720.541666649755</v>
      </c>
      <c r="E6975" t="str">
        <f t="shared" si="653"/>
        <v>LRKPLGS</v>
      </c>
      <c r="F6975" s="39">
        <v>122.54856872558594</v>
      </c>
      <c r="G6975">
        <f t="shared" si="651"/>
        <v>1.8777621599880702E-3</v>
      </c>
      <c r="H6975" s="38">
        <f>G6975*SUMIF('Manual Inputs'!$B$11:$B$22,'Expanded kW'!A6975,'Manual Inputs'!$C$11:$C$22)</f>
        <v>61526.661046061105</v>
      </c>
    </row>
    <row r="6976" spans="1:8" x14ac:dyDescent="0.2">
      <c r="A6976">
        <f t="shared" si="648"/>
        <v>12</v>
      </c>
      <c r="B6976" t="b">
        <f t="shared" si="649"/>
        <v>0</v>
      </c>
      <c r="C6976" t="str">
        <f t="shared" si="650"/>
        <v>ON</v>
      </c>
      <c r="D6976" s="4">
        <f t="shared" si="652"/>
        <v>42720.583333316419</v>
      </c>
      <c r="E6976" t="str">
        <f t="shared" si="653"/>
        <v>LRKPLGS</v>
      </c>
      <c r="F6976" s="39">
        <v>116.50590515136719</v>
      </c>
      <c r="G6976">
        <f t="shared" si="651"/>
        <v>1.7851728696911427E-3</v>
      </c>
      <c r="H6976" s="38">
        <f>G6976*SUMIF('Manual Inputs'!$B$11:$B$22,'Expanded kW'!A6976,'Manual Inputs'!$C$11:$C$22)</f>
        <v>58492.884989656493</v>
      </c>
    </row>
    <row r="6977" spans="1:8" x14ac:dyDescent="0.2">
      <c r="A6977">
        <f t="shared" si="648"/>
        <v>12</v>
      </c>
      <c r="B6977" t="b">
        <f t="shared" si="649"/>
        <v>0</v>
      </c>
      <c r="C6977" t="str">
        <f t="shared" si="650"/>
        <v>ON</v>
      </c>
      <c r="D6977" s="4">
        <f t="shared" si="652"/>
        <v>42720.624999983083</v>
      </c>
      <c r="E6977" t="str">
        <f t="shared" si="653"/>
        <v>LRKPLGS</v>
      </c>
      <c r="F6977" s="39">
        <v>113.39839172363281</v>
      </c>
      <c r="G6977">
        <f t="shared" si="651"/>
        <v>1.7375576981152046E-3</v>
      </c>
      <c r="H6977" s="38">
        <f>G6977*SUMIF('Manual Inputs'!$B$11:$B$22,'Expanded kW'!A6977,'Manual Inputs'!$C$11:$C$22)</f>
        <v>56932.728658557884</v>
      </c>
    </row>
    <row r="6978" spans="1:8" x14ac:dyDescent="0.2">
      <c r="A6978">
        <f t="shared" ref="A6978:A7041" si="654">MONTH(D6978)</f>
        <v>12</v>
      </c>
      <c r="B6978" t="b">
        <f t="shared" ref="B6978:B7041" si="655">IF(ISNA(VLOOKUP(DATE(YEAR(D6978),MONTH(D6978),DAY(D6978)),Holidays,1,FALSE)),FALSE,TRUE)</f>
        <v>0</v>
      </c>
      <c r="C6978" t="str">
        <f t="shared" ref="C6978:C7041" si="656">IF(OR(HOUR(D6978)&lt;PkStart,HOUR(D6978)&gt;OPkStart-1,WEEKDAY(D6978,2)&gt;5,B6978)=TRUE,"OFF","ON")</f>
        <v>ON</v>
      </c>
      <c r="D6978" s="4">
        <f t="shared" si="652"/>
        <v>42720.666666649748</v>
      </c>
      <c r="E6978" t="str">
        <f t="shared" si="653"/>
        <v>LRKPLGS</v>
      </c>
      <c r="F6978" s="39">
        <v>104.20663452148437</v>
      </c>
      <c r="G6978">
        <f t="shared" ref="G6978:G7041" si="657">IF(SUMIF($A$2:$A$8761,A6978,$F$2:$F$8761)=0,0,F6978/SUMIF($A$2:$A$8761,A6978,$F$2:$F$8761))</f>
        <v>1.5967161196497632E-3</v>
      </c>
      <c r="H6978" s="38">
        <f>G6978*SUMIF('Manual Inputs'!$B$11:$B$22,'Expanded kW'!A6978,'Manual Inputs'!$C$11:$C$22)</f>
        <v>52317.920540638159</v>
      </c>
    </row>
    <row r="6979" spans="1:8" x14ac:dyDescent="0.2">
      <c r="A6979">
        <f t="shared" si="654"/>
        <v>12</v>
      </c>
      <c r="B6979" t="b">
        <f t="shared" si="655"/>
        <v>0</v>
      </c>
      <c r="C6979" t="str">
        <f t="shared" si="656"/>
        <v>ON</v>
      </c>
      <c r="D6979" s="4">
        <f t="shared" si="652"/>
        <v>42720.708333316412</v>
      </c>
      <c r="E6979" t="str">
        <f t="shared" si="653"/>
        <v>LRKPLGS</v>
      </c>
      <c r="F6979" s="39">
        <v>98.024368286132813</v>
      </c>
      <c r="G6979">
        <f t="shared" si="657"/>
        <v>1.5019877542315602E-3</v>
      </c>
      <c r="H6979" s="38">
        <f>G6979*SUMIF('Manual Inputs'!$B$11:$B$22,'Expanded kW'!A6979,'Manual Inputs'!$C$11:$C$22)</f>
        <v>49214.055655763594</v>
      </c>
    </row>
    <row r="6980" spans="1:8" x14ac:dyDescent="0.2">
      <c r="A6980">
        <f t="shared" si="654"/>
        <v>12</v>
      </c>
      <c r="B6980" t="b">
        <f t="shared" si="655"/>
        <v>0</v>
      </c>
      <c r="C6980" t="str">
        <f t="shared" si="656"/>
        <v>ON</v>
      </c>
      <c r="D6980" s="4">
        <f t="shared" ref="D6980:D7043" si="658">+D6979+1/24</f>
        <v>42720.749999983076</v>
      </c>
      <c r="E6980" t="str">
        <f t="shared" ref="E6980:E7043" si="659">+E6979</f>
        <v>LRKPLGS</v>
      </c>
      <c r="F6980" s="39">
        <v>96.564460754394531</v>
      </c>
      <c r="G6980">
        <f t="shared" si="657"/>
        <v>1.4796181815087792E-3</v>
      </c>
      <c r="H6980" s="38">
        <f>G6980*SUMIF('Manual Inputs'!$B$11:$B$22,'Expanded kW'!A6980,'Manual Inputs'!$C$11:$C$22)</f>
        <v>48481.095354407582</v>
      </c>
    </row>
    <row r="6981" spans="1:8" x14ac:dyDescent="0.2">
      <c r="A6981">
        <f t="shared" si="654"/>
        <v>12</v>
      </c>
      <c r="B6981" t="b">
        <f t="shared" si="655"/>
        <v>0</v>
      </c>
      <c r="C6981" t="str">
        <f t="shared" si="656"/>
        <v>ON</v>
      </c>
      <c r="D6981" s="4">
        <f t="shared" si="658"/>
        <v>42720.79166664974</v>
      </c>
      <c r="E6981" t="str">
        <f t="shared" si="659"/>
        <v>LRKPLGS</v>
      </c>
      <c r="F6981" s="39">
        <v>90.187896728515625</v>
      </c>
      <c r="G6981">
        <f t="shared" si="657"/>
        <v>1.3819126696202775E-3</v>
      </c>
      <c r="H6981" s="38">
        <f>G6981*SUMIF('Manual Inputs'!$B$11:$B$22,'Expanded kW'!A6981,'Manual Inputs'!$C$11:$C$22)</f>
        <v>45279.681437144529</v>
      </c>
    </row>
    <row r="6982" spans="1:8" x14ac:dyDescent="0.2">
      <c r="A6982">
        <f t="shared" si="654"/>
        <v>12</v>
      </c>
      <c r="B6982" t="b">
        <f t="shared" si="655"/>
        <v>0</v>
      </c>
      <c r="C6982" t="str">
        <f t="shared" si="656"/>
        <v>ON</v>
      </c>
      <c r="D6982" s="4">
        <f t="shared" si="658"/>
        <v>42720.833333316405</v>
      </c>
      <c r="E6982" t="str">
        <f t="shared" si="659"/>
        <v>LRKPLGS</v>
      </c>
      <c r="F6982" s="39">
        <v>86.485328674316406</v>
      </c>
      <c r="G6982">
        <f t="shared" si="657"/>
        <v>1.3251797166428806E-3</v>
      </c>
      <c r="H6982" s="38">
        <f>G6982*SUMIF('Manual Inputs'!$B$11:$B$22,'Expanded kW'!A6982,'Manual Inputs'!$C$11:$C$22)</f>
        <v>43420.772336534792</v>
      </c>
    </row>
    <row r="6983" spans="1:8" x14ac:dyDescent="0.2">
      <c r="A6983">
        <f t="shared" si="654"/>
        <v>12</v>
      </c>
      <c r="B6983" t="b">
        <f t="shared" si="655"/>
        <v>0</v>
      </c>
      <c r="C6983" t="str">
        <f t="shared" si="656"/>
        <v>OFF</v>
      </c>
      <c r="D6983" s="4">
        <f t="shared" si="658"/>
        <v>42720.874999983069</v>
      </c>
      <c r="E6983" t="str">
        <f t="shared" si="659"/>
        <v>LRKPLGS</v>
      </c>
      <c r="F6983" s="39">
        <v>80.427520751953125</v>
      </c>
      <c r="G6983">
        <f t="shared" si="657"/>
        <v>1.2323583756237032E-3</v>
      </c>
      <c r="H6983" s="38">
        <f>G6983*SUMIF('Manual Inputs'!$B$11:$B$22,'Expanded kW'!A6983,'Manual Inputs'!$C$11:$C$22)</f>
        <v>40379.39291776748</v>
      </c>
    </row>
    <row r="6984" spans="1:8" x14ac:dyDescent="0.2">
      <c r="A6984">
        <f t="shared" si="654"/>
        <v>12</v>
      </c>
      <c r="B6984" t="b">
        <f t="shared" si="655"/>
        <v>0</v>
      </c>
      <c r="C6984" t="str">
        <f t="shared" si="656"/>
        <v>OFF</v>
      </c>
      <c r="D6984" s="4">
        <f t="shared" si="658"/>
        <v>42720.916666649733</v>
      </c>
      <c r="E6984" t="str">
        <f t="shared" si="659"/>
        <v>LRKPLGS</v>
      </c>
      <c r="F6984" s="39">
        <v>78.500213623046875</v>
      </c>
      <c r="G6984">
        <f t="shared" si="657"/>
        <v>1.2028270278897346E-3</v>
      </c>
      <c r="H6984" s="38">
        <f>G6984*SUMIF('Manual Inputs'!$B$11:$B$22,'Expanded kW'!A6984,'Manual Inputs'!$C$11:$C$22)</f>
        <v>39411.77025448365</v>
      </c>
    </row>
    <row r="6985" spans="1:8" x14ac:dyDescent="0.2">
      <c r="A6985">
        <f t="shared" si="654"/>
        <v>12</v>
      </c>
      <c r="B6985" t="b">
        <f t="shared" si="655"/>
        <v>0</v>
      </c>
      <c r="C6985" t="str">
        <f t="shared" si="656"/>
        <v>OFF</v>
      </c>
      <c r="D6985" s="4">
        <f t="shared" si="658"/>
        <v>42720.958333316397</v>
      </c>
      <c r="E6985" t="str">
        <f t="shared" si="659"/>
        <v>LRKPLGS</v>
      </c>
      <c r="F6985" s="39">
        <v>75.547149658203125</v>
      </c>
      <c r="G6985">
        <f t="shared" si="657"/>
        <v>1.1575784229743661E-3</v>
      </c>
      <c r="H6985" s="38">
        <f>G6985*SUMIF('Manual Inputs'!$B$11:$B$22,'Expanded kW'!A6985,'Manual Inputs'!$C$11:$C$22)</f>
        <v>37929.15672825693</v>
      </c>
    </row>
    <row r="6986" spans="1:8" x14ac:dyDescent="0.2">
      <c r="A6986">
        <f t="shared" si="654"/>
        <v>12</v>
      </c>
      <c r="B6986" t="b">
        <f t="shared" si="655"/>
        <v>0</v>
      </c>
      <c r="C6986" t="str">
        <f t="shared" si="656"/>
        <v>OFF</v>
      </c>
      <c r="D6986" s="4">
        <f t="shared" si="658"/>
        <v>42720.999999983062</v>
      </c>
      <c r="E6986" t="str">
        <f t="shared" si="659"/>
        <v>LRKPLGS</v>
      </c>
      <c r="F6986" s="39">
        <v>72.160186767578125</v>
      </c>
      <c r="G6986">
        <f t="shared" si="657"/>
        <v>1.1056813602878103E-3</v>
      </c>
      <c r="H6986" s="38">
        <f>G6986*SUMIF('Manual Inputs'!$B$11:$B$22,'Expanded kW'!A6986,'Manual Inputs'!$C$11:$C$22)</f>
        <v>36228.700167122377</v>
      </c>
    </row>
    <row r="6987" spans="1:8" x14ac:dyDescent="0.2">
      <c r="A6987">
        <f t="shared" si="654"/>
        <v>12</v>
      </c>
      <c r="B6987" t="b">
        <f t="shared" si="655"/>
        <v>0</v>
      </c>
      <c r="C6987" t="str">
        <f t="shared" si="656"/>
        <v>OFF</v>
      </c>
      <c r="D6987" s="4">
        <f t="shared" si="658"/>
        <v>42721.041666649726</v>
      </c>
      <c r="E6987" t="str">
        <f t="shared" si="659"/>
        <v>LRKPLGS</v>
      </c>
      <c r="F6987" s="39">
        <v>70.795089721679688</v>
      </c>
      <c r="G6987">
        <f t="shared" si="657"/>
        <v>1.0847645302982292E-3</v>
      </c>
      <c r="H6987" s="38">
        <f>G6987*SUMIF('Manual Inputs'!$B$11:$B$22,'Expanded kW'!A6987,'Manual Inputs'!$C$11:$C$22)</f>
        <v>35543.340361525261</v>
      </c>
    </row>
    <row r="6988" spans="1:8" x14ac:dyDescent="0.2">
      <c r="A6988">
        <f t="shared" si="654"/>
        <v>12</v>
      </c>
      <c r="B6988" t="b">
        <f t="shared" si="655"/>
        <v>0</v>
      </c>
      <c r="C6988" t="str">
        <f t="shared" si="656"/>
        <v>OFF</v>
      </c>
      <c r="D6988" s="4">
        <f t="shared" si="658"/>
        <v>42721.08333331639</v>
      </c>
      <c r="E6988" t="str">
        <f t="shared" si="659"/>
        <v>LRKPLGS</v>
      </c>
      <c r="F6988" s="39">
        <v>69.238510131835938</v>
      </c>
      <c r="G6988">
        <f t="shared" si="657"/>
        <v>1.0609136907232411E-3</v>
      </c>
      <c r="H6988" s="38">
        <f>G6988*SUMIF('Manual Inputs'!$B$11:$B$22,'Expanded kW'!A6988,'Manual Inputs'!$C$11:$C$22)</f>
        <v>34761.844944553181</v>
      </c>
    </row>
    <row r="6989" spans="1:8" x14ac:dyDescent="0.2">
      <c r="A6989">
        <f t="shared" si="654"/>
        <v>12</v>
      </c>
      <c r="B6989" t="b">
        <f t="shared" si="655"/>
        <v>0</v>
      </c>
      <c r="C6989" t="str">
        <f t="shared" si="656"/>
        <v>OFF</v>
      </c>
      <c r="D6989" s="4">
        <f t="shared" si="658"/>
        <v>42721.124999983054</v>
      </c>
      <c r="E6989" t="str">
        <f t="shared" si="659"/>
        <v>LRKPLGS</v>
      </c>
      <c r="F6989" s="39">
        <v>69.90875244140625</v>
      </c>
      <c r="G6989">
        <f t="shared" si="657"/>
        <v>1.0711835425870546E-3</v>
      </c>
      <c r="H6989" s="38">
        <f>G6989*SUMIF('Manual Inputs'!$B$11:$B$22,'Expanded kW'!A6989,'Manual Inputs'!$C$11:$C$22)</f>
        <v>35098.3463972303</v>
      </c>
    </row>
    <row r="6990" spans="1:8" x14ac:dyDescent="0.2">
      <c r="A6990">
        <f t="shared" si="654"/>
        <v>12</v>
      </c>
      <c r="B6990" t="b">
        <f t="shared" si="655"/>
        <v>0</v>
      </c>
      <c r="C6990" t="str">
        <f t="shared" si="656"/>
        <v>OFF</v>
      </c>
      <c r="D6990" s="4">
        <f t="shared" si="658"/>
        <v>42721.166666649719</v>
      </c>
      <c r="E6990" t="str">
        <f t="shared" si="659"/>
        <v>LRKPLGS</v>
      </c>
      <c r="F6990" s="39">
        <v>73.370895385742188</v>
      </c>
      <c r="G6990">
        <f t="shared" si="657"/>
        <v>1.1242325588338383E-3</v>
      </c>
      <c r="H6990" s="38">
        <f>G6990*SUMIF('Manual Inputs'!$B$11:$B$22,'Expanded kW'!A6990,'Manual Inputs'!$C$11:$C$22)</f>
        <v>36836.547811121607</v>
      </c>
    </row>
    <row r="6991" spans="1:8" x14ac:dyDescent="0.2">
      <c r="A6991">
        <f t="shared" si="654"/>
        <v>12</v>
      </c>
      <c r="B6991" t="b">
        <f t="shared" si="655"/>
        <v>0</v>
      </c>
      <c r="C6991" t="str">
        <f t="shared" si="656"/>
        <v>OFF</v>
      </c>
      <c r="D6991" s="4">
        <f t="shared" si="658"/>
        <v>42721.208333316383</v>
      </c>
      <c r="E6991" t="str">
        <f t="shared" si="659"/>
        <v>LRKPLGS</v>
      </c>
      <c r="F6991" s="39">
        <v>81.022956848144531</v>
      </c>
      <c r="G6991">
        <f t="shared" si="657"/>
        <v>1.2414820021315156E-3</v>
      </c>
      <c r="H6991" s="38">
        <f>G6991*SUMIF('Manual Inputs'!$B$11:$B$22,'Expanded kW'!A6991,'Manual Inputs'!$C$11:$C$22)</f>
        <v>40678.337207741133</v>
      </c>
    </row>
    <row r="6992" spans="1:8" x14ac:dyDescent="0.2">
      <c r="A6992">
        <f t="shared" si="654"/>
        <v>12</v>
      </c>
      <c r="B6992" t="b">
        <f t="shared" si="655"/>
        <v>0</v>
      </c>
      <c r="C6992" t="str">
        <f t="shared" si="656"/>
        <v>OFF</v>
      </c>
      <c r="D6992" s="4">
        <f t="shared" si="658"/>
        <v>42721.249999983047</v>
      </c>
      <c r="E6992" t="str">
        <f t="shared" si="659"/>
        <v>LRKPLGS</v>
      </c>
      <c r="F6992" s="39">
        <v>85.761543273925781</v>
      </c>
      <c r="G6992">
        <f t="shared" si="657"/>
        <v>1.3140894456512328E-3</v>
      </c>
      <c r="H6992" s="38">
        <f>G6992*SUMIF('Manual Inputs'!$B$11:$B$22,'Expanded kW'!A6992,'Manual Inputs'!$C$11:$C$22)</f>
        <v>43057.389071736012</v>
      </c>
    </row>
    <row r="6993" spans="1:8" x14ac:dyDescent="0.2">
      <c r="A6993">
        <f t="shared" si="654"/>
        <v>12</v>
      </c>
      <c r="B6993" t="b">
        <f t="shared" si="655"/>
        <v>0</v>
      </c>
      <c r="C6993" t="str">
        <f t="shared" si="656"/>
        <v>OFF</v>
      </c>
      <c r="D6993" s="4">
        <f t="shared" si="658"/>
        <v>42721.291666649711</v>
      </c>
      <c r="E6993" t="str">
        <f t="shared" si="659"/>
        <v>LRKPLGS</v>
      </c>
      <c r="F6993" s="39">
        <v>86.550468444824219</v>
      </c>
      <c r="G6993">
        <f t="shared" si="657"/>
        <v>1.3261778270038736E-3</v>
      </c>
      <c r="H6993" s="38">
        <f>G6993*SUMIF('Manual Inputs'!$B$11:$B$22,'Expanded kW'!A6993,'Manual Inputs'!$C$11:$C$22)</f>
        <v>43453.476370717573</v>
      </c>
    </row>
    <row r="6994" spans="1:8" x14ac:dyDescent="0.2">
      <c r="A6994">
        <f t="shared" si="654"/>
        <v>12</v>
      </c>
      <c r="B6994" t="b">
        <f t="shared" si="655"/>
        <v>0</v>
      </c>
      <c r="C6994" t="str">
        <f t="shared" si="656"/>
        <v>OFF</v>
      </c>
      <c r="D6994" s="4">
        <f t="shared" si="658"/>
        <v>42721.333333316376</v>
      </c>
      <c r="E6994" t="str">
        <f t="shared" si="659"/>
        <v>LRKPLGS</v>
      </c>
      <c r="F6994" s="39">
        <v>87.933052062988281</v>
      </c>
      <c r="G6994">
        <f t="shared" si="657"/>
        <v>1.3473625966687179E-3</v>
      </c>
      <c r="H6994" s="38">
        <f>G6994*SUMIF('Manual Inputs'!$B$11:$B$22,'Expanded kW'!A6994,'Manual Inputs'!$C$11:$C$22)</f>
        <v>44147.615474317376</v>
      </c>
    </row>
    <row r="6995" spans="1:8" x14ac:dyDescent="0.2">
      <c r="A6995">
        <f t="shared" si="654"/>
        <v>12</v>
      </c>
      <c r="B6995" t="b">
        <f t="shared" si="655"/>
        <v>0</v>
      </c>
      <c r="C6995" t="str">
        <f t="shared" si="656"/>
        <v>OFF</v>
      </c>
      <c r="D6995" s="4">
        <f t="shared" si="658"/>
        <v>42721.37499998304</v>
      </c>
      <c r="E6995" t="str">
        <f t="shared" si="659"/>
        <v>LRKPLGS</v>
      </c>
      <c r="F6995" s="39">
        <v>89.218215942382813</v>
      </c>
      <c r="G6995">
        <f t="shared" si="657"/>
        <v>1.3670546430729015E-3</v>
      </c>
      <c r="H6995" s="38">
        <f>G6995*SUMIF('Manual Inputs'!$B$11:$B$22,'Expanded kW'!A6995,'Manual Inputs'!$C$11:$C$22)</f>
        <v>44792.844082194533</v>
      </c>
    </row>
    <row r="6996" spans="1:8" x14ac:dyDescent="0.2">
      <c r="A6996">
        <f t="shared" si="654"/>
        <v>12</v>
      </c>
      <c r="B6996" t="b">
        <f t="shared" si="655"/>
        <v>0</v>
      </c>
      <c r="C6996" t="str">
        <f t="shared" si="656"/>
        <v>OFF</v>
      </c>
      <c r="D6996" s="4">
        <f t="shared" si="658"/>
        <v>42721.416666649704</v>
      </c>
      <c r="E6996" t="str">
        <f t="shared" si="659"/>
        <v>LRKPLGS</v>
      </c>
      <c r="F6996" s="39">
        <v>92.583038330078125</v>
      </c>
      <c r="G6996">
        <f t="shared" si="657"/>
        <v>1.4186124557866767E-3</v>
      </c>
      <c r="H6996" s="38">
        <f>G6996*SUMIF('Manual Inputs'!$B$11:$B$22,'Expanded kW'!A6996,'Manual Inputs'!$C$11:$C$22)</f>
        <v>46482.184795683461</v>
      </c>
    </row>
    <row r="6997" spans="1:8" x14ac:dyDescent="0.2">
      <c r="A6997">
        <f t="shared" si="654"/>
        <v>12</v>
      </c>
      <c r="B6997" t="b">
        <f t="shared" si="655"/>
        <v>0</v>
      </c>
      <c r="C6997" t="str">
        <f t="shared" si="656"/>
        <v>OFF</v>
      </c>
      <c r="D6997" s="4">
        <f t="shared" si="658"/>
        <v>42721.458333316368</v>
      </c>
      <c r="E6997" t="str">
        <f t="shared" si="659"/>
        <v>LRKPLGS</v>
      </c>
      <c r="F6997" s="39">
        <v>88.568824768066406</v>
      </c>
      <c r="G6997">
        <f t="shared" si="657"/>
        <v>1.3571042847223924E-3</v>
      </c>
      <c r="H6997" s="38">
        <f>G6997*SUMIF('Manual Inputs'!$B$11:$B$22,'Expanded kW'!A6997,'Manual Inputs'!$C$11:$C$22)</f>
        <v>44466.81113799967</v>
      </c>
    </row>
    <row r="6998" spans="1:8" x14ac:dyDescent="0.2">
      <c r="A6998">
        <f t="shared" si="654"/>
        <v>12</v>
      </c>
      <c r="B6998" t="b">
        <f t="shared" si="655"/>
        <v>0</v>
      </c>
      <c r="C6998" t="str">
        <f t="shared" si="656"/>
        <v>OFF</v>
      </c>
      <c r="D6998" s="4">
        <f t="shared" si="658"/>
        <v>42721.499999983032</v>
      </c>
      <c r="E6998" t="str">
        <f t="shared" si="659"/>
        <v>LRKPLGS</v>
      </c>
      <c r="F6998" s="39">
        <v>87.734268188476563</v>
      </c>
      <c r="G6998">
        <f t="shared" si="657"/>
        <v>1.3443167117476972E-3</v>
      </c>
      <c r="H6998" s="38">
        <f>G6998*SUMIF('Manual Inputs'!$B$11:$B$22,'Expanded kW'!A6998,'Manual Inputs'!$C$11:$C$22)</f>
        <v>44047.814161289454</v>
      </c>
    </row>
    <row r="6999" spans="1:8" x14ac:dyDescent="0.2">
      <c r="A6999">
        <f t="shared" si="654"/>
        <v>12</v>
      </c>
      <c r="B6999" t="b">
        <f t="shared" si="655"/>
        <v>0</v>
      </c>
      <c r="C6999" t="str">
        <f t="shared" si="656"/>
        <v>OFF</v>
      </c>
      <c r="D6999" s="4">
        <f t="shared" si="658"/>
        <v>42721.541666649697</v>
      </c>
      <c r="E6999" t="str">
        <f t="shared" si="659"/>
        <v>LRKPLGS</v>
      </c>
      <c r="F6999" s="39">
        <v>87.188705444335938</v>
      </c>
      <c r="G6999">
        <f t="shared" si="657"/>
        <v>1.3359572744445945E-3</v>
      </c>
      <c r="H6999" s="38">
        <f>G6999*SUMIF('Manual Inputs'!$B$11:$B$22,'Expanded kW'!A6999,'Manual Inputs'!$C$11:$C$22)</f>
        <v>43773.90925658786</v>
      </c>
    </row>
    <row r="7000" spans="1:8" x14ac:dyDescent="0.2">
      <c r="A7000">
        <f t="shared" si="654"/>
        <v>12</v>
      </c>
      <c r="B7000" t="b">
        <f t="shared" si="655"/>
        <v>0</v>
      </c>
      <c r="C7000" t="str">
        <f t="shared" si="656"/>
        <v>OFF</v>
      </c>
      <c r="D7000" s="4">
        <f t="shared" si="658"/>
        <v>42721.583333316361</v>
      </c>
      <c r="E7000" t="str">
        <f t="shared" si="659"/>
        <v>LRKPLGS</v>
      </c>
      <c r="F7000" s="39">
        <v>82.737297058105469</v>
      </c>
      <c r="G7000">
        <f t="shared" si="657"/>
        <v>1.2677501438902253E-3</v>
      </c>
      <c r="H7000" s="38">
        <f>G7000*SUMIF('Manual Inputs'!$B$11:$B$22,'Expanded kW'!A7000,'Manual Inputs'!$C$11:$C$22)</f>
        <v>41539.037827199929</v>
      </c>
    </row>
    <row r="7001" spans="1:8" x14ac:dyDescent="0.2">
      <c r="A7001">
        <f t="shared" si="654"/>
        <v>12</v>
      </c>
      <c r="B7001" t="b">
        <f t="shared" si="655"/>
        <v>0</v>
      </c>
      <c r="C7001" t="str">
        <f t="shared" si="656"/>
        <v>OFF</v>
      </c>
      <c r="D7001" s="4">
        <f t="shared" si="658"/>
        <v>42721.624999983025</v>
      </c>
      <c r="E7001" t="str">
        <f t="shared" si="659"/>
        <v>LRKPLGS</v>
      </c>
      <c r="F7001" s="39">
        <v>79.810531616210937</v>
      </c>
      <c r="G7001">
        <f t="shared" si="657"/>
        <v>1.2229045006068948E-3</v>
      </c>
      <c r="H7001" s="38">
        <f>G7001*SUMIF('Manual Inputs'!$B$11:$B$22,'Expanded kW'!A7001,'Manual Inputs'!$C$11:$C$22)</f>
        <v>40069.627721660487</v>
      </c>
    </row>
    <row r="7002" spans="1:8" x14ac:dyDescent="0.2">
      <c r="A7002">
        <f t="shared" si="654"/>
        <v>12</v>
      </c>
      <c r="B7002" t="b">
        <f t="shared" si="655"/>
        <v>0</v>
      </c>
      <c r="C7002" t="str">
        <f t="shared" si="656"/>
        <v>OFF</v>
      </c>
      <c r="D7002" s="4">
        <f t="shared" si="658"/>
        <v>42721.666666649689</v>
      </c>
      <c r="E7002" t="str">
        <f t="shared" si="659"/>
        <v>LRKPLGS</v>
      </c>
      <c r="F7002" s="39">
        <v>76.560401916503906</v>
      </c>
      <c r="G7002">
        <f t="shared" si="657"/>
        <v>1.1731040775694852E-3</v>
      </c>
      <c r="H7002" s="38">
        <f>G7002*SUMIF('Manual Inputs'!$B$11:$B$22,'Expanded kW'!A7002,'Manual Inputs'!$C$11:$C$22)</f>
        <v>38437.869550437877</v>
      </c>
    </row>
    <row r="7003" spans="1:8" x14ac:dyDescent="0.2">
      <c r="A7003">
        <f t="shared" si="654"/>
        <v>12</v>
      </c>
      <c r="B7003" t="b">
        <f t="shared" si="655"/>
        <v>0</v>
      </c>
      <c r="C7003" t="str">
        <f t="shared" si="656"/>
        <v>OFF</v>
      </c>
      <c r="D7003" s="4">
        <f t="shared" si="658"/>
        <v>42721.708333316354</v>
      </c>
      <c r="E7003" t="str">
        <f t="shared" si="659"/>
        <v>LRKPLGS</v>
      </c>
      <c r="F7003" s="39">
        <v>81.207717895507813</v>
      </c>
      <c r="G7003">
        <f t="shared" si="657"/>
        <v>1.2443130209429667E-3</v>
      </c>
      <c r="H7003" s="38">
        <f>G7003*SUMIF('Manual Inputs'!$B$11:$B$22,'Expanded kW'!A7003,'Manual Inputs'!$C$11:$C$22)</f>
        <v>40771.098228566203</v>
      </c>
    </row>
    <row r="7004" spans="1:8" x14ac:dyDescent="0.2">
      <c r="A7004">
        <f t="shared" si="654"/>
        <v>12</v>
      </c>
      <c r="B7004" t="b">
        <f t="shared" si="655"/>
        <v>0</v>
      </c>
      <c r="C7004" t="str">
        <f t="shared" si="656"/>
        <v>OFF</v>
      </c>
      <c r="D7004" s="4">
        <f t="shared" si="658"/>
        <v>42721.749999983018</v>
      </c>
      <c r="E7004" t="str">
        <f t="shared" si="659"/>
        <v>LRKPLGS</v>
      </c>
      <c r="F7004" s="39">
        <v>82.337570190429688</v>
      </c>
      <c r="G7004">
        <f t="shared" si="657"/>
        <v>1.2616252907462209E-3</v>
      </c>
      <c r="H7004" s="38">
        <f>G7004*SUMIF('Manual Inputs'!$B$11:$B$22,'Expanded kW'!A7004,'Manual Inputs'!$C$11:$C$22)</f>
        <v>41338.351195326133</v>
      </c>
    </row>
    <row r="7005" spans="1:8" x14ac:dyDescent="0.2">
      <c r="A7005">
        <f t="shared" si="654"/>
        <v>12</v>
      </c>
      <c r="B7005" t="b">
        <f t="shared" si="655"/>
        <v>0</v>
      </c>
      <c r="C7005" t="str">
        <f t="shared" si="656"/>
        <v>OFF</v>
      </c>
      <c r="D7005" s="4">
        <f t="shared" si="658"/>
        <v>42721.791666649682</v>
      </c>
      <c r="E7005" t="str">
        <f t="shared" si="659"/>
        <v>LRKPLGS</v>
      </c>
      <c r="F7005" s="39">
        <v>76.966056823730469</v>
      </c>
      <c r="G7005">
        <f t="shared" si="657"/>
        <v>1.1793197636662293E-3</v>
      </c>
      <c r="H7005" s="38">
        <f>G7005*SUMIF('Manual Inputs'!$B$11:$B$22,'Expanded kW'!A7005,'Manual Inputs'!$C$11:$C$22)</f>
        <v>38641.532410299485</v>
      </c>
    </row>
    <row r="7006" spans="1:8" x14ac:dyDescent="0.2">
      <c r="A7006">
        <f t="shared" si="654"/>
        <v>12</v>
      </c>
      <c r="B7006" t="b">
        <f t="shared" si="655"/>
        <v>0</v>
      </c>
      <c r="C7006" t="str">
        <f t="shared" si="656"/>
        <v>OFF</v>
      </c>
      <c r="D7006" s="4">
        <f t="shared" si="658"/>
        <v>42721.833333316346</v>
      </c>
      <c r="E7006" t="str">
        <f t="shared" si="659"/>
        <v>LRKPLGS</v>
      </c>
      <c r="F7006" s="39">
        <v>70.692924499511719</v>
      </c>
      <c r="G7006">
        <f t="shared" si="657"/>
        <v>1.0831990939145259E-3</v>
      </c>
      <c r="H7006" s="38">
        <f>G7006*SUMIF('Manual Inputs'!$B$11:$B$22,'Expanded kW'!A7006,'Manual Inputs'!$C$11:$C$22)</f>
        <v>35492.047351248657</v>
      </c>
    </row>
    <row r="7007" spans="1:8" x14ac:dyDescent="0.2">
      <c r="A7007">
        <f t="shared" si="654"/>
        <v>12</v>
      </c>
      <c r="B7007" t="b">
        <f t="shared" si="655"/>
        <v>0</v>
      </c>
      <c r="C7007" t="str">
        <f t="shared" si="656"/>
        <v>OFF</v>
      </c>
      <c r="D7007" s="4">
        <f t="shared" si="658"/>
        <v>42721.874999983011</v>
      </c>
      <c r="E7007" t="str">
        <f t="shared" si="659"/>
        <v>LRKPLGS</v>
      </c>
      <c r="F7007" s="39">
        <v>63.991786956787109</v>
      </c>
      <c r="G7007">
        <f t="shared" si="657"/>
        <v>9.8052027328480291E-4</v>
      </c>
      <c r="H7007" s="38">
        <f>G7007*SUMIF('Manual Inputs'!$B$11:$B$22,'Expanded kW'!A7007,'Manual Inputs'!$C$11:$C$22)</f>
        <v>32127.678248436187</v>
      </c>
    </row>
    <row r="7008" spans="1:8" x14ac:dyDescent="0.2">
      <c r="A7008">
        <f t="shared" si="654"/>
        <v>12</v>
      </c>
      <c r="B7008" t="b">
        <f t="shared" si="655"/>
        <v>0</v>
      </c>
      <c r="C7008" t="str">
        <f t="shared" si="656"/>
        <v>OFF</v>
      </c>
      <c r="D7008" s="4">
        <f t="shared" si="658"/>
        <v>42721.916666649675</v>
      </c>
      <c r="E7008" t="str">
        <f t="shared" si="659"/>
        <v>LRKPLGS</v>
      </c>
      <c r="F7008" s="39">
        <v>61.433124542236328</v>
      </c>
      <c r="G7008">
        <f t="shared" si="657"/>
        <v>9.4131492382873818E-4</v>
      </c>
      <c r="H7008" s="38">
        <f>G7008*SUMIF('Manual Inputs'!$B$11:$B$22,'Expanded kW'!A7008,'Manual Inputs'!$C$11:$C$22)</f>
        <v>30843.077728426244</v>
      </c>
    </row>
    <row r="7009" spans="1:8" x14ac:dyDescent="0.2">
      <c r="A7009">
        <f t="shared" si="654"/>
        <v>12</v>
      </c>
      <c r="B7009" t="b">
        <f t="shared" si="655"/>
        <v>0</v>
      </c>
      <c r="C7009" t="str">
        <f t="shared" si="656"/>
        <v>OFF</v>
      </c>
      <c r="D7009" s="4">
        <f t="shared" si="658"/>
        <v>42721.958333316339</v>
      </c>
      <c r="E7009" t="str">
        <f t="shared" si="659"/>
        <v>LRKPLGS</v>
      </c>
      <c r="F7009" s="39">
        <v>58.738872528076172</v>
      </c>
      <c r="G7009">
        <f t="shared" si="657"/>
        <v>9.0003198977024084E-4</v>
      </c>
      <c r="H7009" s="38">
        <f>G7009*SUMIF('Manual Inputs'!$B$11:$B$22,'Expanded kW'!A7009,'Manual Inputs'!$C$11:$C$22)</f>
        <v>29490.403175212225</v>
      </c>
    </row>
    <row r="7010" spans="1:8" x14ac:dyDescent="0.2">
      <c r="A7010">
        <f t="shared" si="654"/>
        <v>12</v>
      </c>
      <c r="B7010" t="b">
        <f t="shared" si="655"/>
        <v>0</v>
      </c>
      <c r="C7010" t="str">
        <f t="shared" si="656"/>
        <v>OFF</v>
      </c>
      <c r="D7010" s="4">
        <f t="shared" si="658"/>
        <v>42721.999999983003</v>
      </c>
      <c r="E7010" t="str">
        <f t="shared" si="659"/>
        <v>LRKPLGS</v>
      </c>
      <c r="F7010" s="39">
        <v>57.154270172119141</v>
      </c>
      <c r="G7010">
        <f t="shared" si="657"/>
        <v>8.7575176868249485E-4</v>
      </c>
      <c r="H7010" s="38">
        <f>G7010*SUMIF('Manual Inputs'!$B$11:$B$22,'Expanded kW'!A7010,'Manual Inputs'!$C$11:$C$22)</f>
        <v>28694.838665062191</v>
      </c>
    </row>
    <row r="7011" spans="1:8" x14ac:dyDescent="0.2">
      <c r="A7011">
        <f t="shared" si="654"/>
        <v>12</v>
      </c>
      <c r="B7011" t="b">
        <f t="shared" si="655"/>
        <v>0</v>
      </c>
      <c r="C7011" t="str">
        <f t="shared" si="656"/>
        <v>OFF</v>
      </c>
      <c r="D7011" s="4">
        <f t="shared" si="658"/>
        <v>42722.041666649668</v>
      </c>
      <c r="E7011" t="str">
        <f t="shared" si="659"/>
        <v>LRKPLGS</v>
      </c>
      <c r="F7011" s="39">
        <v>57.090572357177734</v>
      </c>
      <c r="G7011">
        <f t="shared" si="657"/>
        <v>8.7477575282351961E-4</v>
      </c>
      <c r="H7011" s="38">
        <f>G7011*SUMIF('Manual Inputs'!$B$11:$B$22,'Expanded kW'!A7011,'Manual Inputs'!$C$11:$C$22)</f>
        <v>28662.858578227802</v>
      </c>
    </row>
    <row r="7012" spans="1:8" x14ac:dyDescent="0.2">
      <c r="A7012">
        <f t="shared" si="654"/>
        <v>12</v>
      </c>
      <c r="B7012" t="b">
        <f t="shared" si="655"/>
        <v>0</v>
      </c>
      <c r="C7012" t="str">
        <f t="shared" si="656"/>
        <v>OFF</v>
      </c>
      <c r="D7012" s="4">
        <f t="shared" si="658"/>
        <v>42722.083333316332</v>
      </c>
      <c r="E7012" t="str">
        <f t="shared" si="659"/>
        <v>LRKPLGS</v>
      </c>
      <c r="F7012" s="39">
        <v>56.364997863769531</v>
      </c>
      <c r="G7012">
        <f t="shared" si="657"/>
        <v>8.6365806828307191E-4</v>
      </c>
      <c r="H7012" s="38">
        <f>G7012*SUMIF('Manual Inputs'!$B$11:$B$22,'Expanded kW'!A7012,'Manual Inputs'!$C$11:$C$22)</f>
        <v>28298.57708245972</v>
      </c>
    </row>
    <row r="7013" spans="1:8" x14ac:dyDescent="0.2">
      <c r="A7013">
        <f t="shared" si="654"/>
        <v>12</v>
      </c>
      <c r="B7013" t="b">
        <f t="shared" si="655"/>
        <v>0</v>
      </c>
      <c r="C7013" t="str">
        <f t="shared" si="656"/>
        <v>OFF</v>
      </c>
      <c r="D7013" s="4">
        <f t="shared" si="658"/>
        <v>42722.124999982996</v>
      </c>
      <c r="E7013" t="str">
        <f t="shared" si="659"/>
        <v>LRKPLGS</v>
      </c>
      <c r="F7013" s="39">
        <v>54.422481536865234</v>
      </c>
      <c r="G7013">
        <f t="shared" si="657"/>
        <v>8.3389367615877322E-4</v>
      </c>
      <c r="H7013" s="38">
        <f>G7013*SUMIF('Manual Inputs'!$B$11:$B$22,'Expanded kW'!A7013,'Manual Inputs'!$C$11:$C$22)</f>
        <v>27323.318498334556</v>
      </c>
    </row>
    <row r="7014" spans="1:8" x14ac:dyDescent="0.2">
      <c r="A7014">
        <f t="shared" si="654"/>
        <v>12</v>
      </c>
      <c r="B7014" t="b">
        <f t="shared" si="655"/>
        <v>0</v>
      </c>
      <c r="C7014" t="str">
        <f t="shared" si="656"/>
        <v>OFF</v>
      </c>
      <c r="D7014" s="4">
        <f t="shared" si="658"/>
        <v>42722.16666664966</v>
      </c>
      <c r="E7014" t="str">
        <f t="shared" si="659"/>
        <v>LRKPLGS</v>
      </c>
      <c r="F7014" s="39">
        <v>54.064498901367188</v>
      </c>
      <c r="G7014">
        <f t="shared" si="657"/>
        <v>8.2840845300307688E-4</v>
      </c>
      <c r="H7014" s="38">
        <f>G7014*SUMIF('Manual Inputs'!$B$11:$B$22,'Expanded kW'!A7014,'Manual Inputs'!$C$11:$C$22)</f>
        <v>27143.589950676167</v>
      </c>
    </row>
    <row r="7015" spans="1:8" x14ac:dyDescent="0.2">
      <c r="A7015">
        <f t="shared" si="654"/>
        <v>12</v>
      </c>
      <c r="B7015" t="b">
        <f t="shared" si="655"/>
        <v>0</v>
      </c>
      <c r="C7015" t="str">
        <f t="shared" si="656"/>
        <v>OFF</v>
      </c>
      <c r="D7015" s="4">
        <f t="shared" si="658"/>
        <v>42722.208333316325</v>
      </c>
      <c r="E7015" t="str">
        <f t="shared" si="659"/>
        <v>LRKPLGS</v>
      </c>
      <c r="F7015" s="39">
        <v>63.597488403320313</v>
      </c>
      <c r="G7015">
        <f t="shared" si="657"/>
        <v>9.744785960042146E-4</v>
      </c>
      <c r="H7015" s="38">
        <f>G7015*SUMIF('Manual Inputs'!$B$11:$B$22,'Expanded kW'!A7015,'Manual Inputs'!$C$11:$C$22)</f>
        <v>31929.716952744297</v>
      </c>
    </row>
    <row r="7016" spans="1:8" x14ac:dyDescent="0.2">
      <c r="A7016">
        <f t="shared" si="654"/>
        <v>12</v>
      </c>
      <c r="B7016" t="b">
        <f t="shared" si="655"/>
        <v>0</v>
      </c>
      <c r="C7016" t="str">
        <f t="shared" si="656"/>
        <v>OFF</v>
      </c>
      <c r="D7016" s="4">
        <f t="shared" si="658"/>
        <v>42722.249999982989</v>
      </c>
      <c r="E7016" t="str">
        <f t="shared" si="659"/>
        <v>LRKPLGS</v>
      </c>
      <c r="F7016" s="39">
        <v>62.890396118164063</v>
      </c>
      <c r="G7016">
        <f t="shared" si="657"/>
        <v>9.6364410686661369E-4</v>
      </c>
      <c r="H7016" s="38">
        <f>G7016*SUMIF('Manual Inputs'!$B$11:$B$22,'Expanded kW'!A7016,'Manual Inputs'!$C$11:$C$22)</f>
        <v>31574.71462338612</v>
      </c>
    </row>
    <row r="7017" spans="1:8" x14ac:dyDescent="0.2">
      <c r="A7017">
        <f t="shared" si="654"/>
        <v>12</v>
      </c>
      <c r="B7017" t="b">
        <f t="shared" si="655"/>
        <v>0</v>
      </c>
      <c r="C7017" t="str">
        <f t="shared" si="656"/>
        <v>OFF</v>
      </c>
      <c r="D7017" s="4">
        <f t="shared" si="658"/>
        <v>42722.291666649653</v>
      </c>
      <c r="E7017" t="str">
        <f t="shared" si="659"/>
        <v>LRKPLGS</v>
      </c>
      <c r="F7017" s="39">
        <v>62.789249420166016</v>
      </c>
      <c r="G7017">
        <f t="shared" si="657"/>
        <v>9.6209427691687542E-4</v>
      </c>
      <c r="H7017" s="38">
        <f>G7017*SUMIF('Manual Inputs'!$B$11:$B$22,'Expanded kW'!A7017,'Manual Inputs'!$C$11:$C$22)</f>
        <v>31523.932972744493</v>
      </c>
    </row>
    <row r="7018" spans="1:8" x14ac:dyDescent="0.2">
      <c r="A7018">
        <f t="shared" si="654"/>
        <v>12</v>
      </c>
      <c r="B7018" t="b">
        <f t="shared" si="655"/>
        <v>0</v>
      </c>
      <c r="C7018" t="str">
        <f t="shared" si="656"/>
        <v>OFF</v>
      </c>
      <c r="D7018" s="4">
        <f t="shared" si="658"/>
        <v>42722.333333316317</v>
      </c>
      <c r="E7018" t="str">
        <f t="shared" si="659"/>
        <v>LRKPLGS</v>
      </c>
      <c r="F7018" s="39">
        <v>68.452178955078125</v>
      </c>
      <c r="G7018">
        <f t="shared" si="657"/>
        <v>1.0488650560938066E-3</v>
      </c>
      <c r="H7018" s="38">
        <f>G7018*SUMIF('Manual Inputs'!$B$11:$B$22,'Expanded kW'!A7018,'Manual Inputs'!$C$11:$C$22)</f>
        <v>34367.059984716863</v>
      </c>
    </row>
    <row r="7019" spans="1:8" x14ac:dyDescent="0.2">
      <c r="A7019">
        <f t="shared" si="654"/>
        <v>12</v>
      </c>
      <c r="B7019" t="b">
        <f t="shared" si="655"/>
        <v>0</v>
      </c>
      <c r="C7019" t="str">
        <f t="shared" si="656"/>
        <v>OFF</v>
      </c>
      <c r="D7019" s="4">
        <f t="shared" si="658"/>
        <v>42722.374999982982</v>
      </c>
      <c r="E7019" t="str">
        <f t="shared" si="659"/>
        <v>LRKPLGS</v>
      </c>
      <c r="F7019" s="39">
        <v>71.375396728515625</v>
      </c>
      <c r="G7019">
        <f t="shared" si="657"/>
        <v>1.0936563398880456E-3</v>
      </c>
      <c r="H7019" s="38">
        <f>G7019*SUMIF('Manual Inputs'!$B$11:$B$22,'Expanded kW'!A7019,'Manual Inputs'!$C$11:$C$22)</f>
        <v>35834.688949954711</v>
      </c>
    </row>
    <row r="7020" spans="1:8" x14ac:dyDescent="0.2">
      <c r="A7020">
        <f t="shared" si="654"/>
        <v>12</v>
      </c>
      <c r="B7020" t="b">
        <f t="shared" si="655"/>
        <v>0</v>
      </c>
      <c r="C7020" t="str">
        <f t="shared" si="656"/>
        <v>OFF</v>
      </c>
      <c r="D7020" s="4">
        <f t="shared" si="658"/>
        <v>42722.416666649646</v>
      </c>
      <c r="E7020" t="str">
        <f t="shared" si="659"/>
        <v>LRKPLGS</v>
      </c>
      <c r="F7020" s="39">
        <v>73.749214172363281</v>
      </c>
      <c r="G7020">
        <f t="shared" si="657"/>
        <v>1.1300293846092616E-3</v>
      </c>
      <c r="H7020" s="38">
        <f>G7020*SUMIF('Manual Inputs'!$B$11:$B$22,'Expanded kW'!A7020,'Manual Inputs'!$C$11:$C$22)</f>
        <v>37026.486314637834</v>
      </c>
    </row>
    <row r="7021" spans="1:8" x14ac:dyDescent="0.2">
      <c r="A7021">
        <f t="shared" si="654"/>
        <v>12</v>
      </c>
      <c r="B7021" t="b">
        <f t="shared" si="655"/>
        <v>0</v>
      </c>
      <c r="C7021" t="str">
        <f t="shared" si="656"/>
        <v>OFF</v>
      </c>
      <c r="D7021" s="4">
        <f t="shared" si="658"/>
        <v>42722.45833331631</v>
      </c>
      <c r="E7021" t="str">
        <f t="shared" si="659"/>
        <v>LRKPLGS</v>
      </c>
      <c r="F7021" s="39">
        <v>80.431594848632812</v>
      </c>
      <c r="G7021">
        <f t="shared" si="657"/>
        <v>1.2324208013595628E-3</v>
      </c>
      <c r="H7021" s="38">
        <f>G7021*SUMIF('Manual Inputs'!$B$11:$B$22,'Expanded kW'!A7021,'Manual Inputs'!$C$11:$C$22)</f>
        <v>40381.438356307364</v>
      </c>
    </row>
    <row r="7022" spans="1:8" x14ac:dyDescent="0.2">
      <c r="A7022">
        <f t="shared" si="654"/>
        <v>12</v>
      </c>
      <c r="B7022" t="b">
        <f t="shared" si="655"/>
        <v>0</v>
      </c>
      <c r="C7022" t="str">
        <f t="shared" si="656"/>
        <v>OFF</v>
      </c>
      <c r="D7022" s="4">
        <f t="shared" si="658"/>
        <v>42722.499999982974</v>
      </c>
      <c r="E7022" t="str">
        <f t="shared" si="659"/>
        <v>LRKPLGS</v>
      </c>
      <c r="F7022" s="39">
        <v>82.369956970214844</v>
      </c>
      <c r="G7022">
        <f t="shared" si="657"/>
        <v>1.2621215402756675E-3</v>
      </c>
      <c r="H7022" s="38">
        <f>G7022*SUMIF('Manual Inputs'!$B$11:$B$22,'Expanded kW'!A7022,'Manual Inputs'!$C$11:$C$22)</f>
        <v>41354.611282595506</v>
      </c>
    </row>
    <row r="7023" spans="1:8" x14ac:dyDescent="0.2">
      <c r="A7023">
        <f t="shared" si="654"/>
        <v>12</v>
      </c>
      <c r="B7023" t="b">
        <f t="shared" si="655"/>
        <v>0</v>
      </c>
      <c r="C7023" t="str">
        <f t="shared" si="656"/>
        <v>OFF</v>
      </c>
      <c r="D7023" s="4">
        <f t="shared" si="658"/>
        <v>42722.541666649639</v>
      </c>
      <c r="E7023" t="str">
        <f t="shared" si="659"/>
        <v>LRKPLGS</v>
      </c>
      <c r="F7023" s="39">
        <v>79.689620971679688</v>
      </c>
      <c r="G7023">
        <f t="shared" si="657"/>
        <v>1.2210518356969608E-3</v>
      </c>
      <c r="H7023" s="38">
        <f>G7023*SUMIF('Manual Inputs'!$B$11:$B$22,'Expanded kW'!A7023,'Manual Inputs'!$C$11:$C$22)</f>
        <v>40008.923395854828</v>
      </c>
    </row>
    <row r="7024" spans="1:8" x14ac:dyDescent="0.2">
      <c r="A7024">
        <f t="shared" si="654"/>
        <v>12</v>
      </c>
      <c r="B7024" t="b">
        <f t="shared" si="655"/>
        <v>0</v>
      </c>
      <c r="C7024" t="str">
        <f t="shared" si="656"/>
        <v>OFF</v>
      </c>
      <c r="D7024" s="4">
        <f t="shared" si="658"/>
        <v>42722.583333316303</v>
      </c>
      <c r="E7024" t="str">
        <f t="shared" si="659"/>
        <v>LRKPLGS</v>
      </c>
      <c r="F7024" s="39">
        <v>87.5238037109375</v>
      </c>
      <c r="G7024">
        <f t="shared" si="657"/>
        <v>1.3410918496701201E-3</v>
      </c>
      <c r="H7024" s="38">
        <f>G7024*SUMIF('Manual Inputs'!$B$11:$B$22,'Expanded kW'!A7024,'Manual Inputs'!$C$11:$C$22)</f>
        <v>43942.148491698674</v>
      </c>
    </row>
    <row r="7025" spans="1:8" x14ac:dyDescent="0.2">
      <c r="A7025">
        <f t="shared" si="654"/>
        <v>12</v>
      </c>
      <c r="B7025" t="b">
        <f t="shared" si="655"/>
        <v>0</v>
      </c>
      <c r="C7025" t="str">
        <f t="shared" si="656"/>
        <v>OFF</v>
      </c>
      <c r="D7025" s="4">
        <f t="shared" si="658"/>
        <v>42722.624999982967</v>
      </c>
      <c r="E7025" t="str">
        <f t="shared" si="659"/>
        <v>LRKPLGS</v>
      </c>
      <c r="F7025" s="39">
        <v>89.324562072753906</v>
      </c>
      <c r="G7025">
        <f t="shared" si="657"/>
        <v>1.3686841418222436E-3</v>
      </c>
      <c r="H7025" s="38">
        <f>G7025*SUMIF('Manual Inputs'!$B$11:$B$22,'Expanded kW'!A7025,'Manual Inputs'!$C$11:$C$22)</f>
        <v>44846.236156740546</v>
      </c>
    </row>
    <row r="7026" spans="1:8" x14ac:dyDescent="0.2">
      <c r="A7026">
        <f t="shared" si="654"/>
        <v>12</v>
      </c>
      <c r="B7026" t="b">
        <f t="shared" si="655"/>
        <v>0</v>
      </c>
      <c r="C7026" t="str">
        <f t="shared" si="656"/>
        <v>OFF</v>
      </c>
      <c r="D7026" s="4">
        <f t="shared" si="658"/>
        <v>42722.666666649631</v>
      </c>
      <c r="E7026" t="str">
        <f t="shared" si="659"/>
        <v>LRKPLGS</v>
      </c>
      <c r="F7026" s="39">
        <v>87.462028503417969</v>
      </c>
      <c r="G7026">
        <f t="shared" si="657"/>
        <v>1.3401452931471685E-3</v>
      </c>
      <c r="H7026" s="38">
        <f>G7026*SUMIF('Manual Inputs'!$B$11:$B$22,'Expanded kW'!A7026,'Manual Inputs'!$C$11:$C$22)</f>
        <v>43911.133667995462</v>
      </c>
    </row>
    <row r="7027" spans="1:8" x14ac:dyDescent="0.2">
      <c r="A7027">
        <f t="shared" si="654"/>
        <v>12</v>
      </c>
      <c r="B7027" t="b">
        <f t="shared" si="655"/>
        <v>0</v>
      </c>
      <c r="C7027" t="str">
        <f t="shared" si="656"/>
        <v>OFF</v>
      </c>
      <c r="D7027" s="4">
        <f t="shared" si="658"/>
        <v>42722.708333316295</v>
      </c>
      <c r="E7027" t="str">
        <f t="shared" si="659"/>
        <v>LRKPLGS</v>
      </c>
      <c r="F7027" s="39">
        <v>95.138740539550781</v>
      </c>
      <c r="G7027">
        <f t="shared" si="657"/>
        <v>1.4577724472174352E-3</v>
      </c>
      <c r="H7027" s="38">
        <f>G7027*SUMIF('Manual Inputs'!$B$11:$B$22,'Expanded kW'!A7027,'Manual Inputs'!$C$11:$C$22)</f>
        <v>47765.29911690412</v>
      </c>
    </row>
    <row r="7028" spans="1:8" x14ac:dyDescent="0.2">
      <c r="A7028">
        <f t="shared" si="654"/>
        <v>12</v>
      </c>
      <c r="B7028" t="b">
        <f t="shared" si="655"/>
        <v>0</v>
      </c>
      <c r="C7028" t="str">
        <f t="shared" si="656"/>
        <v>OFF</v>
      </c>
      <c r="D7028" s="4">
        <f t="shared" si="658"/>
        <v>42722.74999998296</v>
      </c>
      <c r="E7028" t="str">
        <f t="shared" si="659"/>
        <v>LRKPLGS</v>
      </c>
      <c r="F7028" s="39">
        <v>86.750358581542969</v>
      </c>
      <c r="G7028">
        <f t="shared" si="657"/>
        <v>1.3292406627333207E-3</v>
      </c>
      <c r="H7028" s="38">
        <f>G7028*SUMIF('Manual Inputs'!$B$11:$B$22,'Expanded kW'!A7028,'Manual Inputs'!$C$11:$C$22)</f>
        <v>43553.833093086847</v>
      </c>
    </row>
    <row r="7029" spans="1:8" x14ac:dyDescent="0.2">
      <c r="A7029">
        <f t="shared" si="654"/>
        <v>12</v>
      </c>
      <c r="B7029" t="b">
        <f t="shared" si="655"/>
        <v>0</v>
      </c>
      <c r="C7029" t="str">
        <f t="shared" si="656"/>
        <v>OFF</v>
      </c>
      <c r="D7029" s="4">
        <f t="shared" si="658"/>
        <v>42722.791666649624</v>
      </c>
      <c r="E7029" t="str">
        <f t="shared" si="659"/>
        <v>LRKPLGS</v>
      </c>
      <c r="F7029" s="39">
        <v>79.76995849609375</v>
      </c>
      <c r="G7029">
        <f t="shared" si="657"/>
        <v>1.2222828150950935E-3</v>
      </c>
      <c r="H7029" s="38">
        <f>G7029*SUMIF('Manual Inputs'!$B$11:$B$22,'Expanded kW'!A7029,'Manual Inputs'!$C$11:$C$22)</f>
        <v>40049.257605265077</v>
      </c>
    </row>
    <row r="7030" spans="1:8" x14ac:dyDescent="0.2">
      <c r="A7030">
        <f t="shared" si="654"/>
        <v>12</v>
      </c>
      <c r="B7030" t="b">
        <f t="shared" si="655"/>
        <v>0</v>
      </c>
      <c r="C7030" t="str">
        <f t="shared" si="656"/>
        <v>OFF</v>
      </c>
      <c r="D7030" s="4">
        <f t="shared" si="658"/>
        <v>42722.833333316288</v>
      </c>
      <c r="E7030" t="str">
        <f t="shared" si="659"/>
        <v>LRKPLGS</v>
      </c>
      <c r="F7030" s="39">
        <v>78.422271728515625</v>
      </c>
      <c r="G7030">
        <f t="shared" si="657"/>
        <v>1.2016327557595045E-3</v>
      </c>
      <c r="H7030" s="38">
        <f>G7030*SUMIF('Manual Inputs'!$B$11:$B$22,'Expanded kW'!A7030,'Manual Inputs'!$C$11:$C$22)</f>
        <v>39372.638793578139</v>
      </c>
    </row>
    <row r="7031" spans="1:8" x14ac:dyDescent="0.2">
      <c r="A7031">
        <f t="shared" si="654"/>
        <v>12</v>
      </c>
      <c r="B7031" t="b">
        <f t="shared" si="655"/>
        <v>0</v>
      </c>
      <c r="C7031" t="str">
        <f t="shared" si="656"/>
        <v>OFF</v>
      </c>
      <c r="D7031" s="4">
        <f t="shared" si="658"/>
        <v>42722.874999982952</v>
      </c>
      <c r="E7031" t="str">
        <f t="shared" si="659"/>
        <v>LRKPLGS</v>
      </c>
      <c r="F7031" s="39">
        <v>77.6707763671875</v>
      </c>
      <c r="G7031">
        <f t="shared" si="657"/>
        <v>1.190117896242309E-3</v>
      </c>
      <c r="H7031" s="38">
        <f>G7031*SUMIF('Manual Inputs'!$B$11:$B$22,'Expanded kW'!A7031,'Manual Inputs'!$C$11:$C$22)</f>
        <v>38995.343482380682</v>
      </c>
    </row>
    <row r="7032" spans="1:8" x14ac:dyDescent="0.2">
      <c r="A7032">
        <f t="shared" si="654"/>
        <v>12</v>
      </c>
      <c r="B7032" t="b">
        <f t="shared" si="655"/>
        <v>0</v>
      </c>
      <c r="C7032" t="str">
        <f t="shared" si="656"/>
        <v>OFF</v>
      </c>
      <c r="D7032" s="4">
        <f t="shared" si="658"/>
        <v>42722.916666649617</v>
      </c>
      <c r="E7032" t="str">
        <f t="shared" si="659"/>
        <v>LRKPLGS</v>
      </c>
      <c r="F7032" s="39">
        <v>76.364662170410156</v>
      </c>
      <c r="G7032">
        <f t="shared" si="657"/>
        <v>1.1701048365971689E-3</v>
      </c>
      <c r="H7032" s="38">
        <f>G7032*SUMIF('Manual Inputs'!$B$11:$B$22,'Expanded kW'!A7032,'Manual Inputs'!$C$11:$C$22)</f>
        <v>38339.596570701004</v>
      </c>
    </row>
    <row r="7033" spans="1:8" x14ac:dyDescent="0.2">
      <c r="A7033">
        <f t="shared" si="654"/>
        <v>12</v>
      </c>
      <c r="B7033" t="b">
        <f t="shared" si="655"/>
        <v>0</v>
      </c>
      <c r="C7033" t="str">
        <f t="shared" si="656"/>
        <v>OFF</v>
      </c>
      <c r="D7033" s="4">
        <f t="shared" si="658"/>
        <v>42722.958333316281</v>
      </c>
      <c r="E7033" t="str">
        <f t="shared" si="659"/>
        <v>LRKPLGS</v>
      </c>
      <c r="F7033" s="39">
        <v>74.75732421875</v>
      </c>
      <c r="G7033">
        <f t="shared" si="657"/>
        <v>1.1454762471707299E-3</v>
      </c>
      <c r="H7033" s="38">
        <f>G7033*SUMIF('Manual Inputs'!$B$11:$B$22,'Expanded kW'!A7033,'Manual Inputs'!$C$11:$C$22)</f>
        <v>37532.617440983777</v>
      </c>
    </row>
    <row r="7034" spans="1:8" x14ac:dyDescent="0.2">
      <c r="A7034">
        <f t="shared" si="654"/>
        <v>12</v>
      </c>
      <c r="B7034" t="b">
        <f t="shared" si="655"/>
        <v>0</v>
      </c>
      <c r="C7034" t="str">
        <f t="shared" si="656"/>
        <v>OFF</v>
      </c>
      <c r="D7034" s="4">
        <f t="shared" si="658"/>
        <v>42722.999999982945</v>
      </c>
      <c r="E7034" t="str">
        <f t="shared" si="659"/>
        <v>LRKPLGS</v>
      </c>
      <c r="F7034" s="39">
        <v>73.779930114746094</v>
      </c>
      <c r="G7034">
        <f t="shared" si="657"/>
        <v>1.130500032572878E-3</v>
      </c>
      <c r="H7034" s="38">
        <f>G7034*SUMIF('Manual Inputs'!$B$11:$B$22,'Expanded kW'!A7034,'Manual Inputs'!$C$11:$C$22)</f>
        <v>37041.907542281289</v>
      </c>
    </row>
    <row r="7035" spans="1:8" x14ac:dyDescent="0.2">
      <c r="A7035">
        <f t="shared" si="654"/>
        <v>12</v>
      </c>
      <c r="B7035" t="b">
        <f t="shared" si="655"/>
        <v>0</v>
      </c>
      <c r="C7035" t="str">
        <f t="shared" si="656"/>
        <v>OFF</v>
      </c>
      <c r="D7035" s="4">
        <f t="shared" si="658"/>
        <v>42723.041666649609</v>
      </c>
      <c r="E7035" t="str">
        <f t="shared" si="659"/>
        <v>LRKPLGS</v>
      </c>
      <c r="F7035" s="39">
        <v>75.864738464355469</v>
      </c>
      <c r="G7035">
        <f t="shared" si="657"/>
        <v>1.1624447078182473E-3</v>
      </c>
      <c r="H7035" s="38">
        <f>G7035*SUMIF('Manual Inputs'!$B$11:$B$22,'Expanded kW'!A7035,'Manual Inputs'!$C$11:$C$22)</f>
        <v>38088.605174137301</v>
      </c>
    </row>
    <row r="7036" spans="1:8" x14ac:dyDescent="0.2">
      <c r="A7036">
        <f t="shared" si="654"/>
        <v>12</v>
      </c>
      <c r="B7036" t="b">
        <f t="shared" si="655"/>
        <v>0</v>
      </c>
      <c r="C7036" t="str">
        <f t="shared" si="656"/>
        <v>OFF</v>
      </c>
      <c r="D7036" s="4">
        <f t="shared" si="658"/>
        <v>42723.083333316274</v>
      </c>
      <c r="E7036" t="str">
        <f t="shared" si="659"/>
        <v>LRKPLGS</v>
      </c>
      <c r="F7036" s="39">
        <v>74.22705078125</v>
      </c>
      <c r="G7036">
        <f t="shared" si="657"/>
        <v>1.1373510817302918E-3</v>
      </c>
      <c r="H7036" s="38">
        <f>G7036*SUMIF('Manual Inputs'!$B$11:$B$22,'Expanded kW'!A7036,'Manual Inputs'!$C$11:$C$22)</f>
        <v>37266.388676420655</v>
      </c>
    </row>
    <row r="7037" spans="1:8" x14ac:dyDescent="0.2">
      <c r="A7037">
        <f t="shared" si="654"/>
        <v>12</v>
      </c>
      <c r="B7037" t="b">
        <f t="shared" si="655"/>
        <v>0</v>
      </c>
      <c r="C7037" t="str">
        <f t="shared" si="656"/>
        <v>OFF</v>
      </c>
      <c r="D7037" s="4">
        <f t="shared" si="658"/>
        <v>42723.124999982938</v>
      </c>
      <c r="E7037" t="str">
        <f t="shared" si="659"/>
        <v>LRKPLGS</v>
      </c>
      <c r="F7037" s="39">
        <v>74.417579650878906</v>
      </c>
      <c r="G7037">
        <f t="shared" si="657"/>
        <v>1.1402704785498138E-3</v>
      </c>
      <c r="H7037" s="38">
        <f>G7037*SUMIF('Manual Inputs'!$B$11:$B$22,'Expanded kW'!A7037,'Manual Inputs'!$C$11:$C$22)</f>
        <v>37362.045486639268</v>
      </c>
    </row>
    <row r="7038" spans="1:8" x14ac:dyDescent="0.2">
      <c r="A7038">
        <f t="shared" si="654"/>
        <v>12</v>
      </c>
      <c r="B7038" t="b">
        <f t="shared" si="655"/>
        <v>0</v>
      </c>
      <c r="C7038" t="str">
        <f t="shared" si="656"/>
        <v>OFF</v>
      </c>
      <c r="D7038" s="4">
        <f t="shared" si="658"/>
        <v>42723.166666649602</v>
      </c>
      <c r="E7038" t="str">
        <f t="shared" si="659"/>
        <v>LRKPLGS</v>
      </c>
      <c r="F7038" s="39">
        <v>77.459716796875</v>
      </c>
      <c r="G7038">
        <f t="shared" si="657"/>
        <v>1.1868839157988195E-3</v>
      </c>
      <c r="H7038" s="38">
        <f>G7038*SUMIF('Manual Inputs'!$B$11:$B$22,'Expanded kW'!A7038,'Manual Inputs'!$C$11:$C$22)</f>
        <v>38889.379040868327</v>
      </c>
    </row>
    <row r="7039" spans="1:8" x14ac:dyDescent="0.2">
      <c r="A7039">
        <f t="shared" si="654"/>
        <v>12</v>
      </c>
      <c r="B7039" t="b">
        <f t="shared" si="655"/>
        <v>0</v>
      </c>
      <c r="C7039" t="str">
        <f t="shared" si="656"/>
        <v>OFF</v>
      </c>
      <c r="D7039" s="4">
        <f t="shared" si="658"/>
        <v>42723.208333316266</v>
      </c>
      <c r="E7039" t="str">
        <f t="shared" si="659"/>
        <v>LRKPLGS</v>
      </c>
      <c r="F7039" s="39">
        <v>90.451736450195313</v>
      </c>
      <c r="G7039">
        <f t="shared" si="657"/>
        <v>1.3859553789788933E-3</v>
      </c>
      <c r="H7039" s="38">
        <f>G7039*SUMIF('Manual Inputs'!$B$11:$B$22,'Expanded kW'!A7039,'Manual Inputs'!$C$11:$C$22)</f>
        <v>45412.144649853471</v>
      </c>
    </row>
    <row r="7040" spans="1:8" x14ac:dyDescent="0.2">
      <c r="A7040">
        <f t="shared" si="654"/>
        <v>12</v>
      </c>
      <c r="B7040" t="b">
        <f t="shared" si="655"/>
        <v>0</v>
      </c>
      <c r="C7040" t="str">
        <f t="shared" si="656"/>
        <v>OFF</v>
      </c>
      <c r="D7040" s="4">
        <f t="shared" si="658"/>
        <v>42723.249999982931</v>
      </c>
      <c r="E7040" t="str">
        <f t="shared" si="659"/>
        <v>LRKPLGS</v>
      </c>
      <c r="F7040" s="39">
        <v>107.65878295898437</v>
      </c>
      <c r="G7040">
        <f t="shared" si="657"/>
        <v>1.6496119941100745E-3</v>
      </c>
      <c r="H7040" s="38">
        <f>G7040*SUMIF('Manual Inputs'!$B$11:$B$22,'Expanded kW'!A7040,'Manual Inputs'!$C$11:$C$22)</f>
        <v>54051.104118410993</v>
      </c>
    </row>
    <row r="7041" spans="1:8" x14ac:dyDescent="0.2">
      <c r="A7041">
        <f t="shared" si="654"/>
        <v>12</v>
      </c>
      <c r="B7041" t="b">
        <f t="shared" si="655"/>
        <v>0</v>
      </c>
      <c r="C7041" t="str">
        <f t="shared" si="656"/>
        <v>ON</v>
      </c>
      <c r="D7041" s="4">
        <f t="shared" si="658"/>
        <v>42723.291666649595</v>
      </c>
      <c r="E7041" t="str">
        <f t="shared" si="659"/>
        <v>LRKPLGS</v>
      </c>
      <c r="F7041" s="39">
        <v>119.68618011474609</v>
      </c>
      <c r="G7041">
        <f t="shared" si="657"/>
        <v>1.8339029368530252E-3</v>
      </c>
      <c r="H7041" s="38">
        <f>G7041*SUMIF('Manual Inputs'!$B$11:$B$22,'Expanded kW'!A7041,'Manual Inputs'!$C$11:$C$22)</f>
        <v>60089.571933779378</v>
      </c>
    </row>
    <row r="7042" spans="1:8" x14ac:dyDescent="0.2">
      <c r="A7042">
        <f t="shared" ref="A7042:A7105" si="660">MONTH(D7042)</f>
        <v>12</v>
      </c>
      <c r="B7042" t="b">
        <f t="shared" ref="B7042:B7105" si="661">IF(ISNA(VLOOKUP(DATE(YEAR(D7042),MONTH(D7042),DAY(D7042)),Holidays,1,FALSE)),FALSE,TRUE)</f>
        <v>0</v>
      </c>
      <c r="C7042" t="str">
        <f t="shared" ref="C7042:C7105" si="662">IF(OR(HOUR(D7042)&lt;PkStart,HOUR(D7042)&gt;OPkStart-1,WEEKDAY(D7042,2)&gt;5,B7042)=TRUE,"OFF","ON")</f>
        <v>ON</v>
      </c>
      <c r="D7042" s="4">
        <f t="shared" si="658"/>
        <v>42723.333333316259</v>
      </c>
      <c r="E7042" t="str">
        <f t="shared" si="659"/>
        <v>LRKPLGS</v>
      </c>
      <c r="F7042" s="39">
        <v>121.17044067382812</v>
      </c>
      <c r="G7042">
        <f t="shared" ref="G7042:G7105" si="663">IF(SUMIF($A$2:$A$8761,A7042,$F$2:$F$8761)=0,0,F7042/SUMIF($A$2:$A$8761,A7042,$F$2:$F$8761))</f>
        <v>1.8566456611654395E-3</v>
      </c>
      <c r="H7042" s="38">
        <f>G7042*SUMIF('Manual Inputs'!$B$11:$B$22,'Expanded kW'!A7042,'Manual Inputs'!$C$11:$C$22)</f>
        <v>60834.758901463734</v>
      </c>
    </row>
    <row r="7043" spans="1:8" x14ac:dyDescent="0.2">
      <c r="A7043">
        <f t="shared" si="660"/>
        <v>12</v>
      </c>
      <c r="B7043" t="b">
        <f t="shared" si="661"/>
        <v>0</v>
      </c>
      <c r="C7043" t="str">
        <f t="shared" si="662"/>
        <v>ON</v>
      </c>
      <c r="D7043" s="4">
        <f t="shared" si="658"/>
        <v>42723.374999982923</v>
      </c>
      <c r="E7043" t="str">
        <f t="shared" si="659"/>
        <v>LRKPLGS</v>
      </c>
      <c r="F7043" s="39">
        <v>128.35528564453125</v>
      </c>
      <c r="G7043">
        <f t="shared" si="663"/>
        <v>1.9667361351029793E-3</v>
      </c>
      <c r="H7043" s="38">
        <f>G7043*SUMIF('Manual Inputs'!$B$11:$B$22,'Expanded kW'!A7043,'Manual Inputs'!$C$11:$C$22)</f>
        <v>64441.977865977467</v>
      </c>
    </row>
    <row r="7044" spans="1:8" x14ac:dyDescent="0.2">
      <c r="A7044">
        <f t="shared" si="660"/>
        <v>12</v>
      </c>
      <c r="B7044" t="b">
        <f t="shared" si="661"/>
        <v>0</v>
      </c>
      <c r="C7044" t="str">
        <f t="shared" si="662"/>
        <v>ON</v>
      </c>
      <c r="D7044" s="4">
        <f t="shared" ref="D7044:D7107" si="664">+D7043+1/24</f>
        <v>42723.416666649588</v>
      </c>
      <c r="E7044" t="str">
        <f t="shared" ref="E7044:E7107" si="665">+E7043</f>
        <v>LRKPLGS</v>
      </c>
      <c r="F7044" s="39">
        <v>127.57733917236328</v>
      </c>
      <c r="G7044">
        <f t="shared" si="663"/>
        <v>1.9548159759112038E-3</v>
      </c>
      <c r="H7044" s="38">
        <f>G7044*SUMIF('Manual Inputs'!$B$11:$B$22,'Expanded kW'!A7044,'Manual Inputs'!$C$11:$C$22)</f>
        <v>64051.40252590771</v>
      </c>
    </row>
    <row r="7045" spans="1:8" x14ac:dyDescent="0.2">
      <c r="A7045">
        <f t="shared" si="660"/>
        <v>12</v>
      </c>
      <c r="B7045" t="b">
        <f t="shared" si="661"/>
        <v>0</v>
      </c>
      <c r="C7045" t="str">
        <f t="shared" si="662"/>
        <v>ON</v>
      </c>
      <c r="D7045" s="4">
        <f t="shared" si="664"/>
        <v>42723.458333316252</v>
      </c>
      <c r="E7045" t="str">
        <f t="shared" si="665"/>
        <v>LRKPLGS</v>
      </c>
      <c r="F7045" s="39">
        <v>118.63190460205078</v>
      </c>
      <c r="G7045">
        <f t="shared" si="663"/>
        <v>1.8177486995206069E-3</v>
      </c>
      <c r="H7045" s="38">
        <f>G7045*SUMIF('Manual Inputs'!$B$11:$B$22,'Expanded kW'!A7045,'Manual Inputs'!$C$11:$C$22)</f>
        <v>59560.263001057232</v>
      </c>
    </row>
    <row r="7046" spans="1:8" x14ac:dyDescent="0.2">
      <c r="A7046">
        <f t="shared" si="660"/>
        <v>12</v>
      </c>
      <c r="B7046" t="b">
        <f t="shared" si="661"/>
        <v>0</v>
      </c>
      <c r="C7046" t="str">
        <f t="shared" si="662"/>
        <v>ON</v>
      </c>
      <c r="D7046" s="4">
        <f t="shared" si="664"/>
        <v>42723.499999982916</v>
      </c>
      <c r="E7046" t="str">
        <f t="shared" si="665"/>
        <v>LRKPLGS</v>
      </c>
      <c r="F7046" s="39">
        <v>127.21680450439453</v>
      </c>
      <c r="G7046">
        <f t="shared" si="663"/>
        <v>1.9492916489939997E-3</v>
      </c>
      <c r="H7046" s="38">
        <f>G7046*SUMIF('Manual Inputs'!$B$11:$B$22,'Expanded kW'!A7046,'Manual Inputs'!$C$11:$C$22)</f>
        <v>63870.392706354949</v>
      </c>
    </row>
    <row r="7047" spans="1:8" x14ac:dyDescent="0.2">
      <c r="A7047">
        <f t="shared" si="660"/>
        <v>12</v>
      </c>
      <c r="B7047" t="b">
        <f t="shared" si="661"/>
        <v>0</v>
      </c>
      <c r="C7047" t="str">
        <f t="shared" si="662"/>
        <v>ON</v>
      </c>
      <c r="D7047" s="4">
        <f t="shared" si="664"/>
        <v>42723.54166664958</v>
      </c>
      <c r="E7047" t="str">
        <f t="shared" si="665"/>
        <v>LRKPLGS</v>
      </c>
      <c r="F7047" s="39">
        <v>121.83013153076172</v>
      </c>
      <c r="G7047">
        <f t="shared" si="663"/>
        <v>1.866753837387504E-3</v>
      </c>
      <c r="H7047" s="38">
        <f>G7047*SUMIF('Manual Inputs'!$B$11:$B$22,'Expanded kW'!A7047,'Manual Inputs'!$C$11:$C$22)</f>
        <v>61165.962898147089</v>
      </c>
    </row>
    <row r="7048" spans="1:8" x14ac:dyDescent="0.2">
      <c r="A7048">
        <f t="shared" si="660"/>
        <v>12</v>
      </c>
      <c r="B7048" t="b">
        <f t="shared" si="661"/>
        <v>0</v>
      </c>
      <c r="C7048" t="str">
        <f t="shared" si="662"/>
        <v>ON</v>
      </c>
      <c r="D7048" s="4">
        <f t="shared" si="664"/>
        <v>42723.583333316245</v>
      </c>
      <c r="E7048" t="str">
        <f t="shared" si="665"/>
        <v>LRKPLGS</v>
      </c>
      <c r="F7048" s="39">
        <v>122.87736511230469</v>
      </c>
      <c r="G7048">
        <f t="shared" si="663"/>
        <v>1.8828001740566291E-3</v>
      </c>
      <c r="H7048" s="38">
        <f>G7048*SUMIF('Manual Inputs'!$B$11:$B$22,'Expanded kW'!A7048,'Manual Inputs'!$C$11:$C$22)</f>
        <v>61691.736363130811</v>
      </c>
    </row>
    <row r="7049" spans="1:8" x14ac:dyDescent="0.2">
      <c r="A7049">
        <f t="shared" si="660"/>
        <v>12</v>
      </c>
      <c r="B7049" t="b">
        <f t="shared" si="661"/>
        <v>0</v>
      </c>
      <c r="C7049" t="str">
        <f t="shared" si="662"/>
        <v>ON</v>
      </c>
      <c r="D7049" s="4">
        <f t="shared" si="664"/>
        <v>42723.624999982909</v>
      </c>
      <c r="E7049" t="str">
        <f t="shared" si="665"/>
        <v>LRKPLGS</v>
      </c>
      <c r="F7049" s="39">
        <v>122.81900787353516</v>
      </c>
      <c r="G7049">
        <f t="shared" si="663"/>
        <v>1.8819059896866086E-3</v>
      </c>
      <c r="H7049" s="38">
        <f>G7049*SUMIF('Manual Inputs'!$B$11:$B$22,'Expanded kW'!A7049,'Manual Inputs'!$C$11:$C$22)</f>
        <v>61662.437562771935</v>
      </c>
    </row>
    <row r="7050" spans="1:8" x14ac:dyDescent="0.2">
      <c r="A7050">
        <f t="shared" si="660"/>
        <v>12</v>
      </c>
      <c r="B7050" t="b">
        <f t="shared" si="661"/>
        <v>0</v>
      </c>
      <c r="C7050" t="str">
        <f t="shared" si="662"/>
        <v>ON</v>
      </c>
      <c r="D7050" s="4">
        <f t="shared" si="664"/>
        <v>42723.666666649573</v>
      </c>
      <c r="E7050" t="str">
        <f t="shared" si="665"/>
        <v>LRKPLGS</v>
      </c>
      <c r="F7050" s="39">
        <v>107.45352172851562</v>
      </c>
      <c r="G7050">
        <f t="shared" si="663"/>
        <v>1.6464668592831647E-3</v>
      </c>
      <c r="H7050" s="38">
        <f>G7050*SUMIF('Manual Inputs'!$B$11:$B$22,'Expanded kW'!A7050,'Manual Inputs'!$C$11:$C$22)</f>
        <v>53948.050787929213</v>
      </c>
    </row>
    <row r="7051" spans="1:8" x14ac:dyDescent="0.2">
      <c r="A7051">
        <f t="shared" si="660"/>
        <v>12</v>
      </c>
      <c r="B7051" t="b">
        <f t="shared" si="661"/>
        <v>0</v>
      </c>
      <c r="C7051" t="str">
        <f t="shared" si="662"/>
        <v>ON</v>
      </c>
      <c r="D7051" s="4">
        <f t="shared" si="664"/>
        <v>42723.708333316237</v>
      </c>
      <c r="E7051" t="str">
        <f t="shared" si="665"/>
        <v>LRKPLGS</v>
      </c>
      <c r="F7051" s="39">
        <v>106.43621063232422</v>
      </c>
      <c r="G7051">
        <f t="shared" si="663"/>
        <v>1.6308790127564398E-3</v>
      </c>
      <c r="H7051" s="38">
        <f>G7051*SUMIF('Manual Inputs'!$B$11:$B$22,'Expanded kW'!A7051,'Manual Inputs'!$C$11:$C$22)</f>
        <v>53437.300188026871</v>
      </c>
    </row>
    <row r="7052" spans="1:8" x14ac:dyDescent="0.2">
      <c r="A7052">
        <f t="shared" si="660"/>
        <v>12</v>
      </c>
      <c r="B7052" t="b">
        <f t="shared" si="661"/>
        <v>0</v>
      </c>
      <c r="C7052" t="str">
        <f t="shared" si="662"/>
        <v>ON</v>
      </c>
      <c r="D7052" s="4">
        <f t="shared" si="664"/>
        <v>42723.749999982901</v>
      </c>
      <c r="E7052" t="str">
        <f t="shared" si="665"/>
        <v>LRKPLGS</v>
      </c>
      <c r="F7052" s="39">
        <v>99.625961303710938</v>
      </c>
      <c r="G7052">
        <f t="shared" si="663"/>
        <v>1.5265283163563091E-3</v>
      </c>
      <c r="H7052" s="38">
        <f>G7052*SUMIF('Manual Inputs'!$B$11:$B$22,'Expanded kW'!A7052,'Manual Inputs'!$C$11:$C$22)</f>
        <v>50018.150487315004</v>
      </c>
    </row>
    <row r="7053" spans="1:8" x14ac:dyDescent="0.2">
      <c r="A7053">
        <f t="shared" si="660"/>
        <v>12</v>
      </c>
      <c r="B7053" t="b">
        <f t="shared" si="661"/>
        <v>0</v>
      </c>
      <c r="C7053" t="str">
        <f t="shared" si="662"/>
        <v>ON</v>
      </c>
      <c r="D7053" s="4">
        <f t="shared" si="664"/>
        <v>42723.791666649566</v>
      </c>
      <c r="E7053" t="str">
        <f t="shared" si="665"/>
        <v>LRKPLGS</v>
      </c>
      <c r="F7053" s="39">
        <v>97.169891357421875</v>
      </c>
      <c r="G7053">
        <f t="shared" si="663"/>
        <v>1.488894949803064E-3</v>
      </c>
      <c r="H7053" s="38">
        <f>G7053*SUMIF('Manual Inputs'!$B$11:$B$22,'Expanded kW'!A7053,'Manual Inputs'!$C$11:$C$22)</f>
        <v>48785.057480499709</v>
      </c>
    </row>
    <row r="7054" spans="1:8" x14ac:dyDescent="0.2">
      <c r="A7054">
        <f t="shared" si="660"/>
        <v>12</v>
      </c>
      <c r="B7054" t="b">
        <f t="shared" si="661"/>
        <v>0</v>
      </c>
      <c r="C7054" t="str">
        <f t="shared" si="662"/>
        <v>ON</v>
      </c>
      <c r="D7054" s="4">
        <f t="shared" si="664"/>
        <v>42723.83333331623</v>
      </c>
      <c r="E7054" t="str">
        <f t="shared" si="665"/>
        <v>LRKPLGS</v>
      </c>
      <c r="F7054" s="39">
        <v>90.59423828125</v>
      </c>
      <c r="G7054">
        <f t="shared" si="663"/>
        <v>1.3881388769084585E-3</v>
      </c>
      <c r="H7054" s="38">
        <f>G7054*SUMIF('Manual Inputs'!$B$11:$B$22,'Expanded kW'!A7054,'Manual Inputs'!$C$11:$C$22)</f>
        <v>45483.689033838709</v>
      </c>
    </row>
    <row r="7055" spans="1:8" x14ac:dyDescent="0.2">
      <c r="A7055">
        <f t="shared" si="660"/>
        <v>12</v>
      </c>
      <c r="B7055" t="b">
        <f t="shared" si="661"/>
        <v>0</v>
      </c>
      <c r="C7055" t="str">
        <f t="shared" si="662"/>
        <v>OFF</v>
      </c>
      <c r="D7055" s="4">
        <f t="shared" si="664"/>
        <v>42723.874999982894</v>
      </c>
      <c r="E7055" t="str">
        <f t="shared" si="665"/>
        <v>LRKPLGS</v>
      </c>
      <c r="F7055" s="39">
        <v>86.108894348144531</v>
      </c>
      <c r="G7055">
        <f t="shared" si="663"/>
        <v>1.3194117656928457E-3</v>
      </c>
      <c r="H7055" s="38">
        <f>G7055*SUMIF('Manual Inputs'!$B$11:$B$22,'Expanded kW'!A7055,'Manual Inputs'!$C$11:$C$22)</f>
        <v>43231.779944103495</v>
      </c>
    </row>
    <row r="7056" spans="1:8" x14ac:dyDescent="0.2">
      <c r="A7056">
        <f t="shared" si="660"/>
        <v>12</v>
      </c>
      <c r="B7056" t="b">
        <f t="shared" si="661"/>
        <v>0</v>
      </c>
      <c r="C7056" t="str">
        <f t="shared" si="662"/>
        <v>OFF</v>
      </c>
      <c r="D7056" s="4">
        <f t="shared" si="664"/>
        <v>42723.916666649558</v>
      </c>
      <c r="E7056" t="str">
        <f t="shared" si="665"/>
        <v>LRKPLGS</v>
      </c>
      <c r="F7056" s="39">
        <v>83.122917175292969</v>
      </c>
      <c r="G7056">
        <f t="shared" si="663"/>
        <v>1.2736588450012621E-3</v>
      </c>
      <c r="H7056" s="38">
        <f>G7056*SUMIF('Manual Inputs'!$B$11:$B$22,'Expanded kW'!A7056,'Manual Inputs'!$C$11:$C$22)</f>
        <v>41732.642032369105</v>
      </c>
    </row>
    <row r="7057" spans="1:8" x14ac:dyDescent="0.2">
      <c r="A7057">
        <f t="shared" si="660"/>
        <v>12</v>
      </c>
      <c r="B7057" t="b">
        <f t="shared" si="661"/>
        <v>0</v>
      </c>
      <c r="C7057" t="str">
        <f t="shared" si="662"/>
        <v>OFF</v>
      </c>
      <c r="D7057" s="4">
        <f t="shared" si="664"/>
        <v>42723.958333316223</v>
      </c>
      <c r="E7057" t="str">
        <f t="shared" si="665"/>
        <v>LRKPLGS</v>
      </c>
      <c r="F7057" s="39">
        <v>82.367889404296875</v>
      </c>
      <c r="G7057">
        <f t="shared" si="663"/>
        <v>1.2620898597992293E-3</v>
      </c>
      <c r="H7057" s="38">
        <f>G7057*SUMIF('Manual Inputs'!$B$11:$B$22,'Expanded kW'!A7057,'Manual Inputs'!$C$11:$C$22)</f>
        <v>41353.573241688558</v>
      </c>
    </row>
    <row r="7058" spans="1:8" x14ac:dyDescent="0.2">
      <c r="A7058">
        <f t="shared" si="660"/>
        <v>12</v>
      </c>
      <c r="B7058" t="b">
        <f t="shared" si="661"/>
        <v>0</v>
      </c>
      <c r="C7058" t="str">
        <f t="shared" si="662"/>
        <v>OFF</v>
      </c>
      <c r="D7058" s="4">
        <f t="shared" si="664"/>
        <v>42723.999999982887</v>
      </c>
      <c r="E7058" t="str">
        <f t="shared" si="665"/>
        <v>LRKPLGS</v>
      </c>
      <c r="F7058" s="39">
        <v>82.253799438476563</v>
      </c>
      <c r="G7058">
        <f t="shared" si="663"/>
        <v>1.2603417053909029E-3</v>
      </c>
      <c r="H7058" s="38">
        <f>G7058*SUMIF('Manual Inputs'!$B$11:$B$22,'Expanded kW'!A7058,'Manual Inputs'!$C$11:$C$22)</f>
        <v>41296.293301753052</v>
      </c>
    </row>
    <row r="7059" spans="1:8" x14ac:dyDescent="0.2">
      <c r="A7059">
        <f t="shared" si="660"/>
        <v>12</v>
      </c>
      <c r="B7059" t="b">
        <f t="shared" si="661"/>
        <v>0</v>
      </c>
      <c r="C7059" t="str">
        <f t="shared" si="662"/>
        <v>OFF</v>
      </c>
      <c r="D7059" s="4">
        <f t="shared" si="664"/>
        <v>42724.041666649551</v>
      </c>
      <c r="E7059" t="str">
        <f t="shared" si="665"/>
        <v>LRKPLGS</v>
      </c>
      <c r="F7059" s="39">
        <v>80.489654541015625</v>
      </c>
      <c r="G7059">
        <f t="shared" si="663"/>
        <v>1.2333104265466275E-3</v>
      </c>
      <c r="H7059" s="38">
        <f>G7059*SUMIF('Manual Inputs'!$B$11:$B$22,'Expanded kW'!A7059,'Manual Inputs'!$C$11:$C$22)</f>
        <v>40410.587770705468</v>
      </c>
    </row>
    <row r="7060" spans="1:8" x14ac:dyDescent="0.2">
      <c r="A7060">
        <f t="shared" si="660"/>
        <v>12</v>
      </c>
      <c r="B7060" t="b">
        <f t="shared" si="661"/>
        <v>0</v>
      </c>
      <c r="C7060" t="str">
        <f t="shared" si="662"/>
        <v>OFF</v>
      </c>
      <c r="D7060" s="4">
        <f t="shared" si="664"/>
        <v>42724.083333316215</v>
      </c>
      <c r="E7060" t="str">
        <f t="shared" si="665"/>
        <v>LRKPLGS</v>
      </c>
      <c r="F7060" s="39">
        <v>79.950202941894531</v>
      </c>
      <c r="G7060">
        <f t="shared" si="663"/>
        <v>1.2250446278473143E-3</v>
      </c>
      <c r="H7060" s="38">
        <f>G7060*SUMIF('Manual Inputs'!$B$11:$B$22,'Expanded kW'!A7060,'Manual Inputs'!$C$11:$C$22)</f>
        <v>40139.751023813711</v>
      </c>
    </row>
    <row r="7061" spans="1:8" x14ac:dyDescent="0.2">
      <c r="A7061">
        <f t="shared" si="660"/>
        <v>12</v>
      </c>
      <c r="B7061" t="b">
        <f t="shared" si="661"/>
        <v>0</v>
      </c>
      <c r="C7061" t="str">
        <f t="shared" si="662"/>
        <v>OFF</v>
      </c>
      <c r="D7061" s="4">
        <f t="shared" si="664"/>
        <v>42724.12499998288</v>
      </c>
      <c r="E7061" t="str">
        <f t="shared" si="665"/>
        <v>LRKPLGS</v>
      </c>
      <c r="F7061" s="39">
        <v>81.378547668457031</v>
      </c>
      <c r="G7061">
        <f t="shared" si="663"/>
        <v>1.246930576470373E-3</v>
      </c>
      <c r="H7061" s="38">
        <f>G7061*SUMIF('Manual Inputs'!$B$11:$B$22,'Expanded kW'!A7061,'Manual Inputs'!$C$11:$C$22)</f>
        <v>40856.864922099419</v>
      </c>
    </row>
    <row r="7062" spans="1:8" x14ac:dyDescent="0.2">
      <c r="A7062">
        <f t="shared" si="660"/>
        <v>12</v>
      </c>
      <c r="B7062" t="b">
        <f t="shared" si="661"/>
        <v>0</v>
      </c>
      <c r="C7062" t="str">
        <f t="shared" si="662"/>
        <v>OFF</v>
      </c>
      <c r="D7062" s="4">
        <f t="shared" si="664"/>
        <v>42724.166666649544</v>
      </c>
      <c r="E7062" t="str">
        <f t="shared" si="665"/>
        <v>LRKPLGS</v>
      </c>
      <c r="F7062" s="39">
        <v>85.122581481933594</v>
      </c>
      <c r="G7062">
        <f t="shared" si="663"/>
        <v>1.3042988925084395E-3</v>
      </c>
      <c r="H7062" s="38">
        <f>G7062*SUMIF('Manual Inputs'!$B$11:$B$22,'Expanded kW'!A7062,'Manual Inputs'!$C$11:$C$22)</f>
        <v>42736.592296986906</v>
      </c>
    </row>
    <row r="7063" spans="1:8" x14ac:dyDescent="0.2">
      <c r="A7063">
        <f t="shared" si="660"/>
        <v>12</v>
      </c>
      <c r="B7063" t="b">
        <f t="shared" si="661"/>
        <v>0</v>
      </c>
      <c r="C7063" t="str">
        <f t="shared" si="662"/>
        <v>OFF</v>
      </c>
      <c r="D7063" s="4">
        <f t="shared" si="664"/>
        <v>42724.208333316208</v>
      </c>
      <c r="E7063" t="str">
        <f t="shared" si="665"/>
        <v>LRKPLGS</v>
      </c>
      <c r="F7063" s="39">
        <v>100.38175964355469</v>
      </c>
      <c r="G7063">
        <f t="shared" si="663"/>
        <v>1.5381091086731768E-3</v>
      </c>
      <c r="H7063" s="38">
        <f>G7063*SUMIF('Manual Inputs'!$B$11:$B$22,'Expanded kW'!A7063,'Manual Inputs'!$C$11:$C$22)</f>
        <v>50397.606149329877</v>
      </c>
    </row>
    <row r="7064" spans="1:8" x14ac:dyDescent="0.2">
      <c r="A7064">
        <f t="shared" si="660"/>
        <v>12</v>
      </c>
      <c r="B7064" t="b">
        <f t="shared" si="661"/>
        <v>0</v>
      </c>
      <c r="C7064" t="str">
        <f t="shared" si="662"/>
        <v>OFF</v>
      </c>
      <c r="D7064" s="4">
        <f t="shared" si="664"/>
        <v>42724.249999982872</v>
      </c>
      <c r="E7064" t="str">
        <f t="shared" si="665"/>
        <v>LRKPLGS</v>
      </c>
      <c r="F7064" s="39">
        <v>121.96742248535156</v>
      </c>
      <c r="G7064">
        <f t="shared" si="663"/>
        <v>1.8688574911642749E-3</v>
      </c>
      <c r="H7064" s="38">
        <f>G7064*SUMIF('Manual Inputs'!$B$11:$B$22,'Expanded kW'!A7064,'Manual Inputs'!$C$11:$C$22)</f>
        <v>61234.891112614074</v>
      </c>
    </row>
    <row r="7065" spans="1:8" x14ac:dyDescent="0.2">
      <c r="A7065">
        <f t="shared" si="660"/>
        <v>12</v>
      </c>
      <c r="B7065" t="b">
        <f t="shared" si="661"/>
        <v>0</v>
      </c>
      <c r="C7065" t="str">
        <f t="shared" si="662"/>
        <v>ON</v>
      </c>
      <c r="D7065" s="4">
        <f t="shared" si="664"/>
        <v>42724.291666649537</v>
      </c>
      <c r="E7065" t="str">
        <f t="shared" si="665"/>
        <v>LRKPLGS</v>
      </c>
      <c r="F7065" s="39">
        <v>134.1397705078125</v>
      </c>
      <c r="G7065">
        <f t="shared" si="663"/>
        <v>2.0553694574195827E-3</v>
      </c>
      <c r="H7065" s="38">
        <f>G7065*SUMIF('Manual Inputs'!$B$11:$B$22,'Expanded kW'!A7065,'Manual Inputs'!$C$11:$C$22)</f>
        <v>67346.132873337177</v>
      </c>
    </row>
    <row r="7066" spans="1:8" x14ac:dyDescent="0.2">
      <c r="A7066">
        <f t="shared" si="660"/>
        <v>12</v>
      </c>
      <c r="B7066" t="b">
        <f t="shared" si="661"/>
        <v>0</v>
      </c>
      <c r="C7066" t="str">
        <f t="shared" si="662"/>
        <v>ON</v>
      </c>
      <c r="D7066" s="4">
        <f t="shared" si="664"/>
        <v>42724.333333316201</v>
      </c>
      <c r="E7066" t="str">
        <f t="shared" si="665"/>
        <v>LRKPLGS</v>
      </c>
      <c r="F7066" s="39">
        <v>139.85943603515625</v>
      </c>
      <c r="G7066">
        <f t="shared" si="663"/>
        <v>2.1430095792645304E-3</v>
      </c>
      <c r="H7066" s="38">
        <f>G7066*SUMIF('Manual Inputs'!$B$11:$B$22,'Expanded kW'!A7066,'Manual Inputs'!$C$11:$C$22)</f>
        <v>70217.744723702635</v>
      </c>
    </row>
    <row r="7067" spans="1:8" x14ac:dyDescent="0.2">
      <c r="A7067">
        <f t="shared" si="660"/>
        <v>12</v>
      </c>
      <c r="B7067" t="b">
        <f t="shared" si="661"/>
        <v>0</v>
      </c>
      <c r="C7067" t="str">
        <f t="shared" si="662"/>
        <v>ON</v>
      </c>
      <c r="D7067" s="4">
        <f t="shared" si="664"/>
        <v>42724.374999982865</v>
      </c>
      <c r="E7067" t="str">
        <f t="shared" si="665"/>
        <v>LRKPLGS</v>
      </c>
      <c r="F7067" s="39">
        <v>140.64247131347656</v>
      </c>
      <c r="G7067">
        <f t="shared" si="663"/>
        <v>2.1550077121750672E-3</v>
      </c>
      <c r="H7067" s="38">
        <f>G7067*SUMIF('Manual Inputs'!$B$11:$B$22,'Expanded kW'!A7067,'Manual Inputs'!$C$11:$C$22)</f>
        <v>70610.874946742639</v>
      </c>
    </row>
    <row r="7068" spans="1:8" x14ac:dyDescent="0.2">
      <c r="A7068">
        <f t="shared" si="660"/>
        <v>12</v>
      </c>
      <c r="B7068" t="b">
        <f t="shared" si="661"/>
        <v>0</v>
      </c>
      <c r="C7068" t="str">
        <f t="shared" si="662"/>
        <v>ON</v>
      </c>
      <c r="D7068" s="4">
        <f t="shared" si="664"/>
        <v>42724.416666649529</v>
      </c>
      <c r="E7068" t="str">
        <f t="shared" si="665"/>
        <v>LRKPLGS</v>
      </c>
      <c r="F7068" s="39">
        <v>130.79841613769531</v>
      </c>
      <c r="G7068">
        <f t="shared" si="663"/>
        <v>2.0041712356487001E-3</v>
      </c>
      <c r="H7068" s="38">
        <f>G7068*SUMIF('Manual Inputs'!$B$11:$B$22,'Expanded kW'!A7068,'Manual Inputs'!$C$11:$C$22)</f>
        <v>65668.574498703529</v>
      </c>
    </row>
    <row r="7069" spans="1:8" x14ac:dyDescent="0.2">
      <c r="A7069">
        <f t="shared" si="660"/>
        <v>12</v>
      </c>
      <c r="B7069" t="b">
        <f t="shared" si="661"/>
        <v>0</v>
      </c>
      <c r="C7069" t="str">
        <f t="shared" si="662"/>
        <v>ON</v>
      </c>
      <c r="D7069" s="4">
        <f t="shared" si="664"/>
        <v>42724.458333316194</v>
      </c>
      <c r="E7069" t="str">
        <f t="shared" si="665"/>
        <v>LRKPLGS</v>
      </c>
      <c r="F7069" s="39">
        <v>131.72276306152344</v>
      </c>
      <c r="G7069">
        <f t="shared" si="663"/>
        <v>2.0183346297569776E-3</v>
      </c>
      <c r="H7069" s="38">
        <f>G7069*SUMIF('Manual Inputs'!$B$11:$B$22,'Expanded kW'!A7069,'Manual Inputs'!$C$11:$C$22)</f>
        <v>66132.651561885636</v>
      </c>
    </row>
    <row r="7070" spans="1:8" x14ac:dyDescent="0.2">
      <c r="A7070">
        <f t="shared" si="660"/>
        <v>12</v>
      </c>
      <c r="B7070" t="b">
        <f t="shared" si="661"/>
        <v>0</v>
      </c>
      <c r="C7070" t="str">
        <f t="shared" si="662"/>
        <v>ON</v>
      </c>
      <c r="D7070" s="4">
        <f t="shared" si="664"/>
        <v>42724.499999982858</v>
      </c>
      <c r="E7070" t="str">
        <f t="shared" si="665"/>
        <v>LRKPLGS</v>
      </c>
      <c r="F7070" s="39">
        <v>132.57188415527344</v>
      </c>
      <c r="G7070">
        <f t="shared" si="663"/>
        <v>2.0313453688922652E-3</v>
      </c>
      <c r="H7070" s="38">
        <f>G7070*SUMIF('Manual Inputs'!$B$11:$B$22,'Expanded kW'!A7070,'Manual Inputs'!$C$11:$C$22)</f>
        <v>66558.960789855511</v>
      </c>
    </row>
    <row r="7071" spans="1:8" x14ac:dyDescent="0.2">
      <c r="A7071">
        <f t="shared" si="660"/>
        <v>12</v>
      </c>
      <c r="B7071" t="b">
        <f t="shared" si="661"/>
        <v>0</v>
      </c>
      <c r="C7071" t="str">
        <f t="shared" si="662"/>
        <v>ON</v>
      </c>
      <c r="D7071" s="4">
        <f t="shared" si="664"/>
        <v>42724.541666649522</v>
      </c>
      <c r="E7071" t="str">
        <f t="shared" si="665"/>
        <v>LRKPLGS</v>
      </c>
      <c r="F7071" s="39">
        <v>124.33097076416016</v>
      </c>
      <c r="G7071">
        <f t="shared" si="663"/>
        <v>1.9050731856224436E-3</v>
      </c>
      <c r="H7071" s="38">
        <f>G7071*SUMIF('Manual Inputs'!$B$11:$B$22,'Expanded kW'!A7071,'Manual Inputs'!$C$11:$C$22)</f>
        <v>62421.532746445708</v>
      </c>
    </row>
    <row r="7072" spans="1:8" x14ac:dyDescent="0.2">
      <c r="A7072">
        <f t="shared" si="660"/>
        <v>12</v>
      </c>
      <c r="B7072" t="b">
        <f t="shared" si="661"/>
        <v>0</v>
      </c>
      <c r="C7072" t="str">
        <f t="shared" si="662"/>
        <v>ON</v>
      </c>
      <c r="D7072" s="4">
        <f t="shared" si="664"/>
        <v>42724.583333316186</v>
      </c>
      <c r="E7072" t="str">
        <f t="shared" si="665"/>
        <v>LRKPLGS</v>
      </c>
      <c r="F7072" s="39">
        <v>121.06256103515625</v>
      </c>
      <c r="G7072">
        <f t="shared" si="663"/>
        <v>1.8549926650885547E-3</v>
      </c>
      <c r="H7072" s="38">
        <f>G7072*SUMIF('Manual Inputs'!$B$11:$B$22,'Expanded kW'!A7072,'Manual Inputs'!$C$11:$C$22)</f>
        <v>60780.59691465833</v>
      </c>
    </row>
    <row r="7073" spans="1:8" x14ac:dyDescent="0.2">
      <c r="A7073">
        <f t="shared" si="660"/>
        <v>12</v>
      </c>
      <c r="B7073" t="b">
        <f t="shared" si="661"/>
        <v>0</v>
      </c>
      <c r="C7073" t="str">
        <f t="shared" si="662"/>
        <v>ON</v>
      </c>
      <c r="D7073" s="4">
        <f t="shared" si="664"/>
        <v>42724.624999982851</v>
      </c>
      <c r="E7073" t="str">
        <f t="shared" si="665"/>
        <v>LRKPLGS</v>
      </c>
      <c r="F7073" s="39">
        <v>112.42789459228516</v>
      </c>
      <c r="G7073">
        <f t="shared" si="663"/>
        <v>1.7226871630402311E-3</v>
      </c>
      <c r="H7073" s="38">
        <f>G7073*SUMIF('Manual Inputs'!$B$11:$B$22,'Expanded kW'!A7073,'Manual Inputs'!$C$11:$C$22)</f>
        <v>56445.481449818064</v>
      </c>
    </row>
    <row r="7074" spans="1:8" x14ac:dyDescent="0.2">
      <c r="A7074">
        <f t="shared" si="660"/>
        <v>12</v>
      </c>
      <c r="B7074" t="b">
        <f t="shared" si="661"/>
        <v>0</v>
      </c>
      <c r="C7074" t="str">
        <f t="shared" si="662"/>
        <v>ON</v>
      </c>
      <c r="D7074" s="4">
        <f t="shared" si="664"/>
        <v>42724.666666649515</v>
      </c>
      <c r="E7074" t="str">
        <f t="shared" si="665"/>
        <v>LRKPLGS</v>
      </c>
      <c r="F7074" s="39">
        <v>95.854545593261719</v>
      </c>
      <c r="G7074">
        <f t="shared" si="663"/>
        <v>1.4687404385841593E-3</v>
      </c>
      <c r="H7074" s="38">
        <f>G7074*SUMIF('Manual Inputs'!$B$11:$B$22,'Expanded kW'!A7074,'Manual Inputs'!$C$11:$C$22)</f>
        <v>48124.675773626637</v>
      </c>
    </row>
    <row r="7075" spans="1:8" x14ac:dyDescent="0.2">
      <c r="A7075">
        <f t="shared" si="660"/>
        <v>12</v>
      </c>
      <c r="B7075" t="b">
        <f t="shared" si="661"/>
        <v>0</v>
      </c>
      <c r="C7075" t="str">
        <f t="shared" si="662"/>
        <v>ON</v>
      </c>
      <c r="D7075" s="4">
        <f t="shared" si="664"/>
        <v>42724.708333316179</v>
      </c>
      <c r="E7075" t="str">
        <f t="shared" si="665"/>
        <v>LRKPLGS</v>
      </c>
      <c r="F7075" s="39">
        <v>98.116127014160156</v>
      </c>
      <c r="G7075">
        <f t="shared" si="663"/>
        <v>1.5033937361139287E-3</v>
      </c>
      <c r="H7075" s="38">
        <f>G7075*SUMIF('Manual Inputs'!$B$11:$B$22,'Expanded kW'!A7075,'Manual Inputs'!$C$11:$C$22)</f>
        <v>49260.123987822182</v>
      </c>
    </row>
    <row r="7076" spans="1:8" x14ac:dyDescent="0.2">
      <c r="A7076">
        <f t="shared" si="660"/>
        <v>12</v>
      </c>
      <c r="B7076" t="b">
        <f t="shared" si="661"/>
        <v>0</v>
      </c>
      <c r="C7076" t="str">
        <f t="shared" si="662"/>
        <v>ON</v>
      </c>
      <c r="D7076" s="4">
        <f t="shared" si="664"/>
        <v>42724.749999982843</v>
      </c>
      <c r="E7076" t="str">
        <f t="shared" si="665"/>
        <v>LRKPLGS</v>
      </c>
      <c r="F7076" s="39">
        <v>108.74374389648437</v>
      </c>
      <c r="G7076">
        <f t="shared" si="663"/>
        <v>1.666236411797601E-3</v>
      </c>
      <c r="H7076" s="38">
        <f>G7076*SUMIF('Manual Inputs'!$B$11:$B$22,'Expanded kW'!A7076,'Manual Inputs'!$C$11:$C$22)</f>
        <v>54595.818957139607</v>
      </c>
    </row>
    <row r="7077" spans="1:8" x14ac:dyDescent="0.2">
      <c r="A7077">
        <f t="shared" si="660"/>
        <v>12</v>
      </c>
      <c r="B7077" t="b">
        <f t="shared" si="661"/>
        <v>0</v>
      </c>
      <c r="C7077" t="str">
        <f t="shared" si="662"/>
        <v>ON</v>
      </c>
      <c r="D7077" s="4">
        <f t="shared" si="664"/>
        <v>42724.791666649508</v>
      </c>
      <c r="E7077" t="str">
        <f t="shared" si="665"/>
        <v>LRKPLGS</v>
      </c>
      <c r="F7077" s="39">
        <v>105.27983856201172</v>
      </c>
      <c r="G7077">
        <f t="shared" si="663"/>
        <v>1.6131603911594622E-3</v>
      </c>
      <c r="H7077" s="38">
        <f>G7077*SUMIF('Manual Inputs'!$B$11:$B$22,'Expanded kW'!A7077,'Manual Inputs'!$C$11:$C$22)</f>
        <v>52856.732718711384</v>
      </c>
    </row>
    <row r="7078" spans="1:8" x14ac:dyDescent="0.2">
      <c r="A7078">
        <f t="shared" si="660"/>
        <v>12</v>
      </c>
      <c r="B7078" t="b">
        <f t="shared" si="661"/>
        <v>0</v>
      </c>
      <c r="C7078" t="str">
        <f t="shared" si="662"/>
        <v>ON</v>
      </c>
      <c r="D7078" s="4">
        <f t="shared" si="664"/>
        <v>42724.833333316172</v>
      </c>
      <c r="E7078" t="str">
        <f t="shared" si="665"/>
        <v>LRKPLGS</v>
      </c>
      <c r="F7078" s="39">
        <v>96.866950988769531</v>
      </c>
      <c r="G7078">
        <f t="shared" si="663"/>
        <v>1.4842531170431727E-3</v>
      </c>
      <c r="H7078" s="38">
        <f>G7078*SUMIF('Manual Inputs'!$B$11:$B$22,'Expanded kW'!A7078,'Manual Inputs'!$C$11:$C$22)</f>
        <v>48632.963420380744</v>
      </c>
    </row>
    <row r="7079" spans="1:8" x14ac:dyDescent="0.2">
      <c r="A7079">
        <f t="shared" si="660"/>
        <v>12</v>
      </c>
      <c r="B7079" t="b">
        <f t="shared" si="661"/>
        <v>0</v>
      </c>
      <c r="C7079" t="str">
        <f t="shared" si="662"/>
        <v>OFF</v>
      </c>
      <c r="D7079" s="4">
        <f t="shared" si="664"/>
        <v>42724.874999982836</v>
      </c>
      <c r="E7079" t="str">
        <f t="shared" si="665"/>
        <v>LRKPLGS</v>
      </c>
      <c r="F7079" s="39">
        <v>93.980133056640625</v>
      </c>
      <c r="G7079">
        <f t="shared" si="663"/>
        <v>1.4400195732972236E-3</v>
      </c>
      <c r="H7079" s="38">
        <f>G7079*SUMIF('Manual Inputs'!$B$11:$B$22,'Expanded kW'!A7079,'Manual Inputs'!$C$11:$C$22)</f>
        <v>47183.609337678165</v>
      </c>
    </row>
    <row r="7080" spans="1:8" x14ac:dyDescent="0.2">
      <c r="A7080">
        <f t="shared" si="660"/>
        <v>12</v>
      </c>
      <c r="B7080" t="b">
        <f t="shared" si="661"/>
        <v>0</v>
      </c>
      <c r="C7080" t="str">
        <f t="shared" si="662"/>
        <v>OFF</v>
      </c>
      <c r="D7080" s="4">
        <f t="shared" si="664"/>
        <v>42724.9166666495</v>
      </c>
      <c r="E7080" t="str">
        <f t="shared" si="665"/>
        <v>LRKPLGS</v>
      </c>
      <c r="F7080" s="39">
        <v>91.205635070800781</v>
      </c>
      <c r="G7080">
        <f t="shared" si="663"/>
        <v>1.3975070626661185E-3</v>
      </c>
      <c r="H7080" s="38">
        <f>G7080*SUMIF('Manual Inputs'!$B$11:$B$22,'Expanded kW'!A7080,'Manual Inputs'!$C$11:$C$22)</f>
        <v>45790.646539964902</v>
      </c>
    </row>
    <row r="7081" spans="1:8" x14ac:dyDescent="0.2">
      <c r="A7081">
        <f t="shared" si="660"/>
        <v>12</v>
      </c>
      <c r="B7081" t="b">
        <f t="shared" si="661"/>
        <v>0</v>
      </c>
      <c r="C7081" t="str">
        <f t="shared" si="662"/>
        <v>OFF</v>
      </c>
      <c r="D7081" s="4">
        <f t="shared" si="664"/>
        <v>42724.958333316164</v>
      </c>
      <c r="E7081" t="str">
        <f t="shared" si="665"/>
        <v>LRKPLGS</v>
      </c>
      <c r="F7081" s="39">
        <v>88.850662231445313</v>
      </c>
      <c r="G7081">
        <f t="shared" si="663"/>
        <v>1.3614227661987856E-3</v>
      </c>
      <c r="H7081" s="38">
        <f>G7081*SUMIF('Manual Inputs'!$B$11:$B$22,'Expanded kW'!A7081,'Manual Inputs'!$C$11:$C$22)</f>
        <v>44608.310286131098</v>
      </c>
    </row>
    <row r="7082" spans="1:8" x14ac:dyDescent="0.2">
      <c r="A7082">
        <f t="shared" si="660"/>
        <v>12</v>
      </c>
      <c r="B7082" t="b">
        <f t="shared" si="661"/>
        <v>0</v>
      </c>
      <c r="C7082" t="str">
        <f t="shared" si="662"/>
        <v>OFF</v>
      </c>
      <c r="D7082" s="4">
        <f t="shared" si="664"/>
        <v>42724.999999982829</v>
      </c>
      <c r="E7082" t="str">
        <f t="shared" si="665"/>
        <v>LRKPLGS</v>
      </c>
      <c r="F7082" s="39">
        <v>83.666702270507813</v>
      </c>
      <c r="G7082">
        <f t="shared" si="663"/>
        <v>1.2819910441087556E-3</v>
      </c>
      <c r="H7082" s="38">
        <f>G7082*SUMIF('Manual Inputs'!$B$11:$B$22,'Expanded kW'!A7082,'Manual Inputs'!$C$11:$C$22)</f>
        <v>42005.65445171528</v>
      </c>
    </row>
    <row r="7083" spans="1:8" x14ac:dyDescent="0.2">
      <c r="A7083">
        <f t="shared" si="660"/>
        <v>12</v>
      </c>
      <c r="B7083" t="b">
        <f t="shared" si="661"/>
        <v>0</v>
      </c>
      <c r="C7083" t="str">
        <f t="shared" si="662"/>
        <v>OFF</v>
      </c>
      <c r="D7083" s="4">
        <f t="shared" si="664"/>
        <v>42725.041666649493</v>
      </c>
      <c r="E7083" t="str">
        <f t="shared" si="665"/>
        <v>LRKPLGS</v>
      </c>
      <c r="F7083" s="39">
        <v>80.770698547363281</v>
      </c>
      <c r="G7083">
        <f t="shared" si="663"/>
        <v>1.2376167502018045E-3</v>
      </c>
      <c r="H7083" s="38">
        <f>G7083*SUMIF('Manual Inputs'!$B$11:$B$22,'Expanded kW'!A7083,'Manual Inputs'!$C$11:$C$22)</f>
        <v>40551.688556274814</v>
      </c>
    </row>
    <row r="7084" spans="1:8" x14ac:dyDescent="0.2">
      <c r="A7084">
        <f t="shared" si="660"/>
        <v>12</v>
      </c>
      <c r="B7084" t="b">
        <f t="shared" si="661"/>
        <v>0</v>
      </c>
      <c r="C7084" t="str">
        <f t="shared" si="662"/>
        <v>OFF</v>
      </c>
      <c r="D7084" s="4">
        <f t="shared" si="664"/>
        <v>42725.083333316157</v>
      </c>
      <c r="E7084" t="str">
        <f t="shared" si="665"/>
        <v>LRKPLGS</v>
      </c>
      <c r="F7084" s="39">
        <v>79.246284484863281</v>
      </c>
      <c r="G7084">
        <f t="shared" si="663"/>
        <v>1.2142587699945778E-3</v>
      </c>
      <c r="H7084" s="38">
        <f>G7084*SUMIF('Manual Inputs'!$B$11:$B$22,'Expanded kW'!A7084,'Manual Inputs'!$C$11:$C$22)</f>
        <v>39786.342144703834</v>
      </c>
    </row>
    <row r="7085" spans="1:8" x14ac:dyDescent="0.2">
      <c r="A7085">
        <f t="shared" si="660"/>
        <v>12</v>
      </c>
      <c r="B7085" t="b">
        <f t="shared" si="661"/>
        <v>0</v>
      </c>
      <c r="C7085" t="str">
        <f t="shared" si="662"/>
        <v>OFF</v>
      </c>
      <c r="D7085" s="4">
        <f t="shared" si="664"/>
        <v>42725.124999982821</v>
      </c>
      <c r="E7085" t="str">
        <f t="shared" si="665"/>
        <v>LRKPLGS</v>
      </c>
      <c r="F7085" s="39">
        <v>80.154777526855469</v>
      </c>
      <c r="G7085">
        <f t="shared" si="663"/>
        <v>1.2281792414827871E-3</v>
      </c>
      <c r="H7085" s="38">
        <f>G7085*SUMIF('Manual Inputs'!$B$11:$B$22,'Expanded kW'!A7085,'Manual Inputs'!$C$11:$C$22)</f>
        <v>40242.459617462926</v>
      </c>
    </row>
    <row r="7086" spans="1:8" x14ac:dyDescent="0.2">
      <c r="A7086">
        <f t="shared" si="660"/>
        <v>12</v>
      </c>
      <c r="B7086" t="b">
        <f t="shared" si="661"/>
        <v>0</v>
      </c>
      <c r="C7086" t="str">
        <f t="shared" si="662"/>
        <v>OFF</v>
      </c>
      <c r="D7086" s="4">
        <f t="shared" si="664"/>
        <v>42725.166666649486</v>
      </c>
      <c r="E7086" t="str">
        <f t="shared" si="665"/>
        <v>LRKPLGS</v>
      </c>
      <c r="F7086" s="39">
        <v>85.784309387207031</v>
      </c>
      <c r="G7086">
        <f t="shared" si="663"/>
        <v>1.3144382815984338E-3</v>
      </c>
      <c r="H7086" s="38">
        <f>G7086*SUMIF('Manual Inputs'!$B$11:$B$22,'Expanded kW'!A7086,'Manual Inputs'!$C$11:$C$22)</f>
        <v>43068.819012940206</v>
      </c>
    </row>
    <row r="7087" spans="1:8" x14ac:dyDescent="0.2">
      <c r="A7087">
        <f t="shared" si="660"/>
        <v>12</v>
      </c>
      <c r="B7087" t="b">
        <f t="shared" si="661"/>
        <v>0</v>
      </c>
      <c r="C7087" t="str">
        <f t="shared" si="662"/>
        <v>OFF</v>
      </c>
      <c r="D7087" s="4">
        <f t="shared" si="664"/>
        <v>42725.20833331615</v>
      </c>
      <c r="E7087" t="str">
        <f t="shared" si="665"/>
        <v>LRKPLGS</v>
      </c>
      <c r="F7087" s="39">
        <v>101.88380432128906</v>
      </c>
      <c r="G7087">
        <f t="shared" si="663"/>
        <v>1.5611243318438103E-3</v>
      </c>
      <c r="H7087" s="38">
        <f>G7087*SUMIF('Manual Inputs'!$B$11:$B$22,'Expanded kW'!A7087,'Manual Inputs'!$C$11:$C$22)</f>
        <v>51151.721800977699</v>
      </c>
    </row>
    <row r="7088" spans="1:8" x14ac:dyDescent="0.2">
      <c r="A7088">
        <f t="shared" si="660"/>
        <v>12</v>
      </c>
      <c r="B7088" t="b">
        <f t="shared" si="661"/>
        <v>0</v>
      </c>
      <c r="C7088" t="str">
        <f t="shared" si="662"/>
        <v>OFF</v>
      </c>
      <c r="D7088" s="4">
        <f t="shared" si="664"/>
        <v>42725.249999982814</v>
      </c>
      <c r="E7088" t="str">
        <f t="shared" si="665"/>
        <v>LRKPLGS</v>
      </c>
      <c r="F7088" s="39">
        <v>114.72462463378906</v>
      </c>
      <c r="G7088">
        <f t="shared" si="663"/>
        <v>1.7578790286694496E-3</v>
      </c>
      <c r="H7088" s="38">
        <f>G7088*SUMIF('Manual Inputs'!$B$11:$B$22,'Expanded kW'!A7088,'Manual Inputs'!$C$11:$C$22)</f>
        <v>57598.576359431754</v>
      </c>
    </row>
    <row r="7089" spans="1:8" x14ac:dyDescent="0.2">
      <c r="A7089">
        <f t="shared" si="660"/>
        <v>12</v>
      </c>
      <c r="B7089" t="b">
        <f t="shared" si="661"/>
        <v>0</v>
      </c>
      <c r="C7089" t="str">
        <f t="shared" si="662"/>
        <v>ON</v>
      </c>
      <c r="D7089" s="4">
        <f t="shared" si="664"/>
        <v>42725.291666649478</v>
      </c>
      <c r="E7089" t="str">
        <f t="shared" si="665"/>
        <v>LRKPLGS</v>
      </c>
      <c r="F7089" s="39">
        <v>121.77862548828125</v>
      </c>
      <c r="G7089">
        <f t="shared" si="663"/>
        <v>1.8659646311275995E-3</v>
      </c>
      <c r="H7089" s="38">
        <f>G7089*SUMIF('Manual Inputs'!$B$11:$B$22,'Expanded kW'!A7089,'Manual Inputs'!$C$11:$C$22)</f>
        <v>61140.103805295366</v>
      </c>
    </row>
    <row r="7090" spans="1:8" x14ac:dyDescent="0.2">
      <c r="A7090">
        <f t="shared" si="660"/>
        <v>12</v>
      </c>
      <c r="B7090" t="b">
        <f t="shared" si="661"/>
        <v>0</v>
      </c>
      <c r="C7090" t="str">
        <f t="shared" si="662"/>
        <v>ON</v>
      </c>
      <c r="D7090" s="4">
        <f t="shared" si="664"/>
        <v>42725.333333316143</v>
      </c>
      <c r="E7090" t="str">
        <f t="shared" si="665"/>
        <v>LRKPLGS</v>
      </c>
      <c r="F7090" s="39">
        <v>130.88873291015625</v>
      </c>
      <c r="G7090">
        <f t="shared" si="663"/>
        <v>2.0055551230290509E-3</v>
      </c>
      <c r="H7090" s="38">
        <f>G7090*SUMIF('Manual Inputs'!$B$11:$B$22,'Expanded kW'!A7090,'Manual Inputs'!$C$11:$C$22)</f>
        <v>65713.918883413731</v>
      </c>
    </row>
    <row r="7091" spans="1:8" x14ac:dyDescent="0.2">
      <c r="A7091">
        <f t="shared" si="660"/>
        <v>12</v>
      </c>
      <c r="B7091" t="b">
        <f t="shared" si="661"/>
        <v>0</v>
      </c>
      <c r="C7091" t="str">
        <f t="shared" si="662"/>
        <v>ON</v>
      </c>
      <c r="D7091" s="4">
        <f t="shared" si="664"/>
        <v>42725.374999982807</v>
      </c>
      <c r="E7091" t="str">
        <f t="shared" si="665"/>
        <v>LRKPLGS</v>
      </c>
      <c r="F7091" s="39">
        <v>127.88335418701172</v>
      </c>
      <c r="G7091">
        <f t="shared" si="663"/>
        <v>1.9595049202283076E-3</v>
      </c>
      <c r="H7091" s="38">
        <f>G7091*SUMIF('Manual Inputs'!$B$11:$B$22,'Expanded kW'!A7091,'Manual Inputs'!$C$11:$C$22)</f>
        <v>64205.040240954717</v>
      </c>
    </row>
    <row r="7092" spans="1:8" x14ac:dyDescent="0.2">
      <c r="A7092">
        <f t="shared" si="660"/>
        <v>12</v>
      </c>
      <c r="B7092" t="b">
        <f t="shared" si="661"/>
        <v>0</v>
      </c>
      <c r="C7092" t="str">
        <f t="shared" si="662"/>
        <v>ON</v>
      </c>
      <c r="D7092" s="4">
        <f t="shared" si="664"/>
        <v>42725.416666649471</v>
      </c>
      <c r="E7092" t="str">
        <f t="shared" si="665"/>
        <v>LRKPLGS</v>
      </c>
      <c r="F7092" s="39">
        <v>129.62028503417969</v>
      </c>
      <c r="G7092">
        <f t="shared" si="663"/>
        <v>1.9861192091852956E-3</v>
      </c>
      <c r="H7092" s="38">
        <f>G7092*SUMIF('Manual Inputs'!$B$11:$B$22,'Expanded kW'!A7092,'Manual Inputs'!$C$11:$C$22)</f>
        <v>65077.082702204934</v>
      </c>
    </row>
    <row r="7093" spans="1:8" x14ac:dyDescent="0.2">
      <c r="A7093">
        <f t="shared" si="660"/>
        <v>12</v>
      </c>
      <c r="B7093" t="b">
        <f t="shared" si="661"/>
        <v>0</v>
      </c>
      <c r="C7093" t="str">
        <f t="shared" si="662"/>
        <v>ON</v>
      </c>
      <c r="D7093" s="4">
        <f t="shared" si="664"/>
        <v>42725.458333316135</v>
      </c>
      <c r="E7093" t="str">
        <f t="shared" si="665"/>
        <v>LRKPLGS</v>
      </c>
      <c r="F7093" s="39">
        <v>122.03959655761719</v>
      </c>
      <c r="G7093">
        <f t="shared" si="663"/>
        <v>1.8699633852864339E-3</v>
      </c>
      <c r="H7093" s="38">
        <f>G7093*SUMIF('Manual Inputs'!$B$11:$B$22,'Expanded kW'!A7093,'Manual Inputs'!$C$11:$C$22)</f>
        <v>61271.126784126027</v>
      </c>
    </row>
    <row r="7094" spans="1:8" x14ac:dyDescent="0.2">
      <c r="A7094">
        <f t="shared" si="660"/>
        <v>12</v>
      </c>
      <c r="B7094" t="b">
        <f t="shared" si="661"/>
        <v>0</v>
      </c>
      <c r="C7094" t="str">
        <f t="shared" si="662"/>
        <v>ON</v>
      </c>
      <c r="D7094" s="4">
        <f t="shared" si="664"/>
        <v>42725.4999999828</v>
      </c>
      <c r="E7094" t="str">
        <f t="shared" si="665"/>
        <v>LRKPLGS</v>
      </c>
      <c r="F7094" s="39">
        <v>122.20990753173828</v>
      </c>
      <c r="G7094">
        <f t="shared" si="663"/>
        <v>1.8725729914691991E-3</v>
      </c>
      <c r="H7094" s="38">
        <f>G7094*SUMIF('Manual Inputs'!$B$11:$B$22,'Expanded kW'!A7094,'Manual Inputs'!$C$11:$C$22)</f>
        <v>61356.633009830206</v>
      </c>
    </row>
    <row r="7095" spans="1:8" x14ac:dyDescent="0.2">
      <c r="A7095">
        <f t="shared" si="660"/>
        <v>12</v>
      </c>
      <c r="B7095" t="b">
        <f t="shared" si="661"/>
        <v>0</v>
      </c>
      <c r="C7095" t="str">
        <f t="shared" si="662"/>
        <v>ON</v>
      </c>
      <c r="D7095" s="4">
        <f t="shared" si="664"/>
        <v>42725.541666649464</v>
      </c>
      <c r="E7095" t="str">
        <f t="shared" si="665"/>
        <v>LRKPLGS</v>
      </c>
      <c r="F7095" s="39">
        <v>123.14187622070312</v>
      </c>
      <c r="G7095">
        <f t="shared" si="663"/>
        <v>1.8868531708024277E-3</v>
      </c>
      <c r="H7095" s="38">
        <f>G7095*SUMIF('Manual Inputs'!$B$11:$B$22,'Expanded kW'!A7095,'Manual Inputs'!$C$11:$C$22)</f>
        <v>61824.536651853807</v>
      </c>
    </row>
    <row r="7096" spans="1:8" x14ac:dyDescent="0.2">
      <c r="A7096">
        <f t="shared" si="660"/>
        <v>12</v>
      </c>
      <c r="B7096" t="b">
        <f t="shared" si="661"/>
        <v>0</v>
      </c>
      <c r="C7096" t="str">
        <f t="shared" si="662"/>
        <v>ON</v>
      </c>
      <c r="D7096" s="4">
        <f t="shared" si="664"/>
        <v>42725.583333316128</v>
      </c>
      <c r="E7096" t="str">
        <f t="shared" si="665"/>
        <v>LRKPLGS</v>
      </c>
      <c r="F7096" s="39">
        <v>117.27742767333984</v>
      </c>
      <c r="G7096">
        <f t="shared" si="663"/>
        <v>1.7969945972919185E-3</v>
      </c>
      <c r="H7096" s="38">
        <f>G7096*SUMIF('Manual Inputs'!$B$11:$B$22,'Expanded kW'!A7096,'Manual Inputs'!$C$11:$C$22)</f>
        <v>58880.235125137136</v>
      </c>
    </row>
    <row r="7097" spans="1:8" x14ac:dyDescent="0.2">
      <c r="A7097">
        <f t="shared" si="660"/>
        <v>12</v>
      </c>
      <c r="B7097" t="b">
        <f t="shared" si="661"/>
        <v>0</v>
      </c>
      <c r="C7097" t="str">
        <f t="shared" si="662"/>
        <v>ON</v>
      </c>
      <c r="D7097" s="4">
        <f t="shared" si="664"/>
        <v>42725.624999982792</v>
      </c>
      <c r="E7097" t="str">
        <f t="shared" si="665"/>
        <v>LRKPLGS</v>
      </c>
      <c r="F7097" s="39">
        <v>102.352783203125</v>
      </c>
      <c r="G7097">
        <f t="shared" si="663"/>
        <v>1.5683103055953028E-3</v>
      </c>
      <c r="H7097" s="38">
        <f>G7097*SUMIF('Manual Inputs'!$B$11:$B$22,'Expanded kW'!A7097,'Manual Inputs'!$C$11:$C$22)</f>
        <v>51387.177057620414</v>
      </c>
    </row>
    <row r="7098" spans="1:8" x14ac:dyDescent="0.2">
      <c r="A7098">
        <f t="shared" si="660"/>
        <v>12</v>
      </c>
      <c r="B7098" t="b">
        <f t="shared" si="661"/>
        <v>0</v>
      </c>
      <c r="C7098" t="str">
        <f t="shared" si="662"/>
        <v>ON</v>
      </c>
      <c r="D7098" s="4">
        <f t="shared" si="664"/>
        <v>42725.666666649457</v>
      </c>
      <c r="E7098" t="str">
        <f t="shared" si="665"/>
        <v>LRKPLGS</v>
      </c>
      <c r="F7098" s="39">
        <v>94.014335632324219</v>
      </c>
      <c r="G7098">
        <f t="shared" si="663"/>
        <v>1.4405436455329147E-3</v>
      </c>
      <c r="H7098" s="38">
        <f>G7098*SUMIF('Manual Inputs'!$B$11:$B$22,'Expanded kW'!A7098,'Manual Inputs'!$C$11:$C$22)</f>
        <v>47200.781062349204</v>
      </c>
    </row>
    <row r="7099" spans="1:8" x14ac:dyDescent="0.2">
      <c r="A7099">
        <f t="shared" si="660"/>
        <v>12</v>
      </c>
      <c r="B7099" t="b">
        <f t="shared" si="661"/>
        <v>0</v>
      </c>
      <c r="C7099" t="str">
        <f t="shared" si="662"/>
        <v>ON</v>
      </c>
      <c r="D7099" s="4">
        <f t="shared" si="664"/>
        <v>42725.708333316121</v>
      </c>
      <c r="E7099" t="str">
        <f t="shared" si="665"/>
        <v>LRKPLGS</v>
      </c>
      <c r="F7099" s="39">
        <v>97.992889404296875</v>
      </c>
      <c r="G7099">
        <f t="shared" si="663"/>
        <v>1.5015054160552358E-3</v>
      </c>
      <c r="H7099" s="38">
        <f>G7099*SUMIF('Manual Inputs'!$B$11:$B$22,'Expanded kW'!A7099,'Manual Inputs'!$C$11:$C$22)</f>
        <v>49198.25138719505</v>
      </c>
    </row>
    <row r="7100" spans="1:8" x14ac:dyDescent="0.2">
      <c r="A7100">
        <f t="shared" si="660"/>
        <v>12</v>
      </c>
      <c r="B7100" t="b">
        <f t="shared" si="661"/>
        <v>0</v>
      </c>
      <c r="C7100" t="str">
        <f t="shared" si="662"/>
        <v>ON</v>
      </c>
      <c r="D7100" s="4">
        <f t="shared" si="664"/>
        <v>42725.749999982785</v>
      </c>
      <c r="E7100" t="str">
        <f t="shared" si="665"/>
        <v>LRKPLGS</v>
      </c>
      <c r="F7100" s="39">
        <v>91.050872802734375</v>
      </c>
      <c r="G7100">
        <f t="shared" si="663"/>
        <v>1.3951357030183387E-3</v>
      </c>
      <c r="H7100" s="38">
        <f>G7100*SUMIF('Manual Inputs'!$B$11:$B$22,'Expanded kW'!A7100,'Manual Inputs'!$C$11:$C$22)</f>
        <v>45712.946688313736</v>
      </c>
    </row>
    <row r="7101" spans="1:8" x14ac:dyDescent="0.2">
      <c r="A7101">
        <f t="shared" si="660"/>
        <v>12</v>
      </c>
      <c r="B7101" t="b">
        <f t="shared" si="661"/>
        <v>0</v>
      </c>
      <c r="C7101" t="str">
        <f t="shared" si="662"/>
        <v>ON</v>
      </c>
      <c r="D7101" s="4">
        <f t="shared" si="664"/>
        <v>42725.791666649449</v>
      </c>
      <c r="E7101" t="str">
        <f t="shared" si="665"/>
        <v>LRKPLGS</v>
      </c>
      <c r="F7101" s="39">
        <v>85.869842529296875</v>
      </c>
      <c r="G7101">
        <f t="shared" si="663"/>
        <v>1.3157488713451068E-3</v>
      </c>
      <c r="H7101" s="38">
        <f>G7101*SUMIF('Manual Inputs'!$B$11:$B$22,'Expanded kW'!A7101,'Manual Inputs'!$C$11:$C$22)</f>
        <v>43111.761731050203</v>
      </c>
    </row>
    <row r="7102" spans="1:8" x14ac:dyDescent="0.2">
      <c r="A7102">
        <f t="shared" si="660"/>
        <v>12</v>
      </c>
      <c r="B7102" t="b">
        <f t="shared" si="661"/>
        <v>0</v>
      </c>
      <c r="C7102" t="str">
        <f t="shared" si="662"/>
        <v>ON</v>
      </c>
      <c r="D7102" s="4">
        <f t="shared" si="664"/>
        <v>42725.833333316114</v>
      </c>
      <c r="E7102" t="str">
        <f t="shared" si="665"/>
        <v>LRKPLGS</v>
      </c>
      <c r="F7102" s="39">
        <v>83.957321166992188</v>
      </c>
      <c r="G7102">
        <f t="shared" si="663"/>
        <v>1.2864440799334157E-3</v>
      </c>
      <c r="H7102" s="38">
        <f>G7102*SUMIF('Manual Inputs'!$B$11:$B$22,'Expanded kW'!A7102,'Manual Inputs'!$C$11:$C$22)</f>
        <v>42151.562400894298</v>
      </c>
    </row>
    <row r="7103" spans="1:8" x14ac:dyDescent="0.2">
      <c r="A7103">
        <f t="shared" si="660"/>
        <v>12</v>
      </c>
      <c r="B7103" t="b">
        <f t="shared" si="661"/>
        <v>0</v>
      </c>
      <c r="C7103" t="str">
        <f t="shared" si="662"/>
        <v>OFF</v>
      </c>
      <c r="D7103" s="4">
        <f t="shared" si="664"/>
        <v>42725.874999982778</v>
      </c>
      <c r="E7103" t="str">
        <f t="shared" si="665"/>
        <v>LRKPLGS</v>
      </c>
      <c r="F7103" s="39">
        <v>80.525321960449219</v>
      </c>
      <c r="G7103">
        <f t="shared" si="663"/>
        <v>1.2338569439907176E-3</v>
      </c>
      <c r="H7103" s="38">
        <f>G7103*SUMIF('Manual Inputs'!$B$11:$B$22,'Expanded kW'!A7103,'Manual Inputs'!$C$11:$C$22)</f>
        <v>40428.49493395265</v>
      </c>
    </row>
    <row r="7104" spans="1:8" x14ac:dyDescent="0.2">
      <c r="A7104">
        <f t="shared" si="660"/>
        <v>12</v>
      </c>
      <c r="B7104" t="b">
        <f t="shared" si="661"/>
        <v>0</v>
      </c>
      <c r="C7104" t="str">
        <f t="shared" si="662"/>
        <v>OFF</v>
      </c>
      <c r="D7104" s="4">
        <f t="shared" si="664"/>
        <v>42725.916666649442</v>
      </c>
      <c r="E7104" t="str">
        <f t="shared" si="665"/>
        <v>LRKPLGS</v>
      </c>
      <c r="F7104" s="39">
        <v>78.161155700683594</v>
      </c>
      <c r="G7104">
        <f t="shared" si="663"/>
        <v>1.1976317804602557E-3</v>
      </c>
      <c r="H7104" s="38">
        <f>G7104*SUMIF('Manual Inputs'!$B$11:$B$22,'Expanded kW'!A7104,'Manual Inputs'!$C$11:$C$22)</f>
        <v>39241.543036971714</v>
      </c>
    </row>
    <row r="7105" spans="1:8" x14ac:dyDescent="0.2">
      <c r="A7105">
        <f t="shared" si="660"/>
        <v>12</v>
      </c>
      <c r="B7105" t="b">
        <f t="shared" si="661"/>
        <v>0</v>
      </c>
      <c r="C7105" t="str">
        <f t="shared" si="662"/>
        <v>OFF</v>
      </c>
      <c r="D7105" s="4">
        <f t="shared" si="664"/>
        <v>42725.958333316106</v>
      </c>
      <c r="E7105" t="str">
        <f t="shared" si="665"/>
        <v>LRKPLGS</v>
      </c>
      <c r="F7105" s="39">
        <v>75.099136352539063</v>
      </c>
      <c r="G7105">
        <f t="shared" si="663"/>
        <v>1.1507136962680842E-3</v>
      </c>
      <c r="H7105" s="38">
        <f>G7105*SUMIF('Manual Inputs'!$B$11:$B$22,'Expanded kW'!A7105,'Manual Inputs'!$C$11:$C$22)</f>
        <v>37704.227436235233</v>
      </c>
    </row>
    <row r="7106" spans="1:8" x14ac:dyDescent="0.2">
      <c r="A7106">
        <f t="shared" ref="A7106:A7169" si="666">MONTH(D7106)</f>
        <v>12</v>
      </c>
      <c r="B7106" t="b">
        <f t="shared" ref="B7106:B7169" si="667">IF(ISNA(VLOOKUP(DATE(YEAR(D7106),MONTH(D7106),DAY(D7106)),Holidays,1,FALSE)),FALSE,TRUE)</f>
        <v>0</v>
      </c>
      <c r="C7106" t="str">
        <f t="shared" ref="C7106:C7169" si="668">IF(OR(HOUR(D7106)&lt;PkStart,HOUR(D7106)&gt;OPkStart-1,WEEKDAY(D7106,2)&gt;5,B7106)=TRUE,"OFF","ON")</f>
        <v>OFF</v>
      </c>
      <c r="D7106" s="4">
        <f t="shared" si="664"/>
        <v>42725.999999982771</v>
      </c>
      <c r="E7106" t="str">
        <f t="shared" si="665"/>
        <v>LRKPLGS</v>
      </c>
      <c r="F7106" s="39">
        <v>72.445533752441406</v>
      </c>
      <c r="G7106">
        <f t="shared" ref="G7106:G7169" si="669">IF(SUMIF($A$2:$A$8761,A7106,$F$2:$F$8761)=0,0,F7106/SUMIF($A$2:$A$8761,A7106,$F$2:$F$8761))</f>
        <v>1.1100536167426593E-3</v>
      </c>
      <c r="H7106" s="38">
        <f>G7106*SUMIF('Manual Inputs'!$B$11:$B$22,'Expanded kW'!A7106,'Manual Inputs'!$C$11:$C$22)</f>
        <v>36371.961303509139</v>
      </c>
    </row>
    <row r="7107" spans="1:8" x14ac:dyDescent="0.2">
      <c r="A7107">
        <f t="shared" si="666"/>
        <v>12</v>
      </c>
      <c r="B7107" t="b">
        <f t="shared" si="667"/>
        <v>0</v>
      </c>
      <c r="C7107" t="str">
        <f t="shared" si="668"/>
        <v>OFF</v>
      </c>
      <c r="D7107" s="4">
        <f t="shared" si="664"/>
        <v>42726.041666649435</v>
      </c>
      <c r="E7107" t="str">
        <f t="shared" si="665"/>
        <v>LRKPLGS</v>
      </c>
      <c r="F7107" s="39">
        <v>70.800697326660156</v>
      </c>
      <c r="G7107">
        <f t="shared" si="669"/>
        <v>1.0848504533616315E-3</v>
      </c>
      <c r="H7107" s="38">
        <f>G7107*SUMIF('Manual Inputs'!$B$11:$B$22,'Expanded kW'!A7107,'Manual Inputs'!$C$11:$C$22)</f>
        <v>35546.155712324551</v>
      </c>
    </row>
    <row r="7108" spans="1:8" x14ac:dyDescent="0.2">
      <c r="A7108">
        <f t="shared" si="666"/>
        <v>12</v>
      </c>
      <c r="B7108" t="b">
        <f t="shared" si="667"/>
        <v>0</v>
      </c>
      <c r="C7108" t="str">
        <f t="shared" si="668"/>
        <v>OFF</v>
      </c>
      <c r="D7108" s="4">
        <f t="shared" ref="D7108:D7171" si="670">+D7107+1/24</f>
        <v>42726.083333316099</v>
      </c>
      <c r="E7108" t="str">
        <f t="shared" ref="E7108:E7171" si="671">+E7107</f>
        <v>LRKPLGS</v>
      </c>
      <c r="F7108" s="39">
        <v>71.925689697265625</v>
      </c>
      <c r="G7108">
        <f t="shared" si="669"/>
        <v>1.1020882565099368E-3</v>
      </c>
      <c r="H7108" s="38">
        <f>G7108*SUMIF('Manual Inputs'!$B$11:$B$22,'Expanded kW'!A7108,'Manual Inputs'!$C$11:$C$22)</f>
        <v>36110.96870839176</v>
      </c>
    </row>
    <row r="7109" spans="1:8" x14ac:dyDescent="0.2">
      <c r="A7109">
        <f t="shared" si="666"/>
        <v>12</v>
      </c>
      <c r="B7109" t="b">
        <f t="shared" si="667"/>
        <v>0</v>
      </c>
      <c r="C7109" t="str">
        <f t="shared" si="668"/>
        <v>OFF</v>
      </c>
      <c r="D7109" s="4">
        <f t="shared" si="670"/>
        <v>42726.124999982763</v>
      </c>
      <c r="E7109" t="str">
        <f t="shared" si="671"/>
        <v>LRKPLGS</v>
      </c>
      <c r="F7109" s="39">
        <v>72.638252258300781</v>
      </c>
      <c r="G7109">
        <f t="shared" si="669"/>
        <v>1.1130065644726528E-3</v>
      </c>
      <c r="H7109" s="38">
        <f>G7109*SUMIF('Manual Inputs'!$B$11:$B$22,'Expanded kW'!A7109,'Manual Inputs'!$C$11:$C$22)</f>
        <v>36468.717441182715</v>
      </c>
    </row>
    <row r="7110" spans="1:8" x14ac:dyDescent="0.2">
      <c r="A7110">
        <f t="shared" si="666"/>
        <v>12</v>
      </c>
      <c r="B7110" t="b">
        <f t="shared" si="667"/>
        <v>0</v>
      </c>
      <c r="C7110" t="str">
        <f t="shared" si="668"/>
        <v>OFF</v>
      </c>
      <c r="D7110" s="4">
        <f t="shared" si="670"/>
        <v>42726.166666649427</v>
      </c>
      <c r="E7110" t="str">
        <f t="shared" si="671"/>
        <v>LRKPLGS</v>
      </c>
      <c r="F7110" s="39">
        <v>75.525161743164063</v>
      </c>
      <c r="G7110">
        <f t="shared" si="669"/>
        <v>1.157241511044127E-3</v>
      </c>
      <c r="H7110" s="38">
        <f>G7110*SUMIF('Manual Inputs'!$B$11:$B$22,'Expanded kW'!A7110,'Manual Inputs'!$C$11:$C$22)</f>
        <v>37918.117488796313</v>
      </c>
    </row>
    <row r="7111" spans="1:8" x14ac:dyDescent="0.2">
      <c r="A7111">
        <f t="shared" si="666"/>
        <v>12</v>
      </c>
      <c r="B7111" t="b">
        <f t="shared" si="667"/>
        <v>0</v>
      </c>
      <c r="C7111" t="str">
        <f t="shared" si="668"/>
        <v>OFF</v>
      </c>
      <c r="D7111" s="4">
        <f t="shared" si="670"/>
        <v>42726.208333316092</v>
      </c>
      <c r="E7111" t="str">
        <f t="shared" si="671"/>
        <v>LRKPLGS</v>
      </c>
      <c r="F7111" s="39">
        <v>92.170158386230469</v>
      </c>
      <c r="G7111">
        <f t="shared" si="669"/>
        <v>1.4122860633755895E-3</v>
      </c>
      <c r="H7111" s="38">
        <f>G7111*SUMIF('Manual Inputs'!$B$11:$B$22,'Expanded kW'!A7111,'Manual Inputs'!$C$11:$C$22)</f>
        <v>46274.894538261397</v>
      </c>
    </row>
    <row r="7112" spans="1:8" x14ac:dyDescent="0.2">
      <c r="A7112">
        <f t="shared" si="666"/>
        <v>12</v>
      </c>
      <c r="B7112" t="b">
        <f t="shared" si="667"/>
        <v>0</v>
      </c>
      <c r="C7112" t="str">
        <f t="shared" si="668"/>
        <v>OFF</v>
      </c>
      <c r="D7112" s="4">
        <f t="shared" si="670"/>
        <v>42726.249999982756</v>
      </c>
      <c r="E7112" t="str">
        <f t="shared" si="671"/>
        <v>LRKPLGS</v>
      </c>
      <c r="F7112" s="39">
        <v>100.29759979248047</v>
      </c>
      <c r="G7112">
        <f t="shared" si="669"/>
        <v>1.5368195613093779E-3</v>
      </c>
      <c r="H7112" s="38">
        <f>G7112*SUMIF('Manual Inputs'!$B$11:$B$22,'Expanded kW'!A7112,'Manual Inputs'!$C$11:$C$22)</f>
        <v>50355.352904885011</v>
      </c>
    </row>
    <row r="7113" spans="1:8" x14ac:dyDescent="0.2">
      <c r="A7113">
        <f t="shared" si="666"/>
        <v>12</v>
      </c>
      <c r="B7113" t="b">
        <f t="shared" si="667"/>
        <v>0</v>
      </c>
      <c r="C7113" t="str">
        <f t="shared" si="668"/>
        <v>ON</v>
      </c>
      <c r="D7113" s="4">
        <f t="shared" si="670"/>
        <v>42726.29166664942</v>
      </c>
      <c r="E7113" t="str">
        <f t="shared" si="671"/>
        <v>LRKPLGS</v>
      </c>
      <c r="F7113" s="39">
        <v>107.11511993408203</v>
      </c>
      <c r="G7113">
        <f t="shared" si="669"/>
        <v>1.6412816654366143E-3</v>
      </c>
      <c r="H7113" s="38">
        <f>G7113*SUMIF('Manual Inputs'!$B$11:$B$22,'Expanded kW'!A7113,'Manual Inputs'!$C$11:$C$22)</f>
        <v>53778.152985612833</v>
      </c>
    </row>
    <row r="7114" spans="1:8" x14ac:dyDescent="0.2">
      <c r="A7114">
        <f t="shared" si="666"/>
        <v>12</v>
      </c>
      <c r="B7114" t="b">
        <f t="shared" si="667"/>
        <v>0</v>
      </c>
      <c r="C7114" t="str">
        <f t="shared" si="668"/>
        <v>ON</v>
      </c>
      <c r="D7114" s="4">
        <f t="shared" si="670"/>
        <v>42726.333333316084</v>
      </c>
      <c r="E7114" t="str">
        <f t="shared" si="671"/>
        <v>LRKPLGS</v>
      </c>
      <c r="F7114" s="39">
        <v>116.17147064208984</v>
      </c>
      <c r="G7114">
        <f t="shared" si="669"/>
        <v>1.780048464950673E-3</v>
      </c>
      <c r="H7114" s="38">
        <f>G7114*SUMIF('Manual Inputs'!$B$11:$B$22,'Expanded kW'!A7114,'Manual Inputs'!$C$11:$C$22)</f>
        <v>58324.979000150503</v>
      </c>
    </row>
    <row r="7115" spans="1:8" x14ac:dyDescent="0.2">
      <c r="A7115">
        <f t="shared" si="666"/>
        <v>12</v>
      </c>
      <c r="B7115" t="b">
        <f t="shared" si="667"/>
        <v>0</v>
      </c>
      <c r="C7115" t="str">
        <f t="shared" si="668"/>
        <v>ON</v>
      </c>
      <c r="D7115" s="4">
        <f t="shared" si="670"/>
        <v>42726.374999982749</v>
      </c>
      <c r="E7115" t="str">
        <f t="shared" si="671"/>
        <v>LRKPLGS</v>
      </c>
      <c r="F7115" s="39">
        <v>118.20557403564453</v>
      </c>
      <c r="G7115">
        <f t="shared" si="669"/>
        <v>1.811216208659481E-3</v>
      </c>
      <c r="H7115" s="38">
        <f>G7115*SUMIF('Manual Inputs'!$B$11:$B$22,'Expanded kW'!A7115,'Manual Inputs'!$C$11:$C$22)</f>
        <v>59346.219732126119</v>
      </c>
    </row>
    <row r="7116" spans="1:8" x14ac:dyDescent="0.2">
      <c r="A7116">
        <f t="shared" si="666"/>
        <v>12</v>
      </c>
      <c r="B7116" t="b">
        <f t="shared" si="667"/>
        <v>0</v>
      </c>
      <c r="C7116" t="str">
        <f t="shared" si="668"/>
        <v>ON</v>
      </c>
      <c r="D7116" s="4">
        <f t="shared" si="670"/>
        <v>42726.416666649413</v>
      </c>
      <c r="E7116" t="str">
        <f t="shared" si="671"/>
        <v>LRKPLGS</v>
      </c>
      <c r="F7116" s="39">
        <v>114.02680206298828</v>
      </c>
      <c r="G7116">
        <f t="shared" si="669"/>
        <v>1.7471865756162486E-3</v>
      </c>
      <c r="H7116" s="38">
        <f>G7116*SUMIF('Manual Inputs'!$B$11:$B$22,'Expanded kW'!A7116,'Manual Inputs'!$C$11:$C$22)</f>
        <v>57248.227977313225</v>
      </c>
    </row>
    <row r="7117" spans="1:8" x14ac:dyDescent="0.2">
      <c r="A7117">
        <f t="shared" si="666"/>
        <v>12</v>
      </c>
      <c r="B7117" t="b">
        <f t="shared" si="667"/>
        <v>0</v>
      </c>
      <c r="C7117" t="str">
        <f t="shared" si="668"/>
        <v>ON</v>
      </c>
      <c r="D7117" s="4">
        <f t="shared" si="670"/>
        <v>42726.458333316077</v>
      </c>
      <c r="E7117" t="str">
        <f t="shared" si="671"/>
        <v>LRKPLGS</v>
      </c>
      <c r="F7117" s="39">
        <v>109.07068634033203</v>
      </c>
      <c r="G7117">
        <f t="shared" si="669"/>
        <v>1.67124601864928E-3</v>
      </c>
      <c r="H7117" s="38">
        <f>G7117*SUMIF('Manual Inputs'!$B$11:$B$22,'Expanded kW'!A7117,'Manual Inputs'!$C$11:$C$22)</f>
        <v>54759.963484761378</v>
      </c>
    </row>
    <row r="7118" spans="1:8" x14ac:dyDescent="0.2">
      <c r="A7118">
        <f t="shared" si="666"/>
        <v>12</v>
      </c>
      <c r="B7118" t="b">
        <f t="shared" si="667"/>
        <v>0</v>
      </c>
      <c r="C7118" t="str">
        <f t="shared" si="668"/>
        <v>ON</v>
      </c>
      <c r="D7118" s="4">
        <f t="shared" si="670"/>
        <v>42726.499999982741</v>
      </c>
      <c r="E7118" t="str">
        <f t="shared" si="671"/>
        <v>LRKPLGS</v>
      </c>
      <c r="F7118" s="39">
        <v>113.38359069824219</v>
      </c>
      <c r="G7118">
        <f t="shared" si="669"/>
        <v>1.737330907988673E-3</v>
      </c>
      <c r="H7118" s="38">
        <f>G7118*SUMIF('Manual Inputs'!$B$11:$B$22,'Expanded kW'!A7118,'Manual Inputs'!$C$11:$C$22)</f>
        <v>56925.297664611462</v>
      </c>
    </row>
    <row r="7119" spans="1:8" x14ac:dyDescent="0.2">
      <c r="A7119">
        <f t="shared" si="666"/>
        <v>12</v>
      </c>
      <c r="B7119" t="b">
        <f t="shared" si="667"/>
        <v>0</v>
      </c>
      <c r="C7119" t="str">
        <f t="shared" si="668"/>
        <v>ON</v>
      </c>
      <c r="D7119" s="4">
        <f t="shared" si="670"/>
        <v>42726.541666649406</v>
      </c>
      <c r="E7119" t="str">
        <f t="shared" si="671"/>
        <v>LRKPLGS</v>
      </c>
      <c r="F7119" s="39">
        <v>113.55299377441406</v>
      </c>
      <c r="G7119">
        <f t="shared" si="669"/>
        <v>1.7399266028183156E-3</v>
      </c>
      <c r="H7119" s="38">
        <f>G7119*SUMIF('Manual Inputs'!$B$11:$B$22,'Expanded kW'!A7119,'Manual Inputs'!$C$11:$C$22)</f>
        <v>57010.34807161479</v>
      </c>
    </row>
    <row r="7120" spans="1:8" x14ac:dyDescent="0.2">
      <c r="A7120">
        <f t="shared" si="666"/>
        <v>12</v>
      </c>
      <c r="B7120" t="b">
        <f t="shared" si="667"/>
        <v>0</v>
      </c>
      <c r="C7120" t="str">
        <f t="shared" si="668"/>
        <v>ON</v>
      </c>
      <c r="D7120" s="4">
        <f t="shared" si="670"/>
        <v>42726.58333331607</v>
      </c>
      <c r="E7120" t="str">
        <f t="shared" si="671"/>
        <v>LRKPLGS</v>
      </c>
      <c r="F7120" s="39">
        <v>115.18678283691406</v>
      </c>
      <c r="G7120">
        <f t="shared" si="669"/>
        <v>1.7649604919193344E-3</v>
      </c>
      <c r="H7120" s="38">
        <f>G7120*SUMIF('Manual Inputs'!$B$11:$B$22,'Expanded kW'!A7120,'Manual Inputs'!$C$11:$C$22)</f>
        <v>57830.60723020431</v>
      </c>
    </row>
    <row r="7121" spans="1:8" x14ac:dyDescent="0.2">
      <c r="A7121">
        <f t="shared" si="666"/>
        <v>12</v>
      </c>
      <c r="B7121" t="b">
        <f t="shared" si="667"/>
        <v>0</v>
      </c>
      <c r="C7121" t="str">
        <f t="shared" si="668"/>
        <v>ON</v>
      </c>
      <c r="D7121" s="4">
        <f t="shared" si="670"/>
        <v>42726.624999982734</v>
      </c>
      <c r="E7121" t="str">
        <f t="shared" si="671"/>
        <v>LRKPLGS</v>
      </c>
      <c r="F7121" s="39">
        <v>105.38268280029297</v>
      </c>
      <c r="G7121">
        <f t="shared" si="669"/>
        <v>1.6147362318324754E-3</v>
      </c>
      <c r="H7121" s="38">
        <f>G7121*SUMIF('Manual Inputs'!$B$11:$B$22,'Expanded kW'!A7121,'Manual Inputs'!$C$11:$C$22)</f>
        <v>52908.366635411294</v>
      </c>
    </row>
    <row r="7122" spans="1:8" x14ac:dyDescent="0.2">
      <c r="A7122">
        <f t="shared" si="666"/>
        <v>12</v>
      </c>
      <c r="B7122" t="b">
        <f t="shared" si="667"/>
        <v>0</v>
      </c>
      <c r="C7122" t="str">
        <f t="shared" si="668"/>
        <v>ON</v>
      </c>
      <c r="D7122" s="4">
        <f t="shared" si="670"/>
        <v>42726.666666649398</v>
      </c>
      <c r="E7122" t="str">
        <f t="shared" si="671"/>
        <v>LRKPLGS</v>
      </c>
      <c r="F7122" s="39">
        <v>95.704154968261719</v>
      </c>
      <c r="G7122">
        <f t="shared" si="669"/>
        <v>1.4664360638551952E-3</v>
      </c>
      <c r="H7122" s="38">
        <f>G7122*SUMIF('Manual Inputs'!$B$11:$B$22,'Expanded kW'!A7122,'Manual Inputs'!$C$11:$C$22)</f>
        <v>48049.170746476135</v>
      </c>
    </row>
    <row r="7123" spans="1:8" x14ac:dyDescent="0.2">
      <c r="A7123">
        <f t="shared" si="666"/>
        <v>12</v>
      </c>
      <c r="B7123" t="b">
        <f t="shared" si="667"/>
        <v>0</v>
      </c>
      <c r="C7123" t="str">
        <f t="shared" si="668"/>
        <v>ON</v>
      </c>
      <c r="D7123" s="4">
        <f t="shared" si="670"/>
        <v>42726.708333316063</v>
      </c>
      <c r="E7123" t="str">
        <f t="shared" si="671"/>
        <v>LRKPLGS</v>
      </c>
      <c r="F7123" s="39">
        <v>94.050521850585937</v>
      </c>
      <c r="G7123">
        <f t="shared" si="669"/>
        <v>1.4410981123216464E-3</v>
      </c>
      <c r="H7123" s="38">
        <f>G7123*SUMIF('Manual Inputs'!$B$11:$B$22,'Expanded kW'!A7123,'Manual Inputs'!$C$11:$C$22)</f>
        <v>47218.948693425446</v>
      </c>
    </row>
    <row r="7124" spans="1:8" x14ac:dyDescent="0.2">
      <c r="A7124">
        <f t="shared" si="666"/>
        <v>12</v>
      </c>
      <c r="B7124" t="b">
        <f t="shared" si="667"/>
        <v>0</v>
      </c>
      <c r="C7124" t="str">
        <f t="shared" si="668"/>
        <v>ON</v>
      </c>
      <c r="D7124" s="4">
        <f t="shared" si="670"/>
        <v>42726.749999982727</v>
      </c>
      <c r="E7124" t="str">
        <f t="shared" si="671"/>
        <v>LRKPLGS</v>
      </c>
      <c r="F7124" s="39">
        <v>87.453628540039063</v>
      </c>
      <c r="G7124">
        <f t="shared" si="669"/>
        <v>1.3400165839052554E-3</v>
      </c>
      <c r="H7124" s="38">
        <f>G7124*SUMIF('Manual Inputs'!$B$11:$B$22,'Expanded kW'!A7124,'Manual Inputs'!$C$11:$C$22)</f>
        <v>43906.916387410405</v>
      </c>
    </row>
    <row r="7125" spans="1:8" x14ac:dyDescent="0.2">
      <c r="A7125">
        <f t="shared" si="666"/>
        <v>12</v>
      </c>
      <c r="B7125" t="b">
        <f t="shared" si="667"/>
        <v>0</v>
      </c>
      <c r="C7125" t="str">
        <f t="shared" si="668"/>
        <v>ON</v>
      </c>
      <c r="D7125" s="4">
        <f t="shared" si="670"/>
        <v>42726.791666649391</v>
      </c>
      <c r="E7125" t="str">
        <f t="shared" si="671"/>
        <v>LRKPLGS</v>
      </c>
      <c r="F7125" s="39">
        <v>82.770492553710938</v>
      </c>
      <c r="G7125">
        <f t="shared" si="669"/>
        <v>1.2682587850451421E-3</v>
      </c>
      <c r="H7125" s="38">
        <f>G7125*SUMIF('Manual Inputs'!$B$11:$B$22,'Expanded kW'!A7125,'Manual Inputs'!$C$11:$C$22)</f>
        <v>41555.703937849874</v>
      </c>
    </row>
    <row r="7126" spans="1:8" x14ac:dyDescent="0.2">
      <c r="A7126">
        <f t="shared" si="666"/>
        <v>12</v>
      </c>
      <c r="B7126" t="b">
        <f t="shared" si="667"/>
        <v>0</v>
      </c>
      <c r="C7126" t="str">
        <f t="shared" si="668"/>
        <v>ON</v>
      </c>
      <c r="D7126" s="4">
        <f t="shared" si="670"/>
        <v>42726.833333316055</v>
      </c>
      <c r="E7126" t="str">
        <f t="shared" si="671"/>
        <v>LRKPLGS</v>
      </c>
      <c r="F7126" s="39">
        <v>80.663223266601562</v>
      </c>
      <c r="G7126">
        <f t="shared" si="669"/>
        <v>1.2359699499376548E-3</v>
      </c>
      <c r="H7126" s="38">
        <f>G7126*SUMIF('Manual Inputs'!$B$11:$B$22,'Expanded kW'!A7126,'Manual Inputs'!$C$11:$C$22)</f>
        <v>40497.7295811597</v>
      </c>
    </row>
    <row r="7127" spans="1:8" x14ac:dyDescent="0.2">
      <c r="A7127">
        <f t="shared" si="666"/>
        <v>12</v>
      </c>
      <c r="B7127" t="b">
        <f t="shared" si="667"/>
        <v>0</v>
      </c>
      <c r="C7127" t="str">
        <f t="shared" si="668"/>
        <v>OFF</v>
      </c>
      <c r="D7127" s="4">
        <f t="shared" si="670"/>
        <v>42726.87499998272</v>
      </c>
      <c r="E7127" t="str">
        <f t="shared" si="671"/>
        <v>LRKPLGS</v>
      </c>
      <c r="F7127" s="39">
        <v>79.418739318847656</v>
      </c>
      <c r="G7127">
        <f t="shared" si="669"/>
        <v>1.2169012256750518E-3</v>
      </c>
      <c r="H7127" s="38">
        <f>G7127*SUMIF('Manual Inputs'!$B$11:$B$22,'Expanded kW'!A7127,'Manual Inputs'!$C$11:$C$22)</f>
        <v>39872.924715407462</v>
      </c>
    </row>
    <row r="7128" spans="1:8" x14ac:dyDescent="0.2">
      <c r="A7128">
        <f t="shared" si="666"/>
        <v>12</v>
      </c>
      <c r="B7128" t="b">
        <f t="shared" si="667"/>
        <v>0</v>
      </c>
      <c r="C7128" t="str">
        <f t="shared" si="668"/>
        <v>OFF</v>
      </c>
      <c r="D7128" s="4">
        <f t="shared" si="670"/>
        <v>42726.916666649384</v>
      </c>
      <c r="E7128" t="str">
        <f t="shared" si="671"/>
        <v>LRKPLGS</v>
      </c>
      <c r="F7128" s="39">
        <v>75.701583862304688</v>
      </c>
      <c r="G7128">
        <f t="shared" si="669"/>
        <v>1.1599447558306817E-3</v>
      </c>
      <c r="H7128" s="38">
        <f>G7128*SUMIF('Manual Inputs'!$B$11:$B$22,'Expanded kW'!A7128,'Manual Inputs'!$C$11:$C$22)</f>
        <v>38006.691872310323</v>
      </c>
    </row>
    <row r="7129" spans="1:8" x14ac:dyDescent="0.2">
      <c r="A7129">
        <f t="shared" si="666"/>
        <v>12</v>
      </c>
      <c r="B7129" t="b">
        <f t="shared" si="667"/>
        <v>0</v>
      </c>
      <c r="C7129" t="str">
        <f t="shared" si="668"/>
        <v>OFF</v>
      </c>
      <c r="D7129" s="4">
        <f t="shared" si="670"/>
        <v>42726.958333316048</v>
      </c>
      <c r="E7129" t="str">
        <f t="shared" si="671"/>
        <v>LRKPLGS</v>
      </c>
      <c r="F7129" s="39">
        <v>75.437759399414063</v>
      </c>
      <c r="G7129">
        <f t="shared" si="669"/>
        <v>1.1559022802763198E-3</v>
      </c>
      <c r="H7129" s="38">
        <f>G7129*SUMIF('Manual Inputs'!$B$11:$B$22,'Expanded kW'!A7129,'Manual Inputs'!$C$11:$C$22)</f>
        <v>37874.236320419885</v>
      </c>
    </row>
    <row r="7130" spans="1:8" x14ac:dyDescent="0.2">
      <c r="A7130">
        <f t="shared" si="666"/>
        <v>12</v>
      </c>
      <c r="B7130" t="b">
        <f t="shared" si="667"/>
        <v>0</v>
      </c>
      <c r="C7130" t="str">
        <f t="shared" si="668"/>
        <v>OFF</v>
      </c>
      <c r="D7130" s="4">
        <f t="shared" si="670"/>
        <v>42726.999999982712</v>
      </c>
      <c r="E7130" t="str">
        <f t="shared" si="671"/>
        <v>LRKPLGS</v>
      </c>
      <c r="F7130" s="39">
        <v>73.610115051269531</v>
      </c>
      <c r="G7130">
        <f t="shared" si="669"/>
        <v>1.127898025028373E-3</v>
      </c>
      <c r="H7130" s="38">
        <f>G7130*SUMIF('Manual Inputs'!$B$11:$B$22,'Expanded kW'!A7130,'Manual Inputs'!$C$11:$C$22)</f>
        <v>36956.65029317842</v>
      </c>
    </row>
    <row r="7131" spans="1:8" x14ac:dyDescent="0.2">
      <c r="A7131">
        <f t="shared" si="666"/>
        <v>12</v>
      </c>
      <c r="B7131" t="b">
        <f t="shared" si="667"/>
        <v>0</v>
      </c>
      <c r="C7131" t="str">
        <f t="shared" si="668"/>
        <v>OFF</v>
      </c>
      <c r="D7131" s="4">
        <f t="shared" si="670"/>
        <v>42727.041666649377</v>
      </c>
      <c r="E7131" t="str">
        <f t="shared" si="671"/>
        <v>LRKPLGS</v>
      </c>
      <c r="F7131" s="39">
        <v>73.736686706542969</v>
      </c>
      <c r="G7131">
        <f t="shared" si="669"/>
        <v>1.1298374313165993E-3</v>
      </c>
      <c r="H7131" s="38">
        <f>G7131*SUMIF('Manual Inputs'!$B$11:$B$22,'Expanded kW'!A7131,'Manual Inputs'!$C$11:$C$22)</f>
        <v>37020.196782648127</v>
      </c>
    </row>
    <row r="7132" spans="1:8" x14ac:dyDescent="0.2">
      <c r="A7132">
        <f t="shared" si="666"/>
        <v>12</v>
      </c>
      <c r="B7132" t="b">
        <f t="shared" si="667"/>
        <v>0</v>
      </c>
      <c r="C7132" t="str">
        <f t="shared" si="668"/>
        <v>OFF</v>
      </c>
      <c r="D7132" s="4">
        <f t="shared" si="670"/>
        <v>42727.083333316041</v>
      </c>
      <c r="E7132" t="str">
        <f t="shared" si="671"/>
        <v>LRKPLGS</v>
      </c>
      <c r="F7132" s="39">
        <v>73.202995300292969</v>
      </c>
      <c r="G7132">
        <f t="shared" si="669"/>
        <v>1.1216598937232301E-3</v>
      </c>
      <c r="H7132" s="38">
        <f>G7132*SUMIF('Manual Inputs'!$B$11:$B$22,'Expanded kW'!A7132,'Manual Inputs'!$C$11:$C$22)</f>
        <v>36752.251994740669</v>
      </c>
    </row>
    <row r="7133" spans="1:8" x14ac:dyDescent="0.2">
      <c r="A7133">
        <f t="shared" si="666"/>
        <v>12</v>
      </c>
      <c r="B7133" t="b">
        <f t="shared" si="667"/>
        <v>0</v>
      </c>
      <c r="C7133" t="str">
        <f t="shared" si="668"/>
        <v>OFF</v>
      </c>
      <c r="D7133" s="4">
        <f t="shared" si="670"/>
        <v>42727.124999982705</v>
      </c>
      <c r="E7133" t="str">
        <f t="shared" si="671"/>
        <v>LRKPLGS</v>
      </c>
      <c r="F7133" s="39">
        <v>75.308135986328125</v>
      </c>
      <c r="G7133">
        <f t="shared" si="669"/>
        <v>1.1539161131372624E-3</v>
      </c>
      <c r="H7133" s="38">
        <f>G7133*SUMIF('Manual Inputs'!$B$11:$B$22,'Expanded kW'!A7133,'Manual Inputs'!$C$11:$C$22)</f>
        <v>37809.157667249885</v>
      </c>
    </row>
    <row r="7134" spans="1:8" x14ac:dyDescent="0.2">
      <c r="A7134">
        <f t="shared" si="666"/>
        <v>12</v>
      </c>
      <c r="B7134" t="b">
        <f t="shared" si="667"/>
        <v>0</v>
      </c>
      <c r="C7134" t="str">
        <f t="shared" si="668"/>
        <v>OFF</v>
      </c>
      <c r="D7134" s="4">
        <f t="shared" si="670"/>
        <v>42727.166666649369</v>
      </c>
      <c r="E7134" t="str">
        <f t="shared" si="671"/>
        <v>LRKPLGS</v>
      </c>
      <c r="F7134" s="39">
        <v>79.695259094238281</v>
      </c>
      <c r="G7134">
        <f t="shared" si="669"/>
        <v>1.2211382263688714E-3</v>
      </c>
      <c r="H7134" s="38">
        <f>G7134*SUMIF('Manual Inputs'!$B$11:$B$22,'Expanded kW'!A7134,'Manual Inputs'!$C$11:$C$22)</f>
        <v>40011.75406829112</v>
      </c>
    </row>
    <row r="7135" spans="1:8" x14ac:dyDescent="0.2">
      <c r="A7135">
        <f t="shared" si="666"/>
        <v>12</v>
      </c>
      <c r="B7135" t="b">
        <f t="shared" si="667"/>
        <v>0</v>
      </c>
      <c r="C7135" t="str">
        <f t="shared" si="668"/>
        <v>OFF</v>
      </c>
      <c r="D7135" s="4">
        <f t="shared" si="670"/>
        <v>42727.208333316034</v>
      </c>
      <c r="E7135" t="str">
        <f t="shared" si="671"/>
        <v>LRKPLGS</v>
      </c>
      <c r="F7135" s="39">
        <v>89.311126708984375</v>
      </c>
      <c r="G7135">
        <f t="shared" si="669"/>
        <v>1.3684782771764589E-3</v>
      </c>
      <c r="H7135" s="38">
        <f>G7135*SUMIF('Manual Inputs'!$B$11:$B$22,'Expanded kW'!A7135,'Manual Inputs'!$C$11:$C$22)</f>
        <v>44839.490806049995</v>
      </c>
    </row>
    <row r="7136" spans="1:8" x14ac:dyDescent="0.2">
      <c r="A7136">
        <f t="shared" si="666"/>
        <v>12</v>
      </c>
      <c r="B7136" t="b">
        <f t="shared" si="667"/>
        <v>0</v>
      </c>
      <c r="C7136" t="str">
        <f t="shared" si="668"/>
        <v>OFF</v>
      </c>
      <c r="D7136" s="4">
        <f t="shared" si="670"/>
        <v>42727.249999982698</v>
      </c>
      <c r="E7136" t="str">
        <f t="shared" si="671"/>
        <v>LRKPLGS</v>
      </c>
      <c r="F7136" s="39">
        <v>93.849281311035156</v>
      </c>
      <c r="G7136">
        <f t="shared" si="669"/>
        <v>1.4380145849157066E-3</v>
      </c>
      <c r="H7136" s="38">
        <f>G7136*SUMIF('Manual Inputs'!$B$11:$B$22,'Expanded kW'!A7136,'Manual Inputs'!$C$11:$C$22)</f>
        <v>47117.913988618799</v>
      </c>
    </row>
    <row r="7137" spans="1:8" x14ac:dyDescent="0.2">
      <c r="A7137">
        <f t="shared" si="666"/>
        <v>12</v>
      </c>
      <c r="B7137" t="b">
        <f t="shared" si="667"/>
        <v>0</v>
      </c>
      <c r="C7137" t="str">
        <f t="shared" si="668"/>
        <v>ON</v>
      </c>
      <c r="D7137" s="4">
        <f t="shared" si="670"/>
        <v>42727.291666649362</v>
      </c>
      <c r="E7137" t="str">
        <f t="shared" si="671"/>
        <v>LRKPLGS</v>
      </c>
      <c r="F7137" s="39">
        <v>95.141700744628906</v>
      </c>
      <c r="G7137">
        <f t="shared" si="669"/>
        <v>1.4578178052427413E-3</v>
      </c>
      <c r="H7137" s="38">
        <f>G7137*SUMIF('Manual Inputs'!$B$11:$B$22,'Expanded kW'!A7137,'Manual Inputs'!$C$11:$C$22)</f>
        <v>47766.7853156934</v>
      </c>
    </row>
    <row r="7138" spans="1:8" x14ac:dyDescent="0.2">
      <c r="A7138">
        <f t="shared" si="666"/>
        <v>12</v>
      </c>
      <c r="B7138" t="b">
        <f t="shared" si="667"/>
        <v>0</v>
      </c>
      <c r="C7138" t="str">
        <f t="shared" si="668"/>
        <v>ON</v>
      </c>
      <c r="D7138" s="4">
        <f t="shared" si="670"/>
        <v>42727.333333316026</v>
      </c>
      <c r="E7138" t="str">
        <f t="shared" si="671"/>
        <v>LRKPLGS</v>
      </c>
      <c r="F7138" s="39">
        <v>101.13242340087891</v>
      </c>
      <c r="G7138">
        <f t="shared" si="669"/>
        <v>1.5496112258585209E-3</v>
      </c>
      <c r="H7138" s="38">
        <f>G7138*SUMIF('Manual Inputs'!$B$11:$B$22,'Expanded kW'!A7138,'Manual Inputs'!$C$11:$C$22)</f>
        <v>50774.483945919004</v>
      </c>
    </row>
    <row r="7139" spans="1:8" x14ac:dyDescent="0.2">
      <c r="A7139">
        <f t="shared" si="666"/>
        <v>12</v>
      </c>
      <c r="B7139" t="b">
        <f t="shared" si="667"/>
        <v>0</v>
      </c>
      <c r="C7139" t="str">
        <f t="shared" si="668"/>
        <v>ON</v>
      </c>
      <c r="D7139" s="4">
        <f t="shared" si="670"/>
        <v>42727.37499998269</v>
      </c>
      <c r="E7139" t="str">
        <f t="shared" si="671"/>
        <v>LRKPLGS</v>
      </c>
      <c r="F7139" s="39">
        <v>101.64200592041016</v>
      </c>
      <c r="G7139">
        <f t="shared" si="669"/>
        <v>1.5574193527303232E-3</v>
      </c>
      <c r="H7139" s="38">
        <f>G7139*SUMIF('Manual Inputs'!$B$11:$B$22,'Expanded kW'!A7139,'Manual Inputs'!$C$11:$C$22)</f>
        <v>51030.324640594132</v>
      </c>
    </row>
    <row r="7140" spans="1:8" x14ac:dyDescent="0.2">
      <c r="A7140">
        <f t="shared" si="666"/>
        <v>12</v>
      </c>
      <c r="B7140" t="b">
        <f t="shared" si="667"/>
        <v>0</v>
      </c>
      <c r="C7140" t="str">
        <f t="shared" si="668"/>
        <v>ON</v>
      </c>
      <c r="D7140" s="4">
        <f t="shared" si="670"/>
        <v>42727.416666649355</v>
      </c>
      <c r="E7140" t="str">
        <f t="shared" si="671"/>
        <v>LRKPLGS</v>
      </c>
      <c r="F7140" s="39">
        <v>94.984321594238281</v>
      </c>
      <c r="G7140">
        <f t="shared" si="669"/>
        <v>1.4554063481653737E-3</v>
      </c>
      <c r="H7140" s="38">
        <f>G7140*SUMIF('Manual Inputs'!$B$11:$B$22,'Expanded kW'!A7140,'Manual Inputs'!$C$11:$C$22)</f>
        <v>47687.771633669225</v>
      </c>
    </row>
    <row r="7141" spans="1:8" x14ac:dyDescent="0.2">
      <c r="A7141">
        <f t="shared" si="666"/>
        <v>12</v>
      </c>
      <c r="B7141" t="b">
        <f t="shared" si="667"/>
        <v>0</v>
      </c>
      <c r="C7141" t="str">
        <f t="shared" si="668"/>
        <v>ON</v>
      </c>
      <c r="D7141" s="4">
        <f t="shared" si="670"/>
        <v>42727.458333316019</v>
      </c>
      <c r="E7141" t="str">
        <f t="shared" si="671"/>
        <v>LRKPLGS</v>
      </c>
      <c r="F7141" s="39">
        <v>92.326805114746094</v>
      </c>
      <c r="G7141">
        <f t="shared" si="669"/>
        <v>1.4146862978487577E-3</v>
      </c>
      <c r="H7141" s="38">
        <f>G7141*SUMIF('Manual Inputs'!$B$11:$B$22,'Expanded kW'!A7141,'Manual Inputs'!$C$11:$C$22)</f>
        <v>46353.5405009975</v>
      </c>
    </row>
    <row r="7142" spans="1:8" x14ac:dyDescent="0.2">
      <c r="A7142">
        <f t="shared" si="666"/>
        <v>12</v>
      </c>
      <c r="B7142" t="b">
        <f t="shared" si="667"/>
        <v>0</v>
      </c>
      <c r="C7142" t="str">
        <f t="shared" si="668"/>
        <v>ON</v>
      </c>
      <c r="D7142" s="4">
        <f t="shared" si="670"/>
        <v>42727.499999982683</v>
      </c>
      <c r="E7142" t="str">
        <f t="shared" si="671"/>
        <v>LRKPLGS</v>
      </c>
      <c r="F7142" s="39">
        <v>94.84130859375</v>
      </c>
      <c r="G7142">
        <f t="shared" si="669"/>
        <v>1.4532150177932943E-3</v>
      </c>
      <c r="H7142" s="38">
        <f>G7142*SUMIF('Manual Inputs'!$B$11:$B$22,'Expanded kW'!A7142,'Manual Inputs'!$C$11:$C$22)</f>
        <v>47615.970612264187</v>
      </c>
    </row>
    <row r="7143" spans="1:8" x14ac:dyDescent="0.2">
      <c r="A7143">
        <f t="shared" si="666"/>
        <v>12</v>
      </c>
      <c r="B7143" t="b">
        <f t="shared" si="667"/>
        <v>0</v>
      </c>
      <c r="C7143" t="str">
        <f t="shared" si="668"/>
        <v>ON</v>
      </c>
      <c r="D7143" s="4">
        <f t="shared" si="670"/>
        <v>42727.541666649347</v>
      </c>
      <c r="E7143" t="str">
        <f t="shared" si="671"/>
        <v>LRKPLGS</v>
      </c>
      <c r="F7143" s="39">
        <v>92.135185241699219</v>
      </c>
      <c r="G7143">
        <f t="shared" si="669"/>
        <v>1.4117501840250634E-3</v>
      </c>
      <c r="H7143" s="38">
        <f>G7143*SUMIF('Manual Inputs'!$B$11:$B$22,'Expanded kW'!A7143,'Manual Inputs'!$C$11:$C$22)</f>
        <v>46257.335942256024</v>
      </c>
    </row>
    <row r="7144" spans="1:8" x14ac:dyDescent="0.2">
      <c r="A7144">
        <f t="shared" si="666"/>
        <v>12</v>
      </c>
      <c r="B7144" t="b">
        <f t="shared" si="667"/>
        <v>0</v>
      </c>
      <c r="C7144" t="str">
        <f t="shared" si="668"/>
        <v>ON</v>
      </c>
      <c r="D7144" s="4">
        <f t="shared" si="670"/>
        <v>42727.583333316012</v>
      </c>
      <c r="E7144" t="str">
        <f t="shared" si="671"/>
        <v>LRKPLGS</v>
      </c>
      <c r="F7144" s="39">
        <v>90.610458374023438</v>
      </c>
      <c r="G7144">
        <f t="shared" si="669"/>
        <v>1.3883874108306267E-3</v>
      </c>
      <c r="H7144" s="38">
        <f>G7144*SUMIF('Manual Inputs'!$B$11:$B$22,'Expanded kW'!A7144,'Manual Inputs'!$C$11:$C$22)</f>
        <v>45491.832483905775</v>
      </c>
    </row>
    <row r="7145" spans="1:8" x14ac:dyDescent="0.2">
      <c r="A7145">
        <f t="shared" si="666"/>
        <v>12</v>
      </c>
      <c r="B7145" t="b">
        <f t="shared" si="667"/>
        <v>0</v>
      </c>
      <c r="C7145" t="str">
        <f t="shared" si="668"/>
        <v>ON</v>
      </c>
      <c r="D7145" s="4">
        <f t="shared" si="670"/>
        <v>42727.624999982676</v>
      </c>
      <c r="E7145" t="str">
        <f t="shared" si="671"/>
        <v>LRKPLGS</v>
      </c>
      <c r="F7145" s="39">
        <v>88.653121948242188</v>
      </c>
      <c r="G7145">
        <f t="shared" si="669"/>
        <v>1.3583959363244788E-3</v>
      </c>
      <c r="H7145" s="38">
        <f>G7145*SUMIF('Manual Inputs'!$B$11:$B$22,'Expanded kW'!A7145,'Manual Inputs'!$C$11:$C$22)</f>
        <v>44509.133329811055</v>
      </c>
    </row>
    <row r="7146" spans="1:8" x14ac:dyDescent="0.2">
      <c r="A7146">
        <f t="shared" si="666"/>
        <v>12</v>
      </c>
      <c r="B7146" t="b">
        <f t="shared" si="667"/>
        <v>0</v>
      </c>
      <c r="C7146" t="str">
        <f t="shared" si="668"/>
        <v>ON</v>
      </c>
      <c r="D7146" s="4">
        <f t="shared" si="670"/>
        <v>42727.66666664934</v>
      </c>
      <c r="E7146" t="str">
        <f t="shared" si="671"/>
        <v>LRKPLGS</v>
      </c>
      <c r="F7146" s="39">
        <v>87.547958374023438</v>
      </c>
      <c r="G7146">
        <f t="shared" si="669"/>
        <v>1.3414619618044494E-3</v>
      </c>
      <c r="H7146" s="38">
        <f>G7146*SUMIF('Manual Inputs'!$B$11:$B$22,'Expanded kW'!A7146,'Manual Inputs'!$C$11:$C$22)</f>
        <v>43954.275567386496</v>
      </c>
    </row>
    <row r="7147" spans="1:8" x14ac:dyDescent="0.2">
      <c r="A7147">
        <f t="shared" si="666"/>
        <v>12</v>
      </c>
      <c r="B7147" t="b">
        <f t="shared" si="667"/>
        <v>0</v>
      </c>
      <c r="C7147" t="str">
        <f t="shared" si="668"/>
        <v>ON</v>
      </c>
      <c r="D7147" s="4">
        <f t="shared" si="670"/>
        <v>42727.708333316004</v>
      </c>
      <c r="E7147" t="str">
        <f t="shared" si="671"/>
        <v>LRKPLGS</v>
      </c>
      <c r="F7147" s="39">
        <v>82.182197570800781</v>
      </c>
      <c r="G7147">
        <f t="shared" si="669"/>
        <v>1.2592445789282748E-3</v>
      </c>
      <c r="H7147" s="38">
        <f>G7147*SUMIF('Manual Inputs'!$B$11:$B$22,'Expanded kW'!A7147,'Manual Inputs'!$C$11:$C$22)</f>
        <v>41260.344910934902</v>
      </c>
    </row>
    <row r="7148" spans="1:8" x14ac:dyDescent="0.2">
      <c r="A7148">
        <f t="shared" si="666"/>
        <v>12</v>
      </c>
      <c r="B7148" t="b">
        <f t="shared" si="667"/>
        <v>0</v>
      </c>
      <c r="C7148" t="str">
        <f t="shared" si="668"/>
        <v>ON</v>
      </c>
      <c r="D7148" s="4">
        <f t="shared" si="670"/>
        <v>42727.749999982669</v>
      </c>
      <c r="E7148" t="str">
        <f t="shared" si="671"/>
        <v>LRKPLGS</v>
      </c>
      <c r="F7148" s="39">
        <v>82.134689331054688</v>
      </c>
      <c r="G7148">
        <f t="shared" si="669"/>
        <v>1.2585166293829593E-3</v>
      </c>
      <c r="H7148" s="38">
        <f>G7148*SUMIF('Manual Inputs'!$B$11:$B$22,'Expanded kW'!A7148,'Manual Inputs'!$C$11:$C$22)</f>
        <v>41236.492952530571</v>
      </c>
    </row>
    <row r="7149" spans="1:8" x14ac:dyDescent="0.2">
      <c r="A7149">
        <f t="shared" si="666"/>
        <v>12</v>
      </c>
      <c r="B7149" t="b">
        <f t="shared" si="667"/>
        <v>0</v>
      </c>
      <c r="C7149" t="str">
        <f t="shared" si="668"/>
        <v>ON</v>
      </c>
      <c r="D7149" s="4">
        <f t="shared" si="670"/>
        <v>42727.791666649333</v>
      </c>
      <c r="E7149" t="str">
        <f t="shared" si="671"/>
        <v>LRKPLGS</v>
      </c>
      <c r="F7149" s="39">
        <v>81.167213439941406</v>
      </c>
      <c r="G7149">
        <f t="shared" si="669"/>
        <v>1.2436923875503089E-3</v>
      </c>
      <c r="H7149" s="38">
        <f>G7149*SUMIF('Manual Inputs'!$B$11:$B$22,'Expanded kW'!A7149,'Manual Inputs'!$C$11:$C$22)</f>
        <v>40750.762585854041</v>
      </c>
    </row>
    <row r="7150" spans="1:8" x14ac:dyDescent="0.2">
      <c r="A7150">
        <f t="shared" si="666"/>
        <v>12</v>
      </c>
      <c r="B7150" t="b">
        <f t="shared" si="667"/>
        <v>0</v>
      </c>
      <c r="C7150" t="str">
        <f t="shared" si="668"/>
        <v>ON</v>
      </c>
      <c r="D7150" s="4">
        <f t="shared" si="670"/>
        <v>42727.833333315997</v>
      </c>
      <c r="E7150" t="str">
        <f t="shared" si="671"/>
        <v>LRKPLGS</v>
      </c>
      <c r="F7150" s="39">
        <v>81.930915832519531</v>
      </c>
      <c r="G7150">
        <f t="shared" si="669"/>
        <v>1.2553942904708294E-3</v>
      </c>
      <c r="H7150" s="38">
        <f>G7150*SUMIF('Manual Inputs'!$B$11:$B$22,'Expanded kW'!A7150,'Manual Inputs'!$C$11:$C$22)</f>
        <v>41134.186551852676</v>
      </c>
    </row>
    <row r="7151" spans="1:8" x14ac:dyDescent="0.2">
      <c r="A7151">
        <f t="shared" si="666"/>
        <v>12</v>
      </c>
      <c r="B7151" t="b">
        <f t="shared" si="667"/>
        <v>0</v>
      </c>
      <c r="C7151" t="str">
        <f t="shared" si="668"/>
        <v>OFF</v>
      </c>
      <c r="D7151" s="4">
        <f t="shared" si="670"/>
        <v>42727.874999982661</v>
      </c>
      <c r="E7151" t="str">
        <f t="shared" si="671"/>
        <v>LRKPLGS</v>
      </c>
      <c r="F7151" s="39">
        <v>78.867668151855469</v>
      </c>
      <c r="G7151">
        <f t="shared" si="669"/>
        <v>1.2084573850361987E-3</v>
      </c>
      <c r="H7151" s="38">
        <f>G7151*SUMIF('Manual Inputs'!$B$11:$B$22,'Expanded kW'!A7151,'Manual Inputs'!$C$11:$C$22)</f>
        <v>39596.254255226835</v>
      </c>
    </row>
    <row r="7152" spans="1:8" x14ac:dyDescent="0.2">
      <c r="A7152">
        <f t="shared" si="666"/>
        <v>12</v>
      </c>
      <c r="B7152" t="b">
        <f t="shared" si="667"/>
        <v>0</v>
      </c>
      <c r="C7152" t="str">
        <f t="shared" si="668"/>
        <v>OFF</v>
      </c>
      <c r="D7152" s="4">
        <f t="shared" si="670"/>
        <v>42727.916666649326</v>
      </c>
      <c r="E7152" t="str">
        <f t="shared" si="671"/>
        <v>LRKPLGS</v>
      </c>
      <c r="F7152" s="39">
        <v>72.989669799804687</v>
      </c>
      <c r="G7152">
        <f t="shared" si="669"/>
        <v>1.1183911933479985E-3</v>
      </c>
      <c r="H7152" s="38">
        <f>G7152*SUMIF('Manual Inputs'!$B$11:$B$22,'Expanded kW'!A7152,'Manual Inputs'!$C$11:$C$22)</f>
        <v>36645.149921680852</v>
      </c>
    </row>
    <row r="7153" spans="1:8" x14ac:dyDescent="0.2">
      <c r="A7153">
        <f t="shared" si="666"/>
        <v>12</v>
      </c>
      <c r="B7153" t="b">
        <f t="shared" si="667"/>
        <v>0</v>
      </c>
      <c r="C7153" t="str">
        <f t="shared" si="668"/>
        <v>OFF</v>
      </c>
      <c r="D7153" s="4">
        <f t="shared" si="670"/>
        <v>42727.95833331599</v>
      </c>
      <c r="E7153" t="str">
        <f t="shared" si="671"/>
        <v>LRKPLGS</v>
      </c>
      <c r="F7153" s="39">
        <v>71.534904479980469</v>
      </c>
      <c r="G7153">
        <f t="shared" si="669"/>
        <v>1.096100412658868E-3</v>
      </c>
      <c r="H7153" s="38">
        <f>G7153*SUMIF('Manual Inputs'!$B$11:$B$22,'Expanded kW'!A7153,'Manual Inputs'!$C$11:$C$22)</f>
        <v>35914.771316159837</v>
      </c>
    </row>
    <row r="7154" spans="1:8" x14ac:dyDescent="0.2">
      <c r="A7154">
        <f t="shared" si="666"/>
        <v>12</v>
      </c>
      <c r="B7154" t="b">
        <f t="shared" si="667"/>
        <v>0</v>
      </c>
      <c r="C7154" t="str">
        <f t="shared" si="668"/>
        <v>OFF</v>
      </c>
      <c r="D7154" s="4">
        <f t="shared" si="670"/>
        <v>42727.999999982654</v>
      </c>
      <c r="E7154" t="str">
        <f t="shared" si="671"/>
        <v>LRKPLGS</v>
      </c>
      <c r="F7154" s="39">
        <v>70.038848876953125</v>
      </c>
      <c r="G7154">
        <f t="shared" si="669"/>
        <v>1.0731769576579908E-3</v>
      </c>
      <c r="H7154" s="38">
        <f>G7154*SUMIF('Manual Inputs'!$B$11:$B$22,'Expanded kW'!A7154,'Manual Inputs'!$C$11:$C$22)</f>
        <v>35163.662535773845</v>
      </c>
    </row>
    <row r="7155" spans="1:8" x14ac:dyDescent="0.2">
      <c r="A7155">
        <f t="shared" si="666"/>
        <v>12</v>
      </c>
      <c r="B7155" t="b">
        <f t="shared" si="667"/>
        <v>0</v>
      </c>
      <c r="C7155" t="str">
        <f t="shared" si="668"/>
        <v>OFF</v>
      </c>
      <c r="D7155" s="4">
        <f t="shared" si="670"/>
        <v>42728.041666649318</v>
      </c>
      <c r="E7155" t="str">
        <f t="shared" si="671"/>
        <v>LRKPLGS</v>
      </c>
      <c r="F7155" s="39">
        <v>69.780776977539063</v>
      </c>
      <c r="G7155">
        <f t="shared" si="669"/>
        <v>1.0692226263074461E-3</v>
      </c>
      <c r="H7155" s="38">
        <f>G7155*SUMIF('Manual Inputs'!$B$11:$B$22,'Expanded kW'!A7155,'Manual Inputs'!$C$11:$C$22)</f>
        <v>35034.095112458461</v>
      </c>
    </row>
    <row r="7156" spans="1:8" x14ac:dyDescent="0.2">
      <c r="A7156">
        <f t="shared" si="666"/>
        <v>12</v>
      </c>
      <c r="B7156" t="b">
        <f t="shared" si="667"/>
        <v>0</v>
      </c>
      <c r="C7156" t="str">
        <f t="shared" si="668"/>
        <v>OFF</v>
      </c>
      <c r="D7156" s="4">
        <f t="shared" si="670"/>
        <v>42728.083333315983</v>
      </c>
      <c r="E7156" t="str">
        <f t="shared" si="671"/>
        <v>LRKPLGS</v>
      </c>
      <c r="F7156" s="39">
        <v>69.353515625</v>
      </c>
      <c r="G7156">
        <f t="shared" si="669"/>
        <v>1.0626758733868168E-3</v>
      </c>
      <c r="H7156" s="38">
        <f>G7156*SUMIF('Manual Inputs'!$B$11:$B$22,'Expanded kW'!A7156,'Manual Inputs'!$C$11:$C$22)</f>
        <v>34819.584533598769</v>
      </c>
    </row>
    <row r="7157" spans="1:8" x14ac:dyDescent="0.2">
      <c r="A7157">
        <f t="shared" si="666"/>
        <v>12</v>
      </c>
      <c r="B7157" t="b">
        <f t="shared" si="667"/>
        <v>0</v>
      </c>
      <c r="C7157" t="str">
        <f t="shared" si="668"/>
        <v>OFF</v>
      </c>
      <c r="D7157" s="4">
        <f t="shared" si="670"/>
        <v>42728.124999982647</v>
      </c>
      <c r="E7157" t="str">
        <f t="shared" si="671"/>
        <v>LRKPLGS</v>
      </c>
      <c r="F7157" s="39">
        <v>69.174873352050781</v>
      </c>
      <c r="G7157">
        <f t="shared" si="669"/>
        <v>1.0599386100812824E-3</v>
      </c>
      <c r="H7157" s="38">
        <f>G7157*SUMIF('Manual Inputs'!$B$11:$B$22,'Expanded kW'!A7157,'Manual Inputs'!$C$11:$C$22)</f>
        <v>34729.895500992796</v>
      </c>
    </row>
    <row r="7158" spans="1:8" x14ac:dyDescent="0.2">
      <c r="A7158">
        <f t="shared" si="666"/>
        <v>12</v>
      </c>
      <c r="B7158" t="b">
        <f t="shared" si="667"/>
        <v>0</v>
      </c>
      <c r="C7158" t="str">
        <f t="shared" si="668"/>
        <v>OFF</v>
      </c>
      <c r="D7158" s="4">
        <f t="shared" si="670"/>
        <v>42728.166666649311</v>
      </c>
      <c r="E7158" t="str">
        <f t="shared" si="671"/>
        <v>LRKPLGS</v>
      </c>
      <c r="F7158" s="39">
        <v>68.960647583007813</v>
      </c>
      <c r="G7158">
        <f t="shared" si="669"/>
        <v>1.0566561152550555E-3</v>
      </c>
      <c r="H7158" s="38">
        <f>G7158*SUMIF('Manual Inputs'!$B$11:$B$22,'Expanded kW'!A7158,'Manual Inputs'!$C$11:$C$22)</f>
        <v>34622.341439641386</v>
      </c>
    </row>
    <row r="7159" spans="1:8" x14ac:dyDescent="0.2">
      <c r="A7159">
        <f t="shared" si="666"/>
        <v>12</v>
      </c>
      <c r="B7159" t="b">
        <f t="shared" si="667"/>
        <v>0</v>
      </c>
      <c r="C7159" t="str">
        <f t="shared" si="668"/>
        <v>OFF</v>
      </c>
      <c r="D7159" s="4">
        <f t="shared" si="670"/>
        <v>42728.208333315975</v>
      </c>
      <c r="E7159" t="str">
        <f t="shared" si="671"/>
        <v>LRKPLGS</v>
      </c>
      <c r="F7159" s="39">
        <v>74.42901611328125</v>
      </c>
      <c r="G7159">
        <f t="shared" si="669"/>
        <v>1.1404457148383039E-3</v>
      </c>
      <c r="H7159" s="38">
        <f>G7159*SUMIF('Manual Inputs'!$B$11:$B$22,'Expanded kW'!A7159,'Manual Inputs'!$C$11:$C$22)</f>
        <v>37367.787270106121</v>
      </c>
    </row>
    <row r="7160" spans="1:8" x14ac:dyDescent="0.2">
      <c r="A7160">
        <f t="shared" si="666"/>
        <v>12</v>
      </c>
      <c r="B7160" t="b">
        <f t="shared" si="667"/>
        <v>0</v>
      </c>
      <c r="C7160" t="str">
        <f t="shared" si="668"/>
        <v>OFF</v>
      </c>
      <c r="D7160" s="4">
        <f t="shared" si="670"/>
        <v>42728.24999998264</v>
      </c>
      <c r="E7160" t="str">
        <f t="shared" si="671"/>
        <v>LRKPLGS</v>
      </c>
      <c r="F7160" s="39">
        <v>75.448638916015625</v>
      </c>
      <c r="G7160">
        <f t="shared" si="669"/>
        <v>1.1560689827095332E-3</v>
      </c>
      <c r="H7160" s="38">
        <f>G7160*SUMIF('Manual Inputs'!$B$11:$B$22,'Expanded kW'!A7160,'Manual Inputs'!$C$11:$C$22)</f>
        <v>37879.698484011431</v>
      </c>
    </row>
    <row r="7161" spans="1:8" x14ac:dyDescent="0.2">
      <c r="A7161">
        <f t="shared" si="666"/>
        <v>12</v>
      </c>
      <c r="B7161" t="b">
        <f t="shared" si="667"/>
        <v>0</v>
      </c>
      <c r="C7161" t="str">
        <f t="shared" si="668"/>
        <v>OFF</v>
      </c>
      <c r="D7161" s="4">
        <f t="shared" si="670"/>
        <v>42728.291666649304</v>
      </c>
      <c r="E7161" t="str">
        <f t="shared" si="671"/>
        <v>LRKPLGS</v>
      </c>
      <c r="F7161" s="39">
        <v>81.323219299316406</v>
      </c>
      <c r="G7161">
        <f t="shared" si="669"/>
        <v>1.2460828022448024E-3</v>
      </c>
      <c r="H7161" s="38">
        <f>G7161*SUMIF('Manual Inputs'!$B$11:$B$22,'Expanded kW'!A7161,'Manual Inputs'!$C$11:$C$22)</f>
        <v>40829.086794213086</v>
      </c>
    </row>
    <row r="7162" spans="1:8" x14ac:dyDescent="0.2">
      <c r="A7162">
        <f t="shared" si="666"/>
        <v>12</v>
      </c>
      <c r="B7162" t="b">
        <f t="shared" si="667"/>
        <v>0</v>
      </c>
      <c r="C7162" t="str">
        <f t="shared" si="668"/>
        <v>OFF</v>
      </c>
      <c r="D7162" s="4">
        <f t="shared" si="670"/>
        <v>42728.333333315968</v>
      </c>
      <c r="E7162" t="str">
        <f t="shared" si="671"/>
        <v>LRKPLGS</v>
      </c>
      <c r="F7162" s="39">
        <v>79.461982727050781</v>
      </c>
      <c r="G7162">
        <f t="shared" si="669"/>
        <v>1.2175638269313306E-3</v>
      </c>
      <c r="H7162" s="38">
        <f>G7162*SUMIF('Manual Inputs'!$B$11:$B$22,'Expanded kW'!A7162,'Manual Inputs'!$C$11:$C$22)</f>
        <v>39894.635475040632</v>
      </c>
    </row>
    <row r="7163" spans="1:8" x14ac:dyDescent="0.2">
      <c r="A7163">
        <f t="shared" si="666"/>
        <v>12</v>
      </c>
      <c r="B7163" t="b">
        <f t="shared" si="667"/>
        <v>0</v>
      </c>
      <c r="C7163" t="str">
        <f t="shared" si="668"/>
        <v>OFF</v>
      </c>
      <c r="D7163" s="4">
        <f t="shared" si="670"/>
        <v>42728.374999982632</v>
      </c>
      <c r="E7163" t="str">
        <f t="shared" si="671"/>
        <v>LRKPLGS</v>
      </c>
      <c r="F7163" s="39">
        <v>82.291023254394531</v>
      </c>
      <c r="G7163">
        <f t="shared" si="669"/>
        <v>1.2609120708689172E-3</v>
      </c>
      <c r="H7163" s="38">
        <f>G7163*SUMIF('Manual Inputs'!$B$11:$B$22,'Expanded kW'!A7163,'Manual Inputs'!$C$11:$C$22)</f>
        <v>41314.981868487397</v>
      </c>
    </row>
    <row r="7164" spans="1:8" x14ac:dyDescent="0.2">
      <c r="A7164">
        <f t="shared" si="666"/>
        <v>12</v>
      </c>
      <c r="B7164" t="b">
        <f t="shared" si="667"/>
        <v>0</v>
      </c>
      <c r="C7164" t="str">
        <f t="shared" si="668"/>
        <v>OFF</v>
      </c>
      <c r="D7164" s="4">
        <f t="shared" si="670"/>
        <v>42728.416666649297</v>
      </c>
      <c r="E7164" t="str">
        <f t="shared" si="671"/>
        <v>LRKPLGS</v>
      </c>
      <c r="F7164" s="39">
        <v>81.250030517578125</v>
      </c>
      <c r="G7164">
        <f t="shared" si="669"/>
        <v>1.244961360139742E-3</v>
      </c>
      <c r="H7164" s="38">
        <f>G7164*SUMIF('Manual Inputs'!$B$11:$B$22,'Expanded kW'!A7164,'Manual Inputs'!$C$11:$C$22)</f>
        <v>40792.341678270779</v>
      </c>
    </row>
    <row r="7165" spans="1:8" x14ac:dyDescent="0.2">
      <c r="A7165">
        <f t="shared" si="666"/>
        <v>12</v>
      </c>
      <c r="B7165" t="b">
        <f t="shared" si="667"/>
        <v>0</v>
      </c>
      <c r="C7165" t="str">
        <f t="shared" si="668"/>
        <v>OFF</v>
      </c>
      <c r="D7165" s="4">
        <f t="shared" si="670"/>
        <v>42728.458333315961</v>
      </c>
      <c r="E7165" t="str">
        <f t="shared" si="671"/>
        <v>LRKPLGS</v>
      </c>
      <c r="F7165" s="39">
        <v>80.599639892578125</v>
      </c>
      <c r="G7165">
        <f t="shared" si="669"/>
        <v>1.2349956876105857E-3</v>
      </c>
      <c r="H7165" s="38">
        <f>G7165*SUMIF('Manual Inputs'!$B$11:$B$22,'Expanded kW'!A7165,'Manual Inputs'!$C$11:$C$22)</f>
        <v>40465.806950464066</v>
      </c>
    </row>
    <row r="7166" spans="1:8" x14ac:dyDescent="0.2">
      <c r="A7166">
        <f t="shared" si="666"/>
        <v>12</v>
      </c>
      <c r="B7166" t="b">
        <f t="shared" si="667"/>
        <v>0</v>
      </c>
      <c r="C7166" t="str">
        <f t="shared" si="668"/>
        <v>OFF</v>
      </c>
      <c r="D7166" s="4">
        <f t="shared" si="670"/>
        <v>42728.499999982625</v>
      </c>
      <c r="E7166" t="str">
        <f t="shared" si="671"/>
        <v>LRKPLGS</v>
      </c>
      <c r="F7166" s="39">
        <v>81.042930603027344</v>
      </c>
      <c r="G7166">
        <f t="shared" si="669"/>
        <v>1.2417880519002061E-3</v>
      </c>
      <c r="H7166" s="38">
        <f>G7166*SUMIF('Manual Inputs'!$B$11:$B$22,'Expanded kW'!A7166,'Manual Inputs'!$C$11:$C$22)</f>
        <v>40688.365219159561</v>
      </c>
    </row>
    <row r="7167" spans="1:8" x14ac:dyDescent="0.2">
      <c r="A7167">
        <f t="shared" si="666"/>
        <v>12</v>
      </c>
      <c r="B7167" t="b">
        <f t="shared" si="667"/>
        <v>0</v>
      </c>
      <c r="C7167" t="str">
        <f t="shared" si="668"/>
        <v>OFF</v>
      </c>
      <c r="D7167" s="4">
        <f t="shared" si="670"/>
        <v>42728.541666649289</v>
      </c>
      <c r="E7167" t="str">
        <f t="shared" si="671"/>
        <v>LRKPLGS</v>
      </c>
      <c r="F7167" s="39">
        <v>77.246543884277344</v>
      </c>
      <c r="G7167">
        <f t="shared" si="669"/>
        <v>1.1836175534661296E-3</v>
      </c>
      <c r="H7167" s="38">
        <f>G7167*SUMIF('Manual Inputs'!$B$11:$B$22,'Expanded kW'!A7167,'Manual Inputs'!$C$11:$C$22)</f>
        <v>38782.353575993526</v>
      </c>
    </row>
    <row r="7168" spans="1:8" x14ac:dyDescent="0.2">
      <c r="A7168">
        <f t="shared" si="666"/>
        <v>12</v>
      </c>
      <c r="B7168" t="b">
        <f t="shared" si="667"/>
        <v>0</v>
      </c>
      <c r="C7168" t="str">
        <f t="shared" si="668"/>
        <v>OFF</v>
      </c>
      <c r="D7168" s="4">
        <f t="shared" si="670"/>
        <v>42728.583333315953</v>
      </c>
      <c r="E7168" t="str">
        <f t="shared" si="671"/>
        <v>LRKPLGS</v>
      </c>
      <c r="F7168" s="39">
        <v>78.596168518066406</v>
      </c>
      <c r="G7168">
        <f t="shared" si="669"/>
        <v>1.2042973059419964E-3</v>
      </c>
      <c r="H7168" s="38">
        <f>G7168*SUMIF('Manual Inputs'!$B$11:$B$22,'Expanded kW'!A7168,'Manual Inputs'!$C$11:$C$22)</f>
        <v>39459.945311630152</v>
      </c>
    </row>
    <row r="7169" spans="1:8" x14ac:dyDescent="0.2">
      <c r="A7169">
        <f t="shared" si="666"/>
        <v>12</v>
      </c>
      <c r="B7169" t="b">
        <f t="shared" si="667"/>
        <v>0</v>
      </c>
      <c r="C7169" t="str">
        <f t="shared" si="668"/>
        <v>OFF</v>
      </c>
      <c r="D7169" s="4">
        <f t="shared" si="670"/>
        <v>42728.624999982618</v>
      </c>
      <c r="E7169" t="str">
        <f t="shared" si="671"/>
        <v>LRKPLGS</v>
      </c>
      <c r="F7169" s="39">
        <v>76.484031677246094</v>
      </c>
      <c r="G7169">
        <f t="shared" si="669"/>
        <v>1.1719338872774332E-3</v>
      </c>
      <c r="H7169" s="38">
        <f>G7169*SUMIF('Manual Inputs'!$B$11:$B$22,'Expanded kW'!A7169,'Manual Inputs'!$C$11:$C$22)</f>
        <v>38399.527153838011</v>
      </c>
    </row>
    <row r="7170" spans="1:8" x14ac:dyDescent="0.2">
      <c r="A7170">
        <f t="shared" ref="A7170:A7233" si="672">MONTH(D7170)</f>
        <v>12</v>
      </c>
      <c r="B7170" t="b">
        <f t="shared" ref="B7170:B7233" si="673">IF(ISNA(VLOOKUP(DATE(YEAR(D7170),MONTH(D7170),DAY(D7170)),Holidays,1,FALSE)),FALSE,TRUE)</f>
        <v>0</v>
      </c>
      <c r="C7170" t="str">
        <f t="shared" ref="C7170:C7233" si="674">IF(OR(HOUR(D7170)&lt;PkStart,HOUR(D7170)&gt;OPkStart-1,WEEKDAY(D7170,2)&gt;5,B7170)=TRUE,"OFF","ON")</f>
        <v>OFF</v>
      </c>
      <c r="D7170" s="4">
        <f t="shared" si="670"/>
        <v>42728.666666649282</v>
      </c>
      <c r="E7170" t="str">
        <f t="shared" si="671"/>
        <v>LRKPLGS</v>
      </c>
      <c r="F7170" s="39">
        <v>77.838630676269531</v>
      </c>
      <c r="G7170">
        <f t="shared" ref="G7170:G7233" si="675">IF(SUMIF($A$2:$A$8761,A7170,$F$2:$F$8761)=0,0,F7170/SUMIF($A$2:$A$8761,A7170,$F$2:$F$8761))</f>
        <v>1.1926898599401549E-3</v>
      </c>
      <c r="H7170" s="38">
        <f>G7170*SUMIF('Manual Inputs'!$B$11:$B$22,'Expanded kW'!A7170,'Manual Inputs'!$C$11:$C$22)</f>
        <v>39079.616316306121</v>
      </c>
    </row>
    <row r="7171" spans="1:8" x14ac:dyDescent="0.2">
      <c r="A7171">
        <f t="shared" si="672"/>
        <v>12</v>
      </c>
      <c r="B7171" t="b">
        <f t="shared" si="673"/>
        <v>0</v>
      </c>
      <c r="C7171" t="str">
        <f t="shared" si="674"/>
        <v>OFF</v>
      </c>
      <c r="D7171" s="4">
        <f t="shared" si="670"/>
        <v>42728.708333315946</v>
      </c>
      <c r="E7171" t="str">
        <f t="shared" si="671"/>
        <v>LRKPLGS</v>
      </c>
      <c r="F7171" s="39">
        <v>82.575416564941406</v>
      </c>
      <c r="G7171">
        <f t="shared" si="675"/>
        <v>1.2652697145578815E-3</v>
      </c>
      <c r="H7171" s="38">
        <f>G7171*SUMIF('Manual Inputs'!$B$11:$B$22,'Expanded kW'!A7171,'Manual Inputs'!$C$11:$C$22)</f>
        <v>41457.764203717816</v>
      </c>
    </row>
    <row r="7172" spans="1:8" x14ac:dyDescent="0.2">
      <c r="A7172">
        <f t="shared" si="672"/>
        <v>12</v>
      </c>
      <c r="B7172" t="b">
        <f t="shared" si="673"/>
        <v>0</v>
      </c>
      <c r="C7172" t="str">
        <f t="shared" si="674"/>
        <v>OFF</v>
      </c>
      <c r="D7172" s="4">
        <f t="shared" ref="D7172:D7235" si="676">+D7171+1/24</f>
        <v>42728.74999998261</v>
      </c>
      <c r="E7172" t="str">
        <f t="shared" ref="E7172:E7235" si="677">+E7171</f>
        <v>LRKPLGS</v>
      </c>
      <c r="F7172" s="39">
        <v>76.093620300292969</v>
      </c>
      <c r="G7172">
        <f t="shared" si="675"/>
        <v>1.1659517716305912E-3</v>
      </c>
      <c r="H7172" s="38">
        <f>G7172*SUMIF('Manual Inputs'!$B$11:$B$22,'Expanded kW'!A7172,'Manual Inputs'!$C$11:$C$22)</f>
        <v>38203.517451659369</v>
      </c>
    </row>
    <row r="7173" spans="1:8" x14ac:dyDescent="0.2">
      <c r="A7173">
        <f t="shared" si="672"/>
        <v>12</v>
      </c>
      <c r="B7173" t="b">
        <f t="shared" si="673"/>
        <v>0</v>
      </c>
      <c r="C7173" t="str">
        <f t="shared" si="674"/>
        <v>OFF</v>
      </c>
      <c r="D7173" s="4">
        <f t="shared" si="676"/>
        <v>42728.791666649275</v>
      </c>
      <c r="E7173" t="str">
        <f t="shared" si="677"/>
        <v>LRKPLGS</v>
      </c>
      <c r="F7173" s="39">
        <v>71.689437866210937</v>
      </c>
      <c r="G7173">
        <f t="shared" si="675"/>
        <v>1.0984682652428355E-3</v>
      </c>
      <c r="H7173" s="38">
        <f>G7173*SUMIF('Manual Inputs'!$B$11:$B$22,'Expanded kW'!A7173,'Manual Inputs'!$C$11:$C$22)</f>
        <v>35992.356255533487</v>
      </c>
    </row>
    <row r="7174" spans="1:8" x14ac:dyDescent="0.2">
      <c r="A7174">
        <f t="shared" si="672"/>
        <v>12</v>
      </c>
      <c r="B7174" t="b">
        <f t="shared" si="673"/>
        <v>0</v>
      </c>
      <c r="C7174" t="str">
        <f t="shared" si="674"/>
        <v>OFF</v>
      </c>
      <c r="D7174" s="4">
        <f t="shared" si="676"/>
        <v>42728.833333315939</v>
      </c>
      <c r="E7174" t="str">
        <f t="shared" si="677"/>
        <v>LRKPLGS</v>
      </c>
      <c r="F7174" s="39">
        <v>65.593116760253906</v>
      </c>
      <c r="G7174">
        <f t="shared" si="675"/>
        <v>1.0050568022861677E-3</v>
      </c>
      <c r="H7174" s="38">
        <f>G7174*SUMIF('Manual Inputs'!$B$11:$B$22,'Expanded kW'!A7174,'Manual Inputs'!$C$11:$C$22)</f>
        <v>32931.640930868452</v>
      </c>
    </row>
    <row r="7175" spans="1:8" x14ac:dyDescent="0.2">
      <c r="A7175">
        <f t="shared" si="672"/>
        <v>12</v>
      </c>
      <c r="B7175" t="b">
        <f t="shared" si="673"/>
        <v>0</v>
      </c>
      <c r="C7175" t="str">
        <f t="shared" si="674"/>
        <v>OFF</v>
      </c>
      <c r="D7175" s="4">
        <f t="shared" si="676"/>
        <v>42728.874999982603</v>
      </c>
      <c r="E7175" t="str">
        <f t="shared" si="677"/>
        <v>LRKPLGS</v>
      </c>
      <c r="F7175" s="39">
        <v>63.452438354492187</v>
      </c>
      <c r="G7175">
        <f t="shared" si="675"/>
        <v>9.7225605276420523E-4</v>
      </c>
      <c r="H7175" s="38">
        <f>G7175*SUMIF('Manual Inputs'!$B$11:$B$22,'Expanded kW'!A7175,'Manual Inputs'!$C$11:$C$22)</f>
        <v>31856.89321206931</v>
      </c>
    </row>
    <row r="7176" spans="1:8" x14ac:dyDescent="0.2">
      <c r="A7176">
        <f t="shared" si="672"/>
        <v>12</v>
      </c>
      <c r="B7176" t="b">
        <f t="shared" si="673"/>
        <v>0</v>
      </c>
      <c r="C7176" t="str">
        <f t="shared" si="674"/>
        <v>OFF</v>
      </c>
      <c r="D7176" s="4">
        <f t="shared" si="676"/>
        <v>42728.916666649267</v>
      </c>
      <c r="E7176" t="str">
        <f t="shared" si="677"/>
        <v>LRKPLGS</v>
      </c>
      <c r="F7176" s="39">
        <v>62.644176483154297</v>
      </c>
      <c r="G7176">
        <f t="shared" si="675"/>
        <v>9.598713829704848E-4</v>
      </c>
      <c r="H7176" s="38">
        <f>G7176*SUMIF('Manual Inputs'!$B$11:$B$22,'Expanded kW'!A7176,'Manual Inputs'!$C$11:$C$22)</f>
        <v>31451.097740841757</v>
      </c>
    </row>
    <row r="7177" spans="1:8" x14ac:dyDescent="0.2">
      <c r="A7177">
        <f t="shared" si="672"/>
        <v>12</v>
      </c>
      <c r="B7177" t="b">
        <f t="shared" si="673"/>
        <v>0</v>
      </c>
      <c r="C7177" t="str">
        <f t="shared" si="674"/>
        <v>OFF</v>
      </c>
      <c r="D7177" s="4">
        <f t="shared" si="676"/>
        <v>42728.958333315932</v>
      </c>
      <c r="E7177" t="str">
        <f t="shared" si="677"/>
        <v>LRKPLGS</v>
      </c>
      <c r="F7177" s="39">
        <v>60.891502380371094</v>
      </c>
      <c r="G7177">
        <f t="shared" si="675"/>
        <v>9.3301586647427117E-4</v>
      </c>
      <c r="H7177" s="38">
        <f>G7177*SUMIF('Manual Inputs'!$B$11:$B$22,'Expanded kW'!A7177,'Manual Inputs'!$C$11:$C$22)</f>
        <v>30571.151230102645</v>
      </c>
    </row>
    <row r="7178" spans="1:8" x14ac:dyDescent="0.2">
      <c r="A7178">
        <f t="shared" si="672"/>
        <v>12</v>
      </c>
      <c r="B7178" t="b">
        <f t="shared" si="673"/>
        <v>0</v>
      </c>
      <c r="C7178" t="str">
        <f t="shared" si="674"/>
        <v>OFF</v>
      </c>
      <c r="D7178" s="4">
        <f t="shared" si="676"/>
        <v>42728.999999982596</v>
      </c>
      <c r="E7178" t="str">
        <f t="shared" si="677"/>
        <v>LRKPLGS</v>
      </c>
      <c r="F7178" s="39">
        <v>60.068321228027344</v>
      </c>
      <c r="G7178">
        <f t="shared" si="675"/>
        <v>9.2040259457104947E-4</v>
      </c>
      <c r="H7178" s="38">
        <f>G7178*SUMIF('Manual Inputs'!$B$11:$B$22,'Expanded kW'!A7178,'Manual Inputs'!$C$11:$C$22)</f>
        <v>30157.865393585278</v>
      </c>
    </row>
    <row r="7179" spans="1:8" x14ac:dyDescent="0.2">
      <c r="A7179">
        <f t="shared" si="672"/>
        <v>12</v>
      </c>
      <c r="B7179" t="b">
        <f t="shared" si="673"/>
        <v>0</v>
      </c>
      <c r="C7179" t="str">
        <f t="shared" si="674"/>
        <v>OFF</v>
      </c>
      <c r="D7179" s="4">
        <f t="shared" si="676"/>
        <v>42729.04166664926</v>
      </c>
      <c r="E7179" t="str">
        <f t="shared" si="677"/>
        <v>LRKPLGS</v>
      </c>
      <c r="F7179" s="39">
        <v>60.809562683105469</v>
      </c>
      <c r="G7179">
        <f t="shared" si="675"/>
        <v>9.3176033762945208E-4</v>
      </c>
      <c r="H7179" s="38">
        <f>G7179*SUMIF('Manual Inputs'!$B$11:$B$22,'Expanded kW'!A7179,'Manual Inputs'!$C$11:$C$22)</f>
        <v>30530.012634749746</v>
      </c>
    </row>
    <row r="7180" spans="1:8" x14ac:dyDescent="0.2">
      <c r="A7180">
        <f t="shared" si="672"/>
        <v>12</v>
      </c>
      <c r="B7180" t="b">
        <f t="shared" si="673"/>
        <v>0</v>
      </c>
      <c r="C7180" t="str">
        <f t="shared" si="674"/>
        <v>OFF</v>
      </c>
      <c r="D7180" s="4">
        <f t="shared" si="676"/>
        <v>42729.083333315924</v>
      </c>
      <c r="E7180" t="str">
        <f t="shared" si="677"/>
        <v>LRKPLGS</v>
      </c>
      <c r="F7180" s="39">
        <v>60.268531799316406</v>
      </c>
      <c r="G7180">
        <f t="shared" si="675"/>
        <v>9.2347034018983379E-4</v>
      </c>
      <c r="H7180" s="38">
        <f>G7180*SUMIF('Manual Inputs'!$B$11:$B$22,'Expanded kW'!A7180,'Manual Inputs'!$C$11:$C$22)</f>
        <v>30258.382993143085</v>
      </c>
    </row>
    <row r="7181" spans="1:8" x14ac:dyDescent="0.2">
      <c r="A7181">
        <f t="shared" si="672"/>
        <v>12</v>
      </c>
      <c r="B7181" t="b">
        <f t="shared" si="673"/>
        <v>0</v>
      </c>
      <c r="C7181" t="str">
        <f t="shared" si="674"/>
        <v>OFF</v>
      </c>
      <c r="D7181" s="4">
        <f t="shared" si="676"/>
        <v>42729.124999982589</v>
      </c>
      <c r="E7181" t="str">
        <f t="shared" si="677"/>
        <v>LRKPLGS</v>
      </c>
      <c r="F7181" s="39">
        <v>60.075660705566406</v>
      </c>
      <c r="G7181">
        <f t="shared" si="675"/>
        <v>9.2051505441729869E-4</v>
      </c>
      <c r="H7181" s="38">
        <f>G7181*SUMIF('Manual Inputs'!$B$11:$B$22,'Expanded kW'!A7181,'Manual Inputs'!$C$11:$C$22)</f>
        <v>30161.550247284489</v>
      </c>
    </row>
    <row r="7182" spans="1:8" x14ac:dyDescent="0.2">
      <c r="A7182">
        <f t="shared" si="672"/>
        <v>12</v>
      </c>
      <c r="B7182" t="b">
        <f t="shared" si="673"/>
        <v>0</v>
      </c>
      <c r="C7182" t="str">
        <f t="shared" si="674"/>
        <v>OFF</v>
      </c>
      <c r="D7182" s="4">
        <f t="shared" si="676"/>
        <v>42729.166666649253</v>
      </c>
      <c r="E7182" t="str">
        <f t="shared" si="677"/>
        <v>LRKPLGS</v>
      </c>
      <c r="F7182" s="39">
        <v>60.953441619873047</v>
      </c>
      <c r="G7182">
        <f t="shared" si="675"/>
        <v>9.3396493639295495E-4</v>
      </c>
      <c r="H7182" s="38">
        <f>G7182*SUMIF('Manual Inputs'!$B$11:$B$22,'Expanded kW'!A7182,'Manual Inputs'!$C$11:$C$22)</f>
        <v>30602.24840760474</v>
      </c>
    </row>
    <row r="7183" spans="1:8" x14ac:dyDescent="0.2">
      <c r="A7183">
        <f t="shared" si="672"/>
        <v>12</v>
      </c>
      <c r="B7183" t="b">
        <f t="shared" si="673"/>
        <v>0</v>
      </c>
      <c r="C7183" t="str">
        <f t="shared" si="674"/>
        <v>OFF</v>
      </c>
      <c r="D7183" s="4">
        <f t="shared" si="676"/>
        <v>42729.208333315917</v>
      </c>
      <c r="E7183" t="str">
        <f t="shared" si="677"/>
        <v>LRKPLGS</v>
      </c>
      <c r="F7183" s="39">
        <v>63.244293212890625</v>
      </c>
      <c r="G7183">
        <f t="shared" si="675"/>
        <v>9.6906672893325976E-4</v>
      </c>
      <c r="H7183" s="38">
        <f>G7183*SUMIF('Manual Inputs'!$B$11:$B$22,'Expanded kW'!A7183,'Manual Inputs'!$C$11:$C$22)</f>
        <v>31752.391986890743</v>
      </c>
    </row>
    <row r="7184" spans="1:8" x14ac:dyDescent="0.2">
      <c r="A7184">
        <f t="shared" si="672"/>
        <v>12</v>
      </c>
      <c r="B7184" t="b">
        <f t="shared" si="673"/>
        <v>0</v>
      </c>
      <c r="C7184" t="str">
        <f t="shared" si="674"/>
        <v>OFF</v>
      </c>
      <c r="D7184" s="4">
        <f t="shared" si="676"/>
        <v>42729.249999982581</v>
      </c>
      <c r="E7184" t="str">
        <f t="shared" si="677"/>
        <v>LRKPLGS</v>
      </c>
      <c r="F7184" s="39">
        <v>70.172348022460938</v>
      </c>
      <c r="G7184">
        <f t="shared" si="675"/>
        <v>1.0752225110776039E-3</v>
      </c>
      <c r="H7184" s="38">
        <f>G7184*SUMIF('Manual Inputs'!$B$11:$B$22,'Expanded kW'!A7184,'Manual Inputs'!$C$11:$C$22)</f>
        <v>35230.687036843214</v>
      </c>
    </row>
    <row r="7185" spans="1:8" x14ac:dyDescent="0.2">
      <c r="A7185">
        <f t="shared" si="672"/>
        <v>12</v>
      </c>
      <c r="B7185" t="b">
        <f t="shared" si="673"/>
        <v>0</v>
      </c>
      <c r="C7185" t="str">
        <f t="shared" si="674"/>
        <v>OFF</v>
      </c>
      <c r="D7185" s="4">
        <f t="shared" si="676"/>
        <v>42729.291666649246</v>
      </c>
      <c r="E7185" t="str">
        <f t="shared" si="677"/>
        <v>LRKPLGS</v>
      </c>
      <c r="F7185" s="39">
        <v>69.859550476074219</v>
      </c>
      <c r="G7185">
        <f t="shared" si="675"/>
        <v>1.0704296407695278E-3</v>
      </c>
      <c r="H7185" s="38">
        <f>G7185*SUMIF('Manual Inputs'!$B$11:$B$22,'Expanded kW'!A7185,'Manual Inputs'!$C$11:$C$22)</f>
        <v>35073.644087972309</v>
      </c>
    </row>
    <row r="7186" spans="1:8" x14ac:dyDescent="0.2">
      <c r="A7186">
        <f t="shared" si="672"/>
        <v>12</v>
      </c>
      <c r="B7186" t="b">
        <f t="shared" si="673"/>
        <v>0</v>
      </c>
      <c r="C7186" t="str">
        <f t="shared" si="674"/>
        <v>OFF</v>
      </c>
      <c r="D7186" s="4">
        <f t="shared" si="676"/>
        <v>42729.33333331591</v>
      </c>
      <c r="E7186" t="str">
        <f t="shared" si="677"/>
        <v>LRKPLGS</v>
      </c>
      <c r="F7186" s="39">
        <v>68.011573791503906</v>
      </c>
      <c r="G7186">
        <f t="shared" si="675"/>
        <v>1.0421138413529178E-3</v>
      </c>
      <c r="H7186" s="38">
        <f>G7186*SUMIF('Manual Inputs'!$B$11:$B$22,'Expanded kW'!A7186,'Manual Inputs'!$C$11:$C$22)</f>
        <v>34145.85002007764</v>
      </c>
    </row>
    <row r="7187" spans="1:8" x14ac:dyDescent="0.2">
      <c r="A7187">
        <f t="shared" si="672"/>
        <v>12</v>
      </c>
      <c r="B7187" t="b">
        <f t="shared" si="673"/>
        <v>0</v>
      </c>
      <c r="C7187" t="str">
        <f t="shared" si="674"/>
        <v>OFF</v>
      </c>
      <c r="D7187" s="4">
        <f t="shared" si="676"/>
        <v>42729.374999982574</v>
      </c>
      <c r="E7187" t="str">
        <f t="shared" si="677"/>
        <v>LRKPLGS</v>
      </c>
      <c r="F7187" s="39">
        <v>68.709495544433594</v>
      </c>
      <c r="G7187">
        <f t="shared" si="675"/>
        <v>1.0528078141337706E-3</v>
      </c>
      <c r="H7187" s="38">
        <f>G7187*SUMIF('Manual Inputs'!$B$11:$B$22,'Expanded kW'!A7187,'Manual Inputs'!$C$11:$C$22)</f>
        <v>34496.248197516419</v>
      </c>
    </row>
    <row r="7188" spans="1:8" x14ac:dyDescent="0.2">
      <c r="A7188">
        <f t="shared" si="672"/>
        <v>12</v>
      </c>
      <c r="B7188" t="b">
        <f t="shared" si="673"/>
        <v>0</v>
      </c>
      <c r="C7188" t="str">
        <f t="shared" si="674"/>
        <v>OFF</v>
      </c>
      <c r="D7188" s="4">
        <f t="shared" si="676"/>
        <v>42729.416666649238</v>
      </c>
      <c r="E7188" t="str">
        <f t="shared" si="677"/>
        <v>LRKPLGS</v>
      </c>
      <c r="F7188" s="39">
        <v>70.905418395996094</v>
      </c>
      <c r="G7188">
        <f t="shared" si="675"/>
        <v>1.0864550519579059E-3</v>
      </c>
      <c r="H7188" s="38">
        <f>G7188*SUMIF('Manual Inputs'!$B$11:$B$22,'Expanded kW'!A7188,'Manual Inputs'!$C$11:$C$22)</f>
        <v>35598.731909700145</v>
      </c>
    </row>
    <row r="7189" spans="1:8" x14ac:dyDescent="0.2">
      <c r="A7189">
        <f t="shared" si="672"/>
        <v>12</v>
      </c>
      <c r="B7189" t="b">
        <f t="shared" si="673"/>
        <v>0</v>
      </c>
      <c r="C7189" t="str">
        <f t="shared" si="674"/>
        <v>OFF</v>
      </c>
      <c r="D7189" s="4">
        <f t="shared" si="676"/>
        <v>42729.458333315903</v>
      </c>
      <c r="E7189" t="str">
        <f t="shared" si="677"/>
        <v>LRKPLGS</v>
      </c>
      <c r="F7189" s="39">
        <v>67.547645568847656</v>
      </c>
      <c r="G7189">
        <f t="shared" si="675"/>
        <v>1.0350052568095509E-3</v>
      </c>
      <c r="H7189" s="38">
        <f>G7189*SUMIF('Manual Inputs'!$B$11:$B$22,'Expanded kW'!A7189,'Manual Inputs'!$C$11:$C$22)</f>
        <v>33912.930494358909</v>
      </c>
    </row>
    <row r="7190" spans="1:8" x14ac:dyDescent="0.2">
      <c r="A7190">
        <f t="shared" si="672"/>
        <v>12</v>
      </c>
      <c r="B7190" t="b">
        <f t="shared" si="673"/>
        <v>0</v>
      </c>
      <c r="C7190" t="str">
        <f t="shared" si="674"/>
        <v>OFF</v>
      </c>
      <c r="D7190" s="4">
        <f t="shared" si="676"/>
        <v>42729.499999982567</v>
      </c>
      <c r="E7190" t="str">
        <f t="shared" si="677"/>
        <v>LRKPLGS</v>
      </c>
      <c r="F7190" s="39">
        <v>68.124320983886719</v>
      </c>
      <c r="G7190">
        <f t="shared" si="675"/>
        <v>1.0438414209868782E-3</v>
      </c>
      <c r="H7190" s="38">
        <f>G7190*SUMIF('Manual Inputs'!$B$11:$B$22,'Expanded kW'!A7190,'Manual Inputs'!$C$11:$C$22)</f>
        <v>34202.455807985003</v>
      </c>
    </row>
    <row r="7191" spans="1:8" x14ac:dyDescent="0.2">
      <c r="A7191">
        <f t="shared" si="672"/>
        <v>12</v>
      </c>
      <c r="B7191" t="b">
        <f t="shared" si="673"/>
        <v>0</v>
      </c>
      <c r="C7191" t="str">
        <f t="shared" si="674"/>
        <v>OFF</v>
      </c>
      <c r="D7191" s="4">
        <f t="shared" si="676"/>
        <v>42729.541666649231</v>
      </c>
      <c r="E7191" t="str">
        <f t="shared" si="677"/>
        <v>LRKPLGS</v>
      </c>
      <c r="F7191" s="39">
        <v>68.355247497558594</v>
      </c>
      <c r="G7191">
        <f t="shared" si="675"/>
        <v>1.047379814569279E-3</v>
      </c>
      <c r="H7191" s="38">
        <f>G7191*SUMIF('Manual Inputs'!$B$11:$B$22,'Expanded kW'!A7191,'Manual Inputs'!$C$11:$C$22)</f>
        <v>34318.394635186269</v>
      </c>
    </row>
    <row r="7192" spans="1:8" x14ac:dyDescent="0.2">
      <c r="A7192">
        <f t="shared" si="672"/>
        <v>12</v>
      </c>
      <c r="B7192" t="b">
        <f t="shared" si="673"/>
        <v>0</v>
      </c>
      <c r="C7192" t="str">
        <f t="shared" si="674"/>
        <v>OFF</v>
      </c>
      <c r="D7192" s="4">
        <f t="shared" si="676"/>
        <v>42729.583333315895</v>
      </c>
      <c r="E7192" t="str">
        <f t="shared" si="677"/>
        <v>LRKPLGS</v>
      </c>
      <c r="F7192" s="39">
        <v>68.061614990234375</v>
      </c>
      <c r="G7192">
        <f t="shared" si="675"/>
        <v>1.0428806024044232E-3</v>
      </c>
      <c r="H7192" s="38">
        <f>G7192*SUMIF('Manual Inputs'!$B$11:$B$22,'Expanded kW'!A7192,'Manual Inputs'!$C$11:$C$22)</f>
        <v>34170.973674353212</v>
      </c>
    </row>
    <row r="7193" spans="1:8" x14ac:dyDescent="0.2">
      <c r="A7193">
        <f t="shared" si="672"/>
        <v>12</v>
      </c>
      <c r="B7193" t="b">
        <f t="shared" si="673"/>
        <v>0</v>
      </c>
      <c r="C7193" t="str">
        <f t="shared" si="674"/>
        <v>OFF</v>
      </c>
      <c r="D7193" s="4">
        <f t="shared" si="676"/>
        <v>42729.62499998256</v>
      </c>
      <c r="E7193" t="str">
        <f t="shared" si="677"/>
        <v>LRKPLGS</v>
      </c>
      <c r="F7193" s="39">
        <v>66.608871459960938</v>
      </c>
      <c r="G7193">
        <f t="shared" si="675"/>
        <v>1.0206208007789684E-3</v>
      </c>
      <c r="H7193" s="38">
        <f>G7193*SUMIF('Manual Inputs'!$B$11:$B$22,'Expanded kW'!A7193,'Manual Inputs'!$C$11:$C$22)</f>
        <v>33441.610127283639</v>
      </c>
    </row>
    <row r="7194" spans="1:8" x14ac:dyDescent="0.2">
      <c r="A7194">
        <f t="shared" si="672"/>
        <v>12</v>
      </c>
      <c r="B7194" t="b">
        <f t="shared" si="673"/>
        <v>0</v>
      </c>
      <c r="C7194" t="str">
        <f t="shared" si="674"/>
        <v>OFF</v>
      </c>
      <c r="D7194" s="4">
        <f t="shared" si="676"/>
        <v>42729.666666649224</v>
      </c>
      <c r="E7194" t="str">
        <f t="shared" si="677"/>
        <v>LRKPLGS</v>
      </c>
      <c r="F7194" s="39">
        <v>68.983848571777344</v>
      </c>
      <c r="G7194">
        <f t="shared" si="675"/>
        <v>1.0570116146235002E-3</v>
      </c>
      <c r="H7194" s="38">
        <f>G7194*SUMIF('Manual Inputs'!$B$11:$B$22,'Expanded kW'!A7194,'Manual Inputs'!$C$11:$C$22)</f>
        <v>34633.989714172872</v>
      </c>
    </row>
    <row r="7195" spans="1:8" x14ac:dyDescent="0.2">
      <c r="A7195">
        <f t="shared" si="672"/>
        <v>12</v>
      </c>
      <c r="B7195" t="b">
        <f t="shared" si="673"/>
        <v>0</v>
      </c>
      <c r="C7195" t="str">
        <f t="shared" si="674"/>
        <v>OFF</v>
      </c>
      <c r="D7195" s="4">
        <f t="shared" si="676"/>
        <v>42729.708333315888</v>
      </c>
      <c r="E7195" t="str">
        <f t="shared" si="677"/>
        <v>LRKPLGS</v>
      </c>
      <c r="F7195" s="39">
        <v>72.53759765625</v>
      </c>
      <c r="G7195">
        <f t="shared" si="675"/>
        <v>1.1114642747101112E-3</v>
      </c>
      <c r="H7195" s="38">
        <f>G7195*SUMIF('Manual Inputs'!$B$11:$B$22,'Expanded kW'!A7195,'Manual Inputs'!$C$11:$C$22)</f>
        <v>36418.182851937767</v>
      </c>
    </row>
    <row r="7196" spans="1:8" x14ac:dyDescent="0.2">
      <c r="A7196">
        <f t="shared" si="672"/>
        <v>12</v>
      </c>
      <c r="B7196" t="b">
        <f t="shared" si="673"/>
        <v>0</v>
      </c>
      <c r="C7196" t="str">
        <f t="shared" si="674"/>
        <v>OFF</v>
      </c>
      <c r="D7196" s="4">
        <f t="shared" si="676"/>
        <v>42729.749999982552</v>
      </c>
      <c r="E7196" t="str">
        <f t="shared" si="677"/>
        <v>LRKPLGS</v>
      </c>
      <c r="F7196" s="39">
        <v>68.849578857421875</v>
      </c>
      <c r="G7196">
        <f t="shared" si="675"/>
        <v>1.0549542540890522E-3</v>
      </c>
      <c r="H7196" s="38">
        <f>G7196*SUMIF('Manual Inputs'!$B$11:$B$22,'Expanded kW'!A7196,'Manual Inputs'!$C$11:$C$22)</f>
        <v>34566.578341769178</v>
      </c>
    </row>
    <row r="7197" spans="1:8" x14ac:dyDescent="0.2">
      <c r="A7197">
        <f t="shared" si="672"/>
        <v>12</v>
      </c>
      <c r="B7197" t="b">
        <f t="shared" si="673"/>
        <v>0</v>
      </c>
      <c r="C7197" t="str">
        <f t="shared" si="674"/>
        <v>OFF</v>
      </c>
      <c r="D7197" s="4">
        <f t="shared" si="676"/>
        <v>42729.791666649216</v>
      </c>
      <c r="E7197" t="str">
        <f t="shared" si="677"/>
        <v>LRKPLGS</v>
      </c>
      <c r="F7197" s="39">
        <v>64.291114807128906</v>
      </c>
      <c r="G7197">
        <f t="shared" si="675"/>
        <v>9.8510675288752264E-4</v>
      </c>
      <c r="H7197" s="38">
        <f>G7197*SUMIF('Manual Inputs'!$B$11:$B$22,'Expanded kW'!A7197,'Manual Inputs'!$C$11:$C$22)</f>
        <v>32277.958609774923</v>
      </c>
    </row>
    <row r="7198" spans="1:8" x14ac:dyDescent="0.2">
      <c r="A7198">
        <f t="shared" si="672"/>
        <v>12</v>
      </c>
      <c r="B7198" t="b">
        <f t="shared" si="673"/>
        <v>0</v>
      </c>
      <c r="C7198" t="str">
        <f t="shared" si="674"/>
        <v>OFF</v>
      </c>
      <c r="D7198" s="4">
        <f t="shared" si="676"/>
        <v>42729.833333315881</v>
      </c>
      <c r="E7198" t="str">
        <f t="shared" si="677"/>
        <v>LRKPLGS</v>
      </c>
      <c r="F7198" s="39">
        <v>62.712013244628906</v>
      </c>
      <c r="G7198">
        <f t="shared" si="675"/>
        <v>9.6091081823340002E-4</v>
      </c>
      <c r="H7198" s="38">
        <f>G7198*SUMIF('Manual Inputs'!$B$11:$B$22,'Expanded kW'!A7198,'Manual Inputs'!$C$11:$C$22)</f>
        <v>31485.155824694673</v>
      </c>
    </row>
    <row r="7199" spans="1:8" x14ac:dyDescent="0.2">
      <c r="A7199">
        <f t="shared" si="672"/>
        <v>12</v>
      </c>
      <c r="B7199" t="b">
        <f t="shared" si="673"/>
        <v>0</v>
      </c>
      <c r="C7199" t="str">
        <f t="shared" si="674"/>
        <v>OFF</v>
      </c>
      <c r="D7199" s="4">
        <f t="shared" si="676"/>
        <v>42729.874999982545</v>
      </c>
      <c r="E7199" t="str">
        <f t="shared" si="677"/>
        <v>LRKPLGS</v>
      </c>
      <c r="F7199" s="39">
        <v>62.120216369628906</v>
      </c>
      <c r="G7199">
        <f t="shared" si="675"/>
        <v>9.5184295404020377E-4</v>
      </c>
      <c r="H7199" s="38">
        <f>G7199*SUMIF('Manual Inputs'!$B$11:$B$22,'Expanded kW'!A7199,'Manual Inputs'!$C$11:$C$22)</f>
        <v>31188.038639933613</v>
      </c>
    </row>
    <row r="7200" spans="1:8" x14ac:dyDescent="0.2">
      <c r="A7200">
        <f t="shared" si="672"/>
        <v>12</v>
      </c>
      <c r="B7200" t="b">
        <f t="shared" si="673"/>
        <v>0</v>
      </c>
      <c r="C7200" t="str">
        <f t="shared" si="674"/>
        <v>OFF</v>
      </c>
      <c r="D7200" s="4">
        <f t="shared" si="676"/>
        <v>42729.916666649209</v>
      </c>
      <c r="E7200" t="str">
        <f t="shared" si="677"/>
        <v>LRKPLGS</v>
      </c>
      <c r="F7200" s="39">
        <v>62.884605407714844</v>
      </c>
      <c r="G7200">
        <f t="shared" si="675"/>
        <v>9.6355537815216144E-4</v>
      </c>
      <c r="H7200" s="38">
        <f>G7200*SUMIF('Manual Inputs'!$B$11:$B$22,'Expanded kW'!A7200,'Manual Inputs'!$C$11:$C$22)</f>
        <v>31571.807342764812</v>
      </c>
    </row>
    <row r="7201" spans="1:8" x14ac:dyDescent="0.2">
      <c r="A7201">
        <f t="shared" si="672"/>
        <v>12</v>
      </c>
      <c r="B7201" t="b">
        <f t="shared" si="673"/>
        <v>0</v>
      </c>
      <c r="C7201" t="str">
        <f t="shared" si="674"/>
        <v>OFF</v>
      </c>
      <c r="D7201" s="4">
        <f t="shared" si="676"/>
        <v>42729.958333315873</v>
      </c>
      <c r="E7201" t="str">
        <f t="shared" si="677"/>
        <v>LRKPLGS</v>
      </c>
      <c r="F7201" s="39">
        <v>61.537124633789063</v>
      </c>
      <c r="G7201">
        <f t="shared" si="675"/>
        <v>9.4290847517400367E-4</v>
      </c>
      <c r="H7201" s="38">
        <f>G7201*SUMIF('Manual Inputs'!$B$11:$B$22,'Expanded kW'!A7201,'Manual Inputs'!$C$11:$C$22)</f>
        <v>30895.291952127645</v>
      </c>
    </row>
    <row r="7202" spans="1:8" x14ac:dyDescent="0.2">
      <c r="A7202">
        <f t="shared" si="672"/>
        <v>12</v>
      </c>
      <c r="B7202" t="b">
        <f t="shared" si="673"/>
        <v>0</v>
      </c>
      <c r="C7202" t="str">
        <f t="shared" si="674"/>
        <v>OFF</v>
      </c>
      <c r="D7202" s="4">
        <f t="shared" si="676"/>
        <v>42729.999999982538</v>
      </c>
      <c r="E7202" t="str">
        <f t="shared" si="677"/>
        <v>LRKPLGS</v>
      </c>
      <c r="F7202" s="39">
        <v>59.996414184570313</v>
      </c>
      <c r="G7202">
        <f t="shared" si="675"/>
        <v>9.1930079202333815E-4</v>
      </c>
      <c r="H7202" s="38">
        <f>G7202*SUMIF('Manual Inputs'!$B$11:$B$22,'Expanded kW'!A7202,'Manual Inputs'!$C$11:$C$22)</f>
        <v>30121.763786397096</v>
      </c>
    </row>
    <row r="7203" spans="1:8" x14ac:dyDescent="0.2">
      <c r="A7203">
        <f t="shared" si="672"/>
        <v>12</v>
      </c>
      <c r="B7203" t="b">
        <f t="shared" si="673"/>
        <v>0</v>
      </c>
      <c r="C7203" t="str">
        <f t="shared" si="674"/>
        <v>OFF</v>
      </c>
      <c r="D7203" s="4">
        <f t="shared" si="676"/>
        <v>42730.041666649202</v>
      </c>
      <c r="E7203" t="str">
        <f t="shared" si="677"/>
        <v>LRKPLGS</v>
      </c>
      <c r="F7203" s="39">
        <v>60.078853607177734</v>
      </c>
      <c r="G7203">
        <f t="shared" si="675"/>
        <v>9.2056397795748084E-4</v>
      </c>
      <c r="H7203" s="38">
        <f>G7203*SUMIF('Manual Inputs'!$B$11:$B$22,'Expanded kW'!A7203,'Manual Inputs'!$C$11:$C$22)</f>
        <v>30163.153273555919</v>
      </c>
    </row>
    <row r="7204" spans="1:8" x14ac:dyDescent="0.2">
      <c r="A7204">
        <f t="shared" si="672"/>
        <v>12</v>
      </c>
      <c r="B7204" t="b">
        <f t="shared" si="673"/>
        <v>0</v>
      </c>
      <c r="C7204" t="str">
        <f t="shared" si="674"/>
        <v>OFF</v>
      </c>
      <c r="D7204" s="4">
        <f t="shared" si="676"/>
        <v>42730.083333315866</v>
      </c>
      <c r="E7204" t="str">
        <f t="shared" si="677"/>
        <v>LRKPLGS</v>
      </c>
      <c r="F7204" s="39">
        <v>60.661617279052734</v>
      </c>
      <c r="G7204">
        <f t="shared" si="675"/>
        <v>9.2949343003221664E-4</v>
      </c>
      <c r="H7204" s="38">
        <f>G7204*SUMIF('Manual Inputs'!$B$11:$B$22,'Expanded kW'!A7204,'Manual Inputs'!$C$11:$C$22)</f>
        <v>30455.735253764109</v>
      </c>
    </row>
    <row r="7205" spans="1:8" x14ac:dyDescent="0.2">
      <c r="A7205">
        <f t="shared" si="672"/>
        <v>12</v>
      </c>
      <c r="B7205" t="b">
        <f t="shared" si="673"/>
        <v>0</v>
      </c>
      <c r="C7205" t="str">
        <f t="shared" si="674"/>
        <v>OFF</v>
      </c>
      <c r="D7205" s="4">
        <f t="shared" si="676"/>
        <v>42730.12499998253</v>
      </c>
      <c r="E7205" t="str">
        <f t="shared" si="677"/>
        <v>LRKPLGS</v>
      </c>
      <c r="F7205" s="39">
        <v>64.390830993652344</v>
      </c>
      <c r="G7205">
        <f t="shared" si="675"/>
        <v>9.8663466368843376E-4</v>
      </c>
      <c r="H7205" s="38">
        <f>G7205*SUMIF('Manual Inputs'!$B$11:$B$22,'Expanded kW'!A7205,'Manual Inputs'!$C$11:$C$22)</f>
        <v>32328.022058682036</v>
      </c>
    </row>
    <row r="7206" spans="1:8" x14ac:dyDescent="0.2">
      <c r="A7206">
        <f t="shared" si="672"/>
        <v>12</v>
      </c>
      <c r="B7206" t="b">
        <f t="shared" si="673"/>
        <v>0</v>
      </c>
      <c r="C7206" t="str">
        <f t="shared" si="674"/>
        <v>OFF</v>
      </c>
      <c r="D7206" s="4">
        <f t="shared" si="676"/>
        <v>42730.166666649195</v>
      </c>
      <c r="E7206" t="str">
        <f t="shared" si="677"/>
        <v>LRKPLGS</v>
      </c>
      <c r="F7206" s="39">
        <v>65.075736999511719</v>
      </c>
      <c r="G7206">
        <f t="shared" si="675"/>
        <v>9.9712920144049149E-4</v>
      </c>
      <c r="H7206" s="38">
        <f>G7206*SUMIF('Manual Inputs'!$B$11:$B$22,'Expanded kW'!A7206,'Manual Inputs'!$C$11:$C$22)</f>
        <v>32671.885557939073</v>
      </c>
    </row>
    <row r="7207" spans="1:8" x14ac:dyDescent="0.2">
      <c r="A7207">
        <f t="shared" si="672"/>
        <v>12</v>
      </c>
      <c r="B7207" t="b">
        <f t="shared" si="673"/>
        <v>0</v>
      </c>
      <c r="C7207" t="str">
        <f t="shared" si="674"/>
        <v>OFF</v>
      </c>
      <c r="D7207" s="4">
        <f t="shared" si="676"/>
        <v>42730.208333315859</v>
      </c>
      <c r="E7207" t="str">
        <f t="shared" si="677"/>
        <v>LRKPLGS</v>
      </c>
      <c r="F7207" s="39">
        <v>73.061660766601562</v>
      </c>
      <c r="G7207">
        <f t="shared" si="675"/>
        <v>1.1194942818191077E-3</v>
      </c>
      <c r="H7207" s="38">
        <f>G7207*SUMIF('Manual Inputs'!$B$11:$B$22,'Expanded kW'!A7207,'Manual Inputs'!$C$11:$C$22)</f>
        <v>36681.293663370794</v>
      </c>
    </row>
    <row r="7208" spans="1:8" x14ac:dyDescent="0.2">
      <c r="A7208">
        <f t="shared" si="672"/>
        <v>12</v>
      </c>
      <c r="B7208" t="b">
        <f t="shared" si="673"/>
        <v>0</v>
      </c>
      <c r="C7208" t="str">
        <f t="shared" si="674"/>
        <v>OFF</v>
      </c>
      <c r="D7208" s="4">
        <f t="shared" si="676"/>
        <v>42730.249999982523</v>
      </c>
      <c r="E7208" t="str">
        <f t="shared" si="677"/>
        <v>LRKPLGS</v>
      </c>
      <c r="F7208" s="39">
        <v>75.6151123046875</v>
      </c>
      <c r="G7208">
        <f t="shared" si="675"/>
        <v>1.1586197871223782E-3</v>
      </c>
      <c r="H7208" s="38">
        <f>G7208*SUMIF('Manual Inputs'!$B$11:$B$22,'Expanded kW'!A7208,'Manual Inputs'!$C$11:$C$22)</f>
        <v>37963.278013862488</v>
      </c>
    </row>
    <row r="7209" spans="1:8" x14ac:dyDescent="0.2">
      <c r="A7209">
        <f t="shared" si="672"/>
        <v>12</v>
      </c>
      <c r="B7209" t="b">
        <f t="shared" si="673"/>
        <v>0</v>
      </c>
      <c r="C7209" t="str">
        <f t="shared" si="674"/>
        <v>ON</v>
      </c>
      <c r="D7209" s="4">
        <f t="shared" si="676"/>
        <v>42730.291666649187</v>
      </c>
      <c r="E7209" t="str">
        <f t="shared" si="677"/>
        <v>LRKPLGS</v>
      </c>
      <c r="F7209" s="39">
        <v>78.505905151367188</v>
      </c>
      <c r="G7209">
        <f t="shared" si="675"/>
        <v>1.2029142368765349E-3</v>
      </c>
      <c r="H7209" s="38">
        <f>G7209*SUMIF('Manual Inputs'!$B$11:$B$22,'Expanded kW'!A7209,'Manual Inputs'!$C$11:$C$22)</f>
        <v>39414.627739784701</v>
      </c>
    </row>
    <row r="7210" spans="1:8" x14ac:dyDescent="0.2">
      <c r="A7210">
        <f t="shared" si="672"/>
        <v>12</v>
      </c>
      <c r="B7210" t="b">
        <f t="shared" si="673"/>
        <v>0</v>
      </c>
      <c r="C7210" t="str">
        <f t="shared" si="674"/>
        <v>ON</v>
      </c>
      <c r="D7210" s="4">
        <f t="shared" si="676"/>
        <v>42730.333333315852</v>
      </c>
      <c r="E7210" t="str">
        <f t="shared" si="677"/>
        <v>LRKPLGS</v>
      </c>
      <c r="F7210" s="39">
        <v>77.092308044433594</v>
      </c>
      <c r="G7210">
        <f t="shared" si="675"/>
        <v>1.1812542600651182E-3</v>
      </c>
      <c r="H7210" s="38">
        <f>G7210*SUMIF('Manual Inputs'!$B$11:$B$22,'Expanded kW'!A7210,'Manual Inputs'!$C$11:$C$22)</f>
        <v>38704.918022580656</v>
      </c>
    </row>
    <row r="7211" spans="1:8" x14ac:dyDescent="0.2">
      <c r="A7211">
        <f t="shared" si="672"/>
        <v>12</v>
      </c>
      <c r="B7211" t="b">
        <f t="shared" si="673"/>
        <v>0</v>
      </c>
      <c r="C7211" t="str">
        <f t="shared" si="674"/>
        <v>ON</v>
      </c>
      <c r="D7211" s="4">
        <f t="shared" si="676"/>
        <v>42730.374999982516</v>
      </c>
      <c r="E7211" t="str">
        <f t="shared" si="677"/>
        <v>LRKPLGS</v>
      </c>
      <c r="F7211" s="39">
        <v>76.517326354980469</v>
      </c>
      <c r="G7211">
        <f t="shared" si="675"/>
        <v>1.1724440481600022E-3</v>
      </c>
      <c r="H7211" s="38">
        <f>G7211*SUMIF('Manual Inputs'!$B$11:$B$22,'Expanded kW'!A7211,'Manual Inputs'!$C$11:$C$22)</f>
        <v>38416.243059808221</v>
      </c>
    </row>
    <row r="7212" spans="1:8" x14ac:dyDescent="0.2">
      <c r="A7212">
        <f t="shared" si="672"/>
        <v>12</v>
      </c>
      <c r="B7212" t="b">
        <f t="shared" si="673"/>
        <v>0</v>
      </c>
      <c r="C7212" t="str">
        <f t="shared" si="674"/>
        <v>ON</v>
      </c>
      <c r="D7212" s="4">
        <f t="shared" si="676"/>
        <v>42730.41666664918</v>
      </c>
      <c r="E7212" t="str">
        <f t="shared" si="677"/>
        <v>LRKPLGS</v>
      </c>
      <c r="F7212" s="39">
        <v>78.506355285644531</v>
      </c>
      <c r="G7212">
        <f t="shared" si="675"/>
        <v>1.2029211341020327E-3</v>
      </c>
      <c r="H7212" s="38">
        <f>G7212*SUMIF('Manual Inputs'!$B$11:$B$22,'Expanded kW'!A7212,'Manual Inputs'!$C$11:$C$22)</f>
        <v>39414.853733930497</v>
      </c>
    </row>
    <row r="7213" spans="1:8" x14ac:dyDescent="0.2">
      <c r="A7213">
        <f t="shared" si="672"/>
        <v>12</v>
      </c>
      <c r="B7213" t="b">
        <f t="shared" si="673"/>
        <v>0</v>
      </c>
      <c r="C7213" t="str">
        <f t="shared" si="674"/>
        <v>ON</v>
      </c>
      <c r="D7213" s="4">
        <f t="shared" si="676"/>
        <v>42730.458333315844</v>
      </c>
      <c r="E7213" t="str">
        <f t="shared" si="677"/>
        <v>LRKPLGS</v>
      </c>
      <c r="F7213" s="39">
        <v>77.076744079589844</v>
      </c>
      <c r="G7213">
        <f t="shared" si="675"/>
        <v>1.1810157797258788E-3</v>
      </c>
      <c r="H7213" s="38">
        <f>G7213*SUMIF('Manual Inputs'!$B$11:$B$22,'Expanded kW'!A7213,'Manual Inputs'!$C$11:$C$22)</f>
        <v>38697.103987709161</v>
      </c>
    </row>
    <row r="7214" spans="1:8" x14ac:dyDescent="0.2">
      <c r="A7214">
        <f t="shared" si="672"/>
        <v>12</v>
      </c>
      <c r="B7214" t="b">
        <f t="shared" si="673"/>
        <v>0</v>
      </c>
      <c r="C7214" t="str">
        <f t="shared" si="674"/>
        <v>ON</v>
      </c>
      <c r="D7214" s="4">
        <f t="shared" si="676"/>
        <v>42730.499999982509</v>
      </c>
      <c r="E7214" t="str">
        <f t="shared" si="677"/>
        <v>LRKPLGS</v>
      </c>
      <c r="F7214" s="39">
        <v>75.462028503417969</v>
      </c>
      <c r="G7214">
        <f t="shared" si="675"/>
        <v>1.1562741459425555E-3</v>
      </c>
      <c r="H7214" s="38">
        <f>G7214*SUMIF('Manual Inputs'!$B$11:$B$22,'Expanded kW'!A7214,'Manual Inputs'!$C$11:$C$22)</f>
        <v>37886.420852246476</v>
      </c>
    </row>
    <row r="7215" spans="1:8" x14ac:dyDescent="0.2">
      <c r="A7215">
        <f t="shared" si="672"/>
        <v>12</v>
      </c>
      <c r="B7215" t="b">
        <f t="shared" si="673"/>
        <v>0</v>
      </c>
      <c r="C7215" t="str">
        <f t="shared" si="674"/>
        <v>ON</v>
      </c>
      <c r="D7215" s="4">
        <f t="shared" si="676"/>
        <v>42730.541666649173</v>
      </c>
      <c r="E7215" t="str">
        <f t="shared" si="677"/>
        <v>LRKPLGS</v>
      </c>
      <c r="F7215" s="39">
        <v>76.507049560546875</v>
      </c>
      <c r="G7215">
        <f t="shared" si="675"/>
        <v>1.1722865809948278E-3</v>
      </c>
      <c r="H7215" s="38">
        <f>G7215*SUMIF('Manual Inputs'!$B$11:$B$22,'Expanded kW'!A7215,'Manual Inputs'!$C$11:$C$22)</f>
        <v>38411.083498547479</v>
      </c>
    </row>
    <row r="7216" spans="1:8" x14ac:dyDescent="0.2">
      <c r="A7216">
        <f t="shared" si="672"/>
        <v>12</v>
      </c>
      <c r="B7216" t="b">
        <f t="shared" si="673"/>
        <v>0</v>
      </c>
      <c r="C7216" t="str">
        <f t="shared" si="674"/>
        <v>ON</v>
      </c>
      <c r="D7216" s="4">
        <f t="shared" si="676"/>
        <v>42730.583333315837</v>
      </c>
      <c r="E7216" t="str">
        <f t="shared" si="677"/>
        <v>LRKPLGS</v>
      </c>
      <c r="F7216" s="39">
        <v>72.681625366210937</v>
      </c>
      <c r="G7216">
        <f t="shared" si="675"/>
        <v>1.113671153065092E-3</v>
      </c>
      <c r="H7216" s="38">
        <f>G7216*SUMIF('Manual Inputs'!$B$11:$B$22,'Expanded kW'!A7216,'Manual Inputs'!$C$11:$C$22)</f>
        <v>36490.493317773151</v>
      </c>
    </row>
    <row r="7217" spans="1:8" x14ac:dyDescent="0.2">
      <c r="A7217">
        <f t="shared" si="672"/>
        <v>12</v>
      </c>
      <c r="B7217" t="b">
        <f t="shared" si="673"/>
        <v>0</v>
      </c>
      <c r="C7217" t="str">
        <f t="shared" si="674"/>
        <v>ON</v>
      </c>
      <c r="D7217" s="4">
        <f t="shared" si="676"/>
        <v>42730.624999982501</v>
      </c>
      <c r="E7217" t="str">
        <f t="shared" si="677"/>
        <v>LRKPLGS</v>
      </c>
      <c r="F7217" s="39">
        <v>76.763999938964844</v>
      </c>
      <c r="G7217">
        <f t="shared" si="675"/>
        <v>1.1762237277326921E-3</v>
      </c>
      <c r="H7217" s="38">
        <f>G7217*SUMIF('Manual Inputs'!$B$11:$B$22,'Expanded kW'!A7217,'Manual Inputs'!$C$11:$C$22)</f>
        <v>38540.087851703007</v>
      </c>
    </row>
    <row r="7218" spans="1:8" x14ac:dyDescent="0.2">
      <c r="A7218">
        <f t="shared" si="672"/>
        <v>12</v>
      </c>
      <c r="B7218" t="b">
        <f t="shared" si="673"/>
        <v>0</v>
      </c>
      <c r="C7218" t="str">
        <f t="shared" si="674"/>
        <v>ON</v>
      </c>
      <c r="D7218" s="4">
        <f t="shared" si="676"/>
        <v>42730.666666649166</v>
      </c>
      <c r="E7218" t="str">
        <f t="shared" si="677"/>
        <v>LRKPLGS</v>
      </c>
      <c r="F7218" s="39">
        <v>74.061790466308594</v>
      </c>
      <c r="G7218">
        <f t="shared" si="675"/>
        <v>1.1348188647556524E-3</v>
      </c>
      <c r="H7218" s="38">
        <f>G7218*SUMIF('Manual Inputs'!$B$11:$B$22,'Expanded kW'!A7218,'Manual Inputs'!$C$11:$C$22)</f>
        <v>37183.418181640467</v>
      </c>
    </row>
    <row r="7219" spans="1:8" x14ac:dyDescent="0.2">
      <c r="A7219">
        <f t="shared" si="672"/>
        <v>12</v>
      </c>
      <c r="B7219" t="b">
        <f t="shared" si="673"/>
        <v>0</v>
      </c>
      <c r="C7219" t="str">
        <f t="shared" si="674"/>
        <v>ON</v>
      </c>
      <c r="D7219" s="4">
        <f t="shared" si="676"/>
        <v>42730.70833331583</v>
      </c>
      <c r="E7219" t="str">
        <f t="shared" si="677"/>
        <v>LRKPLGS</v>
      </c>
      <c r="F7219" s="39">
        <v>79.646011352539063</v>
      </c>
      <c r="G7219">
        <f t="shared" si="675"/>
        <v>1.2203836231385822E-3</v>
      </c>
      <c r="H7219" s="38">
        <f>G7219*SUMIF('Manual Inputs'!$B$11:$B$22,'Expanded kW'!A7219,'Manual Inputs'!$C$11:$C$22)</f>
        <v>39987.02877657763</v>
      </c>
    </row>
    <row r="7220" spans="1:8" x14ac:dyDescent="0.2">
      <c r="A7220">
        <f t="shared" si="672"/>
        <v>12</v>
      </c>
      <c r="B7220" t="b">
        <f t="shared" si="673"/>
        <v>0</v>
      </c>
      <c r="C7220" t="str">
        <f t="shared" si="674"/>
        <v>ON</v>
      </c>
      <c r="D7220" s="4">
        <f t="shared" si="676"/>
        <v>42730.749999982494</v>
      </c>
      <c r="E7220" t="str">
        <f t="shared" si="677"/>
        <v>LRKPLGS</v>
      </c>
      <c r="F7220" s="39">
        <v>82.847023010253906</v>
      </c>
      <c r="G7220">
        <f t="shared" si="675"/>
        <v>1.2694314302818628E-3</v>
      </c>
      <c r="H7220" s="38">
        <f>G7220*SUMIF('Manual Inputs'!$B$11:$B$22,'Expanded kW'!A7220,'Manual Inputs'!$C$11:$C$22)</f>
        <v>41594.126773044001</v>
      </c>
    </row>
    <row r="7221" spans="1:8" x14ac:dyDescent="0.2">
      <c r="A7221">
        <f t="shared" si="672"/>
        <v>12</v>
      </c>
      <c r="B7221" t="b">
        <f t="shared" si="673"/>
        <v>0</v>
      </c>
      <c r="C7221" t="str">
        <f t="shared" si="674"/>
        <v>ON</v>
      </c>
      <c r="D7221" s="4">
        <f t="shared" si="676"/>
        <v>42730.791666649158</v>
      </c>
      <c r="E7221" t="str">
        <f t="shared" si="677"/>
        <v>LRKPLGS</v>
      </c>
      <c r="F7221" s="39">
        <v>79.323249816894531</v>
      </c>
      <c r="G7221">
        <f t="shared" si="675"/>
        <v>1.2154380786525418E-3</v>
      </c>
      <c r="H7221" s="38">
        <f>G7221*SUMIF('Manual Inputs'!$B$11:$B$22,'Expanded kW'!A7221,'Manual Inputs'!$C$11:$C$22)</f>
        <v>39824.983313225253</v>
      </c>
    </row>
    <row r="7222" spans="1:8" x14ac:dyDescent="0.2">
      <c r="A7222">
        <f t="shared" si="672"/>
        <v>12</v>
      </c>
      <c r="B7222" t="b">
        <f t="shared" si="673"/>
        <v>0</v>
      </c>
      <c r="C7222" t="str">
        <f t="shared" si="674"/>
        <v>ON</v>
      </c>
      <c r="D7222" s="4">
        <f t="shared" si="676"/>
        <v>42730.833333315823</v>
      </c>
      <c r="E7222" t="str">
        <f t="shared" si="677"/>
        <v>LRKPLGS</v>
      </c>
      <c r="F7222" s="39">
        <v>69.170555114746094</v>
      </c>
      <c r="G7222">
        <f t="shared" si="675"/>
        <v>1.0598724434773561E-3</v>
      </c>
      <c r="H7222" s="38">
        <f>G7222*SUMIF('Manual Inputs'!$B$11:$B$22,'Expanded kW'!A7222,'Manual Inputs'!$C$11:$C$22)</f>
        <v>34727.727489356876</v>
      </c>
    </row>
    <row r="7223" spans="1:8" x14ac:dyDescent="0.2">
      <c r="A7223">
        <f t="shared" si="672"/>
        <v>12</v>
      </c>
      <c r="B7223" t="b">
        <f t="shared" si="673"/>
        <v>0</v>
      </c>
      <c r="C7223" t="str">
        <f t="shared" si="674"/>
        <v>OFF</v>
      </c>
      <c r="D7223" s="4">
        <f t="shared" si="676"/>
        <v>42730.874999982487</v>
      </c>
      <c r="E7223" t="str">
        <f t="shared" si="677"/>
        <v>LRKPLGS</v>
      </c>
      <c r="F7223" s="39">
        <v>66.509719848632813</v>
      </c>
      <c r="G7223">
        <f t="shared" si="675"/>
        <v>1.0191015407354611E-3</v>
      </c>
      <c r="H7223" s="38">
        <f>G7223*SUMIF('Manual Inputs'!$B$11:$B$22,'Expanded kW'!A7223,'Manual Inputs'!$C$11:$C$22)</f>
        <v>33391.83012866108</v>
      </c>
    </row>
    <row r="7224" spans="1:8" x14ac:dyDescent="0.2">
      <c r="A7224">
        <f t="shared" si="672"/>
        <v>12</v>
      </c>
      <c r="B7224" t="b">
        <f t="shared" si="673"/>
        <v>0</v>
      </c>
      <c r="C7224" t="str">
        <f t="shared" si="674"/>
        <v>OFF</v>
      </c>
      <c r="D7224" s="4">
        <f t="shared" si="676"/>
        <v>42730.916666649151</v>
      </c>
      <c r="E7224" t="str">
        <f t="shared" si="677"/>
        <v>LRKPLGS</v>
      </c>
      <c r="F7224" s="39">
        <v>62.691627502441406</v>
      </c>
      <c r="G7224">
        <f t="shared" si="675"/>
        <v>9.6059845574984727E-4</v>
      </c>
      <c r="H7224" s="38">
        <f>G7224*SUMIF('Manual Inputs'!$B$11:$B$22,'Expanded kW'!A7224,'Manual Inputs'!$C$11:$C$22)</f>
        <v>31474.920971176707</v>
      </c>
    </row>
    <row r="7225" spans="1:8" x14ac:dyDescent="0.2">
      <c r="A7225">
        <f t="shared" si="672"/>
        <v>12</v>
      </c>
      <c r="B7225" t="b">
        <f t="shared" si="673"/>
        <v>0</v>
      </c>
      <c r="C7225" t="str">
        <f t="shared" si="674"/>
        <v>OFF</v>
      </c>
      <c r="D7225" s="4">
        <f t="shared" si="676"/>
        <v>42730.958333315815</v>
      </c>
      <c r="E7225" t="str">
        <f t="shared" si="677"/>
        <v>LRKPLGS</v>
      </c>
      <c r="F7225" s="39">
        <v>61.629844665527344</v>
      </c>
      <c r="G7225">
        <f t="shared" si="675"/>
        <v>9.4432918672438416E-4</v>
      </c>
      <c r="H7225" s="38">
        <f>G7225*SUMIF('Manual Inputs'!$B$11:$B$22,'Expanded kW'!A7225,'Manual Inputs'!$C$11:$C$22)</f>
        <v>30941.842915751837</v>
      </c>
    </row>
    <row r="7226" spans="1:8" x14ac:dyDescent="0.2">
      <c r="A7226">
        <f t="shared" si="672"/>
        <v>12</v>
      </c>
      <c r="B7226" t="b">
        <f t="shared" si="673"/>
        <v>0</v>
      </c>
      <c r="C7226" t="str">
        <f t="shared" si="674"/>
        <v>OFF</v>
      </c>
      <c r="D7226" s="4">
        <f t="shared" si="676"/>
        <v>42730.999999982479</v>
      </c>
      <c r="E7226" t="str">
        <f t="shared" si="677"/>
        <v>LRKPLGS</v>
      </c>
      <c r="F7226" s="39">
        <v>59.984901428222656</v>
      </c>
      <c r="G7226">
        <f t="shared" si="675"/>
        <v>9.1912438671357729E-4</v>
      </c>
      <c r="H7226" s="38">
        <f>G7226*SUMIF('Manual Inputs'!$B$11:$B$22,'Expanded kW'!A7226,'Manual Inputs'!$C$11:$C$22)</f>
        <v>30115.983698837739</v>
      </c>
    </row>
    <row r="7227" spans="1:8" x14ac:dyDescent="0.2">
      <c r="A7227">
        <f t="shared" si="672"/>
        <v>12</v>
      </c>
      <c r="B7227" t="b">
        <f t="shared" si="673"/>
        <v>0</v>
      </c>
      <c r="C7227" t="str">
        <f t="shared" si="674"/>
        <v>OFF</v>
      </c>
      <c r="D7227" s="4">
        <f t="shared" si="676"/>
        <v>42731.041666649144</v>
      </c>
      <c r="E7227" t="str">
        <f t="shared" si="677"/>
        <v>LRKPLGS</v>
      </c>
      <c r="F7227" s="39">
        <v>59.575885772705078</v>
      </c>
      <c r="G7227">
        <f t="shared" si="675"/>
        <v>9.1285720522985524E-4</v>
      </c>
      <c r="H7227" s="38">
        <f>G7227*SUMIF('Manual Inputs'!$B$11:$B$22,'Expanded kW'!A7227,'Manual Inputs'!$C$11:$C$22)</f>
        <v>29910.633543701177</v>
      </c>
    </row>
    <row r="7228" spans="1:8" x14ac:dyDescent="0.2">
      <c r="A7228">
        <f t="shared" si="672"/>
        <v>12</v>
      </c>
      <c r="B7228" t="b">
        <f t="shared" si="673"/>
        <v>0</v>
      </c>
      <c r="C7228" t="str">
        <f t="shared" si="674"/>
        <v>OFF</v>
      </c>
      <c r="D7228" s="4">
        <f t="shared" si="676"/>
        <v>42731.083333315808</v>
      </c>
      <c r="E7228" t="str">
        <f t="shared" si="677"/>
        <v>LRKPLGS</v>
      </c>
      <c r="F7228" s="39">
        <v>59.054927825927734</v>
      </c>
      <c r="G7228">
        <f t="shared" si="675"/>
        <v>9.0487477728657946E-4</v>
      </c>
      <c r="H7228" s="38">
        <f>G7228*SUMIF('Manual Inputs'!$B$11:$B$22,'Expanded kW'!A7228,'Manual Inputs'!$C$11:$C$22)</f>
        <v>29649.081708833197</v>
      </c>
    </row>
    <row r="7229" spans="1:8" x14ac:dyDescent="0.2">
      <c r="A7229">
        <f t="shared" si="672"/>
        <v>12</v>
      </c>
      <c r="B7229" t="b">
        <f t="shared" si="673"/>
        <v>0</v>
      </c>
      <c r="C7229" t="str">
        <f t="shared" si="674"/>
        <v>OFF</v>
      </c>
      <c r="D7229" s="4">
        <f t="shared" si="676"/>
        <v>42731.124999982472</v>
      </c>
      <c r="E7229" t="str">
        <f t="shared" si="677"/>
        <v>LRKPLGS</v>
      </c>
      <c r="F7229" s="39">
        <v>59.848770141601563</v>
      </c>
      <c r="G7229">
        <f t="shared" si="675"/>
        <v>9.1703850206012222E-4</v>
      </c>
      <c r="H7229" s="38">
        <f>G7229*SUMIF('Manual Inputs'!$B$11:$B$22,'Expanded kW'!A7229,'Manual Inputs'!$C$11:$C$22)</f>
        <v>30047.637706576861</v>
      </c>
    </row>
    <row r="7230" spans="1:8" x14ac:dyDescent="0.2">
      <c r="A7230">
        <f t="shared" si="672"/>
        <v>12</v>
      </c>
      <c r="B7230" t="b">
        <f t="shared" si="673"/>
        <v>0</v>
      </c>
      <c r="C7230" t="str">
        <f t="shared" si="674"/>
        <v>OFF</v>
      </c>
      <c r="D7230" s="4">
        <f t="shared" si="676"/>
        <v>42731.166666649136</v>
      </c>
      <c r="E7230" t="str">
        <f t="shared" si="677"/>
        <v>LRKPLGS</v>
      </c>
      <c r="F7230" s="39">
        <v>59.671039581298828</v>
      </c>
      <c r="G7230">
        <f t="shared" si="675"/>
        <v>9.1431520855877362E-4</v>
      </c>
      <c r="H7230" s="38">
        <f>G7230*SUMIF('Manual Inputs'!$B$11:$B$22,'Expanded kW'!A7230,'Manual Inputs'!$C$11:$C$22)</f>
        <v>29958.406407876348</v>
      </c>
    </row>
    <row r="7231" spans="1:8" x14ac:dyDescent="0.2">
      <c r="A7231">
        <f t="shared" si="672"/>
        <v>12</v>
      </c>
      <c r="B7231" t="b">
        <f t="shared" si="673"/>
        <v>0</v>
      </c>
      <c r="C7231" t="str">
        <f t="shared" si="674"/>
        <v>OFF</v>
      </c>
      <c r="D7231" s="4">
        <f t="shared" si="676"/>
        <v>42731.208333315801</v>
      </c>
      <c r="E7231" t="str">
        <f t="shared" si="677"/>
        <v>LRKPLGS</v>
      </c>
      <c r="F7231" s="39">
        <v>65.38739013671875</v>
      </c>
      <c r="G7231">
        <f t="shared" si="675"/>
        <v>1.0019045364295059E-3</v>
      </c>
      <c r="H7231" s="38">
        <f>G7231*SUMIF('Manual Inputs'!$B$11:$B$22,'Expanded kW'!A7231,'Manual Inputs'!$C$11:$C$22)</f>
        <v>32828.353945422372</v>
      </c>
    </row>
    <row r="7232" spans="1:8" x14ac:dyDescent="0.2">
      <c r="A7232">
        <f t="shared" si="672"/>
        <v>12</v>
      </c>
      <c r="B7232" t="b">
        <f t="shared" si="673"/>
        <v>0</v>
      </c>
      <c r="C7232" t="str">
        <f t="shared" si="674"/>
        <v>OFF</v>
      </c>
      <c r="D7232" s="4">
        <f t="shared" si="676"/>
        <v>42731.249999982465</v>
      </c>
      <c r="E7232" t="str">
        <f t="shared" si="677"/>
        <v>LRKPLGS</v>
      </c>
      <c r="F7232" s="39">
        <v>75.821937561035156</v>
      </c>
      <c r="G7232">
        <f t="shared" si="675"/>
        <v>1.161788886885339E-3</v>
      </c>
      <c r="H7232" s="38">
        <f>G7232*SUMIF('Manual Inputs'!$B$11:$B$22,'Expanded kW'!A7232,'Manual Inputs'!$C$11:$C$22)</f>
        <v>38067.116578240675</v>
      </c>
    </row>
    <row r="7233" spans="1:8" x14ac:dyDescent="0.2">
      <c r="A7233">
        <f t="shared" si="672"/>
        <v>12</v>
      </c>
      <c r="B7233" t="b">
        <f t="shared" si="673"/>
        <v>0</v>
      </c>
      <c r="C7233" t="str">
        <f t="shared" si="674"/>
        <v>ON</v>
      </c>
      <c r="D7233" s="4">
        <f t="shared" si="676"/>
        <v>42731.291666649129</v>
      </c>
      <c r="E7233" t="str">
        <f t="shared" si="677"/>
        <v>LRKPLGS</v>
      </c>
      <c r="F7233" s="39">
        <v>86.193260192871094</v>
      </c>
      <c r="G7233">
        <f t="shared" si="675"/>
        <v>1.3207044694140758E-3</v>
      </c>
      <c r="H7233" s="38">
        <f>G7233*SUMIF('Manual Inputs'!$B$11:$B$22,'Expanded kW'!A7233,'Manual Inputs'!$C$11:$C$22)</f>
        <v>43274.136609598136</v>
      </c>
    </row>
    <row r="7234" spans="1:8" x14ac:dyDescent="0.2">
      <c r="A7234">
        <f t="shared" ref="A7234:A7297" si="678">MONTH(D7234)</f>
        <v>12</v>
      </c>
      <c r="B7234" t="b">
        <f t="shared" ref="B7234:B7297" si="679">IF(ISNA(VLOOKUP(DATE(YEAR(D7234),MONTH(D7234),DAY(D7234)),Holidays,1,FALSE)),FALSE,TRUE)</f>
        <v>0</v>
      </c>
      <c r="C7234" t="str">
        <f t="shared" ref="C7234:C7297" si="680">IF(OR(HOUR(D7234)&lt;PkStart,HOUR(D7234)&gt;OPkStart-1,WEEKDAY(D7234,2)&gt;5,B7234)=TRUE,"OFF","ON")</f>
        <v>ON</v>
      </c>
      <c r="D7234" s="4">
        <f t="shared" si="676"/>
        <v>42731.333333315793</v>
      </c>
      <c r="E7234" t="str">
        <f t="shared" si="677"/>
        <v>LRKPLGS</v>
      </c>
      <c r="F7234" s="39">
        <v>90.862525939941406</v>
      </c>
      <c r="G7234">
        <f t="shared" ref="G7234:G7297" si="681">IF(SUMIF($A$2:$A$8761,A7234,$F$2:$F$8761)=0,0,F7234/SUMIF($A$2:$A$8761,A7234,$F$2:$F$8761))</f>
        <v>1.3922497402071609E-3</v>
      </c>
      <c r="H7234" s="38">
        <f>G7234*SUMIF('Manual Inputs'!$B$11:$B$22,'Expanded kW'!A7234,'Manual Inputs'!$C$11:$C$22)</f>
        <v>45618.385375140824</v>
      </c>
    </row>
    <row r="7235" spans="1:8" x14ac:dyDescent="0.2">
      <c r="A7235">
        <f t="shared" si="678"/>
        <v>12</v>
      </c>
      <c r="B7235" t="b">
        <f t="shared" si="679"/>
        <v>0</v>
      </c>
      <c r="C7235" t="str">
        <f t="shared" si="680"/>
        <v>ON</v>
      </c>
      <c r="D7235" s="4">
        <f t="shared" si="676"/>
        <v>42731.374999982458</v>
      </c>
      <c r="E7235" t="str">
        <f t="shared" si="677"/>
        <v>LRKPLGS</v>
      </c>
      <c r="F7235" s="39">
        <v>90.965438842773438</v>
      </c>
      <c r="G7235">
        <f t="shared" si="681"/>
        <v>1.3938266329993178E-3</v>
      </c>
      <c r="H7235" s="38">
        <f>G7235*SUMIF('Manual Inputs'!$B$11:$B$22,'Expanded kW'!A7235,'Manual Inputs'!$C$11:$C$22)</f>
        <v>45670.053765523997</v>
      </c>
    </row>
    <row r="7236" spans="1:8" x14ac:dyDescent="0.2">
      <c r="A7236">
        <f t="shared" si="678"/>
        <v>12</v>
      </c>
      <c r="B7236" t="b">
        <f t="shared" si="679"/>
        <v>0</v>
      </c>
      <c r="C7236" t="str">
        <f t="shared" si="680"/>
        <v>ON</v>
      </c>
      <c r="D7236" s="4">
        <f t="shared" ref="D7236:D7299" si="682">+D7235+1/24</f>
        <v>42731.416666649122</v>
      </c>
      <c r="E7236" t="str">
        <f t="shared" ref="E7236:E7299" si="683">+E7235</f>
        <v>LRKPLGS</v>
      </c>
      <c r="F7236" s="39">
        <v>97.481727600097656</v>
      </c>
      <c r="G7236">
        <f t="shared" si="681"/>
        <v>1.4936730904431283E-3</v>
      </c>
      <c r="H7236" s="38">
        <f>G7236*SUMIF('Manual Inputs'!$B$11:$B$22,'Expanded kW'!A7236,'Manual Inputs'!$C$11:$C$22)</f>
        <v>48941.617797805018</v>
      </c>
    </row>
    <row r="7237" spans="1:8" x14ac:dyDescent="0.2">
      <c r="A7237">
        <f t="shared" si="678"/>
        <v>12</v>
      </c>
      <c r="B7237" t="b">
        <f t="shared" si="679"/>
        <v>0</v>
      </c>
      <c r="C7237" t="str">
        <f t="shared" si="680"/>
        <v>ON</v>
      </c>
      <c r="D7237" s="4">
        <f t="shared" si="682"/>
        <v>42731.458333315786</v>
      </c>
      <c r="E7237" t="str">
        <f t="shared" si="683"/>
        <v>LRKPLGS</v>
      </c>
      <c r="F7237" s="39">
        <v>97.490341186523438</v>
      </c>
      <c r="G7237">
        <f t="shared" si="681"/>
        <v>1.4938050729445995E-3</v>
      </c>
      <c r="H7237" s="38">
        <f>G7237*SUMIF('Manual Inputs'!$B$11:$B$22,'Expanded kW'!A7237,'Manual Inputs'!$C$11:$C$22)</f>
        <v>48945.942329849102</v>
      </c>
    </row>
    <row r="7238" spans="1:8" x14ac:dyDescent="0.2">
      <c r="A7238">
        <f t="shared" si="678"/>
        <v>12</v>
      </c>
      <c r="B7238" t="b">
        <f t="shared" si="679"/>
        <v>0</v>
      </c>
      <c r="C7238" t="str">
        <f t="shared" si="680"/>
        <v>ON</v>
      </c>
      <c r="D7238" s="4">
        <f t="shared" si="682"/>
        <v>42731.49999998245</v>
      </c>
      <c r="E7238" t="str">
        <f t="shared" si="683"/>
        <v>LRKPLGS</v>
      </c>
      <c r="F7238" s="39">
        <v>96.967491149902344</v>
      </c>
      <c r="G7238">
        <f t="shared" si="681"/>
        <v>1.4857936532738083E-3</v>
      </c>
      <c r="H7238" s="38">
        <f>G7238*SUMIF('Manual Inputs'!$B$11:$B$22,'Expanded kW'!A7238,'Manual Inputs'!$C$11:$C$22)</f>
        <v>48683.440553486937</v>
      </c>
    </row>
    <row r="7239" spans="1:8" x14ac:dyDescent="0.2">
      <c r="A7239">
        <f t="shared" si="678"/>
        <v>12</v>
      </c>
      <c r="B7239" t="b">
        <f t="shared" si="679"/>
        <v>0</v>
      </c>
      <c r="C7239" t="str">
        <f t="shared" si="680"/>
        <v>ON</v>
      </c>
      <c r="D7239" s="4">
        <f t="shared" si="682"/>
        <v>42731.541666649115</v>
      </c>
      <c r="E7239" t="str">
        <f t="shared" si="683"/>
        <v>LRKPLGS</v>
      </c>
      <c r="F7239" s="39">
        <v>98.734840393066406</v>
      </c>
      <c r="G7239">
        <f t="shared" si="681"/>
        <v>1.5128740310114566E-3</v>
      </c>
      <c r="H7239" s="38">
        <f>G7239*SUMIF('Manual Inputs'!$B$11:$B$22,'Expanded kW'!A7239,'Manual Inputs'!$C$11:$C$22)</f>
        <v>49570.754856419837</v>
      </c>
    </row>
    <row r="7240" spans="1:8" x14ac:dyDescent="0.2">
      <c r="A7240">
        <f t="shared" si="678"/>
        <v>12</v>
      </c>
      <c r="B7240" t="b">
        <f t="shared" si="679"/>
        <v>0</v>
      </c>
      <c r="C7240" t="str">
        <f t="shared" si="680"/>
        <v>ON</v>
      </c>
      <c r="D7240" s="4">
        <f t="shared" si="682"/>
        <v>42731.583333315779</v>
      </c>
      <c r="E7240" t="str">
        <f t="shared" si="683"/>
        <v>LRKPLGS</v>
      </c>
      <c r="F7240" s="39">
        <v>94.678794860839844</v>
      </c>
      <c r="G7240">
        <f t="shared" si="681"/>
        <v>1.4507248855844031E-3</v>
      </c>
      <c r="H7240" s="38">
        <f>G7240*SUMIF('Manual Inputs'!$B$11:$B$22,'Expanded kW'!A7240,'Manual Inputs'!$C$11:$C$22)</f>
        <v>47534.379064814275</v>
      </c>
    </row>
    <row r="7241" spans="1:8" x14ac:dyDescent="0.2">
      <c r="A7241">
        <f t="shared" si="678"/>
        <v>12</v>
      </c>
      <c r="B7241" t="b">
        <f t="shared" si="679"/>
        <v>0</v>
      </c>
      <c r="C7241" t="str">
        <f t="shared" si="680"/>
        <v>ON</v>
      </c>
      <c r="D7241" s="4">
        <f t="shared" si="682"/>
        <v>42731.624999982443</v>
      </c>
      <c r="E7241" t="str">
        <f t="shared" si="683"/>
        <v>LRKPLGS</v>
      </c>
      <c r="F7241" s="39">
        <v>94.907768249511719</v>
      </c>
      <c r="G7241">
        <f t="shared" si="681"/>
        <v>1.4542333522222718E-3</v>
      </c>
      <c r="H7241" s="38">
        <f>G7241*SUMIF('Manual Inputs'!$B$11:$B$22,'Expanded kW'!A7241,'Manual Inputs'!$C$11:$C$22)</f>
        <v>47649.337307247348</v>
      </c>
    </row>
    <row r="7242" spans="1:8" x14ac:dyDescent="0.2">
      <c r="A7242">
        <f t="shared" si="678"/>
        <v>12</v>
      </c>
      <c r="B7242" t="b">
        <f t="shared" si="679"/>
        <v>0</v>
      </c>
      <c r="C7242" t="str">
        <f t="shared" si="680"/>
        <v>ON</v>
      </c>
      <c r="D7242" s="4">
        <f t="shared" si="682"/>
        <v>42731.666666649107</v>
      </c>
      <c r="E7242" t="str">
        <f t="shared" si="683"/>
        <v>LRKPLGS</v>
      </c>
      <c r="F7242" s="39">
        <v>96.416969299316406</v>
      </c>
      <c r="G7242">
        <f t="shared" si="681"/>
        <v>1.4773582295881046E-3</v>
      </c>
      <c r="H7242" s="38">
        <f>G7242*SUMIF('Manual Inputs'!$B$11:$B$22,'Expanded kW'!A7242,'Manual Inputs'!$C$11:$C$22)</f>
        <v>48407.045882772356</v>
      </c>
    </row>
    <row r="7243" spans="1:8" x14ac:dyDescent="0.2">
      <c r="A7243">
        <f t="shared" si="678"/>
        <v>12</v>
      </c>
      <c r="B7243" t="b">
        <f t="shared" si="679"/>
        <v>0</v>
      </c>
      <c r="C7243" t="str">
        <f t="shared" si="680"/>
        <v>ON</v>
      </c>
      <c r="D7243" s="4">
        <f t="shared" si="682"/>
        <v>42731.708333315772</v>
      </c>
      <c r="E7243" t="str">
        <f t="shared" si="683"/>
        <v>LRKPLGS</v>
      </c>
      <c r="F7243" s="39">
        <v>92.332595825195313</v>
      </c>
      <c r="G7243">
        <f t="shared" si="681"/>
        <v>1.41477502656321E-3</v>
      </c>
      <c r="H7243" s="38">
        <f>G7243*SUMIF('Manual Inputs'!$B$11:$B$22,'Expanded kW'!A7243,'Manual Inputs'!$C$11:$C$22)</f>
        <v>46356.447781618808</v>
      </c>
    </row>
    <row r="7244" spans="1:8" x14ac:dyDescent="0.2">
      <c r="A7244">
        <f t="shared" si="678"/>
        <v>12</v>
      </c>
      <c r="B7244" t="b">
        <f t="shared" si="679"/>
        <v>0</v>
      </c>
      <c r="C7244" t="str">
        <f t="shared" si="680"/>
        <v>ON</v>
      </c>
      <c r="D7244" s="4">
        <f t="shared" si="682"/>
        <v>42731.749999982436</v>
      </c>
      <c r="E7244" t="str">
        <f t="shared" si="683"/>
        <v>LRKPLGS</v>
      </c>
      <c r="F7244" s="39">
        <v>89.29998779296875</v>
      </c>
      <c r="G7244">
        <f t="shared" si="681"/>
        <v>1.3683076000709248E-3</v>
      </c>
      <c r="H7244" s="38">
        <f>G7244*SUMIF('Manual Inputs'!$B$11:$B$22,'Expanded kW'!A7244,'Manual Inputs'!$C$11:$C$22)</f>
        <v>44833.898408543922</v>
      </c>
    </row>
    <row r="7245" spans="1:8" x14ac:dyDescent="0.2">
      <c r="A7245">
        <f t="shared" si="678"/>
        <v>12</v>
      </c>
      <c r="B7245" t="b">
        <f t="shared" si="679"/>
        <v>0</v>
      </c>
      <c r="C7245" t="str">
        <f t="shared" si="680"/>
        <v>ON</v>
      </c>
      <c r="D7245" s="4">
        <f t="shared" si="682"/>
        <v>42731.7916666491</v>
      </c>
      <c r="E7245" t="str">
        <f t="shared" si="683"/>
        <v>LRKPLGS</v>
      </c>
      <c r="F7245" s="39">
        <v>82.413795471191406</v>
      </c>
      <c r="G7245">
        <f t="shared" si="681"/>
        <v>1.2627932598978583E-3</v>
      </c>
      <c r="H7245" s="38">
        <f>G7245*SUMIF('Manual Inputs'!$B$11:$B$22,'Expanded kW'!A7245,'Manual Inputs'!$C$11:$C$22)</f>
        <v>41376.620814150228</v>
      </c>
    </row>
    <row r="7246" spans="1:8" x14ac:dyDescent="0.2">
      <c r="A7246">
        <f t="shared" si="678"/>
        <v>12</v>
      </c>
      <c r="B7246" t="b">
        <f t="shared" si="679"/>
        <v>0</v>
      </c>
      <c r="C7246" t="str">
        <f t="shared" si="680"/>
        <v>ON</v>
      </c>
      <c r="D7246" s="4">
        <f t="shared" si="682"/>
        <v>42731.833333315764</v>
      </c>
      <c r="E7246" t="str">
        <f t="shared" si="683"/>
        <v>LRKPLGS</v>
      </c>
      <c r="F7246" s="39">
        <v>82.6551513671875</v>
      </c>
      <c r="G7246">
        <f t="shared" si="681"/>
        <v>1.266491458687975E-3</v>
      </c>
      <c r="H7246" s="38">
        <f>G7246*SUMIF('Manual Inputs'!$B$11:$B$22,'Expanded kW'!A7246,'Manual Inputs'!$C$11:$C$22)</f>
        <v>41497.795810797252</v>
      </c>
    </row>
    <row r="7247" spans="1:8" x14ac:dyDescent="0.2">
      <c r="A7247">
        <f t="shared" si="678"/>
        <v>12</v>
      </c>
      <c r="B7247" t="b">
        <f t="shared" si="679"/>
        <v>0</v>
      </c>
      <c r="C7247" t="str">
        <f t="shared" si="680"/>
        <v>OFF</v>
      </c>
      <c r="D7247" s="4">
        <f t="shared" si="682"/>
        <v>42731.874999982429</v>
      </c>
      <c r="E7247" t="str">
        <f t="shared" si="683"/>
        <v>LRKPLGS</v>
      </c>
      <c r="F7247" s="39">
        <v>76.717361450195313</v>
      </c>
      <c r="G7247">
        <f t="shared" si="681"/>
        <v>1.1755091050298636E-3</v>
      </c>
      <c r="H7247" s="38">
        <f>G7247*SUMIF('Manual Inputs'!$B$11:$B$22,'Expanded kW'!A7247,'Manual Inputs'!$C$11:$C$22)</f>
        <v>38516.672559953258</v>
      </c>
    </row>
    <row r="7248" spans="1:8" x14ac:dyDescent="0.2">
      <c r="A7248">
        <f t="shared" si="678"/>
        <v>12</v>
      </c>
      <c r="B7248" t="b">
        <f t="shared" si="679"/>
        <v>0</v>
      </c>
      <c r="C7248" t="str">
        <f t="shared" si="680"/>
        <v>OFF</v>
      </c>
      <c r="D7248" s="4">
        <f t="shared" si="682"/>
        <v>42731.916666649093</v>
      </c>
      <c r="E7248" t="str">
        <f t="shared" si="683"/>
        <v>LRKPLGS</v>
      </c>
      <c r="F7248" s="39">
        <v>69.483963012695312</v>
      </c>
      <c r="G7248">
        <f t="shared" si="681"/>
        <v>1.0646746659555987E-3</v>
      </c>
      <c r="H7248" s="38">
        <f>G7248*SUMIF('Manual Inputs'!$B$11:$B$22,'Expanded kW'!A7248,'Manual Inputs'!$C$11:$C$22)</f>
        <v>34885.076870967845</v>
      </c>
    </row>
    <row r="7249" spans="1:8" x14ac:dyDescent="0.2">
      <c r="A7249">
        <f t="shared" si="678"/>
        <v>12</v>
      </c>
      <c r="B7249" t="b">
        <f t="shared" si="679"/>
        <v>0</v>
      </c>
      <c r="C7249" t="str">
        <f t="shared" si="680"/>
        <v>OFF</v>
      </c>
      <c r="D7249" s="4">
        <f t="shared" si="682"/>
        <v>42731.958333315757</v>
      </c>
      <c r="E7249" t="str">
        <f t="shared" si="683"/>
        <v>LRKPLGS</v>
      </c>
      <c r="F7249" s="39">
        <v>67.852615356445312</v>
      </c>
      <c r="G7249">
        <f t="shared" si="681"/>
        <v>1.039678185535245E-3</v>
      </c>
      <c r="H7249" s="38">
        <f>G7249*SUMIF('Manual Inputs'!$B$11:$B$22,'Expanded kW'!A7249,'Manual Inputs'!$C$11:$C$22)</f>
        <v>34066.04344333856</v>
      </c>
    </row>
    <row r="7250" spans="1:8" x14ac:dyDescent="0.2">
      <c r="A7250">
        <f t="shared" si="678"/>
        <v>12</v>
      </c>
      <c r="B7250" t="b">
        <f t="shared" si="679"/>
        <v>0</v>
      </c>
      <c r="C7250" t="str">
        <f t="shared" si="680"/>
        <v>OFF</v>
      </c>
      <c r="D7250" s="4">
        <f t="shared" si="682"/>
        <v>42731.999999982421</v>
      </c>
      <c r="E7250" t="str">
        <f t="shared" si="683"/>
        <v>LRKPLGS</v>
      </c>
      <c r="F7250" s="39">
        <v>67.694419860839844</v>
      </c>
      <c r="G7250">
        <f t="shared" si="681"/>
        <v>1.03725421993028E-3</v>
      </c>
      <c r="H7250" s="38">
        <f>G7250*SUMIF('Manual Inputs'!$B$11:$B$22,'Expanded kW'!A7250,'Manual Inputs'!$C$11:$C$22)</f>
        <v>33986.61990752456</v>
      </c>
    </row>
    <row r="7251" spans="1:8" x14ac:dyDescent="0.2">
      <c r="A7251">
        <f t="shared" si="678"/>
        <v>12</v>
      </c>
      <c r="B7251" t="b">
        <f t="shared" si="679"/>
        <v>0</v>
      </c>
      <c r="C7251" t="str">
        <f t="shared" si="680"/>
        <v>OFF</v>
      </c>
      <c r="D7251" s="4">
        <f t="shared" si="682"/>
        <v>42732.041666649086</v>
      </c>
      <c r="E7251" t="str">
        <f t="shared" si="683"/>
        <v>LRKPLGS</v>
      </c>
      <c r="F7251" s="39">
        <v>65.457015991210937</v>
      </c>
      <c r="G7251">
        <f t="shared" si="681"/>
        <v>1.0029713852412209E-3</v>
      </c>
      <c r="H7251" s="38">
        <f>G7251*SUMIF('Manual Inputs'!$B$11:$B$22,'Expanded kW'!A7251,'Manual Inputs'!$C$11:$C$22)</f>
        <v>32863.31026024458</v>
      </c>
    </row>
    <row r="7252" spans="1:8" x14ac:dyDescent="0.2">
      <c r="A7252">
        <f t="shared" si="678"/>
        <v>12</v>
      </c>
      <c r="B7252" t="b">
        <f t="shared" si="679"/>
        <v>0</v>
      </c>
      <c r="C7252" t="str">
        <f t="shared" si="680"/>
        <v>OFF</v>
      </c>
      <c r="D7252" s="4">
        <f t="shared" si="682"/>
        <v>42732.08333331575</v>
      </c>
      <c r="E7252" t="str">
        <f t="shared" si="683"/>
        <v>LRKPLGS</v>
      </c>
      <c r="F7252" s="39">
        <v>63.902572631835937</v>
      </c>
      <c r="G7252">
        <f t="shared" si="681"/>
        <v>9.7915327826181482E-4</v>
      </c>
      <c r="H7252" s="38">
        <f>G7252*SUMIF('Manual Inputs'!$B$11:$B$22,'Expanded kW'!A7252,'Manual Inputs'!$C$11:$C$22)</f>
        <v>32082.88735786271</v>
      </c>
    </row>
    <row r="7253" spans="1:8" x14ac:dyDescent="0.2">
      <c r="A7253">
        <f t="shared" si="678"/>
        <v>12</v>
      </c>
      <c r="B7253" t="b">
        <f t="shared" si="679"/>
        <v>0</v>
      </c>
      <c r="C7253" t="str">
        <f t="shared" si="680"/>
        <v>OFF</v>
      </c>
      <c r="D7253" s="4">
        <f t="shared" si="682"/>
        <v>42732.124999982414</v>
      </c>
      <c r="E7253" t="str">
        <f t="shared" si="683"/>
        <v>LRKPLGS</v>
      </c>
      <c r="F7253" s="39">
        <v>66.620803833007813</v>
      </c>
      <c r="G7253">
        <f t="shared" si="681"/>
        <v>1.0208036357057186E-3</v>
      </c>
      <c r="H7253" s="38">
        <f>G7253*SUMIF('Manual Inputs'!$B$11:$B$22,'Expanded kW'!A7253,'Manual Inputs'!$C$11:$C$22)</f>
        <v>33447.600887351786</v>
      </c>
    </row>
    <row r="7254" spans="1:8" x14ac:dyDescent="0.2">
      <c r="A7254">
        <f t="shared" si="678"/>
        <v>12</v>
      </c>
      <c r="B7254" t="b">
        <f t="shared" si="679"/>
        <v>0</v>
      </c>
      <c r="C7254" t="str">
        <f t="shared" si="680"/>
        <v>OFF</v>
      </c>
      <c r="D7254" s="4">
        <f t="shared" si="682"/>
        <v>42732.166666649078</v>
      </c>
      <c r="E7254" t="str">
        <f t="shared" si="683"/>
        <v>LRKPLGS</v>
      </c>
      <c r="F7254" s="39">
        <v>70.671051025390625</v>
      </c>
      <c r="G7254">
        <f t="shared" si="681"/>
        <v>1.0828639355161928E-3</v>
      </c>
      <c r="H7254" s="38">
        <f>G7254*SUMIF('Manual Inputs'!$B$11:$B$22,'Expanded kW'!A7254,'Manual Inputs'!$C$11:$C$22)</f>
        <v>35481.065567926795</v>
      </c>
    </row>
    <row r="7255" spans="1:8" x14ac:dyDescent="0.2">
      <c r="A7255">
        <f t="shared" si="678"/>
        <v>12</v>
      </c>
      <c r="B7255" t="b">
        <f t="shared" si="679"/>
        <v>0</v>
      </c>
      <c r="C7255" t="str">
        <f t="shared" si="680"/>
        <v>OFF</v>
      </c>
      <c r="D7255" s="4">
        <f t="shared" si="682"/>
        <v>42732.208333315742</v>
      </c>
      <c r="E7255" t="str">
        <f t="shared" si="683"/>
        <v>LRKPLGS</v>
      </c>
      <c r="F7255" s="39">
        <v>80.294281005859375</v>
      </c>
      <c r="G7255">
        <f t="shared" si="681"/>
        <v>1.2303167968764107E-3</v>
      </c>
      <c r="H7255" s="38">
        <f>G7255*SUMIF('Manual Inputs'!$B$11:$B$22,'Expanded kW'!A7255,'Manual Inputs'!$C$11:$C$22)</f>
        <v>40312.49865061263</v>
      </c>
    </row>
    <row r="7256" spans="1:8" x14ac:dyDescent="0.2">
      <c r="A7256">
        <f t="shared" si="678"/>
        <v>12</v>
      </c>
      <c r="B7256" t="b">
        <f t="shared" si="679"/>
        <v>0</v>
      </c>
      <c r="C7256" t="str">
        <f t="shared" si="680"/>
        <v>OFF</v>
      </c>
      <c r="D7256" s="4">
        <f t="shared" si="682"/>
        <v>42732.249999982407</v>
      </c>
      <c r="E7256" t="str">
        <f t="shared" si="683"/>
        <v>LRKPLGS</v>
      </c>
      <c r="F7256" s="39">
        <v>92.709388732910156</v>
      </c>
      <c r="G7256">
        <f t="shared" si="681"/>
        <v>1.4205484719132175E-3</v>
      </c>
      <c r="H7256" s="38">
        <f>G7256*SUMIF('Manual Inputs'!$B$11:$B$22,'Expanded kW'!A7256,'Manual Inputs'!$C$11:$C$22)</f>
        <v>46545.620203284889</v>
      </c>
    </row>
    <row r="7257" spans="1:8" x14ac:dyDescent="0.2">
      <c r="A7257">
        <f t="shared" si="678"/>
        <v>12</v>
      </c>
      <c r="B7257" t="b">
        <f t="shared" si="679"/>
        <v>0</v>
      </c>
      <c r="C7257" t="str">
        <f t="shared" si="680"/>
        <v>ON</v>
      </c>
      <c r="D7257" s="4">
        <f t="shared" si="682"/>
        <v>42732.291666649071</v>
      </c>
      <c r="E7257" t="str">
        <f t="shared" si="683"/>
        <v>LRKPLGS</v>
      </c>
      <c r="F7257" s="39">
        <v>108.30899047851562</v>
      </c>
      <c r="G7257">
        <f t="shared" si="681"/>
        <v>1.659574860988181E-3</v>
      </c>
      <c r="H7257" s="38">
        <f>G7257*SUMIF('Manual Inputs'!$B$11:$B$22,'Expanded kW'!A7257,'Manual Inputs'!$C$11:$C$22)</f>
        <v>54377.546916395688</v>
      </c>
    </row>
    <row r="7258" spans="1:8" x14ac:dyDescent="0.2">
      <c r="A7258">
        <f t="shared" si="678"/>
        <v>12</v>
      </c>
      <c r="B7258" t="b">
        <f t="shared" si="679"/>
        <v>0</v>
      </c>
      <c r="C7258" t="str">
        <f t="shared" si="680"/>
        <v>ON</v>
      </c>
      <c r="D7258" s="4">
        <f t="shared" si="682"/>
        <v>42732.333333315735</v>
      </c>
      <c r="E7258" t="str">
        <f t="shared" si="683"/>
        <v>LRKPLGS</v>
      </c>
      <c r="F7258" s="39">
        <v>108.75766754150391</v>
      </c>
      <c r="G7258">
        <f t="shared" si="681"/>
        <v>1.6664497581795185E-3</v>
      </c>
      <c r="H7258" s="38">
        <f>G7258*SUMIF('Manual Inputs'!$B$11:$B$22,'Expanded kW'!A7258,'Manual Inputs'!$C$11:$C$22)</f>
        <v>54602.809454022194</v>
      </c>
    </row>
    <row r="7259" spans="1:8" x14ac:dyDescent="0.2">
      <c r="A7259">
        <f t="shared" si="678"/>
        <v>12</v>
      </c>
      <c r="B7259" t="b">
        <f t="shared" si="679"/>
        <v>0</v>
      </c>
      <c r="C7259" t="str">
        <f t="shared" si="680"/>
        <v>ON</v>
      </c>
      <c r="D7259" s="4">
        <f t="shared" si="682"/>
        <v>42732.374999982399</v>
      </c>
      <c r="E7259" t="str">
        <f t="shared" si="683"/>
        <v>LRKPLGS</v>
      </c>
      <c r="F7259" s="39">
        <v>111.75470733642578</v>
      </c>
      <c r="G7259">
        <f t="shared" si="681"/>
        <v>1.7123721869553655E-3</v>
      </c>
      <c r="H7259" s="38">
        <f>G7259*SUMIF('Manual Inputs'!$B$11:$B$22,'Expanded kW'!A7259,'Manual Inputs'!$C$11:$C$22)</f>
        <v>56107.501459170155</v>
      </c>
    </row>
    <row r="7260" spans="1:8" x14ac:dyDescent="0.2">
      <c r="A7260">
        <f t="shared" si="678"/>
        <v>12</v>
      </c>
      <c r="B7260" t="b">
        <f t="shared" si="679"/>
        <v>0</v>
      </c>
      <c r="C7260" t="str">
        <f t="shared" si="680"/>
        <v>ON</v>
      </c>
      <c r="D7260" s="4">
        <f t="shared" si="682"/>
        <v>42732.416666649064</v>
      </c>
      <c r="E7260" t="str">
        <f t="shared" si="683"/>
        <v>LRKPLGS</v>
      </c>
      <c r="F7260" s="39">
        <v>113.70648193359375</v>
      </c>
      <c r="G7260">
        <f t="shared" si="681"/>
        <v>1.7422784398108736E-3</v>
      </c>
      <c r="H7260" s="38">
        <f>G7260*SUMIF('Manual Inputs'!$B$11:$B$22,'Expanded kW'!A7260,'Manual Inputs'!$C$11:$C$22)</f>
        <v>57087.408244921091</v>
      </c>
    </row>
    <row r="7261" spans="1:8" x14ac:dyDescent="0.2">
      <c r="A7261">
        <f t="shared" si="678"/>
        <v>12</v>
      </c>
      <c r="B7261" t="b">
        <f t="shared" si="679"/>
        <v>0</v>
      </c>
      <c r="C7261" t="str">
        <f t="shared" si="680"/>
        <v>ON</v>
      </c>
      <c r="D7261" s="4">
        <f t="shared" si="682"/>
        <v>42732.458333315728</v>
      </c>
      <c r="E7261" t="str">
        <f t="shared" si="683"/>
        <v>LRKPLGS</v>
      </c>
      <c r="F7261" s="39">
        <v>116.2755126953125</v>
      </c>
      <c r="G7261">
        <f t="shared" si="681"/>
        <v>1.7816426592576374E-3</v>
      </c>
      <c r="H7261" s="38">
        <f>G7261*SUMIF('Manual Inputs'!$B$11:$B$22,'Expanded kW'!A7261,'Manual Inputs'!$C$11:$C$22)</f>
        <v>58377.214291102784</v>
      </c>
    </row>
    <row r="7262" spans="1:8" x14ac:dyDescent="0.2">
      <c r="A7262">
        <f t="shared" si="678"/>
        <v>12</v>
      </c>
      <c r="B7262" t="b">
        <f t="shared" si="679"/>
        <v>0</v>
      </c>
      <c r="C7262" t="str">
        <f t="shared" si="680"/>
        <v>ON</v>
      </c>
      <c r="D7262" s="4">
        <f t="shared" si="682"/>
        <v>42732.499999982392</v>
      </c>
      <c r="E7262" t="str">
        <f t="shared" si="683"/>
        <v>LRKPLGS</v>
      </c>
      <c r="F7262" s="39">
        <v>107.95576477050781</v>
      </c>
      <c r="G7262">
        <f t="shared" si="681"/>
        <v>1.6541625263087178E-3</v>
      </c>
      <c r="H7262" s="38">
        <f>G7262*SUMIF('Manual Inputs'!$B$11:$B$22,'Expanded kW'!A7262,'Manual Inputs'!$C$11:$C$22)</f>
        <v>54200.206628905129</v>
      </c>
    </row>
    <row r="7263" spans="1:8" x14ac:dyDescent="0.2">
      <c r="A7263">
        <f t="shared" si="678"/>
        <v>12</v>
      </c>
      <c r="B7263" t="b">
        <f t="shared" si="679"/>
        <v>0</v>
      </c>
      <c r="C7263" t="str">
        <f t="shared" si="680"/>
        <v>ON</v>
      </c>
      <c r="D7263" s="4">
        <f t="shared" si="682"/>
        <v>42732.541666649056</v>
      </c>
      <c r="E7263" t="str">
        <f t="shared" si="683"/>
        <v>LRKPLGS</v>
      </c>
      <c r="F7263" s="39">
        <v>108.28730773925781</v>
      </c>
      <c r="G7263">
        <f t="shared" si="681"/>
        <v>1.6592426251430248E-3</v>
      </c>
      <c r="H7263" s="38">
        <f>G7263*SUMIF('Manual Inputs'!$B$11:$B$22,'Expanded kW'!A7263,'Manual Inputs'!$C$11:$C$22)</f>
        <v>54366.660893305096</v>
      </c>
    </row>
    <row r="7264" spans="1:8" x14ac:dyDescent="0.2">
      <c r="A7264">
        <f t="shared" si="678"/>
        <v>12</v>
      </c>
      <c r="B7264" t="b">
        <f t="shared" si="679"/>
        <v>0</v>
      </c>
      <c r="C7264" t="str">
        <f t="shared" si="680"/>
        <v>ON</v>
      </c>
      <c r="D7264" s="4">
        <f t="shared" si="682"/>
        <v>42732.583333315721</v>
      </c>
      <c r="E7264" t="str">
        <f t="shared" si="683"/>
        <v>LRKPLGS</v>
      </c>
      <c r="F7264" s="39">
        <v>102.9302978515625</v>
      </c>
      <c r="G7264">
        <f t="shared" si="681"/>
        <v>1.5771593290066089E-3</v>
      </c>
      <c r="H7264" s="38">
        <f>G7264*SUMIF('Manual Inputs'!$B$11:$B$22,'Expanded kW'!A7264,'Manual Inputs'!$C$11:$C$22)</f>
        <v>51677.123716264097</v>
      </c>
    </row>
    <row r="7265" spans="1:8" x14ac:dyDescent="0.2">
      <c r="A7265">
        <f t="shared" si="678"/>
        <v>12</v>
      </c>
      <c r="B7265" t="b">
        <f t="shared" si="679"/>
        <v>0</v>
      </c>
      <c r="C7265" t="str">
        <f t="shared" si="680"/>
        <v>ON</v>
      </c>
      <c r="D7265" s="4">
        <f t="shared" si="682"/>
        <v>42732.624999982385</v>
      </c>
      <c r="E7265" t="str">
        <f t="shared" si="683"/>
        <v>LRKPLGS</v>
      </c>
      <c r="F7265" s="39">
        <v>100.10010528564453</v>
      </c>
      <c r="G7265">
        <f t="shared" si="681"/>
        <v>1.5337934328478336E-3</v>
      </c>
      <c r="H7265" s="38">
        <f>G7265*SUMIF('Manual Inputs'!$B$11:$B$22,'Expanded kW'!A7265,'Manual Inputs'!$C$11:$C$22)</f>
        <v>50256.198931020474</v>
      </c>
    </row>
    <row r="7266" spans="1:8" x14ac:dyDescent="0.2">
      <c r="A7266">
        <f t="shared" si="678"/>
        <v>12</v>
      </c>
      <c r="B7266" t="b">
        <f t="shared" si="679"/>
        <v>0</v>
      </c>
      <c r="C7266" t="str">
        <f t="shared" si="680"/>
        <v>ON</v>
      </c>
      <c r="D7266" s="4">
        <f t="shared" si="682"/>
        <v>42732.666666649049</v>
      </c>
      <c r="E7266" t="str">
        <f t="shared" si="683"/>
        <v>LRKPLGS</v>
      </c>
      <c r="F7266" s="39">
        <v>91.459419250488281</v>
      </c>
      <c r="G7266">
        <f t="shared" si="681"/>
        <v>1.4013956950212454E-3</v>
      </c>
      <c r="H7266" s="38">
        <f>G7266*SUMIF('Manual Inputs'!$B$11:$B$22,'Expanded kW'!A7266,'Manual Inputs'!$C$11:$C$22)</f>
        <v>45918.061273281375</v>
      </c>
    </row>
    <row r="7267" spans="1:8" x14ac:dyDescent="0.2">
      <c r="A7267">
        <f t="shared" si="678"/>
        <v>12</v>
      </c>
      <c r="B7267" t="b">
        <f t="shared" si="679"/>
        <v>0</v>
      </c>
      <c r="C7267" t="str">
        <f t="shared" si="680"/>
        <v>ON</v>
      </c>
      <c r="D7267" s="4">
        <f t="shared" si="682"/>
        <v>42732.708333315713</v>
      </c>
      <c r="E7267" t="str">
        <f t="shared" si="683"/>
        <v>LRKPLGS</v>
      </c>
      <c r="F7267" s="39">
        <v>99.05523681640625</v>
      </c>
      <c r="G7267">
        <f t="shared" si="681"/>
        <v>1.5177833358381027E-3</v>
      </c>
      <c r="H7267" s="38">
        <f>G7267*SUMIF('Manual Inputs'!$B$11:$B$22,'Expanded kW'!A7267,'Manual Inputs'!$C$11:$C$22)</f>
        <v>49731.612892904486</v>
      </c>
    </row>
    <row r="7268" spans="1:8" x14ac:dyDescent="0.2">
      <c r="A7268">
        <f t="shared" si="678"/>
        <v>12</v>
      </c>
      <c r="B7268" t="b">
        <f t="shared" si="679"/>
        <v>0</v>
      </c>
      <c r="C7268" t="str">
        <f t="shared" si="680"/>
        <v>ON</v>
      </c>
      <c r="D7268" s="4">
        <f t="shared" si="682"/>
        <v>42732.749999982378</v>
      </c>
      <c r="E7268" t="str">
        <f t="shared" si="683"/>
        <v>LRKPLGS</v>
      </c>
      <c r="F7268" s="39">
        <v>98.557540893554688</v>
      </c>
      <c r="G7268">
        <f t="shared" si="681"/>
        <v>1.5101573424802881E-3</v>
      </c>
      <c r="H7268" s="38">
        <f>G7268*SUMIF('Manual Inputs'!$B$11:$B$22,'Expanded kW'!A7268,'Manual Inputs'!$C$11:$C$22)</f>
        <v>49481.739975841992</v>
      </c>
    </row>
    <row r="7269" spans="1:8" x14ac:dyDescent="0.2">
      <c r="A7269">
        <f t="shared" si="678"/>
        <v>12</v>
      </c>
      <c r="B7269" t="b">
        <f t="shared" si="679"/>
        <v>0</v>
      </c>
      <c r="C7269" t="str">
        <f t="shared" si="680"/>
        <v>ON</v>
      </c>
      <c r="D7269" s="4">
        <f t="shared" si="682"/>
        <v>42732.791666649042</v>
      </c>
      <c r="E7269" t="str">
        <f t="shared" si="683"/>
        <v>LRKPLGS</v>
      </c>
      <c r="F7269" s="39">
        <v>96.179023742675781</v>
      </c>
      <c r="G7269">
        <f t="shared" si="681"/>
        <v>1.4737122860487921E-3</v>
      </c>
      <c r="H7269" s="38">
        <f>G7269*SUMIF('Manual Inputs'!$B$11:$B$22,'Expanded kW'!A7269,'Manual Inputs'!$C$11:$C$22)</f>
        <v>48287.583079060423</v>
      </c>
    </row>
    <row r="7270" spans="1:8" x14ac:dyDescent="0.2">
      <c r="A7270">
        <f t="shared" si="678"/>
        <v>12</v>
      </c>
      <c r="B7270" t="b">
        <f t="shared" si="679"/>
        <v>0</v>
      </c>
      <c r="C7270" t="str">
        <f t="shared" si="680"/>
        <v>ON</v>
      </c>
      <c r="D7270" s="4">
        <f t="shared" si="682"/>
        <v>42732.833333315706</v>
      </c>
      <c r="E7270" t="str">
        <f t="shared" si="683"/>
        <v>LRKPLGS</v>
      </c>
      <c r="F7270" s="39">
        <v>87.425399780273438</v>
      </c>
      <c r="G7270">
        <f t="shared" si="681"/>
        <v>1.3395840460350664E-3</v>
      </c>
      <c r="H7270" s="38">
        <f>G7270*SUMIF('Manual Inputs'!$B$11:$B$22,'Expanded kW'!A7270,'Manual Inputs'!$C$11:$C$22)</f>
        <v>43892.743873182684</v>
      </c>
    </row>
    <row r="7271" spans="1:8" x14ac:dyDescent="0.2">
      <c r="A7271">
        <f t="shared" si="678"/>
        <v>12</v>
      </c>
      <c r="B7271" t="b">
        <f t="shared" si="679"/>
        <v>0</v>
      </c>
      <c r="C7271" t="str">
        <f t="shared" si="680"/>
        <v>OFF</v>
      </c>
      <c r="D7271" s="4">
        <f t="shared" si="682"/>
        <v>42732.87499998237</v>
      </c>
      <c r="E7271" t="str">
        <f t="shared" si="683"/>
        <v>LRKPLGS</v>
      </c>
      <c r="F7271" s="39">
        <v>80.188629150390625</v>
      </c>
      <c r="G7271">
        <f t="shared" si="681"/>
        <v>1.2286979362206329E-3</v>
      </c>
      <c r="H7271" s="38">
        <f>G7271*SUMIF('Manual Inputs'!$B$11:$B$22,'Expanded kW'!A7271,'Manual Inputs'!$C$11:$C$22)</f>
        <v>40259.455143308449</v>
      </c>
    </row>
    <row r="7272" spans="1:8" x14ac:dyDescent="0.2">
      <c r="A7272">
        <f t="shared" si="678"/>
        <v>12</v>
      </c>
      <c r="B7272" t="b">
        <f t="shared" si="679"/>
        <v>0</v>
      </c>
      <c r="C7272" t="str">
        <f t="shared" si="680"/>
        <v>OFF</v>
      </c>
      <c r="D7272" s="4">
        <f t="shared" si="682"/>
        <v>42732.916666649035</v>
      </c>
      <c r="E7272" t="str">
        <f t="shared" si="683"/>
        <v>LRKPLGS</v>
      </c>
      <c r="F7272" s="39">
        <v>76.814964294433594</v>
      </c>
      <c r="G7272">
        <f t="shared" si="681"/>
        <v>1.1770046339415741E-3</v>
      </c>
      <c r="H7272" s="38">
        <f>G7272*SUMIF('Manual Inputs'!$B$11:$B$22,'Expanded kW'!A7272,'Manual Inputs'!$C$11:$C$22)</f>
        <v>38565.674985497921</v>
      </c>
    </row>
    <row r="7273" spans="1:8" x14ac:dyDescent="0.2">
      <c r="A7273">
        <f t="shared" si="678"/>
        <v>12</v>
      </c>
      <c r="B7273" t="b">
        <f t="shared" si="679"/>
        <v>0</v>
      </c>
      <c r="C7273" t="str">
        <f t="shared" si="680"/>
        <v>OFF</v>
      </c>
      <c r="D7273" s="4">
        <f t="shared" si="682"/>
        <v>42732.958333315699</v>
      </c>
      <c r="E7273" t="str">
        <f t="shared" si="683"/>
        <v>LRKPLGS</v>
      </c>
      <c r="F7273" s="39">
        <v>72.208282470703125</v>
      </c>
      <c r="G7273">
        <f t="shared" si="681"/>
        <v>1.1064183112969106E-3</v>
      </c>
      <c r="H7273" s="38">
        <f>G7273*SUMIF('Manual Inputs'!$B$11:$B$22,'Expanded kW'!A7273,'Manual Inputs'!$C$11:$C$22)</f>
        <v>36252.847067039009</v>
      </c>
    </row>
    <row r="7274" spans="1:8" x14ac:dyDescent="0.2">
      <c r="A7274">
        <f t="shared" si="678"/>
        <v>12</v>
      </c>
      <c r="B7274" t="b">
        <f t="shared" si="679"/>
        <v>0</v>
      </c>
      <c r="C7274" t="str">
        <f t="shared" si="680"/>
        <v>OFF</v>
      </c>
      <c r="D7274" s="4">
        <f t="shared" si="682"/>
        <v>42732.999999982363</v>
      </c>
      <c r="E7274" t="str">
        <f t="shared" si="683"/>
        <v>LRKPLGS</v>
      </c>
      <c r="F7274" s="39">
        <v>64.408988952636719</v>
      </c>
      <c r="G7274">
        <f t="shared" si="681"/>
        <v>9.8691289075087969E-4</v>
      </c>
      <c r="H7274" s="38">
        <f>G7274*SUMIF('Manual Inputs'!$B$11:$B$22,'Expanded kW'!A7274,'Manual Inputs'!$C$11:$C$22)</f>
        <v>32337.138432698786</v>
      </c>
    </row>
    <row r="7275" spans="1:8" x14ac:dyDescent="0.2">
      <c r="A7275">
        <f t="shared" si="678"/>
        <v>12</v>
      </c>
      <c r="B7275" t="b">
        <f t="shared" si="679"/>
        <v>0</v>
      </c>
      <c r="C7275" t="str">
        <f t="shared" si="680"/>
        <v>OFF</v>
      </c>
      <c r="D7275" s="4">
        <f t="shared" si="682"/>
        <v>42733.041666649027</v>
      </c>
      <c r="E7275" t="str">
        <f t="shared" si="683"/>
        <v>LRKPLGS</v>
      </c>
      <c r="F7275" s="39">
        <v>63.698406219482422</v>
      </c>
      <c r="G7275">
        <f t="shared" si="681"/>
        <v>9.7602491889014055E-4</v>
      </c>
      <c r="H7275" s="38">
        <f>G7275*SUMIF('Manual Inputs'!$B$11:$B$22,'Expanded kW'!A7275,'Manual Inputs'!$C$11:$C$22)</f>
        <v>31980.3836911084</v>
      </c>
    </row>
    <row r="7276" spans="1:8" x14ac:dyDescent="0.2">
      <c r="A7276">
        <f t="shared" si="678"/>
        <v>12</v>
      </c>
      <c r="B7276" t="b">
        <f t="shared" si="679"/>
        <v>0</v>
      </c>
      <c r="C7276" t="str">
        <f t="shared" si="680"/>
        <v>OFF</v>
      </c>
      <c r="D7276" s="4">
        <f t="shared" si="682"/>
        <v>42733.083333315692</v>
      </c>
      <c r="E7276" t="str">
        <f t="shared" si="683"/>
        <v>LRKPLGS</v>
      </c>
      <c r="F7276" s="39">
        <v>61.375526428222656</v>
      </c>
      <c r="G7276">
        <f t="shared" si="681"/>
        <v>9.4043237122036179E-4</v>
      </c>
      <c r="H7276" s="38">
        <f>G7276*SUMIF('Manual Inputs'!$B$11:$B$22,'Expanded kW'!A7276,'Manual Inputs'!$C$11:$C$22)</f>
        <v>30814.160053787815</v>
      </c>
    </row>
    <row r="7277" spans="1:8" x14ac:dyDescent="0.2">
      <c r="A7277">
        <f t="shared" si="678"/>
        <v>12</v>
      </c>
      <c r="B7277" t="b">
        <f t="shared" si="679"/>
        <v>0</v>
      </c>
      <c r="C7277" t="str">
        <f t="shared" si="680"/>
        <v>OFF</v>
      </c>
      <c r="D7277" s="4">
        <f t="shared" si="682"/>
        <v>42733.124999982356</v>
      </c>
      <c r="E7277" t="str">
        <f t="shared" si="683"/>
        <v>LRKPLGS</v>
      </c>
      <c r="F7277" s="39">
        <v>62.283706665039063</v>
      </c>
      <c r="G7277">
        <f t="shared" si="681"/>
        <v>9.5434804972136097E-4</v>
      </c>
      <c r="H7277" s="38">
        <f>G7277*SUMIF('Manual Inputs'!$B$11:$B$22,'Expanded kW'!A7277,'Manual Inputs'!$C$11:$C$22)</f>
        <v>31270.120479767629</v>
      </c>
    </row>
    <row r="7278" spans="1:8" x14ac:dyDescent="0.2">
      <c r="A7278">
        <f t="shared" si="678"/>
        <v>12</v>
      </c>
      <c r="B7278" t="b">
        <f t="shared" si="679"/>
        <v>0</v>
      </c>
      <c r="C7278" t="str">
        <f t="shared" si="680"/>
        <v>OFF</v>
      </c>
      <c r="D7278" s="4">
        <f t="shared" si="682"/>
        <v>42733.16666664902</v>
      </c>
      <c r="E7278" t="str">
        <f t="shared" si="683"/>
        <v>LRKPLGS</v>
      </c>
      <c r="F7278" s="39">
        <v>62.706676483154297</v>
      </c>
      <c r="G7278">
        <f t="shared" si="681"/>
        <v>9.6082904519550886E-4</v>
      </c>
      <c r="H7278" s="38">
        <f>G7278*SUMIF('Manual Inputs'!$B$11:$B$22,'Expanded kW'!A7278,'Manual Inputs'!$C$11:$C$22)</f>
        <v>31482.476453423784</v>
      </c>
    </row>
    <row r="7279" spans="1:8" x14ac:dyDescent="0.2">
      <c r="A7279">
        <f t="shared" si="678"/>
        <v>12</v>
      </c>
      <c r="B7279" t="b">
        <f t="shared" si="679"/>
        <v>0</v>
      </c>
      <c r="C7279" t="str">
        <f t="shared" si="680"/>
        <v>OFF</v>
      </c>
      <c r="D7279" s="4">
        <f t="shared" si="682"/>
        <v>42733.208333315684</v>
      </c>
      <c r="E7279" t="str">
        <f t="shared" si="683"/>
        <v>LRKPLGS</v>
      </c>
      <c r="F7279" s="39">
        <v>74.128547668457031</v>
      </c>
      <c r="G7279">
        <f t="shared" si="681"/>
        <v>1.135841758367586E-3</v>
      </c>
      <c r="H7279" s="38">
        <f>G7279*SUMIF('Manual Inputs'!$B$11:$B$22,'Expanded kW'!A7279,'Manual Inputs'!$C$11:$C$22)</f>
        <v>37216.934262584407</v>
      </c>
    </row>
    <row r="7280" spans="1:8" x14ac:dyDescent="0.2">
      <c r="A7280">
        <f t="shared" si="678"/>
        <v>12</v>
      </c>
      <c r="B7280" t="b">
        <f t="shared" si="679"/>
        <v>0</v>
      </c>
      <c r="C7280" t="str">
        <f t="shared" si="680"/>
        <v>OFF</v>
      </c>
      <c r="D7280" s="4">
        <f t="shared" si="682"/>
        <v>42733.249999982349</v>
      </c>
      <c r="E7280" t="str">
        <f t="shared" si="683"/>
        <v>LRKPLGS</v>
      </c>
      <c r="F7280" s="39">
        <v>84.612838745117188</v>
      </c>
      <c r="G7280">
        <f t="shared" si="681"/>
        <v>1.2964883106919686E-3</v>
      </c>
      <c r="H7280" s="38">
        <f>G7280*SUMIF('Manual Inputs'!$B$11:$B$22,'Expanded kW'!A7280,'Manual Inputs'!$C$11:$C$22)</f>
        <v>42480.67116371751</v>
      </c>
    </row>
    <row r="7281" spans="1:8" x14ac:dyDescent="0.2">
      <c r="A7281">
        <f t="shared" si="678"/>
        <v>12</v>
      </c>
      <c r="B7281" t="b">
        <f t="shared" si="679"/>
        <v>0</v>
      </c>
      <c r="C7281" t="str">
        <f t="shared" si="680"/>
        <v>ON</v>
      </c>
      <c r="D7281" s="4">
        <f t="shared" si="682"/>
        <v>42733.291666649013</v>
      </c>
      <c r="E7281" t="str">
        <f t="shared" si="683"/>
        <v>LRKPLGS</v>
      </c>
      <c r="F7281" s="39">
        <v>94.369186401367188</v>
      </c>
      <c r="G7281">
        <f t="shared" si="681"/>
        <v>1.4459808803654456E-3</v>
      </c>
      <c r="H7281" s="38">
        <f>G7281*SUMIF('Manual Inputs'!$B$11:$B$22,'Expanded kW'!A7281,'Manual Inputs'!$C$11:$C$22)</f>
        <v>47378.937227010174</v>
      </c>
    </row>
    <row r="7282" spans="1:8" x14ac:dyDescent="0.2">
      <c r="A7282">
        <f t="shared" si="678"/>
        <v>12</v>
      </c>
      <c r="B7282" t="b">
        <f t="shared" si="679"/>
        <v>0</v>
      </c>
      <c r="C7282" t="str">
        <f t="shared" si="680"/>
        <v>ON</v>
      </c>
      <c r="D7282" s="4">
        <f t="shared" si="682"/>
        <v>42733.333333315677</v>
      </c>
      <c r="E7282" t="str">
        <f t="shared" si="683"/>
        <v>LRKPLGS</v>
      </c>
      <c r="F7282" s="39">
        <v>100.36749267578125</v>
      </c>
      <c r="G7282">
        <f t="shared" si="681"/>
        <v>1.5378905016955407E-3</v>
      </c>
      <c r="H7282" s="38">
        <f>G7282*SUMIF('Manual Inputs'!$B$11:$B$22,'Expanded kW'!A7282,'Manual Inputs'!$C$11:$C$22)</f>
        <v>50390.443284031004</v>
      </c>
    </row>
    <row r="7283" spans="1:8" x14ac:dyDescent="0.2">
      <c r="A7283">
        <f t="shared" si="678"/>
        <v>12</v>
      </c>
      <c r="B7283" t="b">
        <f t="shared" si="679"/>
        <v>0</v>
      </c>
      <c r="C7283" t="str">
        <f t="shared" si="680"/>
        <v>ON</v>
      </c>
      <c r="D7283" s="4">
        <f t="shared" si="682"/>
        <v>42733.374999982341</v>
      </c>
      <c r="E7283" t="str">
        <f t="shared" si="683"/>
        <v>LRKPLGS</v>
      </c>
      <c r="F7283" s="39">
        <v>102.15946197509766</v>
      </c>
      <c r="G7283">
        <f t="shared" si="681"/>
        <v>1.5653481225972703E-3</v>
      </c>
      <c r="H7283" s="38">
        <f>G7283*SUMIF('Manual Inputs'!$B$11:$B$22,'Expanded kW'!A7283,'Manual Inputs'!$C$11:$C$22)</f>
        <v>51290.118317616027</v>
      </c>
    </row>
    <row r="7284" spans="1:8" x14ac:dyDescent="0.2">
      <c r="A7284">
        <f t="shared" si="678"/>
        <v>12</v>
      </c>
      <c r="B7284" t="b">
        <f t="shared" si="679"/>
        <v>0</v>
      </c>
      <c r="C7284" t="str">
        <f t="shared" si="680"/>
        <v>ON</v>
      </c>
      <c r="D7284" s="4">
        <f t="shared" si="682"/>
        <v>42733.416666649005</v>
      </c>
      <c r="E7284" t="str">
        <f t="shared" si="683"/>
        <v>LRKPLGS</v>
      </c>
      <c r="F7284" s="39">
        <v>101.64763641357422</v>
      </c>
      <c r="G7284">
        <f t="shared" si="681"/>
        <v>1.5575056265001068E-3</v>
      </c>
      <c r="H7284" s="38">
        <f>G7284*SUMIF('Manual Inputs'!$B$11:$B$22,'Expanded kW'!A7284,'Manual Inputs'!$C$11:$C$22)</f>
        <v>51033.151482621179</v>
      </c>
    </row>
    <row r="7285" spans="1:8" x14ac:dyDescent="0.2">
      <c r="A7285">
        <f t="shared" si="678"/>
        <v>12</v>
      </c>
      <c r="B7285" t="b">
        <f t="shared" si="679"/>
        <v>0</v>
      </c>
      <c r="C7285" t="str">
        <f t="shared" si="680"/>
        <v>ON</v>
      </c>
      <c r="D7285" s="4">
        <f t="shared" si="682"/>
        <v>42733.45833331567</v>
      </c>
      <c r="E7285" t="str">
        <f t="shared" si="683"/>
        <v>LRKPLGS</v>
      </c>
      <c r="F7285" s="39">
        <v>106.14060974121094</v>
      </c>
      <c r="G7285">
        <f t="shared" si="681"/>
        <v>1.6263496398427979E-3</v>
      </c>
      <c r="H7285" s="38">
        <f>G7285*SUMIF('Manual Inputs'!$B$11:$B$22,'Expanded kW'!A7285,'Manual Inputs'!$C$11:$C$22)</f>
        <v>53288.890981607125</v>
      </c>
    </row>
    <row r="7286" spans="1:8" x14ac:dyDescent="0.2">
      <c r="A7286">
        <f t="shared" si="678"/>
        <v>12</v>
      </c>
      <c r="B7286" t="b">
        <f t="shared" si="679"/>
        <v>0</v>
      </c>
      <c r="C7286" t="str">
        <f t="shared" si="680"/>
        <v>ON</v>
      </c>
      <c r="D7286" s="4">
        <f t="shared" si="682"/>
        <v>42733.499999982334</v>
      </c>
      <c r="E7286" t="str">
        <f t="shared" si="683"/>
        <v>LRKPLGS</v>
      </c>
      <c r="F7286" s="39">
        <v>107.22255706787109</v>
      </c>
      <c r="G7286">
        <f t="shared" si="681"/>
        <v>1.6429278811901284E-3</v>
      </c>
      <c r="H7286" s="38">
        <f>G7286*SUMIF('Manual Inputs'!$B$11:$B$22,'Expanded kW'!A7286,'Manual Inputs'!$C$11:$C$22)</f>
        <v>53832.092808681686</v>
      </c>
    </row>
    <row r="7287" spans="1:8" x14ac:dyDescent="0.2">
      <c r="A7287">
        <f t="shared" si="678"/>
        <v>12</v>
      </c>
      <c r="B7287" t="b">
        <f t="shared" si="679"/>
        <v>0</v>
      </c>
      <c r="C7287" t="str">
        <f t="shared" si="680"/>
        <v>ON</v>
      </c>
      <c r="D7287" s="4">
        <f t="shared" si="682"/>
        <v>42733.541666648998</v>
      </c>
      <c r="E7287" t="str">
        <f t="shared" si="683"/>
        <v>LRKPLGS</v>
      </c>
      <c r="F7287" s="39">
        <v>101.71599578857422</v>
      </c>
      <c r="G7287">
        <f t="shared" si="681"/>
        <v>1.5585530695587269E-3</v>
      </c>
      <c r="H7287" s="38">
        <f>G7287*SUMIF('Manual Inputs'!$B$11:$B$22,'Expanded kW'!A7287,'Manual Inputs'!$C$11:$C$22)</f>
        <v>51067.471949507766</v>
      </c>
    </row>
    <row r="7288" spans="1:8" x14ac:dyDescent="0.2">
      <c r="A7288">
        <f t="shared" si="678"/>
        <v>12</v>
      </c>
      <c r="B7288" t="b">
        <f t="shared" si="679"/>
        <v>0</v>
      </c>
      <c r="C7288" t="str">
        <f t="shared" si="680"/>
        <v>ON</v>
      </c>
      <c r="D7288" s="4">
        <f t="shared" si="682"/>
        <v>42733.583333315662</v>
      </c>
      <c r="E7288" t="str">
        <f t="shared" si="683"/>
        <v>LRKPLGS</v>
      </c>
      <c r="F7288" s="39">
        <v>100.27150726318359</v>
      </c>
      <c r="G7288">
        <f t="shared" si="681"/>
        <v>1.5364197560347708E-3</v>
      </c>
      <c r="H7288" s="38">
        <f>G7288*SUMIF('Manual Inputs'!$B$11:$B$22,'Expanded kW'!A7288,'Manual Inputs'!$C$11:$C$22)</f>
        <v>50342.2529052475</v>
      </c>
    </row>
    <row r="7289" spans="1:8" x14ac:dyDescent="0.2">
      <c r="A7289">
        <f t="shared" si="678"/>
        <v>12</v>
      </c>
      <c r="B7289" t="b">
        <f t="shared" si="679"/>
        <v>0</v>
      </c>
      <c r="C7289" t="str">
        <f t="shared" si="680"/>
        <v>ON</v>
      </c>
      <c r="D7289" s="4">
        <f t="shared" si="682"/>
        <v>42733.624999982327</v>
      </c>
      <c r="E7289" t="str">
        <f t="shared" si="683"/>
        <v>LRKPLGS</v>
      </c>
      <c r="F7289" s="39">
        <v>96.935340881347656</v>
      </c>
      <c r="G7289">
        <f t="shared" si="681"/>
        <v>1.4853010277103011E-3</v>
      </c>
      <c r="H7289" s="38">
        <f>G7289*SUMIF('Manual Inputs'!$B$11:$B$22,'Expanded kW'!A7289,'Manual Inputs'!$C$11:$C$22)</f>
        <v>48667.29920890434</v>
      </c>
    </row>
    <row r="7290" spans="1:8" x14ac:dyDescent="0.2">
      <c r="A7290">
        <f t="shared" si="678"/>
        <v>12</v>
      </c>
      <c r="B7290" t="b">
        <f t="shared" si="679"/>
        <v>0</v>
      </c>
      <c r="C7290" t="str">
        <f t="shared" si="680"/>
        <v>ON</v>
      </c>
      <c r="D7290" s="4">
        <f t="shared" si="682"/>
        <v>42733.666666648991</v>
      </c>
      <c r="E7290" t="str">
        <f t="shared" si="683"/>
        <v>LRKPLGS</v>
      </c>
      <c r="F7290" s="39">
        <v>95.910972595214844</v>
      </c>
      <c r="G7290">
        <f t="shared" si="681"/>
        <v>1.4696050467160292E-3</v>
      </c>
      <c r="H7290" s="38">
        <f>G7290*SUMIF('Manual Inputs'!$B$11:$B$22,'Expanded kW'!A7290,'Manual Inputs'!$C$11:$C$22)</f>
        <v>48153.005480445077</v>
      </c>
    </row>
    <row r="7291" spans="1:8" x14ac:dyDescent="0.2">
      <c r="A7291">
        <f t="shared" si="678"/>
        <v>12</v>
      </c>
      <c r="B7291" t="b">
        <f t="shared" si="679"/>
        <v>0</v>
      </c>
      <c r="C7291" t="str">
        <f t="shared" si="680"/>
        <v>ON</v>
      </c>
      <c r="D7291" s="4">
        <f t="shared" si="682"/>
        <v>42733.708333315655</v>
      </c>
      <c r="E7291" t="str">
        <f t="shared" si="683"/>
        <v>LRKPLGS</v>
      </c>
      <c r="F7291" s="39">
        <v>98.180778503417969</v>
      </c>
      <c r="G7291">
        <f t="shared" si="681"/>
        <v>1.5043843647387888E-3</v>
      </c>
      <c r="H7291" s="38">
        <f>G7291*SUMIF('Manual Inputs'!$B$11:$B$22,'Expanded kW'!A7291,'Manual Inputs'!$C$11:$C$22)</f>
        <v>49292.582875812914</v>
      </c>
    </row>
    <row r="7292" spans="1:8" x14ac:dyDescent="0.2">
      <c r="A7292">
        <f t="shared" si="678"/>
        <v>12</v>
      </c>
      <c r="B7292" t="b">
        <f t="shared" si="679"/>
        <v>0</v>
      </c>
      <c r="C7292" t="str">
        <f t="shared" si="680"/>
        <v>ON</v>
      </c>
      <c r="D7292" s="4">
        <f t="shared" si="682"/>
        <v>42733.749999982319</v>
      </c>
      <c r="E7292" t="str">
        <f t="shared" si="683"/>
        <v>LRKPLGS</v>
      </c>
      <c r="F7292" s="39">
        <v>99.875968933105469</v>
      </c>
      <c r="G7292">
        <f t="shared" si="681"/>
        <v>1.5303590821585324E-3</v>
      </c>
      <c r="H7292" s="38">
        <f>G7292*SUMIF('Manual Inputs'!$B$11:$B$22,'Expanded kW'!A7292,'Manual Inputs'!$C$11:$C$22)</f>
        <v>50143.669168052365</v>
      </c>
    </row>
    <row r="7293" spans="1:8" x14ac:dyDescent="0.2">
      <c r="A7293">
        <f t="shared" si="678"/>
        <v>12</v>
      </c>
      <c r="B7293" t="b">
        <f t="shared" si="679"/>
        <v>0</v>
      </c>
      <c r="C7293" t="str">
        <f t="shared" si="680"/>
        <v>ON</v>
      </c>
      <c r="D7293" s="4">
        <f t="shared" si="682"/>
        <v>42733.791666648984</v>
      </c>
      <c r="E7293" t="str">
        <f t="shared" si="683"/>
        <v>LRKPLGS</v>
      </c>
      <c r="F7293" s="39">
        <v>92.452354431152344</v>
      </c>
      <c r="G7293">
        <f t="shared" si="681"/>
        <v>1.4166100392519554E-3</v>
      </c>
      <c r="H7293" s="38">
        <f>G7293*SUMIF('Manual Inputs'!$B$11:$B$22,'Expanded kW'!A7293,'Manual Inputs'!$C$11:$C$22)</f>
        <v>46416.573715627608</v>
      </c>
    </row>
    <row r="7294" spans="1:8" x14ac:dyDescent="0.2">
      <c r="A7294">
        <f t="shared" si="678"/>
        <v>12</v>
      </c>
      <c r="B7294" t="b">
        <f t="shared" si="679"/>
        <v>0</v>
      </c>
      <c r="C7294" t="str">
        <f t="shared" si="680"/>
        <v>ON</v>
      </c>
      <c r="D7294" s="4">
        <f t="shared" si="682"/>
        <v>42733.833333315648</v>
      </c>
      <c r="E7294" t="str">
        <f t="shared" si="683"/>
        <v>LRKPLGS</v>
      </c>
      <c r="F7294" s="39">
        <v>84.303131103515625</v>
      </c>
      <c r="G7294">
        <f t="shared" si="681"/>
        <v>1.291742785745359E-3</v>
      </c>
      <c r="H7294" s="38">
        <f>G7294*SUMIF('Manual Inputs'!$B$11:$B$22,'Expanded kW'!A7294,'Manual Inputs'!$C$11:$C$22)</f>
        <v>42325.179530593145</v>
      </c>
    </row>
    <row r="7295" spans="1:8" x14ac:dyDescent="0.2">
      <c r="A7295">
        <f t="shared" si="678"/>
        <v>12</v>
      </c>
      <c r="B7295" t="b">
        <f t="shared" si="679"/>
        <v>0</v>
      </c>
      <c r="C7295" t="str">
        <f t="shared" si="680"/>
        <v>OFF</v>
      </c>
      <c r="D7295" s="4">
        <f t="shared" si="682"/>
        <v>42733.874999982312</v>
      </c>
      <c r="E7295" t="str">
        <f t="shared" si="683"/>
        <v>LRKPLGS</v>
      </c>
      <c r="F7295" s="39">
        <v>78.357131958007812</v>
      </c>
      <c r="G7295">
        <f t="shared" si="681"/>
        <v>1.2006346453985114E-3</v>
      </c>
      <c r="H7295" s="38">
        <f>G7295*SUMIF('Manual Inputs'!$B$11:$B$22,'Expanded kW'!A7295,'Manual Inputs'!$C$11:$C$22)</f>
        <v>39339.934759395357</v>
      </c>
    </row>
    <row r="7296" spans="1:8" x14ac:dyDescent="0.2">
      <c r="A7296">
        <f t="shared" si="678"/>
        <v>12</v>
      </c>
      <c r="B7296" t="b">
        <f t="shared" si="679"/>
        <v>0</v>
      </c>
      <c r="C7296" t="str">
        <f t="shared" si="680"/>
        <v>OFF</v>
      </c>
      <c r="D7296" s="4">
        <f t="shared" si="682"/>
        <v>42733.916666648976</v>
      </c>
      <c r="E7296" t="str">
        <f t="shared" si="683"/>
        <v>LRKPLGS</v>
      </c>
      <c r="F7296" s="39">
        <v>77.321830749511719</v>
      </c>
      <c r="G7296">
        <f t="shared" si="681"/>
        <v>1.1847711436561365E-3</v>
      </c>
      <c r="H7296" s="38">
        <f>G7296*SUMIF('Manual Inputs'!$B$11:$B$22,'Expanded kW'!A7296,'Manual Inputs'!$C$11:$C$22)</f>
        <v>38820.15205447979</v>
      </c>
    </row>
    <row r="7297" spans="1:8" x14ac:dyDescent="0.2">
      <c r="A7297">
        <f t="shared" si="678"/>
        <v>12</v>
      </c>
      <c r="B7297" t="b">
        <f t="shared" si="679"/>
        <v>0</v>
      </c>
      <c r="C7297" t="str">
        <f t="shared" si="680"/>
        <v>OFF</v>
      </c>
      <c r="D7297" s="4">
        <f t="shared" si="682"/>
        <v>42733.958333315641</v>
      </c>
      <c r="E7297" t="str">
        <f t="shared" si="683"/>
        <v>LRKPLGS</v>
      </c>
      <c r="F7297" s="39">
        <v>76.663711547851562</v>
      </c>
      <c r="G7297">
        <f t="shared" si="681"/>
        <v>1.1746870492722501E-3</v>
      </c>
      <c r="H7297" s="38">
        <f>G7297*SUMIF('Manual Inputs'!$B$11:$B$22,'Expanded kW'!A7297,'Manual Inputs'!$C$11:$C$22)</f>
        <v>38489.73712210208</v>
      </c>
    </row>
    <row r="7298" spans="1:8" x14ac:dyDescent="0.2">
      <c r="A7298">
        <f t="shared" ref="A7298:A7361" si="684">MONTH(D7298)</f>
        <v>12</v>
      </c>
      <c r="B7298" t="b">
        <f t="shared" ref="B7298:B7361" si="685">IF(ISNA(VLOOKUP(DATE(YEAR(D7298),MONTH(D7298),DAY(D7298)),Holidays,1,FALSE)),FALSE,TRUE)</f>
        <v>0</v>
      </c>
      <c r="C7298" t="str">
        <f t="shared" ref="C7298:C7361" si="686">IF(OR(HOUR(D7298)&lt;PkStart,HOUR(D7298)&gt;OPkStart-1,WEEKDAY(D7298,2)&gt;5,B7298)=TRUE,"OFF","ON")</f>
        <v>OFF</v>
      </c>
      <c r="D7298" s="4">
        <f t="shared" si="682"/>
        <v>42733.999999982305</v>
      </c>
      <c r="E7298" t="str">
        <f t="shared" si="683"/>
        <v>LRKPLGS</v>
      </c>
      <c r="F7298" s="39">
        <v>72.643753051757813</v>
      </c>
      <c r="G7298">
        <f t="shared" ref="G7298:G7361" si="687">IF(SUMIF($A$2:$A$8761,A7298,$F$2:$F$8761)=0,0,F7298/SUMIF($A$2:$A$8761,A7298,$F$2:$F$8761))</f>
        <v>1.1130908509062762E-3</v>
      </c>
      <c r="H7298" s="38">
        <f>G7298*SUMIF('Manual Inputs'!$B$11:$B$22,'Expanded kW'!A7298,'Manual Inputs'!$C$11:$C$22)</f>
        <v>36471.479166252502</v>
      </c>
    </row>
    <row r="7299" spans="1:8" x14ac:dyDescent="0.2">
      <c r="A7299">
        <f t="shared" si="684"/>
        <v>12</v>
      </c>
      <c r="B7299" t="b">
        <f t="shared" si="685"/>
        <v>0</v>
      </c>
      <c r="C7299" t="str">
        <f t="shared" si="686"/>
        <v>OFF</v>
      </c>
      <c r="D7299" s="4">
        <f t="shared" si="682"/>
        <v>42734.041666648969</v>
      </c>
      <c r="E7299" t="str">
        <f t="shared" si="683"/>
        <v>LRKPLGS</v>
      </c>
      <c r="F7299" s="39">
        <v>71.235885620117187</v>
      </c>
      <c r="G7299">
        <f t="shared" si="687"/>
        <v>1.0915186675922949E-3</v>
      </c>
      <c r="H7299" s="38">
        <f>G7299*SUMIF('Manual Inputs'!$B$11:$B$22,'Expanded kW'!A7299,'Manual Inputs'!$C$11:$C$22)</f>
        <v>35764.646086395755</v>
      </c>
    </row>
    <row r="7300" spans="1:8" x14ac:dyDescent="0.2">
      <c r="A7300">
        <f t="shared" si="684"/>
        <v>12</v>
      </c>
      <c r="B7300" t="b">
        <f t="shared" si="685"/>
        <v>0</v>
      </c>
      <c r="C7300" t="str">
        <f t="shared" si="686"/>
        <v>OFF</v>
      </c>
      <c r="D7300" s="4">
        <f t="shared" ref="D7300:D7363" si="688">+D7299+1/24</f>
        <v>42734.083333315633</v>
      </c>
      <c r="E7300" t="str">
        <f t="shared" ref="E7300:E7363" si="689">+E7299</f>
        <v>LRKPLGS</v>
      </c>
      <c r="F7300" s="39">
        <v>70.265266418457031</v>
      </c>
      <c r="G7300">
        <f t="shared" si="687"/>
        <v>1.0766462620832883E-3</v>
      </c>
      <c r="H7300" s="38">
        <f>G7300*SUMIF('Manual Inputs'!$B$11:$B$22,'Expanded kW'!A7300,'Manual Inputs'!$C$11:$C$22)</f>
        <v>35277.33759110792</v>
      </c>
    </row>
    <row r="7301" spans="1:8" x14ac:dyDescent="0.2">
      <c r="A7301">
        <f t="shared" si="684"/>
        <v>12</v>
      </c>
      <c r="B7301" t="b">
        <f t="shared" si="685"/>
        <v>0</v>
      </c>
      <c r="C7301" t="str">
        <f t="shared" si="686"/>
        <v>OFF</v>
      </c>
      <c r="D7301" s="4">
        <f t="shared" si="688"/>
        <v>42734.124999982298</v>
      </c>
      <c r="E7301" t="str">
        <f t="shared" si="689"/>
        <v>LRKPLGS</v>
      </c>
      <c r="F7301" s="39">
        <v>70.604995727539062</v>
      </c>
      <c r="G7301">
        <f t="shared" si="687"/>
        <v>1.0818517968999503E-3</v>
      </c>
      <c r="H7301" s="38">
        <f>G7301*SUMIF('Manual Inputs'!$B$11:$B$22,'Expanded kW'!A7301,'Manual Inputs'!$C$11:$C$22)</f>
        <v>35447.901884633924</v>
      </c>
    </row>
    <row r="7302" spans="1:8" x14ac:dyDescent="0.2">
      <c r="A7302">
        <f t="shared" si="684"/>
        <v>12</v>
      </c>
      <c r="B7302" t="b">
        <f t="shared" si="685"/>
        <v>0</v>
      </c>
      <c r="C7302" t="str">
        <f t="shared" si="686"/>
        <v>OFF</v>
      </c>
      <c r="D7302" s="4">
        <f t="shared" si="688"/>
        <v>42734.166666648962</v>
      </c>
      <c r="E7302" t="str">
        <f t="shared" si="689"/>
        <v>LRKPLGS</v>
      </c>
      <c r="F7302" s="39">
        <v>72.379714965820313</v>
      </c>
      <c r="G7302">
        <f t="shared" si="687"/>
        <v>1.1090451020923562E-3</v>
      </c>
      <c r="H7302" s="38">
        <f>G7302*SUMIF('Manual Inputs'!$B$11:$B$22,'Expanded kW'!A7302,'Manual Inputs'!$C$11:$C$22)</f>
        <v>36338.916362903037</v>
      </c>
    </row>
    <row r="7303" spans="1:8" x14ac:dyDescent="0.2">
      <c r="A7303">
        <f t="shared" si="684"/>
        <v>12</v>
      </c>
      <c r="B7303" t="b">
        <f t="shared" si="685"/>
        <v>0</v>
      </c>
      <c r="C7303" t="str">
        <f t="shared" si="686"/>
        <v>OFF</v>
      </c>
      <c r="D7303" s="4">
        <f t="shared" si="688"/>
        <v>42734.208333315626</v>
      </c>
      <c r="E7303" t="str">
        <f t="shared" si="689"/>
        <v>LRKPLGS</v>
      </c>
      <c r="F7303" s="39">
        <v>82.705360412597656</v>
      </c>
      <c r="G7303">
        <f t="shared" si="687"/>
        <v>1.2672607915862762E-3</v>
      </c>
      <c r="H7303" s="38">
        <f>G7303*SUMIF('Manual Inputs'!$B$11:$B$22,'Expanded kW'!A7303,'Manual Inputs'!$C$11:$C$22)</f>
        <v>41523.003734076345</v>
      </c>
    </row>
    <row r="7304" spans="1:8" x14ac:dyDescent="0.2">
      <c r="A7304">
        <f t="shared" si="684"/>
        <v>12</v>
      </c>
      <c r="B7304" t="b">
        <f t="shared" si="685"/>
        <v>0</v>
      </c>
      <c r="C7304" t="str">
        <f t="shared" si="686"/>
        <v>OFF</v>
      </c>
      <c r="D7304" s="4">
        <f t="shared" si="688"/>
        <v>42734.24999998229</v>
      </c>
      <c r="E7304" t="str">
        <f t="shared" si="689"/>
        <v>LRKPLGS</v>
      </c>
      <c r="F7304" s="39">
        <v>89.554512023925781</v>
      </c>
      <c r="G7304">
        <f t="shared" si="687"/>
        <v>1.3722075719323783E-3</v>
      </c>
      <c r="H7304" s="38">
        <f>G7304*SUMIF('Manual Inputs'!$B$11:$B$22,'Expanded kW'!A7304,'Manual Inputs'!$C$11:$C$22)</f>
        <v>44961.684691557712</v>
      </c>
    </row>
    <row r="7305" spans="1:8" x14ac:dyDescent="0.2">
      <c r="A7305">
        <f t="shared" si="684"/>
        <v>12</v>
      </c>
      <c r="B7305" t="b">
        <f t="shared" si="685"/>
        <v>0</v>
      </c>
      <c r="C7305" t="str">
        <f t="shared" si="686"/>
        <v>ON</v>
      </c>
      <c r="D7305" s="4">
        <f t="shared" si="688"/>
        <v>42734.291666648955</v>
      </c>
      <c r="E7305" t="str">
        <f t="shared" si="689"/>
        <v>LRKPLGS</v>
      </c>
      <c r="F7305" s="39">
        <v>90.264244079589844</v>
      </c>
      <c r="G7305">
        <f t="shared" si="687"/>
        <v>1.3830825092059483E-3</v>
      </c>
      <c r="H7305" s="38">
        <f>G7305*SUMIF('Manual Inputs'!$B$11:$B$22,'Expanded kW'!A7305,'Manual Inputs'!$C$11:$C$22)</f>
        <v>45318.012342516646</v>
      </c>
    </row>
    <row r="7306" spans="1:8" x14ac:dyDescent="0.2">
      <c r="A7306">
        <f t="shared" si="684"/>
        <v>12</v>
      </c>
      <c r="B7306" t="b">
        <f t="shared" si="685"/>
        <v>0</v>
      </c>
      <c r="C7306" t="str">
        <f t="shared" si="686"/>
        <v>ON</v>
      </c>
      <c r="D7306" s="4">
        <f t="shared" si="688"/>
        <v>42734.333333315619</v>
      </c>
      <c r="E7306" t="str">
        <f t="shared" si="689"/>
        <v>LRKPLGS</v>
      </c>
      <c r="F7306" s="39">
        <v>96.075241088867188</v>
      </c>
      <c r="G7306">
        <f t="shared" si="687"/>
        <v>1.4721220664141482E-3</v>
      </c>
      <c r="H7306" s="38">
        <f>G7306*SUMIF('Manual Inputs'!$B$11:$B$22,'Expanded kW'!A7306,'Manual Inputs'!$C$11:$C$22)</f>
        <v>48235.47802202266</v>
      </c>
    </row>
    <row r="7307" spans="1:8" x14ac:dyDescent="0.2">
      <c r="A7307">
        <f t="shared" si="684"/>
        <v>12</v>
      </c>
      <c r="B7307" t="b">
        <f t="shared" si="685"/>
        <v>0</v>
      </c>
      <c r="C7307" t="str">
        <f t="shared" si="686"/>
        <v>ON</v>
      </c>
      <c r="D7307" s="4">
        <f t="shared" si="688"/>
        <v>42734.374999982283</v>
      </c>
      <c r="E7307" t="str">
        <f t="shared" si="689"/>
        <v>LRKPLGS</v>
      </c>
      <c r="F7307" s="39">
        <v>97.944610595703125</v>
      </c>
      <c r="G7307">
        <f t="shared" si="687"/>
        <v>1.5007656593950855E-3</v>
      </c>
      <c r="H7307" s="38">
        <f>G7307*SUMIF('Manual Inputs'!$B$11:$B$22,'Expanded kW'!A7307,'Manual Inputs'!$C$11:$C$22)</f>
        <v>49174.012557456401</v>
      </c>
    </row>
    <row r="7308" spans="1:8" x14ac:dyDescent="0.2">
      <c r="A7308">
        <f t="shared" si="684"/>
        <v>12</v>
      </c>
      <c r="B7308" t="b">
        <f t="shared" si="685"/>
        <v>0</v>
      </c>
      <c r="C7308" t="str">
        <f t="shared" si="686"/>
        <v>ON</v>
      </c>
      <c r="D7308" s="4">
        <f t="shared" si="688"/>
        <v>42734.416666648947</v>
      </c>
      <c r="E7308" t="str">
        <f t="shared" si="689"/>
        <v>LRKPLGS</v>
      </c>
      <c r="F7308" s="39">
        <v>94.921989440917969</v>
      </c>
      <c r="G7308">
        <f t="shared" si="687"/>
        <v>1.4544512577871454E-3</v>
      </c>
      <c r="H7308" s="38">
        <f>G7308*SUMIF('Manual Inputs'!$B$11:$B$22,'Expanded kW'!A7308,'Manual Inputs'!$C$11:$C$22)</f>
        <v>47656.477190090714</v>
      </c>
    </row>
    <row r="7309" spans="1:8" x14ac:dyDescent="0.2">
      <c r="A7309">
        <f t="shared" si="684"/>
        <v>12</v>
      </c>
      <c r="B7309" t="b">
        <f t="shared" si="685"/>
        <v>0</v>
      </c>
      <c r="C7309" t="str">
        <f t="shared" si="686"/>
        <v>ON</v>
      </c>
      <c r="D7309" s="4">
        <f t="shared" si="688"/>
        <v>42734.458333315612</v>
      </c>
      <c r="E7309" t="str">
        <f t="shared" si="689"/>
        <v>LRKPLGS</v>
      </c>
      <c r="F7309" s="39">
        <v>92.0423583984375</v>
      </c>
      <c r="G7309">
        <f t="shared" si="687"/>
        <v>1.410327835844904E-3</v>
      </c>
      <c r="H7309" s="38">
        <f>G7309*SUMIF('Manual Inputs'!$B$11:$B$22,'Expanded kW'!A7309,'Manual Inputs'!$C$11:$C$22)</f>
        <v>46210.73135290233</v>
      </c>
    </row>
    <row r="7310" spans="1:8" x14ac:dyDescent="0.2">
      <c r="A7310">
        <f t="shared" si="684"/>
        <v>12</v>
      </c>
      <c r="B7310" t="b">
        <f t="shared" si="685"/>
        <v>0</v>
      </c>
      <c r="C7310" t="str">
        <f t="shared" si="686"/>
        <v>ON</v>
      </c>
      <c r="D7310" s="4">
        <f t="shared" si="688"/>
        <v>42734.499999982276</v>
      </c>
      <c r="E7310" t="str">
        <f t="shared" si="689"/>
        <v>LRKPLGS</v>
      </c>
      <c r="F7310" s="39">
        <v>95.360366821289063</v>
      </c>
      <c r="G7310">
        <f t="shared" si="687"/>
        <v>1.4611683371069278E-3</v>
      </c>
      <c r="H7310" s="38">
        <f>G7310*SUMIF('Manual Inputs'!$B$11:$B$22,'Expanded kW'!A7310,'Manual Inputs'!$C$11:$C$22)</f>
        <v>47876.568675228737</v>
      </c>
    </row>
    <row r="7311" spans="1:8" x14ac:dyDescent="0.2">
      <c r="A7311">
        <f t="shared" si="684"/>
        <v>12</v>
      </c>
      <c r="B7311" t="b">
        <f t="shared" si="685"/>
        <v>0</v>
      </c>
      <c r="C7311" t="str">
        <f t="shared" si="686"/>
        <v>ON</v>
      </c>
      <c r="D7311" s="4">
        <f t="shared" si="688"/>
        <v>42734.54166664894</v>
      </c>
      <c r="E7311" t="str">
        <f t="shared" si="689"/>
        <v>LRKPLGS</v>
      </c>
      <c r="F7311" s="39">
        <v>95.696754455566406</v>
      </c>
      <c r="G7311">
        <f t="shared" si="687"/>
        <v>1.4663226687919293E-3</v>
      </c>
      <c r="H7311" s="38">
        <f>G7311*SUMIF('Manual Inputs'!$B$11:$B$22,'Expanded kW'!A7311,'Manual Inputs'!$C$11:$C$22)</f>
        <v>48045.45524950292</v>
      </c>
    </row>
    <row r="7312" spans="1:8" x14ac:dyDescent="0.2">
      <c r="A7312">
        <f t="shared" si="684"/>
        <v>12</v>
      </c>
      <c r="B7312" t="b">
        <f t="shared" si="685"/>
        <v>0</v>
      </c>
      <c r="C7312" t="str">
        <f t="shared" si="686"/>
        <v>ON</v>
      </c>
      <c r="D7312" s="4">
        <f t="shared" si="688"/>
        <v>42734.583333315604</v>
      </c>
      <c r="E7312" t="str">
        <f t="shared" si="689"/>
        <v>LRKPLGS</v>
      </c>
      <c r="F7312" s="39">
        <v>90.371170043945313</v>
      </c>
      <c r="G7312">
        <f t="shared" si="687"/>
        <v>1.3847208925169482E-3</v>
      </c>
      <c r="H7312" s="38">
        <f>G7312*SUMIF('Manual Inputs'!$B$11:$B$22,'Expanded kW'!A7312,'Manual Inputs'!$C$11:$C$22)</f>
        <v>45371.695528165699</v>
      </c>
    </row>
    <row r="7313" spans="1:8" x14ac:dyDescent="0.2">
      <c r="A7313">
        <f t="shared" si="684"/>
        <v>12</v>
      </c>
      <c r="B7313" t="b">
        <f t="shared" si="685"/>
        <v>0</v>
      </c>
      <c r="C7313" t="str">
        <f t="shared" si="686"/>
        <v>ON</v>
      </c>
      <c r="D7313" s="4">
        <f t="shared" si="688"/>
        <v>42734.624999982268</v>
      </c>
      <c r="E7313" t="str">
        <f t="shared" si="689"/>
        <v>LRKPLGS</v>
      </c>
      <c r="F7313" s="39">
        <v>89.620811462402344</v>
      </c>
      <c r="G7313">
        <f t="shared" si="687"/>
        <v>1.3732234514166873E-3</v>
      </c>
      <c r="H7313" s="38">
        <f>G7313*SUMIF('Manual Inputs'!$B$11:$B$22,'Expanded kW'!A7313,'Manual Inputs'!$C$11:$C$22)</f>
        <v>44994.970947946604</v>
      </c>
    </row>
    <row r="7314" spans="1:8" x14ac:dyDescent="0.2">
      <c r="A7314">
        <f t="shared" si="684"/>
        <v>12</v>
      </c>
      <c r="B7314" t="b">
        <f t="shared" si="685"/>
        <v>0</v>
      </c>
      <c r="C7314" t="str">
        <f t="shared" si="686"/>
        <v>ON</v>
      </c>
      <c r="D7314" s="4">
        <f t="shared" si="688"/>
        <v>42734.666666648933</v>
      </c>
      <c r="E7314" t="str">
        <f t="shared" si="689"/>
        <v>LRKPLGS</v>
      </c>
      <c r="F7314" s="39">
        <v>89.197433471679688</v>
      </c>
      <c r="G7314">
        <f t="shared" si="687"/>
        <v>1.3667362016787407E-3</v>
      </c>
      <c r="H7314" s="38">
        <f>G7314*SUMIF('Manual Inputs'!$B$11:$B$22,'Expanded kW'!A7314,'Manual Inputs'!$C$11:$C$22)</f>
        <v>44782.410047395533</v>
      </c>
    </row>
    <row r="7315" spans="1:8" x14ac:dyDescent="0.2">
      <c r="A7315">
        <f t="shared" si="684"/>
        <v>12</v>
      </c>
      <c r="B7315" t="b">
        <f t="shared" si="685"/>
        <v>0</v>
      </c>
      <c r="C7315" t="str">
        <f t="shared" si="686"/>
        <v>ON</v>
      </c>
      <c r="D7315" s="4">
        <f t="shared" si="688"/>
        <v>42734.708333315597</v>
      </c>
      <c r="E7315" t="str">
        <f t="shared" si="689"/>
        <v>LRKPLGS</v>
      </c>
      <c r="F7315" s="39">
        <v>90.616729736328125</v>
      </c>
      <c r="G7315">
        <f t="shared" si="687"/>
        <v>1.3884835043790848E-3</v>
      </c>
      <c r="H7315" s="38">
        <f>G7315*SUMIF('Manual Inputs'!$B$11:$B$22,'Expanded kW'!A7315,'Manual Inputs'!$C$11:$C$22)</f>
        <v>45494.981080309874</v>
      </c>
    </row>
    <row r="7316" spans="1:8" x14ac:dyDescent="0.2">
      <c r="A7316">
        <f t="shared" si="684"/>
        <v>12</v>
      </c>
      <c r="B7316" t="b">
        <f t="shared" si="685"/>
        <v>0</v>
      </c>
      <c r="C7316" t="str">
        <f t="shared" si="686"/>
        <v>ON</v>
      </c>
      <c r="D7316" s="4">
        <f t="shared" si="688"/>
        <v>42734.749999982261</v>
      </c>
      <c r="E7316" t="str">
        <f t="shared" si="689"/>
        <v>LRKPLGS</v>
      </c>
      <c r="F7316" s="39">
        <v>85.344696044921875</v>
      </c>
      <c r="G7316">
        <f t="shared" si="687"/>
        <v>1.3077022641340651E-3</v>
      </c>
      <c r="H7316" s="38">
        <f>G7316*SUMIF('Manual Inputs'!$B$11:$B$22,'Expanded kW'!A7316,'Manual Inputs'!$C$11:$C$22)</f>
        <v>42848.107001503573</v>
      </c>
    </row>
    <row r="7317" spans="1:8" x14ac:dyDescent="0.2">
      <c r="A7317">
        <f t="shared" si="684"/>
        <v>12</v>
      </c>
      <c r="B7317" t="b">
        <f t="shared" si="685"/>
        <v>0</v>
      </c>
      <c r="C7317" t="str">
        <f t="shared" si="686"/>
        <v>ON</v>
      </c>
      <c r="D7317" s="4">
        <f t="shared" si="688"/>
        <v>42734.791666648925</v>
      </c>
      <c r="E7317" t="str">
        <f t="shared" si="689"/>
        <v>LRKPLGS</v>
      </c>
      <c r="F7317" s="39">
        <v>81.807815551757812</v>
      </c>
      <c r="G7317">
        <f t="shared" si="687"/>
        <v>1.2535080746504238E-3</v>
      </c>
      <c r="H7317" s="38">
        <f>G7317*SUMIF('Manual Inputs'!$B$11:$B$22,'Expanded kW'!A7317,'Manual Inputs'!$C$11:$C$22)</f>
        <v>41072.382898592055</v>
      </c>
    </row>
    <row r="7318" spans="1:8" x14ac:dyDescent="0.2">
      <c r="A7318">
        <f t="shared" si="684"/>
        <v>12</v>
      </c>
      <c r="B7318" t="b">
        <f t="shared" si="685"/>
        <v>0</v>
      </c>
      <c r="C7318" t="str">
        <f t="shared" si="686"/>
        <v>ON</v>
      </c>
      <c r="D7318" s="4">
        <f t="shared" si="688"/>
        <v>42734.83333331559</v>
      </c>
      <c r="E7318" t="str">
        <f t="shared" si="689"/>
        <v>LRKPLGS</v>
      </c>
      <c r="F7318" s="39">
        <v>82.577255249023437</v>
      </c>
      <c r="G7318">
        <f t="shared" si="687"/>
        <v>1.2652978879705073E-3</v>
      </c>
      <c r="H7318" s="38">
        <f>G7318*SUMIF('Manual Inputs'!$B$11:$B$22,'Expanded kW'!A7318,'Manual Inputs'!$C$11:$C$22)</f>
        <v>41458.687332347246</v>
      </c>
    </row>
    <row r="7319" spans="1:8" x14ac:dyDescent="0.2">
      <c r="A7319">
        <f t="shared" si="684"/>
        <v>12</v>
      </c>
      <c r="B7319" t="b">
        <f t="shared" si="685"/>
        <v>0</v>
      </c>
      <c r="C7319" t="str">
        <f t="shared" si="686"/>
        <v>OFF</v>
      </c>
      <c r="D7319" s="4">
        <f t="shared" si="688"/>
        <v>42734.874999982254</v>
      </c>
      <c r="E7319" t="str">
        <f t="shared" si="689"/>
        <v>LRKPLGS</v>
      </c>
      <c r="F7319" s="39">
        <v>78.957794189453125</v>
      </c>
      <c r="G7319">
        <f t="shared" si="687"/>
        <v>1.2098383498633726E-3</v>
      </c>
      <c r="H7319" s="38">
        <f>G7319*SUMIF('Manual Inputs'!$B$11:$B$22,'Expanded kW'!A7319,'Manual Inputs'!$C$11:$C$22)</f>
        <v>39641.502879705775</v>
      </c>
    </row>
    <row r="7320" spans="1:8" x14ac:dyDescent="0.2">
      <c r="A7320">
        <f t="shared" si="684"/>
        <v>12</v>
      </c>
      <c r="B7320" t="b">
        <f t="shared" si="685"/>
        <v>0</v>
      </c>
      <c r="C7320" t="str">
        <f t="shared" si="686"/>
        <v>OFF</v>
      </c>
      <c r="D7320" s="4">
        <f t="shared" si="688"/>
        <v>42734.916666648918</v>
      </c>
      <c r="E7320" t="str">
        <f t="shared" si="689"/>
        <v>LRKPLGS</v>
      </c>
      <c r="F7320" s="39">
        <v>77.229484558105469</v>
      </c>
      <c r="G7320">
        <f t="shared" si="687"/>
        <v>1.1833561603099829E-3</v>
      </c>
      <c r="H7320" s="38">
        <f>G7320*SUMIF('Manual Inputs'!$B$11:$B$22,'Expanded kW'!A7320,'Manual Inputs'!$C$11:$C$22)</f>
        <v>38773.788780908886</v>
      </c>
    </row>
    <row r="7321" spans="1:8" x14ac:dyDescent="0.2">
      <c r="A7321">
        <f t="shared" si="684"/>
        <v>12</v>
      </c>
      <c r="B7321" t="b">
        <f t="shared" si="685"/>
        <v>0</v>
      </c>
      <c r="C7321" t="str">
        <f t="shared" si="686"/>
        <v>OFF</v>
      </c>
      <c r="D7321" s="4">
        <f t="shared" si="688"/>
        <v>42734.958333315582</v>
      </c>
      <c r="E7321" t="str">
        <f t="shared" si="689"/>
        <v>LRKPLGS</v>
      </c>
      <c r="F7321" s="39">
        <v>77.050674438476563</v>
      </c>
      <c r="G7321">
        <f t="shared" si="687"/>
        <v>1.1806163251576528E-3</v>
      </c>
      <c r="H7321" s="38">
        <f>G7321*SUMIF('Manual Inputs'!$B$11:$B$22,'Expanded kW'!A7321,'Manual Inputs'!$C$11:$C$22)</f>
        <v>38684.015479299393</v>
      </c>
    </row>
    <row r="7322" spans="1:8" x14ac:dyDescent="0.2">
      <c r="A7322">
        <f t="shared" si="684"/>
        <v>12</v>
      </c>
      <c r="B7322" t="b">
        <f t="shared" si="685"/>
        <v>0</v>
      </c>
      <c r="C7322" t="str">
        <f t="shared" si="686"/>
        <v>OFF</v>
      </c>
      <c r="D7322" s="4">
        <f t="shared" si="688"/>
        <v>42734.999999982247</v>
      </c>
      <c r="E7322" t="str">
        <f t="shared" si="689"/>
        <v>LRKPLGS</v>
      </c>
      <c r="F7322" s="39">
        <v>77.450180053710938</v>
      </c>
      <c r="G7322">
        <f t="shared" si="687"/>
        <v>1.1867377881399719E-3</v>
      </c>
      <c r="H7322" s="38">
        <f>G7322*SUMIF('Manual Inputs'!$B$11:$B$22,'Expanded kW'!A7322,'Manual Inputs'!$C$11:$C$22)</f>
        <v>38884.591029304909</v>
      </c>
    </row>
    <row r="7323" spans="1:8" x14ac:dyDescent="0.2">
      <c r="A7323">
        <f t="shared" si="684"/>
        <v>12</v>
      </c>
      <c r="B7323" t="b">
        <f t="shared" si="685"/>
        <v>0</v>
      </c>
      <c r="C7323" t="str">
        <f t="shared" si="686"/>
        <v>OFF</v>
      </c>
      <c r="D7323" s="4">
        <f t="shared" si="688"/>
        <v>42735.041666648911</v>
      </c>
      <c r="E7323" t="str">
        <f t="shared" si="689"/>
        <v>LRKPLGS</v>
      </c>
      <c r="F7323" s="39">
        <v>76.782005310058594</v>
      </c>
      <c r="G7323">
        <f t="shared" si="687"/>
        <v>1.1764996167525966E-3</v>
      </c>
      <c r="H7323" s="38">
        <f>G7323*SUMIF('Manual Inputs'!$B$11:$B$22,'Expanded kW'!A7323,'Manual Inputs'!$C$11:$C$22)</f>
        <v>38549.127617534745</v>
      </c>
    </row>
    <row r="7324" spans="1:8" x14ac:dyDescent="0.2">
      <c r="A7324">
        <f t="shared" si="684"/>
        <v>12</v>
      </c>
      <c r="B7324" t="b">
        <f t="shared" si="685"/>
        <v>0</v>
      </c>
      <c r="C7324" t="str">
        <f t="shared" si="686"/>
        <v>OFF</v>
      </c>
      <c r="D7324" s="4">
        <f t="shared" si="688"/>
        <v>42735.083333315575</v>
      </c>
      <c r="E7324" t="str">
        <f t="shared" si="689"/>
        <v>LRKPLGS</v>
      </c>
      <c r="F7324" s="39">
        <v>74.99676513671875</v>
      </c>
      <c r="G7324">
        <f t="shared" si="687"/>
        <v>1.1491451035269499E-3</v>
      </c>
      <c r="H7324" s="38">
        <f>G7324*SUMIF('Manual Inputs'!$B$11:$B$22,'Expanded kW'!A7324,'Manual Inputs'!$C$11:$C$22)</f>
        <v>37652.831004908861</v>
      </c>
    </row>
    <row r="7325" spans="1:8" x14ac:dyDescent="0.2">
      <c r="A7325">
        <f t="shared" si="684"/>
        <v>12</v>
      </c>
      <c r="B7325" t="b">
        <f t="shared" si="685"/>
        <v>0</v>
      </c>
      <c r="C7325" t="str">
        <f t="shared" si="686"/>
        <v>OFF</v>
      </c>
      <c r="D7325" s="4">
        <f t="shared" si="688"/>
        <v>42735.124999982239</v>
      </c>
      <c r="E7325" t="str">
        <f t="shared" si="689"/>
        <v>LRKPLGS</v>
      </c>
      <c r="F7325" s="39">
        <v>74.82244873046875</v>
      </c>
      <c r="G7325">
        <f t="shared" si="687"/>
        <v>1.1464741237274688E-3</v>
      </c>
      <c r="H7325" s="38">
        <f>G7325*SUMIF('Manual Inputs'!$B$11:$B$22,'Expanded kW'!A7325,'Manual Inputs'!$C$11:$C$22)</f>
        <v>37565.313814348054</v>
      </c>
    </row>
    <row r="7326" spans="1:8" x14ac:dyDescent="0.2">
      <c r="A7326">
        <f t="shared" si="684"/>
        <v>12</v>
      </c>
      <c r="B7326" t="b">
        <f t="shared" si="685"/>
        <v>0</v>
      </c>
      <c r="C7326" t="str">
        <f t="shared" si="686"/>
        <v>OFF</v>
      </c>
      <c r="D7326" s="4">
        <f t="shared" si="688"/>
        <v>42735.166666648904</v>
      </c>
      <c r="E7326" t="str">
        <f t="shared" si="689"/>
        <v>LRKPLGS</v>
      </c>
      <c r="F7326" s="39">
        <v>75.397850036621094</v>
      </c>
      <c r="G7326">
        <f t="shared" si="687"/>
        <v>1.1552907652495742E-3</v>
      </c>
      <c r="H7326" s="38">
        <f>G7326*SUMIF('Manual Inputs'!$B$11:$B$22,'Expanded kW'!A7326,'Manual Inputs'!$C$11:$C$22)</f>
        <v>37854.199449629283</v>
      </c>
    </row>
    <row r="7327" spans="1:8" x14ac:dyDescent="0.2">
      <c r="A7327">
        <f t="shared" si="684"/>
        <v>12</v>
      </c>
      <c r="B7327" t="b">
        <f t="shared" si="685"/>
        <v>0</v>
      </c>
      <c r="C7327" t="str">
        <f t="shared" si="686"/>
        <v>OFF</v>
      </c>
      <c r="D7327" s="4">
        <f t="shared" si="688"/>
        <v>42735.208333315568</v>
      </c>
      <c r="E7327" t="str">
        <f t="shared" si="689"/>
        <v>LRKPLGS</v>
      </c>
      <c r="F7327" s="39">
        <v>84.132278442382813</v>
      </c>
      <c r="G7327">
        <f t="shared" si="687"/>
        <v>1.2891248795115714E-3</v>
      </c>
      <c r="H7327" s="38">
        <f>G7327*SUMIF('Manual Inputs'!$B$11:$B$22,'Expanded kW'!A7327,'Manual Inputs'!$C$11:$C$22)</f>
        <v>42239.401345832172</v>
      </c>
    </row>
    <row r="7328" spans="1:8" x14ac:dyDescent="0.2">
      <c r="A7328">
        <f t="shared" si="684"/>
        <v>12</v>
      </c>
      <c r="B7328" t="b">
        <f t="shared" si="685"/>
        <v>0</v>
      </c>
      <c r="C7328" t="str">
        <f t="shared" si="686"/>
        <v>OFF</v>
      </c>
      <c r="D7328" s="4">
        <f t="shared" si="688"/>
        <v>42735.249999982232</v>
      </c>
      <c r="E7328" t="str">
        <f t="shared" si="689"/>
        <v>LRKPLGS</v>
      </c>
      <c r="F7328" s="39">
        <v>92.431419372558594</v>
      </c>
      <c r="G7328">
        <f t="shared" si="687"/>
        <v>1.4162892598152531E-3</v>
      </c>
      <c r="H7328" s="38">
        <f>G7328*SUMIF('Manual Inputs'!$B$11:$B$22,'Expanded kW'!A7328,'Manual Inputs'!$C$11:$C$22)</f>
        <v>46406.063072643592</v>
      </c>
    </row>
    <row r="7329" spans="1:8" x14ac:dyDescent="0.2">
      <c r="A7329">
        <f t="shared" si="684"/>
        <v>12</v>
      </c>
      <c r="B7329" t="b">
        <f t="shared" si="685"/>
        <v>0</v>
      </c>
      <c r="C7329" t="str">
        <f t="shared" si="686"/>
        <v>OFF</v>
      </c>
      <c r="D7329" s="4">
        <f t="shared" si="688"/>
        <v>42735.291666648896</v>
      </c>
      <c r="E7329" t="str">
        <f t="shared" si="689"/>
        <v>LRKPLGS</v>
      </c>
      <c r="F7329" s="39">
        <v>97.53839111328125</v>
      </c>
      <c r="G7329">
        <f t="shared" si="687"/>
        <v>1.4945413225409376E-3</v>
      </c>
      <c r="H7329" s="38">
        <f>G7329*SUMIF('Manual Inputs'!$B$11:$B$22,'Expanded kW'!A7329,'Manual Inputs'!$C$11:$C$22)</f>
        <v>48970.066247310235</v>
      </c>
    </row>
    <row r="7330" spans="1:8" x14ac:dyDescent="0.2">
      <c r="A7330">
        <f t="shared" si="684"/>
        <v>12</v>
      </c>
      <c r="B7330" t="b">
        <f t="shared" si="685"/>
        <v>0</v>
      </c>
      <c r="C7330" t="str">
        <f t="shared" si="686"/>
        <v>OFF</v>
      </c>
      <c r="D7330" s="4">
        <f t="shared" si="688"/>
        <v>42735.333333315561</v>
      </c>
      <c r="E7330" t="str">
        <f t="shared" si="689"/>
        <v>LRKPLGS</v>
      </c>
      <c r="F7330" s="39">
        <v>91.740623474121094</v>
      </c>
      <c r="G7330">
        <f t="shared" si="687"/>
        <v>1.4057044736210909E-3</v>
      </c>
      <c r="H7330" s="38">
        <f>G7330*SUMIF('Manual Inputs'!$B$11:$B$22,'Expanded kW'!A7330,'Manual Inputs'!$C$11:$C$22)</f>
        <v>46059.242497444982</v>
      </c>
    </row>
    <row r="7331" spans="1:8" x14ac:dyDescent="0.2">
      <c r="A7331">
        <f t="shared" si="684"/>
        <v>12</v>
      </c>
      <c r="B7331" t="b">
        <f t="shared" si="685"/>
        <v>0</v>
      </c>
      <c r="C7331" t="str">
        <f t="shared" si="686"/>
        <v>OFF</v>
      </c>
      <c r="D7331" s="4">
        <f t="shared" si="688"/>
        <v>42735.374999982225</v>
      </c>
      <c r="E7331" t="str">
        <f t="shared" si="689"/>
        <v>LRKPLGS</v>
      </c>
      <c r="F7331" s="39">
        <v>97.400886535644531</v>
      </c>
      <c r="G7331">
        <f t="shared" si="687"/>
        <v>1.4924343955046084E-3</v>
      </c>
      <c r="H7331" s="38">
        <f>G7331*SUMIF('Manual Inputs'!$B$11:$B$22,'Expanded kW'!A7331,'Manual Inputs'!$C$11:$C$22)</f>
        <v>48901.030781384223</v>
      </c>
    </row>
    <row r="7332" spans="1:8" x14ac:dyDescent="0.2">
      <c r="A7332">
        <f t="shared" si="684"/>
        <v>12</v>
      </c>
      <c r="B7332" t="b">
        <f t="shared" si="685"/>
        <v>0</v>
      </c>
      <c r="C7332" t="str">
        <f t="shared" si="686"/>
        <v>OFF</v>
      </c>
      <c r="D7332" s="4">
        <f t="shared" si="688"/>
        <v>42735.416666648889</v>
      </c>
      <c r="E7332" t="str">
        <f t="shared" si="689"/>
        <v>LRKPLGS</v>
      </c>
      <c r="F7332" s="39">
        <v>91.065040588378906</v>
      </c>
      <c r="G7332">
        <f t="shared" si="687"/>
        <v>1.3953527902683227E-3</v>
      </c>
      <c r="H7332" s="38">
        <f>G7332*SUMIF('Manual Inputs'!$B$11:$B$22,'Expanded kW'!A7332,'Manual Inputs'!$C$11:$C$22)</f>
        <v>45720.059758292344</v>
      </c>
    </row>
    <row r="7333" spans="1:8" x14ac:dyDescent="0.2">
      <c r="A7333">
        <f t="shared" si="684"/>
        <v>12</v>
      </c>
      <c r="B7333" t="b">
        <f t="shared" si="685"/>
        <v>0</v>
      </c>
      <c r="C7333" t="str">
        <f t="shared" si="686"/>
        <v>OFF</v>
      </c>
      <c r="D7333" s="4">
        <f t="shared" si="688"/>
        <v>42735.458333315553</v>
      </c>
      <c r="E7333" t="str">
        <f t="shared" si="689"/>
        <v>LRKPLGS</v>
      </c>
      <c r="F7333" s="39">
        <v>88.83782958984375</v>
      </c>
      <c r="G7333">
        <f t="shared" si="687"/>
        <v>1.3612261368210403E-3</v>
      </c>
      <c r="H7333" s="38">
        <f>G7333*SUMIF('Manual Inputs'!$B$11:$B$22,'Expanded kW'!A7333,'Manual Inputs'!$C$11:$C$22)</f>
        <v>44601.867537771366</v>
      </c>
    </row>
    <row r="7334" spans="1:8" x14ac:dyDescent="0.2">
      <c r="A7334">
        <f t="shared" si="684"/>
        <v>12</v>
      </c>
      <c r="B7334" t="b">
        <f t="shared" si="685"/>
        <v>0</v>
      </c>
      <c r="C7334" t="str">
        <f t="shared" si="686"/>
        <v>OFF</v>
      </c>
      <c r="D7334" s="4">
        <f t="shared" si="688"/>
        <v>42735.499999982218</v>
      </c>
      <c r="E7334" t="str">
        <f t="shared" si="689"/>
        <v>LRKPLGS</v>
      </c>
      <c r="F7334" s="39">
        <v>92.419639587402344</v>
      </c>
      <c r="G7334">
        <f t="shared" si="687"/>
        <v>1.4161087629310444E-3</v>
      </c>
      <c r="H7334" s="38">
        <f>G7334*SUMIF('Manual Inputs'!$B$11:$B$22,'Expanded kW'!A7334,'Manual Inputs'!$C$11:$C$22)</f>
        <v>46400.148920760454</v>
      </c>
    </row>
    <row r="7335" spans="1:8" x14ac:dyDescent="0.2">
      <c r="A7335">
        <f t="shared" si="684"/>
        <v>12</v>
      </c>
      <c r="B7335" t="b">
        <f t="shared" si="685"/>
        <v>0</v>
      </c>
      <c r="C7335" t="str">
        <f t="shared" si="686"/>
        <v>OFF</v>
      </c>
      <c r="D7335" s="4">
        <f t="shared" si="688"/>
        <v>42735.541666648882</v>
      </c>
      <c r="E7335" t="str">
        <f t="shared" si="689"/>
        <v>LRKPLGS</v>
      </c>
      <c r="F7335" s="39">
        <v>90.435256958007812</v>
      </c>
      <c r="G7335">
        <f t="shared" si="687"/>
        <v>1.3857028703844045E-3</v>
      </c>
      <c r="H7335" s="38">
        <f>G7335*SUMIF('Manual Inputs'!$B$11:$B$22,'Expanded kW'!A7335,'Manual Inputs'!$C$11:$C$22)</f>
        <v>45403.87096587188</v>
      </c>
    </row>
    <row r="7336" spans="1:8" x14ac:dyDescent="0.2">
      <c r="A7336">
        <f t="shared" si="684"/>
        <v>12</v>
      </c>
      <c r="B7336" t="b">
        <f t="shared" si="685"/>
        <v>0</v>
      </c>
      <c r="C7336" t="str">
        <f t="shared" si="686"/>
        <v>OFF</v>
      </c>
      <c r="D7336" s="4">
        <f t="shared" si="688"/>
        <v>42735.583333315546</v>
      </c>
      <c r="E7336" t="str">
        <f t="shared" si="689"/>
        <v>LRKPLGS</v>
      </c>
      <c r="F7336" s="39">
        <v>88.983535766601563</v>
      </c>
      <c r="G7336">
        <f t="shared" si="687"/>
        <v>1.3634587336439784E-3</v>
      </c>
      <c r="H7336" s="38">
        <f>G7336*SUMIF('Manual Inputs'!$B$11:$B$22,'Expanded kW'!A7336,'Manual Inputs'!$C$11:$C$22)</f>
        <v>44675.020693641913</v>
      </c>
    </row>
    <row r="7337" spans="1:8" x14ac:dyDescent="0.2">
      <c r="A7337">
        <f t="shared" si="684"/>
        <v>12</v>
      </c>
      <c r="B7337" t="b">
        <f t="shared" si="685"/>
        <v>0</v>
      </c>
      <c r="C7337" t="str">
        <f t="shared" si="686"/>
        <v>OFF</v>
      </c>
      <c r="D7337" s="4">
        <f t="shared" si="688"/>
        <v>42735.62499998221</v>
      </c>
      <c r="E7337" t="str">
        <f t="shared" si="689"/>
        <v>LRKPLGS</v>
      </c>
      <c r="F7337" s="39">
        <v>92.358428955078125</v>
      </c>
      <c r="G7337">
        <f t="shared" si="687"/>
        <v>1.4151708571654967E-3</v>
      </c>
      <c r="H7337" s="38">
        <f>G7337*SUMIF('Manual Inputs'!$B$11:$B$22,'Expanded kW'!A7337,'Manual Inputs'!$C$11:$C$22)</f>
        <v>46369.417547341807</v>
      </c>
    </row>
    <row r="7338" spans="1:8" x14ac:dyDescent="0.2">
      <c r="A7338">
        <f t="shared" si="684"/>
        <v>12</v>
      </c>
      <c r="B7338" t="b">
        <f t="shared" si="685"/>
        <v>0</v>
      </c>
      <c r="C7338" t="str">
        <f t="shared" si="686"/>
        <v>OFF</v>
      </c>
      <c r="D7338" s="4">
        <f t="shared" si="688"/>
        <v>42735.666666648875</v>
      </c>
      <c r="E7338" t="str">
        <f t="shared" si="689"/>
        <v>LRKPLGS</v>
      </c>
      <c r="F7338" s="39">
        <v>90.277519226074219</v>
      </c>
      <c r="G7338">
        <f t="shared" si="687"/>
        <v>1.3832859189070641E-3</v>
      </c>
      <c r="H7338" s="38">
        <f>G7338*SUMIF('Manual Inputs'!$B$11:$B$22,'Expanded kW'!A7338,'Manual Inputs'!$C$11:$C$22)</f>
        <v>45324.677254612914</v>
      </c>
    </row>
    <row r="7339" spans="1:8" x14ac:dyDescent="0.2">
      <c r="A7339">
        <f t="shared" si="684"/>
        <v>12</v>
      </c>
      <c r="B7339" t="b">
        <f t="shared" si="685"/>
        <v>0</v>
      </c>
      <c r="C7339" t="str">
        <f t="shared" si="686"/>
        <v>OFF</v>
      </c>
      <c r="D7339" s="4">
        <f t="shared" si="688"/>
        <v>42735.708333315539</v>
      </c>
      <c r="E7339" t="str">
        <f t="shared" si="689"/>
        <v>LRKPLGS</v>
      </c>
      <c r="F7339" s="39">
        <v>92.318260192871094</v>
      </c>
      <c r="G7339">
        <f t="shared" si="687"/>
        <v>1.4145553674664302E-3</v>
      </c>
      <c r="H7339" s="38">
        <f>G7339*SUMIF('Manual Inputs'!$B$11:$B$22,'Expanded kW'!A7339,'Manual Inputs'!$C$11:$C$22)</f>
        <v>46349.25044263668</v>
      </c>
    </row>
    <row r="7340" spans="1:8" x14ac:dyDescent="0.2">
      <c r="A7340">
        <f t="shared" si="684"/>
        <v>12</v>
      </c>
      <c r="B7340" t="b">
        <f t="shared" si="685"/>
        <v>0</v>
      </c>
      <c r="C7340" t="str">
        <f t="shared" si="686"/>
        <v>OFF</v>
      </c>
      <c r="D7340" s="4">
        <f t="shared" si="688"/>
        <v>42735.749999982203</v>
      </c>
      <c r="E7340" t="str">
        <f t="shared" si="689"/>
        <v>LRKPLGS</v>
      </c>
      <c r="F7340" s="39">
        <v>82.115280151367188</v>
      </c>
      <c r="G7340">
        <f t="shared" si="687"/>
        <v>1.2582192303716726E-3</v>
      </c>
      <c r="H7340" s="38">
        <f>G7340*SUMIF('Manual Inputs'!$B$11:$B$22,'Expanded kW'!A7340,'Manual Inputs'!$C$11:$C$22)</f>
        <v>41226.748391396708</v>
      </c>
    </row>
    <row r="7341" spans="1:8" x14ac:dyDescent="0.2">
      <c r="A7341">
        <f t="shared" si="684"/>
        <v>12</v>
      </c>
      <c r="B7341" t="b">
        <f t="shared" si="685"/>
        <v>0</v>
      </c>
      <c r="C7341" t="str">
        <f t="shared" si="686"/>
        <v>OFF</v>
      </c>
      <c r="D7341" s="4">
        <f t="shared" si="688"/>
        <v>42735.791666648867</v>
      </c>
      <c r="E7341" t="str">
        <f t="shared" si="689"/>
        <v>LRKPLGS</v>
      </c>
      <c r="F7341" s="39">
        <v>76.941566467285156</v>
      </c>
      <c r="G7341">
        <f t="shared" si="687"/>
        <v>1.1789445078383084E-3</v>
      </c>
      <c r="H7341" s="38">
        <f>G7341*SUMIF('Manual Inputs'!$B$11:$B$22,'Expanded kW'!A7341,'Manual Inputs'!$C$11:$C$22)</f>
        <v>38629.236796604622</v>
      </c>
    </row>
    <row r="7342" spans="1:8" x14ac:dyDescent="0.2">
      <c r="A7342">
        <f t="shared" si="684"/>
        <v>12</v>
      </c>
      <c r="B7342" t="b">
        <f t="shared" si="685"/>
        <v>0</v>
      </c>
      <c r="C7342" t="str">
        <f t="shared" si="686"/>
        <v>OFF</v>
      </c>
      <c r="D7342" s="4">
        <f t="shared" si="688"/>
        <v>42735.833333315531</v>
      </c>
      <c r="E7342" t="str">
        <f t="shared" si="689"/>
        <v>LRKPLGS</v>
      </c>
      <c r="F7342" s="39">
        <v>75.927314758300781</v>
      </c>
      <c r="G7342">
        <f t="shared" si="687"/>
        <v>1.1634035390645421E-3</v>
      </c>
      <c r="H7342" s="38">
        <f>G7342*SUMIF('Manual Inputs'!$B$11:$B$22,'Expanded kW'!A7342,'Manual Inputs'!$C$11:$C$22)</f>
        <v>38120.022190811833</v>
      </c>
    </row>
    <row r="7343" spans="1:8" x14ac:dyDescent="0.2">
      <c r="A7343">
        <f t="shared" si="684"/>
        <v>12</v>
      </c>
      <c r="B7343" t="b">
        <f t="shared" si="685"/>
        <v>0</v>
      </c>
      <c r="C7343" t="str">
        <f t="shared" si="686"/>
        <v>OFF</v>
      </c>
      <c r="D7343" s="4">
        <f t="shared" si="688"/>
        <v>42735.874999982196</v>
      </c>
      <c r="E7343" t="str">
        <f t="shared" si="689"/>
        <v>LRKPLGS</v>
      </c>
      <c r="F7343" s="39">
        <v>73.878959655761719</v>
      </c>
      <c r="G7343">
        <f t="shared" si="687"/>
        <v>1.1320174221823521E-3</v>
      </c>
      <c r="H7343" s="38">
        <f>G7343*SUMIF('Manual Inputs'!$B$11:$B$22,'Expanded kW'!A7343,'Manual Inputs'!$C$11:$C$22)</f>
        <v>37091.626254355841</v>
      </c>
    </row>
    <row r="7344" spans="1:8" x14ac:dyDescent="0.2">
      <c r="A7344">
        <f t="shared" si="684"/>
        <v>12</v>
      </c>
      <c r="B7344" t="b">
        <f t="shared" si="685"/>
        <v>0</v>
      </c>
      <c r="C7344" t="str">
        <f t="shared" si="686"/>
        <v>OFF</v>
      </c>
      <c r="D7344" s="4">
        <f t="shared" si="688"/>
        <v>42735.91666664886</v>
      </c>
      <c r="E7344" t="str">
        <f t="shared" si="689"/>
        <v>LRKPLGS</v>
      </c>
      <c r="F7344" s="39">
        <v>70.927627563476562</v>
      </c>
      <c r="G7344">
        <f t="shared" si="687"/>
        <v>1.0867953540498302E-3</v>
      </c>
      <c r="H7344" s="38">
        <f>G7344*SUMIF('Manual Inputs'!$B$11:$B$22,'Expanded kW'!A7344,'Manual Inputs'!$C$11:$C$22)</f>
        <v>35609.882231029034</v>
      </c>
    </row>
    <row r="7345" spans="1:8" x14ac:dyDescent="0.2">
      <c r="A7345">
        <f t="shared" si="684"/>
        <v>12</v>
      </c>
      <c r="B7345" t="b">
        <f t="shared" si="685"/>
        <v>0</v>
      </c>
      <c r="C7345" t="str">
        <f t="shared" si="686"/>
        <v>OFF</v>
      </c>
      <c r="D7345" s="4">
        <f t="shared" si="688"/>
        <v>42735.958333315524</v>
      </c>
      <c r="E7345" t="str">
        <f t="shared" si="689"/>
        <v>LRKPLGS</v>
      </c>
      <c r="F7345" s="39">
        <v>70.330757141113281</v>
      </c>
      <c r="G7345">
        <f t="shared" si="687"/>
        <v>1.077649749942127E-3</v>
      </c>
      <c r="H7345" s="38">
        <f>G7345*SUMIF('Manual Inputs'!$B$11:$B$22,'Expanded kW'!A7345,'Manual Inputs'!$C$11:$C$22)</f>
        <v>35310.21782411624</v>
      </c>
    </row>
    <row r="7346" spans="1:8" x14ac:dyDescent="0.2">
      <c r="A7346">
        <f t="shared" si="684"/>
        <v>1</v>
      </c>
      <c r="B7346" t="b">
        <f t="shared" si="685"/>
        <v>0</v>
      </c>
      <c r="C7346" t="str">
        <f t="shared" si="686"/>
        <v>OFF</v>
      </c>
      <c r="D7346" s="4">
        <f t="shared" si="688"/>
        <v>42735.999999982188</v>
      </c>
      <c r="E7346" t="str">
        <f t="shared" si="689"/>
        <v>LRKPLGS</v>
      </c>
      <c r="F7346" s="39">
        <v>69.591995239257813</v>
      </c>
      <c r="G7346">
        <f t="shared" si="687"/>
        <v>1.0712602902026233E-3</v>
      </c>
      <c r="H7346" s="38">
        <f>G7346*SUMIF('Manual Inputs'!$B$11:$B$22,'Expanded kW'!A7346,'Manual Inputs'!$C$11:$C$22)</f>
        <v>32905.949469606749</v>
      </c>
    </row>
    <row r="7347" spans="1:8" x14ac:dyDescent="0.2">
      <c r="A7347">
        <f t="shared" si="684"/>
        <v>1</v>
      </c>
      <c r="B7347" t="b">
        <f t="shared" si="685"/>
        <v>0</v>
      </c>
      <c r="C7347" t="str">
        <f t="shared" si="686"/>
        <v>OFF</v>
      </c>
      <c r="D7347" s="4">
        <f t="shared" si="688"/>
        <v>42736.041666648853</v>
      </c>
      <c r="E7347" t="str">
        <f t="shared" si="689"/>
        <v>LRKPLGS</v>
      </c>
      <c r="F7347" s="39">
        <v>69.660316467285156</v>
      </c>
      <c r="G7347">
        <f t="shared" si="687"/>
        <v>1.0723119890124065E-3</v>
      </c>
      <c r="H7347" s="38">
        <f>G7347*SUMIF('Manual Inputs'!$B$11:$B$22,'Expanded kW'!A7347,'Manual Inputs'!$C$11:$C$22)</f>
        <v>32938.254548221608</v>
      </c>
    </row>
    <row r="7348" spans="1:8" x14ac:dyDescent="0.2">
      <c r="A7348">
        <f t="shared" si="684"/>
        <v>1</v>
      </c>
      <c r="B7348" t="b">
        <f t="shared" si="685"/>
        <v>0</v>
      </c>
      <c r="C7348" t="str">
        <f t="shared" si="686"/>
        <v>OFF</v>
      </c>
      <c r="D7348" s="4">
        <f t="shared" si="688"/>
        <v>42736.083333315517</v>
      </c>
      <c r="E7348" t="str">
        <f t="shared" si="689"/>
        <v>LRKPLGS</v>
      </c>
      <c r="F7348" s="39">
        <v>68.552452087402344</v>
      </c>
      <c r="G7348">
        <f t="shared" si="687"/>
        <v>1.0552581437674449E-3</v>
      </c>
      <c r="H7348" s="38">
        <f>G7348*SUMIF('Manual Inputs'!$B$11:$B$22,'Expanded kW'!A7348,'Manual Inputs'!$C$11:$C$22)</f>
        <v>32414.410833462931</v>
      </c>
    </row>
    <row r="7349" spans="1:8" x14ac:dyDescent="0.2">
      <c r="A7349">
        <f t="shared" si="684"/>
        <v>1</v>
      </c>
      <c r="B7349" t="b">
        <f t="shared" si="685"/>
        <v>0</v>
      </c>
      <c r="C7349" t="str">
        <f t="shared" si="686"/>
        <v>OFF</v>
      </c>
      <c r="D7349" s="4">
        <f t="shared" si="688"/>
        <v>42736.124999982181</v>
      </c>
      <c r="E7349" t="str">
        <f t="shared" si="689"/>
        <v>LRKPLGS</v>
      </c>
      <c r="F7349" s="39">
        <v>68.487953186035156</v>
      </c>
      <c r="G7349">
        <f t="shared" si="687"/>
        <v>1.0542652837185441E-3</v>
      </c>
      <c r="H7349" s="38">
        <f>G7349*SUMIF('Manual Inputs'!$B$11:$B$22,'Expanded kW'!A7349,'Manual Inputs'!$C$11:$C$22)</f>
        <v>32383.913107655004</v>
      </c>
    </row>
    <row r="7350" spans="1:8" x14ac:dyDescent="0.2">
      <c r="A7350">
        <f t="shared" si="684"/>
        <v>1</v>
      </c>
      <c r="B7350" t="b">
        <f t="shared" si="685"/>
        <v>0</v>
      </c>
      <c r="C7350" t="str">
        <f t="shared" si="686"/>
        <v>OFF</v>
      </c>
      <c r="D7350" s="4">
        <f t="shared" si="688"/>
        <v>42736.166666648845</v>
      </c>
      <c r="E7350" t="str">
        <f t="shared" si="689"/>
        <v>LRKPLGS</v>
      </c>
      <c r="F7350" s="39">
        <v>69.250175476074219</v>
      </c>
      <c r="G7350">
        <f t="shared" si="687"/>
        <v>1.065998507759885E-3</v>
      </c>
      <c r="H7350" s="38">
        <f>G7350*SUMIF('Manual Inputs'!$B$11:$B$22,'Expanded kW'!A7350,'Manual Inputs'!$C$11:$C$22)</f>
        <v>32744.323066794728</v>
      </c>
    </row>
    <row r="7351" spans="1:8" x14ac:dyDescent="0.2">
      <c r="A7351">
        <f t="shared" si="684"/>
        <v>1</v>
      </c>
      <c r="B7351" t="b">
        <f t="shared" si="685"/>
        <v>0</v>
      </c>
      <c r="C7351" t="str">
        <f t="shared" si="686"/>
        <v>OFF</v>
      </c>
      <c r="D7351" s="4">
        <f t="shared" si="688"/>
        <v>42736.20833331551</v>
      </c>
      <c r="E7351" t="str">
        <f t="shared" si="689"/>
        <v>LRKPLGS</v>
      </c>
      <c r="F7351" s="39">
        <v>72.728279113769531</v>
      </c>
      <c r="G7351">
        <f t="shared" si="687"/>
        <v>1.1195384917690003E-3</v>
      </c>
      <c r="H7351" s="38">
        <f>G7351*SUMIF('Manual Inputs'!$B$11:$B$22,'Expanded kW'!A7351,'Manual Inputs'!$C$11:$C$22)</f>
        <v>34388.913111362017</v>
      </c>
    </row>
    <row r="7352" spans="1:8" x14ac:dyDescent="0.2">
      <c r="A7352">
        <f t="shared" si="684"/>
        <v>1</v>
      </c>
      <c r="B7352" t="b">
        <f t="shared" si="685"/>
        <v>0</v>
      </c>
      <c r="C7352" t="str">
        <f t="shared" si="686"/>
        <v>OFF</v>
      </c>
      <c r="D7352" s="4">
        <f t="shared" si="688"/>
        <v>42736.249999982174</v>
      </c>
      <c r="E7352" t="str">
        <f t="shared" si="689"/>
        <v>LRKPLGS</v>
      </c>
      <c r="F7352" s="39">
        <v>80.311416625976562</v>
      </c>
      <c r="G7352">
        <f t="shared" si="687"/>
        <v>1.2362690735556641E-3</v>
      </c>
      <c r="H7352" s="38">
        <f>G7352*SUMIF('Manual Inputs'!$B$11:$B$22,'Expanded kW'!A7352,'Manual Inputs'!$C$11:$C$22)</f>
        <v>37974.531528248568</v>
      </c>
    </row>
    <row r="7353" spans="1:8" x14ac:dyDescent="0.2">
      <c r="A7353">
        <f t="shared" si="684"/>
        <v>1</v>
      </c>
      <c r="B7353" t="b">
        <f t="shared" si="685"/>
        <v>0</v>
      </c>
      <c r="C7353" t="str">
        <f t="shared" si="686"/>
        <v>OFF</v>
      </c>
      <c r="D7353" s="4">
        <f t="shared" si="688"/>
        <v>42736.291666648838</v>
      </c>
      <c r="E7353" t="str">
        <f t="shared" si="689"/>
        <v>LRKPLGS</v>
      </c>
      <c r="F7353" s="39">
        <v>76.899749755859375</v>
      </c>
      <c r="G7353">
        <f t="shared" si="687"/>
        <v>1.1837517800251187E-3</v>
      </c>
      <c r="H7353" s="38">
        <f>G7353*SUMIF('Manual Inputs'!$B$11:$B$22,'Expanded kW'!A7353,'Manual Inputs'!$C$11:$C$22)</f>
        <v>36361.355512109891</v>
      </c>
    </row>
    <row r="7354" spans="1:8" x14ac:dyDescent="0.2">
      <c r="A7354">
        <f t="shared" si="684"/>
        <v>1</v>
      </c>
      <c r="B7354" t="b">
        <f t="shared" si="685"/>
        <v>0</v>
      </c>
      <c r="C7354" t="str">
        <f t="shared" si="686"/>
        <v>OFF</v>
      </c>
      <c r="D7354" s="4">
        <f t="shared" si="688"/>
        <v>42736.333333315502</v>
      </c>
      <c r="E7354" t="str">
        <f t="shared" si="689"/>
        <v>LRKPLGS</v>
      </c>
      <c r="F7354" s="39">
        <v>74.02239990234375</v>
      </c>
      <c r="G7354">
        <f t="shared" si="687"/>
        <v>1.1394594640986341E-3</v>
      </c>
      <c r="H7354" s="38">
        <f>G7354*SUMIF('Manual Inputs'!$B$11:$B$22,'Expanded kW'!A7354,'Manual Inputs'!$C$11:$C$22)</f>
        <v>35000.826494934161</v>
      </c>
    </row>
    <row r="7355" spans="1:8" x14ac:dyDescent="0.2">
      <c r="A7355">
        <f t="shared" si="684"/>
        <v>1</v>
      </c>
      <c r="B7355" t="b">
        <f t="shared" si="685"/>
        <v>0</v>
      </c>
      <c r="C7355" t="str">
        <f t="shared" si="686"/>
        <v>OFF</v>
      </c>
      <c r="D7355" s="4">
        <f t="shared" si="688"/>
        <v>42736.374999982167</v>
      </c>
      <c r="E7355" t="str">
        <f t="shared" si="689"/>
        <v>LRKPLGS</v>
      </c>
      <c r="F7355" s="39">
        <v>77.281089782714844</v>
      </c>
      <c r="G7355">
        <f t="shared" si="687"/>
        <v>1.1896219153248841E-3</v>
      </c>
      <c r="H7355" s="38">
        <f>G7355*SUMIF('Manual Inputs'!$B$11:$B$22,'Expanded kW'!A7355,'Manual Inputs'!$C$11:$C$22)</f>
        <v>36541.668716398737</v>
      </c>
    </row>
    <row r="7356" spans="1:8" x14ac:dyDescent="0.2">
      <c r="A7356">
        <f t="shared" si="684"/>
        <v>1</v>
      </c>
      <c r="B7356" t="b">
        <f t="shared" si="685"/>
        <v>0</v>
      </c>
      <c r="C7356" t="str">
        <f t="shared" si="686"/>
        <v>OFF</v>
      </c>
      <c r="D7356" s="4">
        <f t="shared" si="688"/>
        <v>42736.416666648831</v>
      </c>
      <c r="E7356" t="str">
        <f t="shared" si="689"/>
        <v>LRKPLGS</v>
      </c>
      <c r="F7356" s="39">
        <v>77.916191101074219</v>
      </c>
      <c r="G7356">
        <f t="shared" si="687"/>
        <v>1.1993983101570001E-3</v>
      </c>
      <c r="H7356" s="38">
        <f>G7356*SUMIF('Manual Inputs'!$B$11:$B$22,'Expanded kW'!A7356,'Manual Inputs'!$C$11:$C$22)</f>
        <v>36841.970666618217</v>
      </c>
    </row>
    <row r="7357" spans="1:8" x14ac:dyDescent="0.2">
      <c r="A7357">
        <f t="shared" si="684"/>
        <v>1</v>
      </c>
      <c r="B7357" t="b">
        <f t="shared" si="685"/>
        <v>0</v>
      </c>
      <c r="C7357" t="str">
        <f t="shared" si="686"/>
        <v>OFF</v>
      </c>
      <c r="D7357" s="4">
        <f t="shared" si="688"/>
        <v>42736.458333315495</v>
      </c>
      <c r="E7357" t="str">
        <f t="shared" si="689"/>
        <v>LRKPLGS</v>
      </c>
      <c r="F7357" s="39">
        <v>76.212844848632813</v>
      </c>
      <c r="G7357">
        <f t="shared" si="687"/>
        <v>1.1731779496912237E-3</v>
      </c>
      <c r="H7357" s="38">
        <f>G7357*SUMIF('Manual Inputs'!$B$11:$B$22,'Expanded kW'!A7357,'Manual Inputs'!$C$11:$C$22)</f>
        <v>36036.558700495108</v>
      </c>
    </row>
    <row r="7358" spans="1:8" x14ac:dyDescent="0.2">
      <c r="A7358">
        <f t="shared" si="684"/>
        <v>1</v>
      </c>
      <c r="B7358" t="b">
        <f t="shared" si="685"/>
        <v>0</v>
      </c>
      <c r="C7358" t="str">
        <f t="shared" si="686"/>
        <v>OFF</v>
      </c>
      <c r="D7358" s="4">
        <f t="shared" si="688"/>
        <v>42736.499999982159</v>
      </c>
      <c r="E7358" t="str">
        <f t="shared" si="689"/>
        <v>LRKPLGS</v>
      </c>
      <c r="F7358" s="39">
        <v>77.969924926757813</v>
      </c>
      <c r="G7358">
        <f t="shared" si="687"/>
        <v>1.2002254586458113E-3</v>
      </c>
      <c r="H7358" s="38">
        <f>G7358*SUMIF('Manual Inputs'!$B$11:$B$22,'Expanded kW'!A7358,'Manual Inputs'!$C$11:$C$22)</f>
        <v>36867.378223143569</v>
      </c>
    </row>
    <row r="7359" spans="1:8" x14ac:dyDescent="0.2">
      <c r="A7359">
        <f t="shared" si="684"/>
        <v>1</v>
      </c>
      <c r="B7359" t="b">
        <f t="shared" si="685"/>
        <v>0</v>
      </c>
      <c r="C7359" t="str">
        <f t="shared" si="686"/>
        <v>OFF</v>
      </c>
      <c r="D7359" s="4">
        <f t="shared" si="688"/>
        <v>42736.541666648824</v>
      </c>
      <c r="E7359" t="str">
        <f t="shared" si="689"/>
        <v>LRKPLGS</v>
      </c>
      <c r="F7359" s="39">
        <v>77.336616516113281</v>
      </c>
      <c r="G7359">
        <f t="shared" si="687"/>
        <v>1.1904766628332707E-3</v>
      </c>
      <c r="H7359" s="38">
        <f>G7359*SUMIF('Manual Inputs'!$B$11:$B$22,'Expanded kW'!A7359,'Manual Inputs'!$C$11:$C$22)</f>
        <v>36567.924033222742</v>
      </c>
    </row>
    <row r="7360" spans="1:8" x14ac:dyDescent="0.2">
      <c r="A7360">
        <f t="shared" si="684"/>
        <v>1</v>
      </c>
      <c r="B7360" t="b">
        <f t="shared" si="685"/>
        <v>0</v>
      </c>
      <c r="C7360" t="str">
        <f t="shared" si="686"/>
        <v>OFF</v>
      </c>
      <c r="D7360" s="4">
        <f t="shared" si="688"/>
        <v>42736.583333315488</v>
      </c>
      <c r="E7360" t="str">
        <f t="shared" si="689"/>
        <v>LRKPLGS</v>
      </c>
      <c r="F7360" s="39">
        <v>74.387603759765625</v>
      </c>
      <c r="G7360">
        <f t="shared" si="687"/>
        <v>1.1450812082222195E-3</v>
      </c>
      <c r="H7360" s="38">
        <f>G7360*SUMIF('Manual Inputs'!$B$11:$B$22,'Expanded kW'!A7360,'Manual Inputs'!$C$11:$C$22)</f>
        <v>35173.509856535078</v>
      </c>
    </row>
    <row r="7361" spans="1:8" x14ac:dyDescent="0.2">
      <c r="A7361">
        <f t="shared" si="684"/>
        <v>1</v>
      </c>
      <c r="B7361" t="b">
        <f t="shared" si="685"/>
        <v>0</v>
      </c>
      <c r="C7361" t="str">
        <f t="shared" si="686"/>
        <v>OFF</v>
      </c>
      <c r="D7361" s="4">
        <f t="shared" si="688"/>
        <v>42736.624999982152</v>
      </c>
      <c r="E7361" t="str">
        <f t="shared" si="689"/>
        <v>LRKPLGS</v>
      </c>
      <c r="F7361" s="39">
        <v>76.002670288085938</v>
      </c>
      <c r="G7361">
        <f t="shared" si="687"/>
        <v>1.1699426399411502E-3</v>
      </c>
      <c r="H7361" s="38">
        <f>G7361*SUMIF('Manual Inputs'!$B$11:$B$22,'Expanded kW'!A7361,'Manual Inputs'!$C$11:$C$22)</f>
        <v>35937.179548548469</v>
      </c>
    </row>
    <row r="7362" spans="1:8" x14ac:dyDescent="0.2">
      <c r="A7362">
        <f t="shared" ref="A7362:A7425" si="690">MONTH(D7362)</f>
        <v>1</v>
      </c>
      <c r="B7362" t="b">
        <f t="shared" ref="B7362:B7425" si="691">IF(ISNA(VLOOKUP(DATE(YEAR(D7362),MONTH(D7362),DAY(D7362)),Holidays,1,FALSE)),FALSE,TRUE)</f>
        <v>0</v>
      </c>
      <c r="C7362" t="str">
        <f t="shared" ref="C7362:C7425" si="692">IF(OR(HOUR(D7362)&lt;PkStart,HOUR(D7362)&gt;OPkStart-1,WEEKDAY(D7362,2)&gt;5,B7362)=TRUE,"OFF","ON")</f>
        <v>OFF</v>
      </c>
      <c r="D7362" s="4">
        <f t="shared" si="688"/>
        <v>42736.666666648816</v>
      </c>
      <c r="E7362" t="str">
        <f t="shared" si="689"/>
        <v>LRKPLGS</v>
      </c>
      <c r="F7362" s="39">
        <v>77.675483703613281</v>
      </c>
      <c r="G7362">
        <f t="shared" ref="G7362:G7425" si="693">IF(SUMIF($A$2:$A$8761,A7362,$F$2:$F$8761)=0,0,F7362/SUMIF($A$2:$A$8761,A7362,$F$2:$F$8761))</f>
        <v>1.1956929949756866E-3</v>
      </c>
      <c r="H7362" s="38">
        <f>G7362*SUMIF('Manual Inputs'!$B$11:$B$22,'Expanded kW'!A7362,'Manual Inputs'!$C$11:$C$22)</f>
        <v>36728.154337159947</v>
      </c>
    </row>
    <row r="7363" spans="1:8" x14ac:dyDescent="0.2">
      <c r="A7363">
        <f t="shared" si="690"/>
        <v>1</v>
      </c>
      <c r="B7363" t="b">
        <f t="shared" si="691"/>
        <v>0</v>
      </c>
      <c r="C7363" t="str">
        <f t="shared" si="692"/>
        <v>OFF</v>
      </c>
      <c r="D7363" s="4">
        <f t="shared" si="688"/>
        <v>42736.708333315481</v>
      </c>
      <c r="E7363" t="str">
        <f t="shared" si="689"/>
        <v>LRKPLGS</v>
      </c>
      <c r="F7363" s="39">
        <v>81.606643676757813</v>
      </c>
      <c r="G7363">
        <f t="shared" si="693"/>
        <v>1.2562070750675892E-3</v>
      </c>
      <c r="H7363" s="38">
        <f>G7363*SUMIF('Manual Inputs'!$B$11:$B$22,'Expanded kW'!A7363,'Manual Inputs'!$C$11:$C$22)</f>
        <v>38586.967997962442</v>
      </c>
    </row>
    <row r="7364" spans="1:8" x14ac:dyDescent="0.2">
      <c r="A7364">
        <f t="shared" si="690"/>
        <v>1</v>
      </c>
      <c r="B7364" t="b">
        <f t="shared" si="691"/>
        <v>0</v>
      </c>
      <c r="C7364" t="str">
        <f t="shared" si="692"/>
        <v>OFF</v>
      </c>
      <c r="D7364" s="4">
        <f t="shared" ref="D7364:D7427" si="694">+D7363+1/24</f>
        <v>42736.749999982145</v>
      </c>
      <c r="E7364" t="str">
        <f t="shared" ref="E7364:E7427" si="695">+E7363</f>
        <v>LRKPLGS</v>
      </c>
      <c r="F7364" s="39">
        <v>72.46197509765625</v>
      </c>
      <c r="G7364">
        <f t="shared" si="693"/>
        <v>1.115439156542257E-3</v>
      </c>
      <c r="H7364" s="38">
        <f>G7364*SUMIF('Manual Inputs'!$B$11:$B$22,'Expanded kW'!A7364,'Manual Inputs'!$C$11:$C$22)</f>
        <v>34262.993650831399</v>
      </c>
    </row>
    <row r="7365" spans="1:8" x14ac:dyDescent="0.2">
      <c r="A7365">
        <f t="shared" si="690"/>
        <v>1</v>
      </c>
      <c r="B7365" t="b">
        <f t="shared" si="691"/>
        <v>0</v>
      </c>
      <c r="C7365" t="str">
        <f t="shared" si="692"/>
        <v>OFF</v>
      </c>
      <c r="D7365" s="4">
        <f t="shared" si="694"/>
        <v>42736.791666648809</v>
      </c>
      <c r="E7365" t="str">
        <f t="shared" si="695"/>
        <v>LRKPLGS</v>
      </c>
      <c r="F7365" s="39">
        <v>65.67724609375</v>
      </c>
      <c r="G7365">
        <f t="shared" si="693"/>
        <v>1.0109988292218144E-3</v>
      </c>
      <c r="H7365" s="38">
        <f>G7365*SUMIF('Manual Inputs'!$B$11:$B$22,'Expanded kW'!A7365,'Manual Inputs'!$C$11:$C$22)</f>
        <v>31054.895521154958</v>
      </c>
    </row>
    <row r="7366" spans="1:8" x14ac:dyDescent="0.2">
      <c r="A7366">
        <f t="shared" si="690"/>
        <v>1</v>
      </c>
      <c r="B7366" t="b">
        <f t="shared" si="691"/>
        <v>0</v>
      </c>
      <c r="C7366" t="str">
        <f t="shared" si="692"/>
        <v>OFF</v>
      </c>
      <c r="D7366" s="4">
        <f t="shared" si="694"/>
        <v>42736.833333315473</v>
      </c>
      <c r="E7366" t="str">
        <f t="shared" si="695"/>
        <v>LRKPLGS</v>
      </c>
      <c r="F7366" s="39">
        <v>65.567596435546875</v>
      </c>
      <c r="G7366">
        <f t="shared" si="693"/>
        <v>1.0093109436501554E-3</v>
      </c>
      <c r="H7366" s="38">
        <f>G7366*SUMIF('Manual Inputs'!$B$11:$B$22,'Expanded kW'!A7366,'Manual Inputs'!$C$11:$C$22)</f>
        <v>31003.048665783346</v>
      </c>
    </row>
    <row r="7367" spans="1:8" x14ac:dyDescent="0.2">
      <c r="A7367">
        <f t="shared" si="690"/>
        <v>1</v>
      </c>
      <c r="B7367" t="b">
        <f t="shared" si="691"/>
        <v>0</v>
      </c>
      <c r="C7367" t="str">
        <f t="shared" si="692"/>
        <v>OFF</v>
      </c>
      <c r="D7367" s="4">
        <f t="shared" si="694"/>
        <v>42736.874999982138</v>
      </c>
      <c r="E7367" t="str">
        <f t="shared" si="695"/>
        <v>LRKPLGS</v>
      </c>
      <c r="F7367" s="39">
        <v>66.197280883789063</v>
      </c>
      <c r="G7367">
        <f t="shared" si="693"/>
        <v>1.0190039542103625E-3</v>
      </c>
      <c r="H7367" s="38">
        <f>G7367*SUMIF('Manual Inputs'!$B$11:$B$22,'Expanded kW'!A7367,'Manual Inputs'!$C$11:$C$22)</f>
        <v>31300.78929765369</v>
      </c>
    </row>
    <row r="7368" spans="1:8" x14ac:dyDescent="0.2">
      <c r="A7368">
        <f t="shared" si="690"/>
        <v>1</v>
      </c>
      <c r="B7368" t="b">
        <f t="shared" si="691"/>
        <v>0</v>
      </c>
      <c r="C7368" t="str">
        <f t="shared" si="692"/>
        <v>OFF</v>
      </c>
      <c r="D7368" s="4">
        <f t="shared" si="694"/>
        <v>42736.916666648802</v>
      </c>
      <c r="E7368" t="str">
        <f t="shared" si="695"/>
        <v>LRKPLGS</v>
      </c>
      <c r="F7368" s="39">
        <v>64.582550048828125</v>
      </c>
      <c r="G7368">
        <f t="shared" si="693"/>
        <v>9.9414768996743748E-4</v>
      </c>
      <c r="H7368" s="38">
        <f>G7368*SUMIF('Manual Inputs'!$B$11:$B$22,'Expanded kW'!A7368,'Manual Inputs'!$C$11:$C$22)</f>
        <v>30537.278335228137</v>
      </c>
    </row>
    <row r="7369" spans="1:8" x14ac:dyDescent="0.2">
      <c r="A7369">
        <f t="shared" si="690"/>
        <v>1</v>
      </c>
      <c r="B7369" t="b">
        <f t="shared" si="691"/>
        <v>0</v>
      </c>
      <c r="C7369" t="str">
        <f t="shared" si="692"/>
        <v>OFF</v>
      </c>
      <c r="D7369" s="4">
        <f t="shared" si="694"/>
        <v>42736.958333315466</v>
      </c>
      <c r="E7369" t="str">
        <f t="shared" si="695"/>
        <v>LRKPLGS</v>
      </c>
      <c r="F7369" s="39">
        <v>65.97662353515625</v>
      </c>
      <c r="G7369">
        <f t="shared" si="693"/>
        <v>1.0156072782777493E-3</v>
      </c>
      <c r="H7369" s="38">
        <f>G7369*SUMIF('Manual Inputs'!$B$11:$B$22,'Expanded kW'!A7369,'Manual Inputs'!$C$11:$C$22)</f>
        <v>31196.453453577869</v>
      </c>
    </row>
    <row r="7370" spans="1:8" x14ac:dyDescent="0.2">
      <c r="A7370">
        <f t="shared" si="690"/>
        <v>1</v>
      </c>
      <c r="B7370" t="b">
        <f t="shared" si="691"/>
        <v>0</v>
      </c>
      <c r="C7370" t="str">
        <f t="shared" si="692"/>
        <v>OFF</v>
      </c>
      <c r="D7370" s="4">
        <f t="shared" si="694"/>
        <v>42736.99999998213</v>
      </c>
      <c r="E7370" t="str">
        <f t="shared" si="695"/>
        <v>LRKPLGS</v>
      </c>
      <c r="F7370" s="39">
        <v>67.974853515625</v>
      </c>
      <c r="G7370">
        <f t="shared" si="693"/>
        <v>1.0463669140865668E-3</v>
      </c>
      <c r="H7370" s="38">
        <f>G7370*SUMIF('Manual Inputs'!$B$11:$B$22,'Expanded kW'!A7370,'Manual Inputs'!$C$11:$C$22)</f>
        <v>32141.298540141292</v>
      </c>
    </row>
    <row r="7371" spans="1:8" x14ac:dyDescent="0.2">
      <c r="A7371">
        <f t="shared" si="690"/>
        <v>1</v>
      </c>
      <c r="B7371" t="b">
        <f t="shared" si="691"/>
        <v>0</v>
      </c>
      <c r="C7371" t="str">
        <f t="shared" si="692"/>
        <v>OFF</v>
      </c>
      <c r="D7371" s="4">
        <f t="shared" si="694"/>
        <v>42737.041666648794</v>
      </c>
      <c r="E7371" t="str">
        <f t="shared" si="695"/>
        <v>LRKPLGS</v>
      </c>
      <c r="F7371" s="39">
        <v>68.257926940917969</v>
      </c>
      <c r="G7371">
        <f t="shared" si="693"/>
        <v>1.0507243882283189E-3</v>
      </c>
      <c r="H7371" s="38">
        <f>G7371*SUMIF('Manual Inputs'!$B$11:$B$22,'Expanded kW'!A7371,'Manual Inputs'!$C$11:$C$22)</f>
        <v>32275.147265082353</v>
      </c>
    </row>
    <row r="7372" spans="1:8" x14ac:dyDescent="0.2">
      <c r="A7372">
        <f t="shared" si="690"/>
        <v>1</v>
      </c>
      <c r="B7372" t="b">
        <f t="shared" si="691"/>
        <v>0</v>
      </c>
      <c r="C7372" t="str">
        <f t="shared" si="692"/>
        <v>OFF</v>
      </c>
      <c r="D7372" s="4">
        <f t="shared" si="694"/>
        <v>42737.083333315459</v>
      </c>
      <c r="E7372" t="str">
        <f t="shared" si="695"/>
        <v>LRKPLGS</v>
      </c>
      <c r="F7372" s="39">
        <v>66.61737060546875</v>
      </c>
      <c r="G7372">
        <f t="shared" si="693"/>
        <v>1.0254705806608693E-3</v>
      </c>
      <c r="H7372" s="38">
        <f>G7372*SUMIF('Manual Inputs'!$B$11:$B$22,'Expanded kW'!A7372,'Manual Inputs'!$C$11:$C$22)</f>
        <v>31499.424946865471</v>
      </c>
    </row>
    <row r="7373" spans="1:8" x14ac:dyDescent="0.2">
      <c r="A7373">
        <f t="shared" si="690"/>
        <v>1</v>
      </c>
      <c r="B7373" t="b">
        <f t="shared" si="691"/>
        <v>0</v>
      </c>
      <c r="C7373" t="str">
        <f t="shared" si="692"/>
        <v>OFF</v>
      </c>
      <c r="D7373" s="4">
        <f t="shared" si="694"/>
        <v>42737.124999982123</v>
      </c>
      <c r="E7373" t="str">
        <f t="shared" si="695"/>
        <v>LRKPLGS</v>
      </c>
      <c r="F7373" s="39">
        <v>67.65423583984375</v>
      </c>
      <c r="G7373">
        <f t="shared" si="693"/>
        <v>1.041431504730639E-3</v>
      </c>
      <c r="H7373" s="38">
        <f>G7373*SUMIF('Manual Inputs'!$B$11:$B$22,'Expanded kW'!A7373,'Manual Inputs'!$C$11:$C$22)</f>
        <v>31989.697353797248</v>
      </c>
    </row>
    <row r="7374" spans="1:8" x14ac:dyDescent="0.2">
      <c r="A7374">
        <f t="shared" si="690"/>
        <v>1</v>
      </c>
      <c r="B7374" t="b">
        <f t="shared" si="691"/>
        <v>0</v>
      </c>
      <c r="C7374" t="str">
        <f t="shared" si="692"/>
        <v>OFF</v>
      </c>
      <c r="D7374" s="4">
        <f t="shared" si="694"/>
        <v>42737.166666648787</v>
      </c>
      <c r="E7374" t="str">
        <f t="shared" si="695"/>
        <v>LRKPLGS</v>
      </c>
      <c r="F7374" s="39">
        <v>67.196510314941406</v>
      </c>
      <c r="G7374">
        <f t="shared" si="693"/>
        <v>1.0343855337543188E-3</v>
      </c>
      <c r="H7374" s="38">
        <f>G7374*SUMIF('Manual Inputs'!$B$11:$B$22,'Expanded kW'!A7374,'Manual Inputs'!$C$11:$C$22)</f>
        <v>31773.265953294896</v>
      </c>
    </row>
    <row r="7375" spans="1:8" x14ac:dyDescent="0.2">
      <c r="A7375">
        <f t="shared" si="690"/>
        <v>1</v>
      </c>
      <c r="B7375" t="b">
        <f t="shared" si="691"/>
        <v>0</v>
      </c>
      <c r="C7375" t="str">
        <f t="shared" si="692"/>
        <v>OFF</v>
      </c>
      <c r="D7375" s="4">
        <f t="shared" si="694"/>
        <v>42737.208333315451</v>
      </c>
      <c r="E7375" t="str">
        <f t="shared" si="695"/>
        <v>LRKPLGS</v>
      </c>
      <c r="F7375" s="39">
        <v>72.249946594238281</v>
      </c>
      <c r="G7375">
        <f t="shared" si="693"/>
        <v>1.1121753082315158E-3</v>
      </c>
      <c r="H7375" s="38">
        <f>G7375*SUMIF('Manual Inputs'!$B$11:$B$22,'Expanded kW'!A7375,'Manual Inputs'!$C$11:$C$22)</f>
        <v>34162.737878661035</v>
      </c>
    </row>
    <row r="7376" spans="1:8" x14ac:dyDescent="0.2">
      <c r="A7376">
        <f t="shared" si="690"/>
        <v>1</v>
      </c>
      <c r="B7376" t="b">
        <f t="shared" si="691"/>
        <v>0</v>
      </c>
      <c r="C7376" t="str">
        <f t="shared" si="692"/>
        <v>OFF</v>
      </c>
      <c r="D7376" s="4">
        <f t="shared" si="694"/>
        <v>42737.249999982116</v>
      </c>
      <c r="E7376" t="str">
        <f t="shared" si="695"/>
        <v>LRKPLGS</v>
      </c>
      <c r="F7376" s="39">
        <v>80.426231384277344</v>
      </c>
      <c r="G7376">
        <f t="shared" si="693"/>
        <v>1.2380364677922278E-3</v>
      </c>
      <c r="H7376" s="38">
        <f>G7376*SUMIF('Manual Inputs'!$B$11:$B$22,'Expanded kW'!A7376,'Manual Inputs'!$C$11:$C$22)</f>
        <v>38028.820654778443</v>
      </c>
    </row>
    <row r="7377" spans="1:8" x14ac:dyDescent="0.2">
      <c r="A7377">
        <f t="shared" si="690"/>
        <v>1</v>
      </c>
      <c r="B7377" t="b">
        <f t="shared" si="691"/>
        <v>0</v>
      </c>
      <c r="C7377" t="str">
        <f t="shared" si="692"/>
        <v>ON</v>
      </c>
      <c r="D7377" s="4">
        <f t="shared" si="694"/>
        <v>42737.29166664878</v>
      </c>
      <c r="E7377" t="str">
        <f t="shared" si="695"/>
        <v>LRKPLGS</v>
      </c>
      <c r="F7377" s="39">
        <v>86.188789367675781</v>
      </c>
      <c r="G7377">
        <f t="shared" si="693"/>
        <v>1.3267420655607837E-3</v>
      </c>
      <c r="H7377" s="38">
        <f>G7377*SUMIF('Manual Inputs'!$B$11:$B$22,'Expanded kW'!A7377,'Manual Inputs'!$C$11:$C$22)</f>
        <v>40753.594404481475</v>
      </c>
    </row>
    <row r="7378" spans="1:8" x14ac:dyDescent="0.2">
      <c r="A7378">
        <f t="shared" si="690"/>
        <v>1</v>
      </c>
      <c r="B7378" t="b">
        <f t="shared" si="691"/>
        <v>0</v>
      </c>
      <c r="C7378" t="str">
        <f t="shared" si="692"/>
        <v>ON</v>
      </c>
      <c r="D7378" s="4">
        <f t="shared" si="694"/>
        <v>42737.333333315444</v>
      </c>
      <c r="E7378" t="str">
        <f t="shared" si="695"/>
        <v>LRKPLGS</v>
      </c>
      <c r="F7378" s="39">
        <v>89.699432373046875</v>
      </c>
      <c r="G7378">
        <f t="shared" si="693"/>
        <v>1.3807829424145358E-3</v>
      </c>
      <c r="H7378" s="38">
        <f>G7378*SUMIF('Manual Inputs'!$B$11:$B$22,'Expanded kW'!A7378,'Manual Inputs'!$C$11:$C$22)</f>
        <v>42413.570396596762</v>
      </c>
    </row>
    <row r="7379" spans="1:8" x14ac:dyDescent="0.2">
      <c r="A7379">
        <f t="shared" si="690"/>
        <v>1</v>
      </c>
      <c r="B7379" t="b">
        <f t="shared" si="691"/>
        <v>0</v>
      </c>
      <c r="C7379" t="str">
        <f t="shared" si="692"/>
        <v>ON</v>
      </c>
      <c r="D7379" s="4">
        <f t="shared" si="694"/>
        <v>42737.374999982108</v>
      </c>
      <c r="E7379" t="str">
        <f t="shared" si="695"/>
        <v>LRKPLGS</v>
      </c>
      <c r="F7379" s="39">
        <v>86.639152526855469</v>
      </c>
      <c r="G7379">
        <f t="shared" si="693"/>
        <v>1.3336747043928895E-3</v>
      </c>
      <c r="H7379" s="38">
        <f>G7379*SUMIF('Manual Inputs'!$B$11:$B$22,'Expanded kW'!A7379,'Manual Inputs'!$C$11:$C$22)</f>
        <v>40966.544576523382</v>
      </c>
    </row>
    <row r="7380" spans="1:8" x14ac:dyDescent="0.2">
      <c r="A7380">
        <f t="shared" si="690"/>
        <v>1</v>
      </c>
      <c r="B7380" t="b">
        <f t="shared" si="691"/>
        <v>0</v>
      </c>
      <c r="C7380" t="str">
        <f t="shared" si="692"/>
        <v>ON</v>
      </c>
      <c r="D7380" s="4">
        <f t="shared" si="694"/>
        <v>42737.416666648773</v>
      </c>
      <c r="E7380" t="str">
        <f t="shared" si="695"/>
        <v>LRKPLGS</v>
      </c>
      <c r="F7380" s="39">
        <v>87.45733642578125</v>
      </c>
      <c r="G7380">
        <f t="shared" si="693"/>
        <v>1.3462693701728973E-3</v>
      </c>
      <c r="H7380" s="38">
        <f>G7380*SUMIF('Manual Inputs'!$B$11:$B$22,'Expanded kW'!A7380,'Manual Inputs'!$C$11:$C$22)</f>
        <v>41353.415479453171</v>
      </c>
    </row>
    <row r="7381" spans="1:8" x14ac:dyDescent="0.2">
      <c r="A7381">
        <f t="shared" si="690"/>
        <v>1</v>
      </c>
      <c r="B7381" t="b">
        <f t="shared" si="691"/>
        <v>0</v>
      </c>
      <c r="C7381" t="str">
        <f t="shared" si="692"/>
        <v>ON</v>
      </c>
      <c r="D7381" s="4">
        <f t="shared" si="694"/>
        <v>42737.458333315437</v>
      </c>
      <c r="E7381" t="str">
        <f t="shared" si="695"/>
        <v>LRKPLGS</v>
      </c>
      <c r="F7381" s="39">
        <v>85.526168823242188</v>
      </c>
      <c r="G7381">
        <f t="shared" si="693"/>
        <v>1.3165420551388418E-3</v>
      </c>
      <c r="H7381" s="38">
        <f>G7381*SUMIF('Manual Inputs'!$B$11:$B$22,'Expanded kW'!A7381,'Manual Inputs'!$C$11:$C$22)</f>
        <v>40440.280235550228</v>
      </c>
    </row>
    <row r="7382" spans="1:8" x14ac:dyDescent="0.2">
      <c r="A7382">
        <f t="shared" si="690"/>
        <v>1</v>
      </c>
      <c r="B7382" t="b">
        <f t="shared" si="691"/>
        <v>0</v>
      </c>
      <c r="C7382" t="str">
        <f t="shared" si="692"/>
        <v>ON</v>
      </c>
      <c r="D7382" s="4">
        <f t="shared" si="694"/>
        <v>42737.499999982101</v>
      </c>
      <c r="E7382" t="str">
        <f t="shared" si="695"/>
        <v>LRKPLGS</v>
      </c>
      <c r="F7382" s="39">
        <v>86.867973327636719</v>
      </c>
      <c r="G7382">
        <f t="shared" si="693"/>
        <v>1.3371970439465489E-3</v>
      </c>
      <c r="H7382" s="38">
        <f>G7382*SUMIF('Manual Inputs'!$B$11:$B$22,'Expanded kW'!A7382,'Manual Inputs'!$C$11:$C$22)</f>
        <v>41074.740435576074</v>
      </c>
    </row>
    <row r="7383" spans="1:8" x14ac:dyDescent="0.2">
      <c r="A7383">
        <f t="shared" si="690"/>
        <v>1</v>
      </c>
      <c r="B7383" t="b">
        <f t="shared" si="691"/>
        <v>0</v>
      </c>
      <c r="C7383" t="str">
        <f t="shared" si="692"/>
        <v>ON</v>
      </c>
      <c r="D7383" s="4">
        <f t="shared" si="694"/>
        <v>42737.541666648765</v>
      </c>
      <c r="E7383" t="str">
        <f t="shared" si="695"/>
        <v>LRKPLGS</v>
      </c>
      <c r="F7383" s="39">
        <v>87.8302001953125</v>
      </c>
      <c r="G7383">
        <f t="shared" si="693"/>
        <v>1.3520090267035202E-3</v>
      </c>
      <c r="H7383" s="38">
        <f>G7383*SUMIF('Manual Inputs'!$B$11:$B$22,'Expanded kW'!A7383,'Manual Inputs'!$C$11:$C$22)</f>
        <v>41529.720761649201</v>
      </c>
    </row>
    <row r="7384" spans="1:8" x14ac:dyDescent="0.2">
      <c r="A7384">
        <f t="shared" si="690"/>
        <v>1</v>
      </c>
      <c r="B7384" t="b">
        <f t="shared" si="691"/>
        <v>0</v>
      </c>
      <c r="C7384" t="str">
        <f t="shared" si="692"/>
        <v>ON</v>
      </c>
      <c r="D7384" s="4">
        <f t="shared" si="694"/>
        <v>42737.58333331543</v>
      </c>
      <c r="E7384" t="str">
        <f t="shared" si="695"/>
        <v>LRKPLGS</v>
      </c>
      <c r="F7384" s="39">
        <v>84.836311340332031</v>
      </c>
      <c r="G7384">
        <f t="shared" si="693"/>
        <v>1.3059227745046247E-3</v>
      </c>
      <c r="H7384" s="38">
        <f>G7384*SUMIF('Manual Inputs'!$B$11:$B$22,'Expanded kW'!A7384,'Manual Inputs'!$C$11:$C$22)</f>
        <v>40114.087325060631</v>
      </c>
    </row>
    <row r="7385" spans="1:8" x14ac:dyDescent="0.2">
      <c r="A7385">
        <f t="shared" si="690"/>
        <v>1</v>
      </c>
      <c r="B7385" t="b">
        <f t="shared" si="691"/>
        <v>0</v>
      </c>
      <c r="C7385" t="str">
        <f t="shared" si="692"/>
        <v>ON</v>
      </c>
      <c r="D7385" s="4">
        <f t="shared" si="694"/>
        <v>42737.624999982094</v>
      </c>
      <c r="E7385" t="str">
        <f t="shared" si="695"/>
        <v>LRKPLGS</v>
      </c>
      <c r="F7385" s="39">
        <v>87.043952941894531</v>
      </c>
      <c r="G7385">
        <f t="shared" si="693"/>
        <v>1.3399059757998666E-3</v>
      </c>
      <c r="H7385" s="38">
        <f>G7385*SUMIF('Manual Inputs'!$B$11:$B$22,'Expanded kW'!A7385,'Manual Inputs'!$C$11:$C$22)</f>
        <v>41157.950814507436</v>
      </c>
    </row>
    <row r="7386" spans="1:8" x14ac:dyDescent="0.2">
      <c r="A7386">
        <f t="shared" si="690"/>
        <v>1</v>
      </c>
      <c r="B7386" t="b">
        <f t="shared" si="691"/>
        <v>0</v>
      </c>
      <c r="C7386" t="str">
        <f t="shared" si="692"/>
        <v>ON</v>
      </c>
      <c r="D7386" s="4">
        <f t="shared" si="694"/>
        <v>42737.666666648758</v>
      </c>
      <c r="E7386" t="str">
        <f t="shared" si="695"/>
        <v>LRKPLGS</v>
      </c>
      <c r="F7386" s="39">
        <v>84.244911193847656</v>
      </c>
      <c r="G7386">
        <f t="shared" si="693"/>
        <v>1.2968190910943331E-3</v>
      </c>
      <c r="H7386" s="38">
        <f>G7386*SUMIF('Manual Inputs'!$B$11:$B$22,'Expanded kW'!A7386,'Manual Inputs'!$C$11:$C$22)</f>
        <v>39834.449081184641</v>
      </c>
    </row>
    <row r="7387" spans="1:8" x14ac:dyDescent="0.2">
      <c r="A7387">
        <f t="shared" si="690"/>
        <v>1</v>
      </c>
      <c r="B7387" t="b">
        <f t="shared" si="691"/>
        <v>0</v>
      </c>
      <c r="C7387" t="str">
        <f t="shared" si="692"/>
        <v>ON</v>
      </c>
      <c r="D7387" s="4">
        <f t="shared" si="694"/>
        <v>42737.708333315422</v>
      </c>
      <c r="E7387" t="str">
        <f t="shared" si="695"/>
        <v>LRKPLGS</v>
      </c>
      <c r="F7387" s="39">
        <v>79.467514038085938</v>
      </c>
      <c r="G7387">
        <f t="shared" si="693"/>
        <v>1.2232785086480427E-3</v>
      </c>
      <c r="H7387" s="38">
        <f>G7387*SUMIF('Manual Inputs'!$B$11:$B$22,'Expanded kW'!A7387,'Manual Inputs'!$C$11:$C$22)</f>
        <v>37575.49977439631</v>
      </c>
    </row>
    <row r="7388" spans="1:8" x14ac:dyDescent="0.2">
      <c r="A7388">
        <f t="shared" si="690"/>
        <v>1</v>
      </c>
      <c r="B7388" t="b">
        <f t="shared" si="691"/>
        <v>0</v>
      </c>
      <c r="C7388" t="str">
        <f t="shared" si="692"/>
        <v>ON</v>
      </c>
      <c r="D7388" s="4">
        <f t="shared" si="694"/>
        <v>42737.749999982087</v>
      </c>
      <c r="E7388" t="str">
        <f t="shared" si="695"/>
        <v>LRKPLGS</v>
      </c>
      <c r="F7388" s="39">
        <v>82.681106567382812</v>
      </c>
      <c r="G7388">
        <f t="shared" si="693"/>
        <v>1.2727467564499901E-3</v>
      </c>
      <c r="H7388" s="38">
        <f>G7388*SUMIF('Manual Inputs'!$B$11:$B$22,'Expanded kW'!A7388,'Manual Inputs'!$C$11:$C$22)</f>
        <v>39095.018118731627</v>
      </c>
    </row>
    <row r="7389" spans="1:8" x14ac:dyDescent="0.2">
      <c r="A7389">
        <f t="shared" si="690"/>
        <v>1</v>
      </c>
      <c r="B7389" t="b">
        <f t="shared" si="691"/>
        <v>0</v>
      </c>
      <c r="C7389" t="str">
        <f t="shared" si="692"/>
        <v>ON</v>
      </c>
      <c r="D7389" s="4">
        <f t="shared" si="694"/>
        <v>42737.791666648751</v>
      </c>
      <c r="E7389" t="str">
        <f t="shared" si="695"/>
        <v>LRKPLGS</v>
      </c>
      <c r="F7389" s="39">
        <v>81.203239440917969</v>
      </c>
      <c r="G7389">
        <f t="shared" si="693"/>
        <v>1.2499972956630898E-3</v>
      </c>
      <c r="H7389" s="38">
        <f>G7389*SUMIF('Manual Inputs'!$B$11:$B$22,'Expanded kW'!A7389,'Manual Inputs'!$C$11:$C$22)</f>
        <v>38396.221930764135</v>
      </c>
    </row>
    <row r="7390" spans="1:8" x14ac:dyDescent="0.2">
      <c r="A7390">
        <f t="shared" si="690"/>
        <v>1</v>
      </c>
      <c r="B7390" t="b">
        <f t="shared" si="691"/>
        <v>0</v>
      </c>
      <c r="C7390" t="str">
        <f t="shared" si="692"/>
        <v>ON</v>
      </c>
      <c r="D7390" s="4">
        <f t="shared" si="694"/>
        <v>42737.833333315415</v>
      </c>
      <c r="E7390" t="str">
        <f t="shared" si="695"/>
        <v>LRKPLGS</v>
      </c>
      <c r="F7390" s="39">
        <v>72.163398742675781</v>
      </c>
      <c r="G7390">
        <f t="shared" si="693"/>
        <v>1.1108430389631537E-3</v>
      </c>
      <c r="H7390" s="38">
        <f>G7390*SUMIF('Manual Inputs'!$B$11:$B$22,'Expanded kW'!A7390,'Manual Inputs'!$C$11:$C$22)</f>
        <v>34121.814504924907</v>
      </c>
    </row>
    <row r="7391" spans="1:8" x14ac:dyDescent="0.2">
      <c r="A7391">
        <f t="shared" si="690"/>
        <v>1</v>
      </c>
      <c r="B7391" t="b">
        <f t="shared" si="691"/>
        <v>0</v>
      </c>
      <c r="C7391" t="str">
        <f t="shared" si="692"/>
        <v>OFF</v>
      </c>
      <c r="D7391" s="4">
        <f t="shared" si="694"/>
        <v>42737.874999982079</v>
      </c>
      <c r="E7391" t="str">
        <f t="shared" si="695"/>
        <v>LRKPLGS</v>
      </c>
      <c r="F7391" s="39">
        <v>66.439224243164063</v>
      </c>
      <c r="G7391">
        <f t="shared" si="693"/>
        <v>1.0227282950987877E-3</v>
      </c>
      <c r="H7391" s="38">
        <f>G7391*SUMIF('Manual Inputs'!$B$11:$B$22,'Expanded kW'!A7391,'Manual Inputs'!$C$11:$C$22)</f>
        <v>31415.190040594447</v>
      </c>
    </row>
    <row r="7392" spans="1:8" x14ac:dyDescent="0.2">
      <c r="A7392">
        <f t="shared" si="690"/>
        <v>1</v>
      </c>
      <c r="B7392" t="b">
        <f t="shared" si="691"/>
        <v>0</v>
      </c>
      <c r="C7392" t="str">
        <f t="shared" si="692"/>
        <v>OFF</v>
      </c>
      <c r="D7392" s="4">
        <f t="shared" si="694"/>
        <v>42737.916666648744</v>
      </c>
      <c r="E7392" t="str">
        <f t="shared" si="695"/>
        <v>LRKPLGS</v>
      </c>
      <c r="F7392" s="39">
        <v>63.807277679443359</v>
      </c>
      <c r="G7392">
        <f t="shared" si="693"/>
        <v>9.8221358029637737E-4</v>
      </c>
      <c r="H7392" s="38">
        <f>G7392*SUMIF('Manual Inputs'!$B$11:$B$22,'Expanded kW'!A7392,'Manual Inputs'!$C$11:$C$22)</f>
        <v>30170.697763361357</v>
      </c>
    </row>
    <row r="7393" spans="1:8" x14ac:dyDescent="0.2">
      <c r="A7393">
        <f t="shared" si="690"/>
        <v>1</v>
      </c>
      <c r="B7393" t="b">
        <f t="shared" si="691"/>
        <v>0</v>
      </c>
      <c r="C7393" t="str">
        <f t="shared" si="692"/>
        <v>OFF</v>
      </c>
      <c r="D7393" s="4">
        <f t="shared" si="694"/>
        <v>42737.958333315408</v>
      </c>
      <c r="E7393" t="str">
        <f t="shared" si="695"/>
        <v>LRKPLGS</v>
      </c>
      <c r="F7393" s="39">
        <v>59.54998779296875</v>
      </c>
      <c r="G7393">
        <f t="shared" si="693"/>
        <v>9.1667923854368177E-4</v>
      </c>
      <c r="H7393" s="38">
        <f>G7393*SUMIF('Manual Inputs'!$B$11:$B$22,'Expanded kW'!A7393,'Manual Inputs'!$C$11:$C$22)</f>
        <v>28157.676504232768</v>
      </c>
    </row>
    <row r="7394" spans="1:8" x14ac:dyDescent="0.2">
      <c r="A7394">
        <f t="shared" si="690"/>
        <v>1</v>
      </c>
      <c r="B7394" t="b">
        <f t="shared" si="691"/>
        <v>0</v>
      </c>
      <c r="C7394" t="str">
        <f t="shared" si="692"/>
        <v>OFF</v>
      </c>
      <c r="D7394" s="4">
        <f t="shared" si="694"/>
        <v>42737.999999982072</v>
      </c>
      <c r="E7394" t="str">
        <f t="shared" si="695"/>
        <v>LRKPLGS</v>
      </c>
      <c r="F7394" s="39">
        <v>59.094615936279297</v>
      </c>
      <c r="G7394">
        <f t="shared" si="693"/>
        <v>9.0966949862071914E-4</v>
      </c>
      <c r="H7394" s="38">
        <f>G7394*SUMIF('Manual Inputs'!$B$11:$B$22,'Expanded kW'!A7394,'Manual Inputs'!$C$11:$C$22)</f>
        <v>27942.358014590569</v>
      </c>
    </row>
    <row r="7395" spans="1:8" x14ac:dyDescent="0.2">
      <c r="A7395">
        <f t="shared" si="690"/>
        <v>1</v>
      </c>
      <c r="B7395" t="b">
        <f t="shared" si="691"/>
        <v>0</v>
      </c>
      <c r="C7395" t="str">
        <f t="shared" si="692"/>
        <v>OFF</v>
      </c>
      <c r="D7395" s="4">
        <f t="shared" si="694"/>
        <v>42738.041666648736</v>
      </c>
      <c r="E7395" t="str">
        <f t="shared" si="695"/>
        <v>LRKPLGS</v>
      </c>
      <c r="F7395" s="39">
        <v>59.816425323486328</v>
      </c>
      <c r="G7395">
        <f t="shared" si="693"/>
        <v>9.2078062901656361E-4</v>
      </c>
      <c r="H7395" s="38">
        <f>G7395*SUMIF('Manual Inputs'!$B$11:$B$22,'Expanded kW'!A7395,'Manual Inputs'!$C$11:$C$22)</f>
        <v>28283.65909584946</v>
      </c>
    </row>
    <row r="7396" spans="1:8" x14ac:dyDescent="0.2">
      <c r="A7396">
        <f t="shared" si="690"/>
        <v>1</v>
      </c>
      <c r="B7396" t="b">
        <f t="shared" si="691"/>
        <v>0</v>
      </c>
      <c r="C7396" t="str">
        <f t="shared" si="692"/>
        <v>OFF</v>
      </c>
      <c r="D7396" s="4">
        <f t="shared" si="694"/>
        <v>42738.083333315401</v>
      </c>
      <c r="E7396" t="str">
        <f t="shared" si="695"/>
        <v>LRKPLGS</v>
      </c>
      <c r="F7396" s="39">
        <v>59.403823852539062</v>
      </c>
      <c r="G7396">
        <f t="shared" si="693"/>
        <v>9.1442927251377351E-4</v>
      </c>
      <c r="H7396" s="38">
        <f>G7396*SUMIF('Manual Inputs'!$B$11:$B$22,'Expanded kW'!A7396,'Manual Inputs'!$C$11:$C$22)</f>
        <v>28088.56419869357</v>
      </c>
    </row>
    <row r="7397" spans="1:8" x14ac:dyDescent="0.2">
      <c r="A7397">
        <f t="shared" si="690"/>
        <v>1</v>
      </c>
      <c r="B7397" t="b">
        <f t="shared" si="691"/>
        <v>0</v>
      </c>
      <c r="C7397" t="str">
        <f t="shared" si="692"/>
        <v>OFF</v>
      </c>
      <c r="D7397" s="4">
        <f t="shared" si="694"/>
        <v>42738.124999982065</v>
      </c>
      <c r="E7397" t="str">
        <f t="shared" si="695"/>
        <v>LRKPLGS</v>
      </c>
      <c r="F7397" s="39">
        <v>61.560775756835938</v>
      </c>
      <c r="G7397">
        <f t="shared" si="693"/>
        <v>9.4763218493216464E-4</v>
      </c>
      <c r="H7397" s="38">
        <f>G7397*SUMIF('Manual Inputs'!$B$11:$B$22,'Expanded kW'!A7397,'Manual Inputs'!$C$11:$C$22)</f>
        <v>29108.459520377437</v>
      </c>
    </row>
    <row r="7398" spans="1:8" x14ac:dyDescent="0.2">
      <c r="A7398">
        <f t="shared" si="690"/>
        <v>1</v>
      </c>
      <c r="B7398" t="b">
        <f t="shared" si="691"/>
        <v>0</v>
      </c>
      <c r="C7398" t="str">
        <f t="shared" si="692"/>
        <v>OFF</v>
      </c>
      <c r="D7398" s="4">
        <f t="shared" si="694"/>
        <v>42738.166666648729</v>
      </c>
      <c r="E7398" t="str">
        <f t="shared" si="695"/>
        <v>LRKPLGS</v>
      </c>
      <c r="F7398" s="39">
        <v>65.483795166015625</v>
      </c>
      <c r="G7398">
        <f t="shared" si="693"/>
        <v>1.0080209537309305E-3</v>
      </c>
      <c r="H7398" s="38">
        <f>G7398*SUMIF('Manual Inputs'!$B$11:$B$22,'Expanded kW'!A7398,'Manual Inputs'!$C$11:$C$22)</f>
        <v>30963.423988674956</v>
      </c>
    </row>
    <row r="7399" spans="1:8" x14ac:dyDescent="0.2">
      <c r="A7399">
        <f t="shared" si="690"/>
        <v>1</v>
      </c>
      <c r="B7399" t="b">
        <f t="shared" si="691"/>
        <v>0</v>
      </c>
      <c r="C7399" t="str">
        <f t="shared" si="692"/>
        <v>OFF</v>
      </c>
      <c r="D7399" s="4">
        <f t="shared" si="694"/>
        <v>42738.208333315393</v>
      </c>
      <c r="E7399" t="str">
        <f t="shared" si="695"/>
        <v>LRKPLGS</v>
      </c>
      <c r="F7399" s="39">
        <v>74.05792236328125</v>
      </c>
      <c r="G7399">
        <f t="shared" si="693"/>
        <v>1.1400062770141395E-3</v>
      </c>
      <c r="H7399" s="38">
        <f>G7399*SUMIF('Manual Inputs'!$B$11:$B$22,'Expanded kW'!A7399,'Manual Inputs'!$C$11:$C$22)</f>
        <v>35017.622971319513</v>
      </c>
    </row>
    <row r="7400" spans="1:8" x14ac:dyDescent="0.2">
      <c r="A7400">
        <f t="shared" si="690"/>
        <v>1</v>
      </c>
      <c r="B7400" t="b">
        <f t="shared" si="691"/>
        <v>0</v>
      </c>
      <c r="C7400" t="str">
        <f t="shared" si="692"/>
        <v>OFF</v>
      </c>
      <c r="D7400" s="4">
        <f t="shared" si="694"/>
        <v>42738.249999982057</v>
      </c>
      <c r="E7400" t="str">
        <f t="shared" si="695"/>
        <v>LRKPLGS</v>
      </c>
      <c r="F7400" s="39">
        <v>90.264816284179687</v>
      </c>
      <c r="G7400">
        <f t="shared" si="693"/>
        <v>1.3894861464343908E-3</v>
      </c>
      <c r="H7400" s="38">
        <f>G7400*SUMIF('Manual Inputs'!$B$11:$B$22,'Expanded kW'!A7400,'Manual Inputs'!$C$11:$C$22)</f>
        <v>42680.907097415628</v>
      </c>
    </row>
    <row r="7401" spans="1:8" x14ac:dyDescent="0.2">
      <c r="A7401">
        <f t="shared" si="690"/>
        <v>1</v>
      </c>
      <c r="B7401" t="b">
        <f t="shared" si="691"/>
        <v>0</v>
      </c>
      <c r="C7401" t="str">
        <f t="shared" si="692"/>
        <v>ON</v>
      </c>
      <c r="D7401" s="4">
        <f t="shared" si="694"/>
        <v>42738.291666648722</v>
      </c>
      <c r="E7401" t="str">
        <f t="shared" si="695"/>
        <v>LRKPLGS</v>
      </c>
      <c r="F7401" s="39">
        <v>95.224372863769531</v>
      </c>
      <c r="G7401">
        <f t="shared" si="693"/>
        <v>1.4658307892695573E-3</v>
      </c>
      <c r="H7401" s="38">
        <f>G7401*SUMIF('Manual Inputs'!$B$11:$B$22,'Expanded kW'!A7401,'Manual Inputs'!$C$11:$C$22)</f>
        <v>45025.988850547721</v>
      </c>
    </row>
    <row r="7402" spans="1:8" x14ac:dyDescent="0.2">
      <c r="A7402">
        <f t="shared" si="690"/>
        <v>1</v>
      </c>
      <c r="B7402" t="b">
        <f t="shared" si="691"/>
        <v>0</v>
      </c>
      <c r="C7402" t="str">
        <f t="shared" si="692"/>
        <v>ON</v>
      </c>
      <c r="D7402" s="4">
        <f t="shared" si="694"/>
        <v>42738.333333315386</v>
      </c>
      <c r="E7402" t="str">
        <f t="shared" si="695"/>
        <v>LRKPLGS</v>
      </c>
      <c r="F7402" s="39">
        <v>106.54720306396484</v>
      </c>
      <c r="G7402">
        <f t="shared" si="693"/>
        <v>1.6401281107427277E-3</v>
      </c>
      <c r="H7402" s="38">
        <f>G7402*SUMIF('Manual Inputs'!$B$11:$B$22,'Expanded kW'!A7402,'Manual Inputs'!$C$11:$C$22)</f>
        <v>50379.887343321243</v>
      </c>
    </row>
    <row r="7403" spans="1:8" x14ac:dyDescent="0.2">
      <c r="A7403">
        <f t="shared" si="690"/>
        <v>1</v>
      </c>
      <c r="B7403" t="b">
        <f t="shared" si="691"/>
        <v>0</v>
      </c>
      <c r="C7403" t="str">
        <f t="shared" si="692"/>
        <v>ON</v>
      </c>
      <c r="D7403" s="4">
        <f t="shared" si="694"/>
        <v>42738.37499998205</v>
      </c>
      <c r="E7403" t="str">
        <f t="shared" si="695"/>
        <v>LRKPLGS</v>
      </c>
      <c r="F7403" s="39">
        <v>106.86451721191406</v>
      </c>
      <c r="G7403">
        <f t="shared" si="693"/>
        <v>1.6450126674370544E-3</v>
      </c>
      <c r="H7403" s="38">
        <f>G7403*SUMIF('Manual Inputs'!$B$11:$B$22,'Expanded kW'!A7403,'Manual Inputs'!$C$11:$C$22)</f>
        <v>50529.926486221368</v>
      </c>
    </row>
    <row r="7404" spans="1:8" x14ac:dyDescent="0.2">
      <c r="A7404">
        <f t="shared" si="690"/>
        <v>1</v>
      </c>
      <c r="B7404" t="b">
        <f t="shared" si="691"/>
        <v>0</v>
      </c>
      <c r="C7404" t="str">
        <f t="shared" si="692"/>
        <v>ON</v>
      </c>
      <c r="D7404" s="4">
        <f t="shared" si="694"/>
        <v>42738.416666648714</v>
      </c>
      <c r="E7404" t="str">
        <f t="shared" si="695"/>
        <v>LRKPLGS</v>
      </c>
      <c r="F7404" s="39">
        <v>109.07370758056641</v>
      </c>
      <c r="G7404">
        <f t="shared" si="693"/>
        <v>1.6790197095875043E-3</v>
      </c>
      <c r="H7404" s="38">
        <f>G7404*SUMIF('Manual Inputs'!$B$11:$B$22,'Expanded kW'!A7404,'Manual Inputs'!$C$11:$C$22)</f>
        <v>51574.522296266594</v>
      </c>
    </row>
    <row r="7405" spans="1:8" x14ac:dyDescent="0.2">
      <c r="A7405">
        <f t="shared" si="690"/>
        <v>1</v>
      </c>
      <c r="B7405" t="b">
        <f t="shared" si="691"/>
        <v>0</v>
      </c>
      <c r="C7405" t="str">
        <f t="shared" si="692"/>
        <v>ON</v>
      </c>
      <c r="D7405" s="4">
        <f t="shared" si="694"/>
        <v>42738.458333315379</v>
      </c>
      <c r="E7405" t="str">
        <f t="shared" si="695"/>
        <v>LRKPLGS</v>
      </c>
      <c r="F7405" s="39">
        <v>106.02585601806641</v>
      </c>
      <c r="G7405">
        <f t="shared" si="693"/>
        <v>1.6321027856207029E-3</v>
      </c>
      <c r="H7405" s="38">
        <f>G7405*SUMIF('Manual Inputs'!$B$11:$B$22,'Expanded kW'!A7405,'Manual Inputs'!$C$11:$C$22)</f>
        <v>50133.373078433695</v>
      </c>
    </row>
    <row r="7406" spans="1:8" x14ac:dyDescent="0.2">
      <c r="A7406">
        <f t="shared" si="690"/>
        <v>1</v>
      </c>
      <c r="B7406" t="b">
        <f t="shared" si="691"/>
        <v>0</v>
      </c>
      <c r="C7406" t="str">
        <f t="shared" si="692"/>
        <v>ON</v>
      </c>
      <c r="D7406" s="4">
        <f t="shared" si="694"/>
        <v>42738.499999982043</v>
      </c>
      <c r="E7406" t="str">
        <f t="shared" si="695"/>
        <v>LRKPLGS</v>
      </c>
      <c r="F7406" s="39">
        <v>114.47783660888672</v>
      </c>
      <c r="G7406">
        <f t="shared" si="693"/>
        <v>1.7622078522936794E-3</v>
      </c>
      <c r="H7406" s="38">
        <f>G7406*SUMIF('Manual Inputs'!$B$11:$B$22,'Expanded kW'!A7406,'Manual Inputs'!$C$11:$C$22)</f>
        <v>54129.816136050453</v>
      </c>
    </row>
    <row r="7407" spans="1:8" x14ac:dyDescent="0.2">
      <c r="A7407">
        <f t="shared" si="690"/>
        <v>1</v>
      </c>
      <c r="B7407" t="b">
        <f t="shared" si="691"/>
        <v>0</v>
      </c>
      <c r="C7407" t="str">
        <f t="shared" si="692"/>
        <v>ON</v>
      </c>
      <c r="D7407" s="4">
        <f t="shared" si="694"/>
        <v>42738.541666648707</v>
      </c>
      <c r="E7407" t="str">
        <f t="shared" si="695"/>
        <v>LRKPLGS</v>
      </c>
      <c r="F7407" s="39">
        <v>109.56488037109375</v>
      </c>
      <c r="G7407">
        <f t="shared" si="693"/>
        <v>1.6865805490822044E-3</v>
      </c>
      <c r="H7407" s="38">
        <f>G7407*SUMIF('Manual Inputs'!$B$11:$B$22,'Expanded kW'!A7407,'Manual Inputs'!$C$11:$C$22)</f>
        <v>51806.768935702232</v>
      </c>
    </row>
    <row r="7408" spans="1:8" x14ac:dyDescent="0.2">
      <c r="A7408">
        <f t="shared" si="690"/>
        <v>1</v>
      </c>
      <c r="B7408" t="b">
        <f t="shared" si="691"/>
        <v>0</v>
      </c>
      <c r="C7408" t="str">
        <f t="shared" si="692"/>
        <v>ON</v>
      </c>
      <c r="D7408" s="4">
        <f t="shared" si="694"/>
        <v>42738.583333315371</v>
      </c>
      <c r="E7408" t="str">
        <f t="shared" si="695"/>
        <v>LRKPLGS</v>
      </c>
      <c r="F7408" s="39">
        <v>116.33104705810547</v>
      </c>
      <c r="G7408">
        <f t="shared" si="693"/>
        <v>1.7907351384680626E-3</v>
      </c>
      <c r="H7408" s="38">
        <f>G7408*SUMIF('Manual Inputs'!$B$11:$B$22,'Expanded kW'!A7408,'Manual Inputs'!$C$11:$C$22)</f>
        <v>55006.090040669573</v>
      </c>
    </row>
    <row r="7409" spans="1:8" x14ac:dyDescent="0.2">
      <c r="A7409">
        <f t="shared" si="690"/>
        <v>1</v>
      </c>
      <c r="B7409" t="b">
        <f t="shared" si="691"/>
        <v>0</v>
      </c>
      <c r="C7409" t="str">
        <f t="shared" si="692"/>
        <v>ON</v>
      </c>
      <c r="D7409" s="4">
        <f t="shared" si="694"/>
        <v>42738.624999982036</v>
      </c>
      <c r="E7409" t="str">
        <f t="shared" si="695"/>
        <v>LRKPLGS</v>
      </c>
      <c r="F7409" s="39">
        <v>109.50476837158203</v>
      </c>
      <c r="G7409">
        <f t="shared" si="693"/>
        <v>1.6856552185492862E-3</v>
      </c>
      <c r="H7409" s="38">
        <f>G7409*SUMIF('Manual Inputs'!$B$11:$B$22,'Expanded kW'!A7409,'Manual Inputs'!$C$11:$C$22)</f>
        <v>51778.345517008041</v>
      </c>
    </row>
    <row r="7410" spans="1:8" x14ac:dyDescent="0.2">
      <c r="A7410">
        <f t="shared" si="690"/>
        <v>1</v>
      </c>
      <c r="B7410" t="b">
        <f t="shared" si="691"/>
        <v>0</v>
      </c>
      <c r="C7410" t="str">
        <f t="shared" si="692"/>
        <v>ON</v>
      </c>
      <c r="D7410" s="4">
        <f t="shared" si="694"/>
        <v>42738.6666666487</v>
      </c>
      <c r="E7410" t="str">
        <f t="shared" si="695"/>
        <v>LRKPLGS</v>
      </c>
      <c r="F7410" s="39">
        <v>95.932151794433594</v>
      </c>
      <c r="G7410">
        <f t="shared" si="693"/>
        <v>1.4767259426568934E-3</v>
      </c>
      <c r="H7410" s="38">
        <f>G7410*SUMIF('Manual Inputs'!$B$11:$B$22,'Expanded kW'!A7410,'Manual Inputs'!$C$11:$C$22)</f>
        <v>45360.65575653327</v>
      </c>
    </row>
    <row r="7411" spans="1:8" x14ac:dyDescent="0.2">
      <c r="A7411">
        <f t="shared" si="690"/>
        <v>1</v>
      </c>
      <c r="B7411" t="b">
        <f t="shared" si="691"/>
        <v>0</v>
      </c>
      <c r="C7411" t="str">
        <f t="shared" si="692"/>
        <v>ON</v>
      </c>
      <c r="D7411" s="4">
        <f t="shared" si="694"/>
        <v>42738.708333315364</v>
      </c>
      <c r="E7411" t="str">
        <f t="shared" si="695"/>
        <v>LRKPLGS</v>
      </c>
      <c r="F7411" s="39">
        <v>94.145042419433594</v>
      </c>
      <c r="G7411">
        <f t="shared" si="693"/>
        <v>1.4492161794850747E-3</v>
      </c>
      <c r="H7411" s="38">
        <f>G7411*SUMIF('Manual Inputs'!$B$11:$B$22,'Expanded kW'!A7411,'Manual Inputs'!$C$11:$C$22)</f>
        <v>44515.637150754941</v>
      </c>
    </row>
    <row r="7412" spans="1:8" x14ac:dyDescent="0.2">
      <c r="A7412">
        <f t="shared" si="690"/>
        <v>1</v>
      </c>
      <c r="B7412" t="b">
        <f t="shared" si="691"/>
        <v>0</v>
      </c>
      <c r="C7412" t="str">
        <f t="shared" si="692"/>
        <v>ON</v>
      </c>
      <c r="D7412" s="4">
        <f t="shared" si="694"/>
        <v>42738.749999982028</v>
      </c>
      <c r="E7412" t="str">
        <f t="shared" si="695"/>
        <v>LRKPLGS</v>
      </c>
      <c r="F7412" s="39">
        <v>82.783851623535156</v>
      </c>
      <c r="G7412">
        <f t="shared" si="693"/>
        <v>1.274328356435624E-3</v>
      </c>
      <c r="H7412" s="38">
        <f>G7412*SUMIF('Manual Inputs'!$B$11:$B$22,'Expanded kW'!A7412,'Manual Inputs'!$C$11:$C$22)</f>
        <v>39143.600195080748</v>
      </c>
    </row>
    <row r="7413" spans="1:8" x14ac:dyDescent="0.2">
      <c r="A7413">
        <f t="shared" si="690"/>
        <v>1</v>
      </c>
      <c r="B7413" t="b">
        <f t="shared" si="691"/>
        <v>0</v>
      </c>
      <c r="C7413" t="str">
        <f t="shared" si="692"/>
        <v>ON</v>
      </c>
      <c r="D7413" s="4">
        <f t="shared" si="694"/>
        <v>42738.791666648693</v>
      </c>
      <c r="E7413" t="str">
        <f t="shared" si="695"/>
        <v>LRKPLGS</v>
      </c>
      <c r="F7413" s="39">
        <v>81.020736694335938</v>
      </c>
      <c r="G7413">
        <f t="shared" si="693"/>
        <v>1.2471879503555717E-3</v>
      </c>
      <c r="H7413" s="38">
        <f>G7413*SUMIF('Manual Inputs'!$B$11:$B$22,'Expanded kW'!A7413,'Manual Inputs'!$C$11:$C$22)</f>
        <v>38309.927147341914</v>
      </c>
    </row>
    <row r="7414" spans="1:8" x14ac:dyDescent="0.2">
      <c r="A7414">
        <f t="shared" si="690"/>
        <v>1</v>
      </c>
      <c r="B7414" t="b">
        <f t="shared" si="691"/>
        <v>0</v>
      </c>
      <c r="C7414" t="str">
        <f t="shared" si="692"/>
        <v>ON</v>
      </c>
      <c r="D7414" s="4">
        <f t="shared" si="694"/>
        <v>42738.833333315357</v>
      </c>
      <c r="E7414" t="str">
        <f t="shared" si="695"/>
        <v>LRKPLGS</v>
      </c>
      <c r="F7414" s="39">
        <v>76.4156494140625</v>
      </c>
      <c r="G7414">
        <f t="shared" si="693"/>
        <v>1.1762998098544465E-3</v>
      </c>
      <c r="H7414" s="38">
        <f>G7414*SUMIF('Manual Inputs'!$B$11:$B$22,'Expanded kW'!A7414,'Manual Inputs'!$C$11:$C$22)</f>
        <v>36132.453016490668</v>
      </c>
    </row>
    <row r="7415" spans="1:8" x14ac:dyDescent="0.2">
      <c r="A7415">
        <f t="shared" si="690"/>
        <v>1</v>
      </c>
      <c r="B7415" t="b">
        <f t="shared" si="691"/>
        <v>0</v>
      </c>
      <c r="C7415" t="str">
        <f t="shared" si="692"/>
        <v>OFF</v>
      </c>
      <c r="D7415" s="4">
        <f t="shared" si="694"/>
        <v>42738.874999982021</v>
      </c>
      <c r="E7415" t="str">
        <f t="shared" si="695"/>
        <v>LRKPLGS</v>
      </c>
      <c r="F7415" s="39">
        <v>79.080657958984375</v>
      </c>
      <c r="G7415">
        <f t="shared" si="693"/>
        <v>1.2173234623220938E-3</v>
      </c>
      <c r="H7415" s="38">
        <f>G7415*SUMIF('Manual Inputs'!$B$11:$B$22,'Expanded kW'!A7415,'Manual Inputs'!$C$11:$C$22)</f>
        <v>37392.578354380094</v>
      </c>
    </row>
    <row r="7416" spans="1:8" x14ac:dyDescent="0.2">
      <c r="A7416">
        <f t="shared" si="690"/>
        <v>1</v>
      </c>
      <c r="B7416" t="b">
        <f t="shared" si="691"/>
        <v>0</v>
      </c>
      <c r="C7416" t="str">
        <f t="shared" si="692"/>
        <v>OFF</v>
      </c>
      <c r="D7416" s="4">
        <f t="shared" si="694"/>
        <v>42738.916666648685</v>
      </c>
      <c r="E7416" t="str">
        <f t="shared" si="695"/>
        <v>LRKPLGS</v>
      </c>
      <c r="F7416" s="39">
        <v>75.221603393554688</v>
      </c>
      <c r="G7416">
        <f t="shared" si="693"/>
        <v>1.1579193325876745E-3</v>
      </c>
      <c r="H7416" s="38">
        <f>G7416*SUMIF('Manual Inputs'!$B$11:$B$22,'Expanded kW'!A7416,'Manual Inputs'!$C$11:$C$22)</f>
        <v>35567.859087546232</v>
      </c>
    </row>
    <row r="7417" spans="1:8" x14ac:dyDescent="0.2">
      <c r="A7417">
        <f t="shared" si="690"/>
        <v>1</v>
      </c>
      <c r="B7417" t="b">
        <f t="shared" si="691"/>
        <v>0</v>
      </c>
      <c r="C7417" t="str">
        <f t="shared" si="692"/>
        <v>OFF</v>
      </c>
      <c r="D7417" s="4">
        <f t="shared" si="694"/>
        <v>42738.95833331535</v>
      </c>
      <c r="E7417" t="str">
        <f t="shared" si="695"/>
        <v>LRKPLGS</v>
      </c>
      <c r="F7417" s="39">
        <v>66.352516174316406</v>
      </c>
      <c r="G7417">
        <f t="shared" si="693"/>
        <v>1.0213935595350596E-3</v>
      </c>
      <c r="H7417" s="38">
        <f>G7417*SUMIF('Manual Inputs'!$B$11:$B$22,'Expanded kW'!A7417,'Manual Inputs'!$C$11:$C$22)</f>
        <v>31374.190909555044</v>
      </c>
    </row>
    <row r="7418" spans="1:8" x14ac:dyDescent="0.2">
      <c r="A7418">
        <f t="shared" si="690"/>
        <v>1</v>
      </c>
      <c r="B7418" t="b">
        <f t="shared" si="691"/>
        <v>0</v>
      </c>
      <c r="C7418" t="str">
        <f t="shared" si="692"/>
        <v>OFF</v>
      </c>
      <c r="D7418" s="4">
        <f t="shared" si="694"/>
        <v>42738.999999982014</v>
      </c>
      <c r="E7418" t="str">
        <f t="shared" si="695"/>
        <v>LRKPLGS</v>
      </c>
      <c r="F7418" s="39">
        <v>65.1884765625</v>
      </c>
      <c r="G7418">
        <f t="shared" si="693"/>
        <v>1.0034749841576092E-3</v>
      </c>
      <c r="H7418" s="38">
        <f>G7418*SUMIF('Manual Inputs'!$B$11:$B$22,'Expanded kW'!A7418,'Manual Inputs'!$C$11:$C$22)</f>
        <v>30823.785241268586</v>
      </c>
    </row>
    <row r="7419" spans="1:8" x14ac:dyDescent="0.2">
      <c r="A7419">
        <f t="shared" si="690"/>
        <v>1</v>
      </c>
      <c r="B7419" t="b">
        <f t="shared" si="691"/>
        <v>0</v>
      </c>
      <c r="C7419" t="str">
        <f t="shared" si="692"/>
        <v>OFF</v>
      </c>
      <c r="D7419" s="4">
        <f t="shared" si="694"/>
        <v>42739.041666648678</v>
      </c>
      <c r="E7419" t="str">
        <f t="shared" si="695"/>
        <v>LRKPLGS</v>
      </c>
      <c r="F7419" s="39">
        <v>63.307430267333984</v>
      </c>
      <c r="G7419">
        <f t="shared" si="693"/>
        <v>9.7451920852398624E-4</v>
      </c>
      <c r="H7419" s="38">
        <f>G7419*SUMIF('Manual Inputs'!$B$11:$B$22,'Expanded kW'!A7419,'Manual Inputs'!$C$11:$C$22)</f>
        <v>29934.349407076461</v>
      </c>
    </row>
    <row r="7420" spans="1:8" x14ac:dyDescent="0.2">
      <c r="A7420">
        <f t="shared" si="690"/>
        <v>1</v>
      </c>
      <c r="B7420" t="b">
        <f t="shared" si="691"/>
        <v>0</v>
      </c>
      <c r="C7420" t="str">
        <f t="shared" si="692"/>
        <v>OFF</v>
      </c>
      <c r="D7420" s="4">
        <f t="shared" si="694"/>
        <v>42739.083333315342</v>
      </c>
      <c r="E7420" t="str">
        <f t="shared" si="695"/>
        <v>LRKPLGS</v>
      </c>
      <c r="F7420" s="39">
        <v>64.202713012695312</v>
      </c>
      <c r="G7420">
        <f t="shared" si="693"/>
        <v>9.8830069086706094E-4</v>
      </c>
      <c r="H7420" s="38">
        <f>G7420*SUMIF('Manual Inputs'!$B$11:$B$22,'Expanded kW'!A7420,'Manual Inputs'!$C$11:$C$22)</f>
        <v>30357.67580659391</v>
      </c>
    </row>
    <row r="7421" spans="1:8" x14ac:dyDescent="0.2">
      <c r="A7421">
        <f t="shared" si="690"/>
        <v>1</v>
      </c>
      <c r="B7421" t="b">
        <f t="shared" si="691"/>
        <v>0</v>
      </c>
      <c r="C7421" t="str">
        <f t="shared" si="692"/>
        <v>OFF</v>
      </c>
      <c r="D7421" s="4">
        <f t="shared" si="694"/>
        <v>42739.124999982007</v>
      </c>
      <c r="E7421" t="str">
        <f t="shared" si="695"/>
        <v>LRKPLGS</v>
      </c>
      <c r="F7421" s="39">
        <v>65.985389709472656</v>
      </c>
      <c r="G7421">
        <f t="shared" si="693"/>
        <v>1.0157422198670781E-3</v>
      </c>
      <c r="H7421" s="38">
        <f>G7421*SUMIF('Manual Inputs'!$B$11:$B$22,'Expanded kW'!A7421,'Manual Inputs'!$C$11:$C$22)</f>
        <v>31200.598460314712</v>
      </c>
    </row>
    <row r="7422" spans="1:8" x14ac:dyDescent="0.2">
      <c r="A7422">
        <f t="shared" si="690"/>
        <v>1</v>
      </c>
      <c r="B7422" t="b">
        <f t="shared" si="691"/>
        <v>0</v>
      </c>
      <c r="C7422" t="str">
        <f t="shared" si="692"/>
        <v>OFF</v>
      </c>
      <c r="D7422" s="4">
        <f t="shared" si="694"/>
        <v>42739.166666648671</v>
      </c>
      <c r="E7422" t="str">
        <f t="shared" si="695"/>
        <v>LRKPLGS</v>
      </c>
      <c r="F7422" s="39">
        <v>68.916694641113281</v>
      </c>
      <c r="G7422">
        <f t="shared" si="693"/>
        <v>1.0608650901188323E-3</v>
      </c>
      <c r="H7422" s="38">
        <f>G7422*SUMIF('Manual Inputs'!$B$11:$B$22,'Expanded kW'!A7422,'Manual Inputs'!$C$11:$C$22)</f>
        <v>32586.639651244139</v>
      </c>
    </row>
    <row r="7423" spans="1:8" x14ac:dyDescent="0.2">
      <c r="A7423">
        <f t="shared" si="690"/>
        <v>1</v>
      </c>
      <c r="B7423" t="b">
        <f t="shared" si="691"/>
        <v>0</v>
      </c>
      <c r="C7423" t="str">
        <f t="shared" si="692"/>
        <v>OFF</v>
      </c>
      <c r="D7423" s="4">
        <f t="shared" si="694"/>
        <v>42739.208333315335</v>
      </c>
      <c r="E7423" t="str">
        <f t="shared" si="695"/>
        <v>LRKPLGS</v>
      </c>
      <c r="F7423" s="39">
        <v>79.117904663085938</v>
      </c>
      <c r="G7423">
        <f t="shared" si="693"/>
        <v>1.2178968172734464E-3</v>
      </c>
      <c r="H7423" s="38">
        <f>G7423*SUMIF('Manual Inputs'!$B$11:$B$22,'Expanded kW'!A7423,'Manual Inputs'!$C$11:$C$22)</f>
        <v>37410.190123648412</v>
      </c>
    </row>
    <row r="7424" spans="1:8" x14ac:dyDescent="0.2">
      <c r="A7424">
        <f t="shared" si="690"/>
        <v>1</v>
      </c>
      <c r="B7424" t="b">
        <f t="shared" si="691"/>
        <v>0</v>
      </c>
      <c r="C7424" t="str">
        <f t="shared" si="692"/>
        <v>OFF</v>
      </c>
      <c r="D7424" s="4">
        <f t="shared" si="694"/>
        <v>42739.249999981999</v>
      </c>
      <c r="E7424" t="str">
        <f t="shared" si="695"/>
        <v>LRKPLGS</v>
      </c>
      <c r="F7424" s="39">
        <v>91.814598083496094</v>
      </c>
      <c r="G7424">
        <f t="shared" si="693"/>
        <v>1.4133426215128619E-3</v>
      </c>
      <c r="H7424" s="38">
        <f>G7424*SUMIF('Manual Inputs'!$B$11:$B$22,'Expanded kW'!A7424,'Manual Inputs'!$C$11:$C$22)</f>
        <v>43413.70749208593</v>
      </c>
    </row>
    <row r="7425" spans="1:8" x14ac:dyDescent="0.2">
      <c r="A7425">
        <f t="shared" si="690"/>
        <v>1</v>
      </c>
      <c r="B7425" t="b">
        <f t="shared" si="691"/>
        <v>0</v>
      </c>
      <c r="C7425" t="str">
        <f t="shared" si="692"/>
        <v>ON</v>
      </c>
      <c r="D7425" s="4">
        <f t="shared" si="694"/>
        <v>42739.291666648664</v>
      </c>
      <c r="E7425" t="str">
        <f t="shared" si="695"/>
        <v>LRKPLGS</v>
      </c>
      <c r="F7425" s="39">
        <v>96.088462829589844</v>
      </c>
      <c r="G7425">
        <f t="shared" si="693"/>
        <v>1.4791321073933357E-3</v>
      </c>
      <c r="H7425" s="38">
        <f>G7425*SUMIF('Manual Inputs'!$B$11:$B$22,'Expanded kW'!A7425,'Manual Inputs'!$C$11:$C$22)</f>
        <v>45434.566024613821</v>
      </c>
    </row>
    <row r="7426" spans="1:8" x14ac:dyDescent="0.2">
      <c r="A7426">
        <f t="shared" ref="A7426:A7489" si="696">MONTH(D7426)</f>
        <v>1</v>
      </c>
      <c r="B7426" t="b">
        <f t="shared" ref="B7426:B7489" si="697">IF(ISNA(VLOOKUP(DATE(YEAR(D7426),MONTH(D7426),DAY(D7426)),Holidays,1,FALSE)),FALSE,TRUE)</f>
        <v>0</v>
      </c>
      <c r="C7426" t="str">
        <f t="shared" ref="C7426:C7489" si="698">IF(OR(HOUR(D7426)&lt;PkStart,HOUR(D7426)&gt;OPkStart-1,WEEKDAY(D7426,2)&gt;5,B7426)=TRUE,"OFF","ON")</f>
        <v>ON</v>
      </c>
      <c r="D7426" s="4">
        <f t="shared" si="694"/>
        <v>42739.333333315328</v>
      </c>
      <c r="E7426" t="str">
        <f t="shared" si="695"/>
        <v>LRKPLGS</v>
      </c>
      <c r="F7426" s="39">
        <v>105.55626678466797</v>
      </c>
      <c r="G7426">
        <f t="shared" ref="G7426:G7489" si="699">IF(SUMIF($A$2:$A$8761,A7426,$F$2:$F$8761)=0,0,F7426/SUMIF($A$2:$A$8761,A7426,$F$2:$F$8761))</f>
        <v>1.6248741913446379E-3</v>
      </c>
      <c r="H7426" s="38">
        <f>G7426*SUMIF('Manual Inputs'!$B$11:$B$22,'Expanded kW'!A7426,'Manual Inputs'!$C$11:$C$22)</f>
        <v>49911.332029997662</v>
      </c>
    </row>
    <row r="7427" spans="1:8" x14ac:dyDescent="0.2">
      <c r="A7427">
        <f t="shared" si="696"/>
        <v>1</v>
      </c>
      <c r="B7427" t="b">
        <f t="shared" si="697"/>
        <v>0</v>
      </c>
      <c r="C7427" t="str">
        <f t="shared" si="698"/>
        <v>ON</v>
      </c>
      <c r="D7427" s="4">
        <f t="shared" si="694"/>
        <v>42739.374999981992</v>
      </c>
      <c r="E7427" t="str">
        <f t="shared" si="695"/>
        <v>LRKPLGS</v>
      </c>
      <c r="F7427" s="39">
        <v>113.07272338867188</v>
      </c>
      <c r="G7427">
        <f t="shared" si="699"/>
        <v>1.7405783244883641E-3</v>
      </c>
      <c r="H7427" s="38">
        <f>G7427*SUMIF('Manual Inputs'!$B$11:$B$22,'Expanded kW'!A7427,'Manual Inputs'!$C$11:$C$22)</f>
        <v>53465.420978755355</v>
      </c>
    </row>
    <row r="7428" spans="1:8" x14ac:dyDescent="0.2">
      <c r="A7428">
        <f t="shared" si="696"/>
        <v>1</v>
      </c>
      <c r="B7428" t="b">
        <f t="shared" si="697"/>
        <v>0</v>
      </c>
      <c r="C7428" t="str">
        <f t="shared" si="698"/>
        <v>ON</v>
      </c>
      <c r="D7428" s="4">
        <f t="shared" ref="D7428:D7491" si="700">+D7427+1/24</f>
        <v>42739.416666648656</v>
      </c>
      <c r="E7428" t="str">
        <f t="shared" ref="E7428:E7491" si="701">+E7427</f>
        <v>LRKPLGS</v>
      </c>
      <c r="F7428" s="39">
        <v>111.78647613525391</v>
      </c>
      <c r="G7428">
        <f t="shared" si="699"/>
        <v>1.7207785529595899E-3</v>
      </c>
      <c r="H7428" s="38">
        <f>G7428*SUMIF('Manual Inputs'!$B$11:$B$22,'Expanded kW'!A7428,'Manual Inputs'!$C$11:$C$22)</f>
        <v>52857.230525516054</v>
      </c>
    </row>
    <row r="7429" spans="1:8" x14ac:dyDescent="0.2">
      <c r="A7429">
        <f t="shared" si="696"/>
        <v>1</v>
      </c>
      <c r="B7429" t="b">
        <f t="shared" si="697"/>
        <v>0</v>
      </c>
      <c r="C7429" t="str">
        <f t="shared" si="698"/>
        <v>ON</v>
      </c>
      <c r="D7429" s="4">
        <f t="shared" si="700"/>
        <v>42739.45833331532</v>
      </c>
      <c r="E7429" t="str">
        <f t="shared" si="701"/>
        <v>LRKPLGS</v>
      </c>
      <c r="F7429" s="39">
        <v>110.89044952392578</v>
      </c>
      <c r="G7429">
        <f t="shared" si="699"/>
        <v>1.7069856199594571E-3</v>
      </c>
      <c r="H7429" s="38">
        <f>G7429*SUMIF('Manual Inputs'!$B$11:$B$22,'Expanded kW'!A7429,'Manual Inputs'!$C$11:$C$22)</f>
        <v>52433.552395661922</v>
      </c>
    </row>
    <row r="7430" spans="1:8" x14ac:dyDescent="0.2">
      <c r="A7430">
        <f t="shared" si="696"/>
        <v>1</v>
      </c>
      <c r="B7430" t="b">
        <f t="shared" si="697"/>
        <v>0</v>
      </c>
      <c r="C7430" t="str">
        <f t="shared" si="698"/>
        <v>ON</v>
      </c>
      <c r="D7430" s="4">
        <f t="shared" si="700"/>
        <v>42739.499999981985</v>
      </c>
      <c r="E7430" t="str">
        <f t="shared" si="701"/>
        <v>LRKPLGS</v>
      </c>
      <c r="F7430" s="39">
        <v>108.87236785888672</v>
      </c>
      <c r="G7430">
        <f t="shared" si="699"/>
        <v>1.675920398410488E-3</v>
      </c>
      <c r="H7430" s="38">
        <f>G7430*SUMIF('Manual Inputs'!$B$11:$B$22,'Expanded kW'!A7430,'Manual Inputs'!$C$11:$C$22)</f>
        <v>51479.320618472491</v>
      </c>
    </row>
    <row r="7431" spans="1:8" x14ac:dyDescent="0.2">
      <c r="A7431">
        <f t="shared" si="696"/>
        <v>1</v>
      </c>
      <c r="B7431" t="b">
        <f t="shared" si="697"/>
        <v>0</v>
      </c>
      <c r="C7431" t="str">
        <f t="shared" si="698"/>
        <v>ON</v>
      </c>
      <c r="D7431" s="4">
        <f t="shared" si="700"/>
        <v>42739.541666648649</v>
      </c>
      <c r="E7431" t="str">
        <f t="shared" si="701"/>
        <v>LRKPLGS</v>
      </c>
      <c r="F7431" s="39">
        <v>106.36289978027344</v>
      </c>
      <c r="G7431">
        <f t="shared" si="699"/>
        <v>1.6372910489729972E-3</v>
      </c>
      <c r="H7431" s="38">
        <f>G7431*SUMIF('Manual Inputs'!$B$11:$B$22,'Expanded kW'!A7431,'Manual Inputs'!$C$11:$C$22)</f>
        <v>50292.741192109708</v>
      </c>
    </row>
    <row r="7432" spans="1:8" x14ac:dyDescent="0.2">
      <c r="A7432">
        <f t="shared" si="696"/>
        <v>1</v>
      </c>
      <c r="B7432" t="b">
        <f t="shared" si="697"/>
        <v>0</v>
      </c>
      <c r="C7432" t="str">
        <f t="shared" si="698"/>
        <v>ON</v>
      </c>
      <c r="D7432" s="4">
        <f t="shared" si="700"/>
        <v>42739.583333315313</v>
      </c>
      <c r="E7432" t="str">
        <f t="shared" si="701"/>
        <v>LRKPLGS</v>
      </c>
      <c r="F7432" s="39">
        <v>112.82965087890625</v>
      </c>
      <c r="G7432">
        <f t="shared" si="699"/>
        <v>1.7368366020897382E-3</v>
      </c>
      <c r="H7432" s="38">
        <f>G7432*SUMIF('Manual Inputs'!$B$11:$B$22,'Expanded kW'!A7432,'Manual Inputs'!$C$11:$C$22)</f>
        <v>53350.486327200982</v>
      </c>
    </row>
    <row r="7433" spans="1:8" x14ac:dyDescent="0.2">
      <c r="A7433">
        <f t="shared" si="696"/>
        <v>1</v>
      </c>
      <c r="B7433" t="b">
        <f t="shared" si="697"/>
        <v>0</v>
      </c>
      <c r="C7433" t="str">
        <f t="shared" si="698"/>
        <v>ON</v>
      </c>
      <c r="D7433" s="4">
        <f t="shared" si="700"/>
        <v>42739.624999981977</v>
      </c>
      <c r="E7433" t="str">
        <f t="shared" si="701"/>
        <v>LRKPLGS</v>
      </c>
      <c r="F7433" s="39">
        <v>110.57003021240234</v>
      </c>
      <c r="G7433">
        <f t="shared" si="699"/>
        <v>1.7020532641120782E-3</v>
      </c>
      <c r="H7433" s="38">
        <f>G7433*SUMIF('Manual Inputs'!$B$11:$B$22,'Expanded kW'!A7433,'Manual Inputs'!$C$11:$C$22)</f>
        <v>52282.045004074324</v>
      </c>
    </row>
    <row r="7434" spans="1:8" x14ac:dyDescent="0.2">
      <c r="A7434">
        <f t="shared" si="696"/>
        <v>1</v>
      </c>
      <c r="B7434" t="b">
        <f t="shared" si="697"/>
        <v>0</v>
      </c>
      <c r="C7434" t="str">
        <f t="shared" si="698"/>
        <v>ON</v>
      </c>
      <c r="D7434" s="4">
        <f t="shared" si="700"/>
        <v>42739.666666648642</v>
      </c>
      <c r="E7434" t="str">
        <f t="shared" si="701"/>
        <v>LRKPLGS</v>
      </c>
      <c r="F7434" s="39">
        <v>98.339958190917969</v>
      </c>
      <c r="G7434">
        <f t="shared" si="699"/>
        <v>1.5137903689631323E-3</v>
      </c>
      <c r="H7434" s="38">
        <f>G7434*SUMIF('Manual Inputs'!$B$11:$B$22,'Expanded kW'!A7434,'Manual Inputs'!$C$11:$C$22)</f>
        <v>46499.165370216768</v>
      </c>
    </row>
    <row r="7435" spans="1:8" x14ac:dyDescent="0.2">
      <c r="A7435">
        <f t="shared" si="696"/>
        <v>1</v>
      </c>
      <c r="B7435" t="b">
        <f t="shared" si="697"/>
        <v>0</v>
      </c>
      <c r="C7435" t="str">
        <f t="shared" si="698"/>
        <v>ON</v>
      </c>
      <c r="D7435" s="4">
        <f t="shared" si="700"/>
        <v>42739.708333315306</v>
      </c>
      <c r="E7435" t="str">
        <f t="shared" si="701"/>
        <v>LRKPLGS</v>
      </c>
      <c r="F7435" s="39">
        <v>97.235435485839844</v>
      </c>
      <c r="G7435">
        <f t="shared" si="699"/>
        <v>1.496787963592954E-3</v>
      </c>
      <c r="H7435" s="38">
        <f>G7435*SUMIF('Manual Inputs'!$B$11:$B$22,'Expanded kW'!A7435,'Manual Inputs'!$C$11:$C$22)</f>
        <v>45976.901736355168</v>
      </c>
    </row>
    <row r="7436" spans="1:8" x14ac:dyDescent="0.2">
      <c r="A7436">
        <f t="shared" si="696"/>
        <v>1</v>
      </c>
      <c r="B7436" t="b">
        <f t="shared" si="697"/>
        <v>0</v>
      </c>
      <c r="C7436" t="str">
        <f t="shared" si="698"/>
        <v>ON</v>
      </c>
      <c r="D7436" s="4">
        <f t="shared" si="700"/>
        <v>42739.74999998197</v>
      </c>
      <c r="E7436" t="str">
        <f t="shared" si="701"/>
        <v>LRKPLGS</v>
      </c>
      <c r="F7436" s="39">
        <v>91.75897216796875</v>
      </c>
      <c r="G7436">
        <f t="shared" si="699"/>
        <v>1.4124863472502009E-3</v>
      </c>
      <c r="H7436" s="38">
        <f>G7436*SUMIF('Manual Inputs'!$B$11:$B$22,'Expanded kW'!A7436,'Manual Inputs'!$C$11:$C$22)</f>
        <v>43387.405277883699</v>
      </c>
    </row>
    <row r="7437" spans="1:8" x14ac:dyDescent="0.2">
      <c r="A7437">
        <f t="shared" si="696"/>
        <v>1</v>
      </c>
      <c r="B7437" t="b">
        <f t="shared" si="697"/>
        <v>0</v>
      </c>
      <c r="C7437" t="str">
        <f t="shared" si="698"/>
        <v>ON</v>
      </c>
      <c r="D7437" s="4">
        <f t="shared" si="700"/>
        <v>42739.791666648634</v>
      </c>
      <c r="E7437" t="str">
        <f t="shared" si="701"/>
        <v>LRKPLGS</v>
      </c>
      <c r="F7437" s="39">
        <v>86.036102294921875</v>
      </c>
      <c r="G7437">
        <f t="shared" si="699"/>
        <v>1.3243916860766749E-3</v>
      </c>
      <c r="H7437" s="38">
        <f>G7437*SUMIF('Manual Inputs'!$B$11:$B$22,'Expanded kW'!A7437,'Manual Inputs'!$C$11:$C$22)</f>
        <v>40681.397694451414</v>
      </c>
    </row>
    <row r="7438" spans="1:8" x14ac:dyDescent="0.2">
      <c r="A7438">
        <f t="shared" si="696"/>
        <v>1</v>
      </c>
      <c r="B7438" t="b">
        <f t="shared" si="697"/>
        <v>0</v>
      </c>
      <c r="C7438" t="str">
        <f t="shared" si="698"/>
        <v>ON</v>
      </c>
      <c r="D7438" s="4">
        <f t="shared" si="700"/>
        <v>42739.833333315299</v>
      </c>
      <c r="E7438" t="str">
        <f t="shared" si="701"/>
        <v>LRKPLGS</v>
      </c>
      <c r="F7438" s="39">
        <v>88.783958435058594</v>
      </c>
      <c r="G7438">
        <f t="shared" si="699"/>
        <v>1.3666906481339858E-3</v>
      </c>
      <c r="H7438" s="38">
        <f>G7438*SUMIF('Manual Inputs'!$B$11:$B$22,'Expanded kW'!A7438,'Manual Inputs'!$C$11:$C$22)</f>
        <v>41980.696773120158</v>
      </c>
    </row>
    <row r="7439" spans="1:8" x14ac:dyDescent="0.2">
      <c r="A7439">
        <f t="shared" si="696"/>
        <v>1</v>
      </c>
      <c r="B7439" t="b">
        <f t="shared" si="697"/>
        <v>0</v>
      </c>
      <c r="C7439" t="str">
        <f t="shared" si="698"/>
        <v>OFF</v>
      </c>
      <c r="D7439" s="4">
        <f t="shared" si="700"/>
        <v>42739.874999981963</v>
      </c>
      <c r="E7439" t="str">
        <f t="shared" si="701"/>
        <v>LRKPLGS</v>
      </c>
      <c r="F7439" s="39">
        <v>86.7064208984375</v>
      </c>
      <c r="G7439">
        <f t="shared" si="699"/>
        <v>1.3347101961188369E-3</v>
      </c>
      <c r="H7439" s="38">
        <f>G7439*SUMIF('Manual Inputs'!$B$11:$B$22,'Expanded kW'!A7439,'Manual Inputs'!$C$11:$C$22)</f>
        <v>40998.351821430944</v>
      </c>
    </row>
    <row r="7440" spans="1:8" x14ac:dyDescent="0.2">
      <c r="A7440">
        <f t="shared" si="696"/>
        <v>1</v>
      </c>
      <c r="B7440" t="b">
        <f t="shared" si="697"/>
        <v>0</v>
      </c>
      <c r="C7440" t="str">
        <f t="shared" si="698"/>
        <v>OFF</v>
      </c>
      <c r="D7440" s="4">
        <f t="shared" si="700"/>
        <v>42739.916666648627</v>
      </c>
      <c r="E7440" t="str">
        <f t="shared" si="701"/>
        <v>LRKPLGS</v>
      </c>
      <c r="F7440" s="39">
        <v>79.889434814453125</v>
      </c>
      <c r="G7440">
        <f t="shared" si="699"/>
        <v>1.2297733213313075E-3</v>
      </c>
      <c r="H7440" s="38">
        <f>G7440*SUMIF('Manual Inputs'!$B$11:$B$22,'Expanded kW'!A7440,'Manual Inputs'!$C$11:$C$22)</f>
        <v>37775.001221359911</v>
      </c>
    </row>
    <row r="7441" spans="1:8" x14ac:dyDescent="0.2">
      <c r="A7441">
        <f t="shared" si="696"/>
        <v>1</v>
      </c>
      <c r="B7441" t="b">
        <f t="shared" si="697"/>
        <v>0</v>
      </c>
      <c r="C7441" t="str">
        <f t="shared" si="698"/>
        <v>OFF</v>
      </c>
      <c r="D7441" s="4">
        <f t="shared" si="700"/>
        <v>42739.958333315291</v>
      </c>
      <c r="E7441" t="str">
        <f t="shared" si="701"/>
        <v>LRKPLGS</v>
      </c>
      <c r="F7441" s="39">
        <v>77.859771728515625</v>
      </c>
      <c r="G7441">
        <f t="shared" si="699"/>
        <v>1.198529821860144E-3</v>
      </c>
      <c r="H7441" s="38">
        <f>G7441*SUMIF('Manual Inputs'!$B$11:$B$22,'Expanded kW'!A7441,'Manual Inputs'!$C$11:$C$22)</f>
        <v>36815.293273390205</v>
      </c>
    </row>
    <row r="7442" spans="1:8" x14ac:dyDescent="0.2">
      <c r="A7442">
        <f t="shared" si="696"/>
        <v>1</v>
      </c>
      <c r="B7442" t="b">
        <f t="shared" si="697"/>
        <v>0</v>
      </c>
      <c r="C7442" t="str">
        <f t="shared" si="698"/>
        <v>OFF</v>
      </c>
      <c r="D7442" s="4">
        <f t="shared" si="700"/>
        <v>42739.999999981956</v>
      </c>
      <c r="E7442" t="str">
        <f t="shared" si="701"/>
        <v>LRKPLGS</v>
      </c>
      <c r="F7442" s="39">
        <v>75.590705871582031</v>
      </c>
      <c r="G7442">
        <f t="shared" si="699"/>
        <v>1.163601089898507E-3</v>
      </c>
      <c r="H7442" s="38">
        <f>G7442*SUMIF('Manual Inputs'!$B$11:$B$22,'Expanded kW'!A7442,'Manual Inputs'!$C$11:$C$22)</f>
        <v>35742.385876860397</v>
      </c>
    </row>
    <row r="7443" spans="1:8" x14ac:dyDescent="0.2">
      <c r="A7443">
        <f t="shared" si="696"/>
        <v>1</v>
      </c>
      <c r="B7443" t="b">
        <f t="shared" si="697"/>
        <v>0</v>
      </c>
      <c r="C7443" t="str">
        <f t="shared" si="698"/>
        <v>OFF</v>
      </c>
      <c r="D7443" s="4">
        <f t="shared" si="700"/>
        <v>42740.04166664862</v>
      </c>
      <c r="E7443" t="str">
        <f t="shared" si="701"/>
        <v>LRKPLGS</v>
      </c>
      <c r="F7443" s="39">
        <v>72.884613037109375</v>
      </c>
      <c r="G7443">
        <f t="shared" si="699"/>
        <v>1.1219450088333519E-3</v>
      </c>
      <c r="H7443" s="38">
        <f>G7443*SUMIF('Manual Inputs'!$B$11:$B$22,'Expanded kW'!A7443,'Manual Inputs'!$C$11:$C$22)</f>
        <v>34462.834201914455</v>
      </c>
    </row>
    <row r="7444" spans="1:8" x14ac:dyDescent="0.2">
      <c r="A7444">
        <f t="shared" si="696"/>
        <v>1</v>
      </c>
      <c r="B7444" t="b">
        <f t="shared" si="697"/>
        <v>0</v>
      </c>
      <c r="C7444" t="str">
        <f t="shared" si="698"/>
        <v>OFF</v>
      </c>
      <c r="D7444" s="4">
        <f t="shared" si="700"/>
        <v>42740.083333315284</v>
      </c>
      <c r="E7444" t="str">
        <f t="shared" si="701"/>
        <v>LRKPLGS</v>
      </c>
      <c r="F7444" s="39">
        <v>72.0654296875</v>
      </c>
      <c r="G7444">
        <f t="shared" si="699"/>
        <v>1.1093349580679637E-3</v>
      </c>
      <c r="H7444" s="38">
        <f>G7444*SUMIF('Manual Inputs'!$B$11:$B$22,'Expanded kW'!A7444,'Manual Inputs'!$C$11:$C$22)</f>
        <v>34075.4907177118</v>
      </c>
    </row>
    <row r="7445" spans="1:8" x14ac:dyDescent="0.2">
      <c r="A7445">
        <f t="shared" si="696"/>
        <v>1</v>
      </c>
      <c r="B7445" t="b">
        <f t="shared" si="697"/>
        <v>0</v>
      </c>
      <c r="C7445" t="str">
        <f t="shared" si="698"/>
        <v>OFF</v>
      </c>
      <c r="D7445" s="4">
        <f t="shared" si="700"/>
        <v>42740.124999981948</v>
      </c>
      <c r="E7445" t="str">
        <f t="shared" si="701"/>
        <v>LRKPLGS</v>
      </c>
      <c r="F7445" s="39">
        <v>74.990020751953125</v>
      </c>
      <c r="G7445">
        <f t="shared" si="699"/>
        <v>1.154354478799605E-3</v>
      </c>
      <c r="H7445" s="38">
        <f>G7445*SUMIF('Manual Inputs'!$B$11:$B$22,'Expanded kW'!A7445,'Manual Inputs'!$C$11:$C$22)</f>
        <v>35458.357316884532</v>
      </c>
    </row>
    <row r="7446" spans="1:8" x14ac:dyDescent="0.2">
      <c r="A7446">
        <f t="shared" si="696"/>
        <v>1</v>
      </c>
      <c r="B7446" t="b">
        <f t="shared" si="697"/>
        <v>0</v>
      </c>
      <c r="C7446" t="str">
        <f t="shared" si="698"/>
        <v>OFF</v>
      </c>
      <c r="D7446" s="4">
        <f t="shared" si="700"/>
        <v>42740.166666648613</v>
      </c>
      <c r="E7446" t="str">
        <f t="shared" si="701"/>
        <v>LRKPLGS</v>
      </c>
      <c r="F7446" s="39">
        <v>80.168388366699219</v>
      </c>
      <c r="G7446">
        <f t="shared" si="699"/>
        <v>1.2340673764493538E-3</v>
      </c>
      <c r="H7446" s="38">
        <f>G7446*SUMIF('Manual Inputs'!$B$11:$B$22,'Expanded kW'!A7446,'Manual Inputs'!$C$11:$C$22)</f>
        <v>37906.901901359364</v>
      </c>
    </row>
    <row r="7447" spans="1:8" x14ac:dyDescent="0.2">
      <c r="A7447">
        <f t="shared" si="696"/>
        <v>1</v>
      </c>
      <c r="B7447" t="b">
        <f t="shared" si="697"/>
        <v>0</v>
      </c>
      <c r="C7447" t="str">
        <f t="shared" si="698"/>
        <v>OFF</v>
      </c>
      <c r="D7447" s="4">
        <f t="shared" si="700"/>
        <v>42740.208333315277</v>
      </c>
      <c r="E7447" t="str">
        <f t="shared" si="701"/>
        <v>LRKPLGS</v>
      </c>
      <c r="F7447" s="39">
        <v>93.471107482910156</v>
      </c>
      <c r="G7447">
        <f t="shared" si="699"/>
        <v>1.4388420016332158E-3</v>
      </c>
      <c r="H7447" s="38">
        <f>G7447*SUMIF('Manual Inputs'!$B$11:$B$22,'Expanded kW'!A7447,'Manual Inputs'!$C$11:$C$22)</f>
        <v>44196.973073215559</v>
      </c>
    </row>
    <row r="7448" spans="1:8" x14ac:dyDescent="0.2">
      <c r="A7448">
        <f t="shared" si="696"/>
        <v>1</v>
      </c>
      <c r="B7448" t="b">
        <f t="shared" si="697"/>
        <v>0</v>
      </c>
      <c r="C7448" t="str">
        <f t="shared" si="698"/>
        <v>OFF</v>
      </c>
      <c r="D7448" s="4">
        <f t="shared" si="700"/>
        <v>42740.249999981941</v>
      </c>
      <c r="E7448" t="str">
        <f t="shared" si="701"/>
        <v>LRKPLGS</v>
      </c>
      <c r="F7448" s="39">
        <v>105.43698120117187</v>
      </c>
      <c r="G7448">
        <f t="shared" si="699"/>
        <v>1.6230379757230901E-3</v>
      </c>
      <c r="H7448" s="38">
        <f>G7448*SUMIF('Manual Inputs'!$B$11:$B$22,'Expanded kW'!A7448,'Manual Inputs'!$C$11:$C$22)</f>
        <v>49854.92891395709</v>
      </c>
    </row>
    <row r="7449" spans="1:8" x14ac:dyDescent="0.2">
      <c r="A7449">
        <f t="shared" si="696"/>
        <v>1</v>
      </c>
      <c r="B7449" t="b">
        <f t="shared" si="697"/>
        <v>0</v>
      </c>
      <c r="C7449" t="str">
        <f t="shared" si="698"/>
        <v>ON</v>
      </c>
      <c r="D7449" s="4">
        <f t="shared" si="700"/>
        <v>42740.291666648605</v>
      </c>
      <c r="E7449" t="str">
        <f t="shared" si="701"/>
        <v>LRKPLGS</v>
      </c>
      <c r="F7449" s="39">
        <v>113.46788787841797</v>
      </c>
      <c r="G7449">
        <f t="shared" si="699"/>
        <v>1.7466612658454525E-3</v>
      </c>
      <c r="H7449" s="38">
        <f>G7449*SUMIF('Manual Inputs'!$B$11:$B$22,'Expanded kW'!A7449,'Manual Inputs'!$C$11:$C$22)</f>
        <v>53652.270956070461</v>
      </c>
    </row>
    <row r="7450" spans="1:8" x14ac:dyDescent="0.2">
      <c r="A7450">
        <f t="shared" si="696"/>
        <v>1</v>
      </c>
      <c r="B7450" t="b">
        <f t="shared" si="697"/>
        <v>0</v>
      </c>
      <c r="C7450" t="str">
        <f t="shared" si="698"/>
        <v>ON</v>
      </c>
      <c r="D7450" s="4">
        <f t="shared" si="700"/>
        <v>42740.33333331527</v>
      </c>
      <c r="E7450" t="str">
        <f t="shared" si="701"/>
        <v>LRKPLGS</v>
      </c>
      <c r="F7450" s="39">
        <v>120.27372741699219</v>
      </c>
      <c r="G7450">
        <f t="shared" si="699"/>
        <v>1.8514265569410677E-3</v>
      </c>
      <c r="H7450" s="38">
        <f>G7450*SUMIF('Manual Inputs'!$B$11:$B$22,'Expanded kW'!A7450,'Manual Inputs'!$C$11:$C$22)</f>
        <v>56870.351012327279</v>
      </c>
    </row>
    <row r="7451" spans="1:8" x14ac:dyDescent="0.2">
      <c r="A7451">
        <f t="shared" si="696"/>
        <v>1</v>
      </c>
      <c r="B7451" t="b">
        <f t="shared" si="697"/>
        <v>0</v>
      </c>
      <c r="C7451" t="str">
        <f t="shared" si="698"/>
        <v>ON</v>
      </c>
      <c r="D7451" s="4">
        <f t="shared" si="700"/>
        <v>42740.374999981934</v>
      </c>
      <c r="E7451" t="str">
        <f t="shared" si="701"/>
        <v>LRKPLGS</v>
      </c>
      <c r="F7451" s="39">
        <v>125.46604919433594</v>
      </c>
      <c r="G7451">
        <f t="shared" si="699"/>
        <v>1.9313542571729597E-3</v>
      </c>
      <c r="H7451" s="38">
        <f>G7451*SUMIF('Manual Inputs'!$B$11:$B$22,'Expanded kW'!A7451,'Manual Inputs'!$C$11:$C$22)</f>
        <v>59325.49369716912</v>
      </c>
    </row>
    <row r="7452" spans="1:8" x14ac:dyDescent="0.2">
      <c r="A7452">
        <f t="shared" si="696"/>
        <v>1</v>
      </c>
      <c r="B7452" t="b">
        <f t="shared" si="697"/>
        <v>0</v>
      </c>
      <c r="C7452" t="str">
        <f t="shared" si="698"/>
        <v>ON</v>
      </c>
      <c r="D7452" s="4">
        <f t="shared" si="700"/>
        <v>42740.416666648598</v>
      </c>
      <c r="E7452" t="str">
        <f t="shared" si="701"/>
        <v>LRKPLGS</v>
      </c>
      <c r="F7452" s="39">
        <v>129.42617797851562</v>
      </c>
      <c r="G7452">
        <f t="shared" si="699"/>
        <v>1.9923142669556215E-3</v>
      </c>
      <c r="H7452" s="38">
        <f>G7452*SUMIF('Manual Inputs'!$B$11:$B$22,'Expanded kW'!A7452,'Manual Inputs'!$C$11:$C$22)</f>
        <v>61198.004999903569</v>
      </c>
    </row>
    <row r="7453" spans="1:8" x14ac:dyDescent="0.2">
      <c r="A7453">
        <f t="shared" si="696"/>
        <v>1</v>
      </c>
      <c r="B7453" t="b">
        <f t="shared" si="697"/>
        <v>0</v>
      </c>
      <c r="C7453" t="str">
        <f t="shared" si="698"/>
        <v>ON</v>
      </c>
      <c r="D7453" s="4">
        <f t="shared" si="700"/>
        <v>42740.458333315262</v>
      </c>
      <c r="E7453" t="str">
        <f t="shared" si="701"/>
        <v>LRKPLGS</v>
      </c>
      <c r="F7453" s="39">
        <v>127.58778381347656</v>
      </c>
      <c r="G7453">
        <f t="shared" si="699"/>
        <v>1.9640150543813054E-3</v>
      </c>
      <c r="H7453" s="38">
        <f>G7453*SUMIF('Manual Inputs'!$B$11:$B$22,'Expanded kW'!A7453,'Manual Inputs'!$C$11:$C$22)</f>
        <v>60328.736842092949</v>
      </c>
    </row>
    <row r="7454" spans="1:8" x14ac:dyDescent="0.2">
      <c r="A7454">
        <f t="shared" si="696"/>
        <v>1</v>
      </c>
      <c r="B7454" t="b">
        <f t="shared" si="697"/>
        <v>0</v>
      </c>
      <c r="C7454" t="str">
        <f t="shared" si="698"/>
        <v>ON</v>
      </c>
      <c r="D7454" s="4">
        <f t="shared" si="700"/>
        <v>42740.499999981927</v>
      </c>
      <c r="E7454" t="str">
        <f t="shared" si="701"/>
        <v>LRKPLGS</v>
      </c>
      <c r="F7454" s="39">
        <v>132.18240356445312</v>
      </c>
      <c r="G7454">
        <f t="shared" si="699"/>
        <v>2.0347420635851636E-3</v>
      </c>
      <c r="H7454" s="38">
        <f>G7454*SUMIF('Manual Inputs'!$B$11:$B$22,'Expanded kW'!A7454,'Manual Inputs'!$C$11:$C$22)</f>
        <v>62501.261495796265</v>
      </c>
    </row>
    <row r="7455" spans="1:8" x14ac:dyDescent="0.2">
      <c r="A7455">
        <f t="shared" si="696"/>
        <v>1</v>
      </c>
      <c r="B7455" t="b">
        <f t="shared" si="697"/>
        <v>0</v>
      </c>
      <c r="C7455" t="str">
        <f t="shared" si="698"/>
        <v>ON</v>
      </c>
      <c r="D7455" s="4">
        <f t="shared" si="700"/>
        <v>42740.541666648591</v>
      </c>
      <c r="E7455" t="str">
        <f t="shared" si="701"/>
        <v>LRKPLGS</v>
      </c>
      <c r="F7455" s="39">
        <v>125.17301940917969</v>
      </c>
      <c r="G7455">
        <f t="shared" si="699"/>
        <v>1.926843520390586E-3</v>
      </c>
      <c r="H7455" s="38">
        <f>G7455*SUMIF('Manual Inputs'!$B$11:$B$22,'Expanded kW'!A7455,'Manual Inputs'!$C$11:$C$22)</f>
        <v>59186.937196952531</v>
      </c>
    </row>
    <row r="7456" spans="1:8" x14ac:dyDescent="0.2">
      <c r="A7456">
        <f t="shared" si="696"/>
        <v>1</v>
      </c>
      <c r="B7456" t="b">
        <f t="shared" si="697"/>
        <v>0</v>
      </c>
      <c r="C7456" t="str">
        <f t="shared" si="698"/>
        <v>ON</v>
      </c>
      <c r="D7456" s="4">
        <f t="shared" si="700"/>
        <v>42740.583333315255</v>
      </c>
      <c r="E7456" t="str">
        <f t="shared" si="701"/>
        <v>LRKPLGS</v>
      </c>
      <c r="F7456" s="39">
        <v>123.60979461669922</v>
      </c>
      <c r="G7456">
        <f t="shared" si="699"/>
        <v>1.9027801113866165E-3</v>
      </c>
      <c r="H7456" s="38">
        <f>G7456*SUMIF('Manual Inputs'!$B$11:$B$22,'Expanded kW'!A7456,'Manual Inputs'!$C$11:$C$22)</f>
        <v>58447.780403787598</v>
      </c>
    </row>
    <row r="7457" spans="1:8" x14ac:dyDescent="0.2">
      <c r="A7457">
        <f t="shared" si="696"/>
        <v>1</v>
      </c>
      <c r="B7457" t="b">
        <f t="shared" si="697"/>
        <v>0</v>
      </c>
      <c r="C7457" t="str">
        <f t="shared" si="698"/>
        <v>ON</v>
      </c>
      <c r="D7457" s="4">
        <f t="shared" si="700"/>
        <v>42740.624999981919</v>
      </c>
      <c r="E7457" t="str">
        <f t="shared" si="701"/>
        <v>LRKPLGS</v>
      </c>
      <c r="F7457" s="39">
        <v>116.10264587402344</v>
      </c>
      <c r="G7457">
        <f t="shared" si="699"/>
        <v>1.7872192582594102E-3</v>
      </c>
      <c r="H7457" s="38">
        <f>G7457*SUMIF('Manual Inputs'!$B$11:$B$22,'Expanded kW'!A7457,'Manual Inputs'!$C$11:$C$22)</f>
        <v>54898.092593601665</v>
      </c>
    </row>
    <row r="7458" spans="1:8" x14ac:dyDescent="0.2">
      <c r="A7458">
        <f t="shared" si="696"/>
        <v>1</v>
      </c>
      <c r="B7458" t="b">
        <f t="shared" si="697"/>
        <v>0</v>
      </c>
      <c r="C7458" t="str">
        <f t="shared" si="698"/>
        <v>ON</v>
      </c>
      <c r="D7458" s="4">
        <f t="shared" si="700"/>
        <v>42740.666666648583</v>
      </c>
      <c r="E7458" t="str">
        <f t="shared" si="701"/>
        <v>LRKPLGS</v>
      </c>
      <c r="F7458" s="39">
        <v>108.03948974609375</v>
      </c>
      <c r="G7458">
        <f t="shared" si="699"/>
        <v>1.6630995381125971E-3</v>
      </c>
      <c r="H7458" s="38">
        <f>G7458*SUMIF('Manual Inputs'!$B$11:$B$22,'Expanded kW'!A7458,'Manual Inputs'!$C$11:$C$22)</f>
        <v>51085.501688584322</v>
      </c>
    </row>
    <row r="7459" spans="1:8" x14ac:dyDescent="0.2">
      <c r="A7459">
        <f t="shared" si="696"/>
        <v>1</v>
      </c>
      <c r="B7459" t="b">
        <f t="shared" si="697"/>
        <v>0</v>
      </c>
      <c r="C7459" t="str">
        <f t="shared" si="698"/>
        <v>ON</v>
      </c>
      <c r="D7459" s="4">
        <f t="shared" si="700"/>
        <v>42740.708333315248</v>
      </c>
      <c r="E7459" t="str">
        <f t="shared" si="701"/>
        <v>LRKPLGS</v>
      </c>
      <c r="F7459" s="39">
        <v>103.84035491943359</v>
      </c>
      <c r="G7459">
        <f t="shared" si="699"/>
        <v>1.5984604028565599E-3</v>
      </c>
      <c r="H7459" s="38">
        <f>G7459*SUMIF('Manual Inputs'!$B$11:$B$22,'Expanded kW'!A7459,'Manual Inputs'!$C$11:$C$22)</f>
        <v>49099.978526802675</v>
      </c>
    </row>
    <row r="7460" spans="1:8" x14ac:dyDescent="0.2">
      <c r="A7460">
        <f t="shared" si="696"/>
        <v>1</v>
      </c>
      <c r="B7460" t="b">
        <f t="shared" si="697"/>
        <v>0</v>
      </c>
      <c r="C7460" t="str">
        <f t="shared" si="698"/>
        <v>ON</v>
      </c>
      <c r="D7460" s="4">
        <f t="shared" si="700"/>
        <v>42740.749999981912</v>
      </c>
      <c r="E7460" t="str">
        <f t="shared" si="701"/>
        <v>LRKPLGS</v>
      </c>
      <c r="F7460" s="39">
        <v>96.242706298828125</v>
      </c>
      <c r="G7460">
        <f t="shared" si="699"/>
        <v>1.4815064451752886E-3</v>
      </c>
      <c r="H7460" s="38">
        <f>G7460*SUMIF('Manual Inputs'!$B$11:$B$22,'Expanded kW'!A7460,'Manual Inputs'!$C$11:$C$22)</f>
        <v>45507.498662732927</v>
      </c>
    </row>
    <row r="7461" spans="1:8" x14ac:dyDescent="0.2">
      <c r="A7461">
        <f t="shared" si="696"/>
        <v>1</v>
      </c>
      <c r="B7461" t="b">
        <f t="shared" si="697"/>
        <v>0</v>
      </c>
      <c r="C7461" t="str">
        <f t="shared" si="698"/>
        <v>ON</v>
      </c>
      <c r="D7461" s="4">
        <f t="shared" si="700"/>
        <v>42740.791666648576</v>
      </c>
      <c r="E7461" t="str">
        <f t="shared" si="701"/>
        <v>LRKPLGS</v>
      </c>
      <c r="F7461" s="39">
        <v>90.475860595703125</v>
      </c>
      <c r="G7461">
        <f t="shared" si="699"/>
        <v>1.3927348446450246E-3</v>
      </c>
      <c r="H7461" s="38">
        <f>G7461*SUMIF('Manual Inputs'!$B$11:$B$22,'Expanded kW'!A7461,'Manual Inputs'!$C$11:$C$22)</f>
        <v>42780.697503294381</v>
      </c>
    </row>
    <row r="7462" spans="1:8" x14ac:dyDescent="0.2">
      <c r="A7462">
        <f t="shared" si="696"/>
        <v>1</v>
      </c>
      <c r="B7462" t="b">
        <f t="shared" si="697"/>
        <v>0</v>
      </c>
      <c r="C7462" t="str">
        <f t="shared" si="698"/>
        <v>ON</v>
      </c>
      <c r="D7462" s="4">
        <f t="shared" si="700"/>
        <v>42740.83333331524</v>
      </c>
      <c r="E7462" t="str">
        <f t="shared" si="701"/>
        <v>LRKPLGS</v>
      </c>
      <c r="F7462" s="39">
        <v>88.810005187988281</v>
      </c>
      <c r="G7462">
        <f t="shared" si="699"/>
        <v>1.3670915972949684E-3</v>
      </c>
      <c r="H7462" s="38">
        <f>G7462*SUMIF('Manual Inputs'!$B$11:$B$22,'Expanded kW'!A7462,'Manual Inputs'!$C$11:$C$22)</f>
        <v>41993.01274613983</v>
      </c>
    </row>
    <row r="7463" spans="1:8" x14ac:dyDescent="0.2">
      <c r="A7463">
        <f t="shared" si="696"/>
        <v>1</v>
      </c>
      <c r="B7463" t="b">
        <f t="shared" si="697"/>
        <v>0</v>
      </c>
      <c r="C7463" t="str">
        <f t="shared" si="698"/>
        <v>OFF</v>
      </c>
      <c r="D7463" s="4">
        <f t="shared" si="700"/>
        <v>42740.874999981905</v>
      </c>
      <c r="E7463" t="str">
        <f t="shared" si="701"/>
        <v>LRKPLGS</v>
      </c>
      <c r="F7463" s="39">
        <v>83.585067749023438</v>
      </c>
      <c r="G7463">
        <f t="shared" si="699"/>
        <v>1.2866618297920742E-3</v>
      </c>
      <c r="H7463" s="38">
        <f>G7463*SUMIF('Manual Inputs'!$B$11:$B$22,'Expanded kW'!A7463,'Manual Inputs'!$C$11:$C$22)</f>
        <v>39522.44803884365</v>
      </c>
    </row>
    <row r="7464" spans="1:8" x14ac:dyDescent="0.2">
      <c r="A7464">
        <f t="shared" si="696"/>
        <v>1</v>
      </c>
      <c r="B7464" t="b">
        <f t="shared" si="697"/>
        <v>0</v>
      </c>
      <c r="C7464" t="str">
        <f t="shared" si="698"/>
        <v>OFF</v>
      </c>
      <c r="D7464" s="4">
        <f t="shared" si="700"/>
        <v>42740.916666648569</v>
      </c>
      <c r="E7464" t="str">
        <f t="shared" si="701"/>
        <v>LRKPLGS</v>
      </c>
      <c r="F7464" s="39">
        <v>80.39056396484375</v>
      </c>
      <c r="G7464">
        <f t="shared" si="699"/>
        <v>1.237487423466629E-3</v>
      </c>
      <c r="H7464" s="38">
        <f>G7464*SUMIF('Manual Inputs'!$B$11:$B$22,'Expanded kW'!A7464,'Manual Inputs'!$C$11:$C$22)</f>
        <v>38011.955636071078</v>
      </c>
    </row>
    <row r="7465" spans="1:8" x14ac:dyDescent="0.2">
      <c r="A7465">
        <f t="shared" si="696"/>
        <v>1</v>
      </c>
      <c r="B7465" t="b">
        <f t="shared" si="697"/>
        <v>0</v>
      </c>
      <c r="C7465" t="str">
        <f t="shared" si="698"/>
        <v>OFF</v>
      </c>
      <c r="D7465" s="4">
        <f t="shared" si="700"/>
        <v>42740.958333315233</v>
      </c>
      <c r="E7465" t="str">
        <f t="shared" si="701"/>
        <v>LRKPLGS</v>
      </c>
      <c r="F7465" s="39">
        <v>77.834426879882812</v>
      </c>
      <c r="G7465">
        <f t="shared" si="699"/>
        <v>1.1981396774217185E-3</v>
      </c>
      <c r="H7465" s="38">
        <f>G7465*SUMIF('Manual Inputs'!$B$11:$B$22,'Expanded kW'!A7465,'Manual Inputs'!$C$11:$C$22)</f>
        <v>36803.309189508735</v>
      </c>
    </row>
    <row r="7466" spans="1:8" x14ac:dyDescent="0.2">
      <c r="A7466">
        <f t="shared" si="696"/>
        <v>1</v>
      </c>
      <c r="B7466" t="b">
        <f t="shared" si="697"/>
        <v>0</v>
      </c>
      <c r="C7466" t="str">
        <f t="shared" si="698"/>
        <v>OFF</v>
      </c>
      <c r="D7466" s="4">
        <f t="shared" si="700"/>
        <v>42740.999999981897</v>
      </c>
      <c r="E7466" t="str">
        <f t="shared" si="701"/>
        <v>LRKPLGS</v>
      </c>
      <c r="F7466" s="39">
        <v>76.090087890625</v>
      </c>
      <c r="G7466">
        <f t="shared" si="699"/>
        <v>1.1712882976700721E-3</v>
      </c>
      <c r="H7466" s="38">
        <f>G7466*SUMIF('Manual Inputs'!$B$11:$B$22,'Expanded kW'!A7466,'Manual Inputs'!$C$11:$C$22)</f>
        <v>35978.514176216704</v>
      </c>
    </row>
    <row r="7467" spans="1:8" x14ac:dyDescent="0.2">
      <c r="A7467">
        <f t="shared" si="696"/>
        <v>1</v>
      </c>
      <c r="B7467" t="b">
        <f t="shared" si="697"/>
        <v>0</v>
      </c>
      <c r="C7467" t="str">
        <f t="shared" si="698"/>
        <v>OFF</v>
      </c>
      <c r="D7467" s="4">
        <f t="shared" si="700"/>
        <v>42741.041666648562</v>
      </c>
      <c r="E7467" t="str">
        <f t="shared" si="701"/>
        <v>LRKPLGS</v>
      </c>
      <c r="F7467" s="39">
        <v>76.378799438476563</v>
      </c>
      <c r="G7467">
        <f t="shared" si="699"/>
        <v>1.1757325619201917E-3</v>
      </c>
      <c r="H7467" s="38">
        <f>G7467*SUMIF('Manual Inputs'!$B$11:$B$22,'Expanded kW'!A7467,'Manual Inputs'!$C$11:$C$22)</f>
        <v>36115.028836735255</v>
      </c>
    </row>
    <row r="7468" spans="1:8" x14ac:dyDescent="0.2">
      <c r="A7468">
        <f t="shared" si="696"/>
        <v>1</v>
      </c>
      <c r="B7468" t="b">
        <f t="shared" si="697"/>
        <v>0</v>
      </c>
      <c r="C7468" t="str">
        <f t="shared" si="698"/>
        <v>OFF</v>
      </c>
      <c r="D7468" s="4">
        <f t="shared" si="700"/>
        <v>42741.083333315226</v>
      </c>
      <c r="E7468" t="str">
        <f t="shared" si="701"/>
        <v>LRKPLGS</v>
      </c>
      <c r="F7468" s="39">
        <v>75.110198974609375</v>
      </c>
      <c r="G7468">
        <f t="shared" si="699"/>
        <v>1.1562044352096225E-3</v>
      </c>
      <c r="H7468" s="38">
        <f>G7468*SUMIF('Manual Inputs'!$B$11:$B$22,'Expanded kW'!A7468,'Manual Inputs'!$C$11:$C$22)</f>
        <v>35515.182509329126</v>
      </c>
    </row>
    <row r="7469" spans="1:8" x14ac:dyDescent="0.2">
      <c r="A7469">
        <f t="shared" si="696"/>
        <v>1</v>
      </c>
      <c r="B7469" t="b">
        <f t="shared" si="697"/>
        <v>0</v>
      </c>
      <c r="C7469" t="str">
        <f t="shared" si="698"/>
        <v>OFF</v>
      </c>
      <c r="D7469" s="4">
        <f t="shared" si="700"/>
        <v>42741.12499998189</v>
      </c>
      <c r="E7469" t="str">
        <f t="shared" si="701"/>
        <v>LRKPLGS</v>
      </c>
      <c r="F7469" s="39">
        <v>76.857872009277344</v>
      </c>
      <c r="G7469">
        <f t="shared" si="699"/>
        <v>1.1831071373934157E-3</v>
      </c>
      <c r="H7469" s="38">
        <f>G7469*SUMIF('Manual Inputs'!$B$11:$B$22,'Expanded kW'!A7469,'Manual Inputs'!$C$11:$C$22)</f>
        <v>36341.5539960276</v>
      </c>
    </row>
    <row r="7470" spans="1:8" x14ac:dyDescent="0.2">
      <c r="A7470">
        <f t="shared" si="696"/>
        <v>1</v>
      </c>
      <c r="B7470" t="b">
        <f t="shared" si="697"/>
        <v>0</v>
      </c>
      <c r="C7470" t="str">
        <f t="shared" si="698"/>
        <v>OFF</v>
      </c>
      <c r="D7470" s="4">
        <f t="shared" si="700"/>
        <v>42741.166666648554</v>
      </c>
      <c r="E7470" t="str">
        <f t="shared" si="701"/>
        <v>LRKPLGS</v>
      </c>
      <c r="F7470" s="39">
        <v>83.3726806640625</v>
      </c>
      <c r="G7470">
        <f t="shared" si="699"/>
        <v>1.2833924616774178E-3</v>
      </c>
      <c r="H7470" s="38">
        <f>G7470*SUMIF('Manual Inputs'!$B$11:$B$22,'Expanded kW'!A7470,'Manual Inputs'!$C$11:$C$22)</f>
        <v>39422.022714613558</v>
      </c>
    </row>
    <row r="7471" spans="1:8" x14ac:dyDescent="0.2">
      <c r="A7471">
        <f t="shared" si="696"/>
        <v>1</v>
      </c>
      <c r="B7471" t="b">
        <f t="shared" si="697"/>
        <v>0</v>
      </c>
      <c r="C7471" t="str">
        <f t="shared" si="698"/>
        <v>OFF</v>
      </c>
      <c r="D7471" s="4">
        <f t="shared" si="700"/>
        <v>42741.208333315219</v>
      </c>
      <c r="E7471" t="str">
        <f t="shared" si="701"/>
        <v>LRKPLGS</v>
      </c>
      <c r="F7471" s="39">
        <v>99.384384155273438</v>
      </c>
      <c r="G7471">
        <f t="shared" si="699"/>
        <v>1.5298676786856653E-3</v>
      </c>
      <c r="H7471" s="38">
        <f>G7471*SUMIF('Manual Inputs'!$B$11:$B$22,'Expanded kW'!A7471,'Manual Inputs'!$C$11:$C$22)</f>
        <v>46993.012800365439</v>
      </c>
    </row>
    <row r="7472" spans="1:8" x14ac:dyDescent="0.2">
      <c r="A7472">
        <f t="shared" si="696"/>
        <v>1</v>
      </c>
      <c r="B7472" t="b">
        <f t="shared" si="697"/>
        <v>0</v>
      </c>
      <c r="C7472" t="str">
        <f t="shared" si="698"/>
        <v>OFF</v>
      </c>
      <c r="D7472" s="4">
        <f t="shared" si="700"/>
        <v>42741.249999981883</v>
      </c>
      <c r="E7472" t="str">
        <f t="shared" si="701"/>
        <v>LRKPLGS</v>
      </c>
      <c r="F7472" s="39">
        <v>111.29029846191406</v>
      </c>
      <c r="G7472">
        <f t="shared" si="699"/>
        <v>1.7131406710953513E-3</v>
      </c>
      <c r="H7472" s="38">
        <f>G7472*SUMIF('Manual Inputs'!$B$11:$B$22,'Expanded kW'!A7472,'Manual Inputs'!$C$11:$C$22)</f>
        <v>52622.617372225432</v>
      </c>
    </row>
    <row r="7473" spans="1:8" x14ac:dyDescent="0.2">
      <c r="A7473">
        <f t="shared" si="696"/>
        <v>1</v>
      </c>
      <c r="B7473" t="b">
        <f t="shared" si="697"/>
        <v>0</v>
      </c>
      <c r="C7473" t="str">
        <f t="shared" si="698"/>
        <v>ON</v>
      </c>
      <c r="D7473" s="4">
        <f t="shared" si="700"/>
        <v>42741.291666648547</v>
      </c>
      <c r="E7473" t="str">
        <f t="shared" si="701"/>
        <v>LRKPLGS</v>
      </c>
      <c r="F7473" s="39">
        <v>118.3197021484375</v>
      </c>
      <c r="G7473">
        <f t="shared" si="699"/>
        <v>1.8213473837680829E-3</v>
      </c>
      <c r="H7473" s="38">
        <f>G7473*SUMIF('Manual Inputs'!$B$11:$B$22,'Expanded kW'!A7473,'Manual Inputs'!$C$11:$C$22)</f>
        <v>55946.407726489088</v>
      </c>
    </row>
    <row r="7474" spans="1:8" x14ac:dyDescent="0.2">
      <c r="A7474">
        <f t="shared" si="696"/>
        <v>1</v>
      </c>
      <c r="B7474" t="b">
        <f t="shared" si="697"/>
        <v>0</v>
      </c>
      <c r="C7474" t="str">
        <f t="shared" si="698"/>
        <v>ON</v>
      </c>
      <c r="D7474" s="4">
        <f t="shared" si="700"/>
        <v>42741.333333315211</v>
      </c>
      <c r="E7474" t="str">
        <f t="shared" si="701"/>
        <v>LRKPLGS</v>
      </c>
      <c r="F7474" s="39">
        <v>122.92008972167969</v>
      </c>
      <c r="G7474">
        <f t="shared" si="699"/>
        <v>1.8921631796051293E-3</v>
      </c>
      <c r="H7474" s="38">
        <f>G7474*SUMIF('Manual Inputs'!$B$11:$B$22,'Expanded kW'!A7474,'Manual Inputs'!$C$11:$C$22)</f>
        <v>58121.659643110659</v>
      </c>
    </row>
    <row r="7475" spans="1:8" x14ac:dyDescent="0.2">
      <c r="A7475">
        <f t="shared" si="696"/>
        <v>1</v>
      </c>
      <c r="B7475" t="b">
        <f t="shared" si="697"/>
        <v>0</v>
      </c>
      <c r="C7475" t="str">
        <f t="shared" si="698"/>
        <v>ON</v>
      </c>
      <c r="D7475" s="4">
        <f t="shared" si="700"/>
        <v>42741.374999981876</v>
      </c>
      <c r="E7475" t="str">
        <f t="shared" si="701"/>
        <v>LRKPLGS</v>
      </c>
      <c r="F7475" s="39">
        <v>117.25474548339844</v>
      </c>
      <c r="G7475">
        <f t="shared" si="699"/>
        <v>1.8049540359107508E-3</v>
      </c>
      <c r="H7475" s="38">
        <f>G7475*SUMIF('Manual Inputs'!$B$11:$B$22,'Expanded kW'!A7475,'Manual Inputs'!$C$11:$C$22)</f>
        <v>55442.852539048115</v>
      </c>
    </row>
    <row r="7476" spans="1:8" x14ac:dyDescent="0.2">
      <c r="A7476">
        <f t="shared" si="696"/>
        <v>1</v>
      </c>
      <c r="B7476" t="b">
        <f t="shared" si="697"/>
        <v>0</v>
      </c>
      <c r="C7476" t="str">
        <f t="shared" si="698"/>
        <v>ON</v>
      </c>
      <c r="D7476" s="4">
        <f t="shared" si="700"/>
        <v>42741.41666664854</v>
      </c>
      <c r="E7476" t="str">
        <f t="shared" si="701"/>
        <v>LRKPLGS</v>
      </c>
      <c r="F7476" s="39">
        <v>116.65003967285156</v>
      </c>
      <c r="G7476">
        <f t="shared" si="699"/>
        <v>1.7956455325424175E-3</v>
      </c>
      <c r="H7476" s="38">
        <f>G7476*SUMIF('Manual Inputs'!$B$11:$B$22,'Expanded kW'!A7476,'Manual Inputs'!$C$11:$C$22)</f>
        <v>55156.922831508869</v>
      </c>
    </row>
    <row r="7477" spans="1:8" x14ac:dyDescent="0.2">
      <c r="A7477">
        <f t="shared" si="696"/>
        <v>1</v>
      </c>
      <c r="B7477" t="b">
        <f t="shared" si="697"/>
        <v>0</v>
      </c>
      <c r="C7477" t="str">
        <f t="shared" si="698"/>
        <v>ON</v>
      </c>
      <c r="D7477" s="4">
        <f t="shared" si="700"/>
        <v>42741.458333315204</v>
      </c>
      <c r="E7477" t="str">
        <f t="shared" si="701"/>
        <v>LRKPLGS</v>
      </c>
      <c r="F7477" s="39">
        <v>118.1865234375</v>
      </c>
      <c r="G7477">
        <f t="shared" si="699"/>
        <v>1.8192973051054837E-3</v>
      </c>
      <c r="H7477" s="38">
        <f>G7477*SUMIF('Manual Inputs'!$B$11:$B$22,'Expanded kW'!A7477,'Manual Inputs'!$C$11:$C$22)</f>
        <v>55883.435370006569</v>
      </c>
    </row>
    <row r="7478" spans="1:8" x14ac:dyDescent="0.2">
      <c r="A7478">
        <f t="shared" si="696"/>
        <v>1</v>
      </c>
      <c r="B7478" t="b">
        <f t="shared" si="697"/>
        <v>0</v>
      </c>
      <c r="C7478" t="str">
        <f t="shared" si="698"/>
        <v>ON</v>
      </c>
      <c r="D7478" s="4">
        <f t="shared" si="700"/>
        <v>42741.499999981868</v>
      </c>
      <c r="E7478" t="str">
        <f t="shared" si="701"/>
        <v>LRKPLGS</v>
      </c>
      <c r="F7478" s="39">
        <v>121.76155090332031</v>
      </c>
      <c r="G7478">
        <f t="shared" si="699"/>
        <v>1.8743292803685896E-3</v>
      </c>
      <c r="H7478" s="38">
        <f>G7478*SUMIF('Manual Inputs'!$B$11:$B$22,'Expanded kW'!A7478,'Manual Inputs'!$C$11:$C$22)</f>
        <v>57573.854975570299</v>
      </c>
    </row>
    <row r="7479" spans="1:8" x14ac:dyDescent="0.2">
      <c r="A7479">
        <f t="shared" si="696"/>
        <v>1</v>
      </c>
      <c r="B7479" t="b">
        <f t="shared" si="697"/>
        <v>0</v>
      </c>
      <c r="C7479" t="str">
        <f t="shared" si="698"/>
        <v>ON</v>
      </c>
      <c r="D7479" s="4">
        <f t="shared" si="700"/>
        <v>42741.541666648533</v>
      </c>
      <c r="E7479" t="str">
        <f t="shared" si="701"/>
        <v>LRKPLGS</v>
      </c>
      <c r="F7479" s="39">
        <v>115.85283660888672</v>
      </c>
      <c r="G7479">
        <f t="shared" si="699"/>
        <v>1.7833738340127621E-3</v>
      </c>
      <c r="H7479" s="38">
        <f>G7479*SUMIF('Manual Inputs'!$B$11:$B$22,'Expanded kW'!A7479,'Manual Inputs'!$C$11:$C$22)</f>
        <v>54779.972527818711</v>
      </c>
    </row>
    <row r="7480" spans="1:8" x14ac:dyDescent="0.2">
      <c r="A7480">
        <f t="shared" si="696"/>
        <v>1</v>
      </c>
      <c r="B7480" t="b">
        <f t="shared" si="697"/>
        <v>0</v>
      </c>
      <c r="C7480" t="str">
        <f t="shared" si="698"/>
        <v>ON</v>
      </c>
      <c r="D7480" s="4">
        <f t="shared" si="700"/>
        <v>42741.583333315197</v>
      </c>
      <c r="E7480" t="str">
        <f t="shared" si="701"/>
        <v>LRKPLGS</v>
      </c>
      <c r="F7480" s="39">
        <v>116.57497406005859</v>
      </c>
      <c r="G7480">
        <f t="shared" si="699"/>
        <v>1.7944900144419755E-3</v>
      </c>
      <c r="H7480" s="38">
        <f>G7480*SUMIF('Manual Inputs'!$B$11:$B$22,'Expanded kW'!A7480,'Manual Inputs'!$C$11:$C$22)</f>
        <v>55121.428731174798</v>
      </c>
    </row>
    <row r="7481" spans="1:8" x14ac:dyDescent="0.2">
      <c r="A7481">
        <f t="shared" si="696"/>
        <v>1</v>
      </c>
      <c r="B7481" t="b">
        <f t="shared" si="697"/>
        <v>0</v>
      </c>
      <c r="C7481" t="str">
        <f t="shared" si="698"/>
        <v>ON</v>
      </c>
      <c r="D7481" s="4">
        <f t="shared" si="700"/>
        <v>42741.624999981861</v>
      </c>
      <c r="E7481" t="str">
        <f t="shared" si="701"/>
        <v>LRKPLGS</v>
      </c>
      <c r="F7481" s="39">
        <v>116.63187408447266</v>
      </c>
      <c r="G7481">
        <f t="shared" si="699"/>
        <v>1.7953659016249309E-3</v>
      </c>
      <c r="H7481" s="38">
        <f>G7481*SUMIF('Manual Inputs'!$B$11:$B$22,'Expanded kW'!A7481,'Manual Inputs'!$C$11:$C$22)</f>
        <v>55148.333396312672</v>
      </c>
    </row>
    <row r="7482" spans="1:8" x14ac:dyDescent="0.2">
      <c r="A7482">
        <f t="shared" si="696"/>
        <v>1</v>
      </c>
      <c r="B7482" t="b">
        <f t="shared" si="697"/>
        <v>0</v>
      </c>
      <c r="C7482" t="str">
        <f t="shared" si="698"/>
        <v>ON</v>
      </c>
      <c r="D7482" s="4">
        <f t="shared" si="700"/>
        <v>42741.666666648525</v>
      </c>
      <c r="E7482" t="str">
        <f t="shared" si="701"/>
        <v>LRKPLGS</v>
      </c>
      <c r="F7482" s="39">
        <v>104.94538116455078</v>
      </c>
      <c r="G7482">
        <f t="shared" si="699"/>
        <v>1.6154705594407465E-3</v>
      </c>
      <c r="H7482" s="38">
        <f>G7482*SUMIF('Manual Inputs'!$B$11:$B$22,'Expanded kW'!A7482,'Manual Inputs'!$C$11:$C$22)</f>
        <v>49622.480255046023</v>
      </c>
    </row>
    <row r="7483" spans="1:8" x14ac:dyDescent="0.2">
      <c r="A7483">
        <f t="shared" si="696"/>
        <v>1</v>
      </c>
      <c r="B7483" t="b">
        <f t="shared" si="697"/>
        <v>0</v>
      </c>
      <c r="C7483" t="str">
        <f t="shared" si="698"/>
        <v>ON</v>
      </c>
      <c r="D7483" s="4">
        <f t="shared" si="700"/>
        <v>42741.70833331519</v>
      </c>
      <c r="E7483" t="str">
        <f t="shared" si="701"/>
        <v>LRKPLGS</v>
      </c>
      <c r="F7483" s="39">
        <v>103.76119232177734</v>
      </c>
      <c r="G7483">
        <f t="shared" si="699"/>
        <v>1.5972418180603219E-3</v>
      </c>
      <c r="H7483" s="38">
        <f>G7483*SUMIF('Manual Inputs'!$B$11:$B$22,'Expanded kW'!A7483,'Manual Inputs'!$C$11:$C$22)</f>
        <v>49062.547203998904</v>
      </c>
    </row>
    <row r="7484" spans="1:8" x14ac:dyDescent="0.2">
      <c r="A7484">
        <f t="shared" si="696"/>
        <v>1</v>
      </c>
      <c r="B7484" t="b">
        <f t="shared" si="697"/>
        <v>0</v>
      </c>
      <c r="C7484" t="str">
        <f t="shared" si="698"/>
        <v>ON</v>
      </c>
      <c r="D7484" s="4">
        <f t="shared" si="700"/>
        <v>42741.749999981854</v>
      </c>
      <c r="E7484" t="str">
        <f t="shared" si="701"/>
        <v>LRKPLGS</v>
      </c>
      <c r="F7484" s="39">
        <v>99.461189270019531</v>
      </c>
      <c r="G7484">
        <f t="shared" si="699"/>
        <v>1.5310499737072273E-3</v>
      </c>
      <c r="H7484" s="38">
        <f>G7484*SUMIF('Manual Inputs'!$B$11:$B$22,'Expanded kW'!A7484,'Manual Inputs'!$C$11:$C$22)</f>
        <v>47029.329408563746</v>
      </c>
    </row>
    <row r="7485" spans="1:8" x14ac:dyDescent="0.2">
      <c r="A7485">
        <f t="shared" si="696"/>
        <v>1</v>
      </c>
      <c r="B7485" t="b">
        <f t="shared" si="697"/>
        <v>0</v>
      </c>
      <c r="C7485" t="str">
        <f t="shared" si="698"/>
        <v>ON</v>
      </c>
      <c r="D7485" s="4">
        <f t="shared" si="700"/>
        <v>42741.791666648518</v>
      </c>
      <c r="E7485" t="str">
        <f t="shared" si="701"/>
        <v>LRKPLGS</v>
      </c>
      <c r="F7485" s="39">
        <v>94.325714111328125</v>
      </c>
      <c r="G7485">
        <f t="shared" si="699"/>
        <v>1.4519973385598349E-3</v>
      </c>
      <c r="H7485" s="38">
        <f>G7485*SUMIF('Manual Inputs'!$B$11:$B$22,'Expanded kW'!A7485,'Manual Inputs'!$C$11:$C$22)</f>
        <v>44601.066136425346</v>
      </c>
    </row>
    <row r="7486" spans="1:8" x14ac:dyDescent="0.2">
      <c r="A7486">
        <f t="shared" si="696"/>
        <v>1</v>
      </c>
      <c r="B7486" t="b">
        <f t="shared" si="697"/>
        <v>0</v>
      </c>
      <c r="C7486" t="str">
        <f t="shared" si="698"/>
        <v>ON</v>
      </c>
      <c r="D7486" s="4">
        <f t="shared" si="700"/>
        <v>42741.833333315182</v>
      </c>
      <c r="E7486" t="str">
        <f t="shared" si="701"/>
        <v>LRKPLGS</v>
      </c>
      <c r="F7486" s="39">
        <v>92.809043884277344</v>
      </c>
      <c r="G7486">
        <f t="shared" si="699"/>
        <v>1.4286505645237377E-3</v>
      </c>
      <c r="H7486" s="38">
        <f>G7486*SUMIF('Manual Inputs'!$B$11:$B$22,'Expanded kW'!A7486,'Manual Inputs'!$C$11:$C$22)</f>
        <v>43883.922251100492</v>
      </c>
    </row>
    <row r="7487" spans="1:8" x14ac:dyDescent="0.2">
      <c r="A7487">
        <f t="shared" si="696"/>
        <v>1</v>
      </c>
      <c r="B7487" t="b">
        <f t="shared" si="697"/>
        <v>0</v>
      </c>
      <c r="C7487" t="str">
        <f t="shared" si="698"/>
        <v>OFF</v>
      </c>
      <c r="D7487" s="4">
        <f t="shared" si="700"/>
        <v>42741.874999981846</v>
      </c>
      <c r="E7487" t="str">
        <f t="shared" si="701"/>
        <v>LRKPLGS</v>
      </c>
      <c r="F7487" s="39">
        <v>88.952400207519531</v>
      </c>
      <c r="G7487">
        <f t="shared" si="699"/>
        <v>1.3692835466624499E-3</v>
      </c>
      <c r="H7487" s="38">
        <f>G7487*SUMIF('Manual Inputs'!$B$11:$B$22,'Expanded kW'!A7487,'Manual Inputs'!$C$11:$C$22)</f>
        <v>42060.342951306528</v>
      </c>
    </row>
    <row r="7488" spans="1:8" x14ac:dyDescent="0.2">
      <c r="A7488">
        <f t="shared" si="696"/>
        <v>1</v>
      </c>
      <c r="B7488" t="b">
        <f t="shared" si="697"/>
        <v>0</v>
      </c>
      <c r="C7488" t="str">
        <f t="shared" si="698"/>
        <v>OFF</v>
      </c>
      <c r="D7488" s="4">
        <f t="shared" si="700"/>
        <v>42741.916666648511</v>
      </c>
      <c r="E7488" t="str">
        <f t="shared" si="701"/>
        <v>LRKPLGS</v>
      </c>
      <c r="F7488" s="39">
        <v>87.034889221191406</v>
      </c>
      <c r="G7488">
        <f t="shared" si="699"/>
        <v>1.3397664539477145E-3</v>
      </c>
      <c r="H7488" s="38">
        <f>G7488*SUMIF('Manual Inputs'!$B$11:$B$22,'Expanded kW'!A7488,'Manual Inputs'!$C$11:$C$22)</f>
        <v>41153.665115635922</v>
      </c>
    </row>
    <row r="7489" spans="1:8" x14ac:dyDescent="0.2">
      <c r="A7489">
        <f t="shared" si="696"/>
        <v>1</v>
      </c>
      <c r="B7489" t="b">
        <f t="shared" si="697"/>
        <v>0</v>
      </c>
      <c r="C7489" t="str">
        <f t="shared" si="698"/>
        <v>OFF</v>
      </c>
      <c r="D7489" s="4">
        <f t="shared" si="700"/>
        <v>42741.958333315175</v>
      </c>
      <c r="E7489" t="str">
        <f t="shared" si="701"/>
        <v>LRKPLGS</v>
      </c>
      <c r="F7489" s="39">
        <v>84.659599304199219</v>
      </c>
      <c r="G7489">
        <f t="shared" si="699"/>
        <v>1.3032025681582037E-3</v>
      </c>
      <c r="H7489" s="38">
        <f>G7489*SUMIF('Manual Inputs'!$B$11:$B$22,'Expanded kW'!A7489,'Manual Inputs'!$C$11:$C$22)</f>
        <v>40030.530627028544</v>
      </c>
    </row>
    <row r="7490" spans="1:8" x14ac:dyDescent="0.2">
      <c r="A7490">
        <f t="shared" ref="A7490:A7553" si="702">MONTH(D7490)</f>
        <v>1</v>
      </c>
      <c r="B7490" t="b">
        <f t="shared" ref="B7490:B7553" si="703">IF(ISNA(VLOOKUP(DATE(YEAR(D7490),MONTH(D7490),DAY(D7490)),Holidays,1,FALSE)),FALSE,TRUE)</f>
        <v>0</v>
      </c>
      <c r="C7490" t="str">
        <f t="shared" ref="C7490:C7553" si="704">IF(OR(HOUR(D7490)&lt;PkStart,HOUR(D7490)&gt;OPkStart-1,WEEKDAY(D7490,2)&gt;5,B7490)=TRUE,"OFF","ON")</f>
        <v>OFF</v>
      </c>
      <c r="D7490" s="4">
        <f t="shared" si="700"/>
        <v>42741.999999981839</v>
      </c>
      <c r="E7490" t="str">
        <f t="shared" si="701"/>
        <v>LRKPLGS</v>
      </c>
      <c r="F7490" s="39">
        <v>83.299057006835938</v>
      </c>
      <c r="G7490">
        <f t="shared" ref="G7490:G7553" si="705">IF(SUMIF($A$2:$A$8761,A7490,$F$2:$F$8761)=0,0,F7490/SUMIF($A$2:$A$8761,A7490,$F$2:$F$8761))</f>
        <v>1.2822591402352728E-3</v>
      </c>
      <c r="H7490" s="38">
        <f>G7490*SUMIF('Manual Inputs'!$B$11:$B$22,'Expanded kW'!A7490,'Manual Inputs'!$C$11:$C$22)</f>
        <v>39387.210430009043</v>
      </c>
    </row>
    <row r="7491" spans="1:8" x14ac:dyDescent="0.2">
      <c r="A7491">
        <f t="shared" si="702"/>
        <v>1</v>
      </c>
      <c r="B7491" t="b">
        <f t="shared" si="703"/>
        <v>0</v>
      </c>
      <c r="C7491" t="str">
        <f t="shared" si="704"/>
        <v>OFF</v>
      </c>
      <c r="D7491" s="4">
        <f t="shared" si="700"/>
        <v>42742.041666648503</v>
      </c>
      <c r="E7491" t="str">
        <f t="shared" si="701"/>
        <v>LRKPLGS</v>
      </c>
      <c r="F7491" s="39">
        <v>84.708992004394531</v>
      </c>
      <c r="G7491">
        <f t="shared" si="705"/>
        <v>1.3039628917868508E-3</v>
      </c>
      <c r="H7491" s="38">
        <f>G7491*SUMIF('Manual Inputs'!$B$11:$B$22,'Expanded kW'!A7491,'Manual Inputs'!$C$11:$C$22)</f>
        <v>40053.885521383934</v>
      </c>
    </row>
    <row r="7492" spans="1:8" x14ac:dyDescent="0.2">
      <c r="A7492">
        <f t="shared" si="702"/>
        <v>1</v>
      </c>
      <c r="B7492" t="b">
        <f t="shared" si="703"/>
        <v>0</v>
      </c>
      <c r="C7492" t="str">
        <f t="shared" si="704"/>
        <v>OFF</v>
      </c>
      <c r="D7492" s="4">
        <f t="shared" ref="D7492:D7555" si="706">+D7491+1/24</f>
        <v>42742.083333315168</v>
      </c>
      <c r="E7492" t="str">
        <f t="shared" ref="E7492:E7555" si="707">+E7491</f>
        <v>LRKPLGS</v>
      </c>
      <c r="F7492" s="39">
        <v>82.732292175292969</v>
      </c>
      <c r="G7492">
        <f t="shared" si="705"/>
        <v>1.273534679098213E-3</v>
      </c>
      <c r="H7492" s="38">
        <f>G7492*SUMIF('Manual Inputs'!$B$11:$B$22,'Expanded kW'!A7492,'Manual Inputs'!$C$11:$C$22)</f>
        <v>39119.220773385692</v>
      </c>
    </row>
    <row r="7493" spans="1:8" x14ac:dyDescent="0.2">
      <c r="A7493">
        <f t="shared" si="702"/>
        <v>1</v>
      </c>
      <c r="B7493" t="b">
        <f t="shared" si="703"/>
        <v>0</v>
      </c>
      <c r="C7493" t="str">
        <f t="shared" si="704"/>
        <v>OFF</v>
      </c>
      <c r="D7493" s="4">
        <f t="shared" si="706"/>
        <v>42742.124999981832</v>
      </c>
      <c r="E7493" t="str">
        <f t="shared" si="707"/>
        <v>LRKPLGS</v>
      </c>
      <c r="F7493" s="39">
        <v>84.596527099609375</v>
      </c>
      <c r="G7493">
        <f t="shared" si="705"/>
        <v>1.3022316698823265E-3</v>
      </c>
      <c r="H7493" s="38">
        <f>G7493*SUMIF('Manual Inputs'!$B$11:$B$22,'Expanded kW'!A7493,'Manual Inputs'!$C$11:$C$22)</f>
        <v>40000.7075019689</v>
      </c>
    </row>
    <row r="7494" spans="1:8" x14ac:dyDescent="0.2">
      <c r="A7494">
        <f t="shared" si="702"/>
        <v>1</v>
      </c>
      <c r="B7494" t="b">
        <f t="shared" si="703"/>
        <v>0</v>
      </c>
      <c r="C7494" t="str">
        <f t="shared" si="704"/>
        <v>OFF</v>
      </c>
      <c r="D7494" s="4">
        <f t="shared" si="706"/>
        <v>42742.166666648496</v>
      </c>
      <c r="E7494" t="str">
        <f t="shared" si="707"/>
        <v>LRKPLGS</v>
      </c>
      <c r="F7494" s="39">
        <v>85.296646118164062</v>
      </c>
      <c r="G7494">
        <f t="shared" si="705"/>
        <v>1.3130089108626252E-3</v>
      </c>
      <c r="H7494" s="38">
        <f>G7494*SUMIF('Manual Inputs'!$B$11:$B$22,'Expanded kW'!A7494,'Manual Inputs'!$C$11:$C$22)</f>
        <v>40331.752487359336</v>
      </c>
    </row>
    <row r="7495" spans="1:8" x14ac:dyDescent="0.2">
      <c r="A7495">
        <f t="shared" si="702"/>
        <v>1</v>
      </c>
      <c r="B7495" t="b">
        <f t="shared" si="703"/>
        <v>0</v>
      </c>
      <c r="C7495" t="str">
        <f t="shared" si="704"/>
        <v>OFF</v>
      </c>
      <c r="D7495" s="4">
        <f t="shared" si="706"/>
        <v>42742.20833331516</v>
      </c>
      <c r="E7495" t="str">
        <f t="shared" si="707"/>
        <v>LRKPLGS</v>
      </c>
      <c r="F7495" s="39">
        <v>90.153434753417969</v>
      </c>
      <c r="G7495">
        <f t="shared" si="705"/>
        <v>1.3877716013842483E-3</v>
      </c>
      <c r="H7495" s="38">
        <f>G7495*SUMIF('Manual Inputs'!$B$11:$B$22,'Expanded kW'!A7495,'Manual Inputs'!$C$11:$C$22)</f>
        <v>42628.241341670415</v>
      </c>
    </row>
    <row r="7496" spans="1:8" x14ac:dyDescent="0.2">
      <c r="A7496">
        <f t="shared" si="702"/>
        <v>1</v>
      </c>
      <c r="B7496" t="b">
        <f t="shared" si="703"/>
        <v>0</v>
      </c>
      <c r="C7496" t="str">
        <f t="shared" si="704"/>
        <v>OFF</v>
      </c>
      <c r="D7496" s="4">
        <f t="shared" si="706"/>
        <v>42742.249999981825</v>
      </c>
      <c r="E7496" t="str">
        <f t="shared" si="707"/>
        <v>LRKPLGS</v>
      </c>
      <c r="F7496" s="39">
        <v>95.632164001464844</v>
      </c>
      <c r="G7496">
        <f t="shared" si="705"/>
        <v>1.4721080981900394E-3</v>
      </c>
      <c r="H7496" s="38">
        <f>G7496*SUMIF('Manual Inputs'!$B$11:$B$22,'Expanded kW'!A7496,'Manual Inputs'!$C$11:$C$22)</f>
        <v>45218.80922485976</v>
      </c>
    </row>
    <row r="7497" spans="1:8" x14ac:dyDescent="0.2">
      <c r="A7497">
        <f t="shared" si="702"/>
        <v>1</v>
      </c>
      <c r="B7497" t="b">
        <f t="shared" si="703"/>
        <v>0</v>
      </c>
      <c r="C7497" t="str">
        <f t="shared" si="704"/>
        <v>OFF</v>
      </c>
      <c r="D7497" s="4">
        <f t="shared" si="706"/>
        <v>42742.291666648489</v>
      </c>
      <c r="E7497" t="str">
        <f t="shared" si="707"/>
        <v>LRKPLGS</v>
      </c>
      <c r="F7497" s="39">
        <v>99.700759887695312</v>
      </c>
      <c r="G7497">
        <f t="shared" si="705"/>
        <v>1.5347377899357036E-3</v>
      </c>
      <c r="H7497" s="38">
        <f>G7497*SUMIF('Manual Inputs'!$B$11:$B$22,'Expanded kW'!A7497,'Manual Inputs'!$C$11:$C$22)</f>
        <v>47142.60822191777</v>
      </c>
    </row>
    <row r="7498" spans="1:8" x14ac:dyDescent="0.2">
      <c r="A7498">
        <f t="shared" si="702"/>
        <v>1</v>
      </c>
      <c r="B7498" t="b">
        <f t="shared" si="703"/>
        <v>0</v>
      </c>
      <c r="C7498" t="str">
        <f t="shared" si="704"/>
        <v>OFF</v>
      </c>
      <c r="D7498" s="4">
        <f t="shared" si="706"/>
        <v>42742.333333315153</v>
      </c>
      <c r="E7498" t="str">
        <f t="shared" si="707"/>
        <v>LRKPLGS</v>
      </c>
      <c r="F7498" s="39">
        <v>97.728019714355469</v>
      </c>
      <c r="G7498">
        <f t="shared" si="705"/>
        <v>1.5043705299754048E-3</v>
      </c>
      <c r="H7498" s="38">
        <f>G7498*SUMIF('Manual Inputs'!$B$11:$B$22,'Expanded kW'!A7498,'Manual Inputs'!$C$11:$C$22)</f>
        <v>46209.815761557831</v>
      </c>
    </row>
    <row r="7499" spans="1:8" x14ac:dyDescent="0.2">
      <c r="A7499">
        <f t="shared" si="702"/>
        <v>1</v>
      </c>
      <c r="B7499" t="b">
        <f t="shared" si="703"/>
        <v>0</v>
      </c>
      <c r="C7499" t="str">
        <f t="shared" si="704"/>
        <v>OFF</v>
      </c>
      <c r="D7499" s="4">
        <f t="shared" si="706"/>
        <v>42742.374999981817</v>
      </c>
      <c r="E7499" t="str">
        <f t="shared" si="707"/>
        <v>LRKPLGS</v>
      </c>
      <c r="F7499" s="39">
        <v>103.10481262207031</v>
      </c>
      <c r="G7499">
        <f t="shared" si="705"/>
        <v>1.5871378757150302E-3</v>
      </c>
      <c r="H7499" s="38">
        <f>G7499*SUMIF('Manual Inputs'!$B$11:$B$22,'Expanded kW'!A7499,'Manual Inputs'!$C$11:$C$22)</f>
        <v>48752.183962405114</v>
      </c>
    </row>
    <row r="7500" spans="1:8" x14ac:dyDescent="0.2">
      <c r="A7500">
        <f t="shared" si="702"/>
        <v>1</v>
      </c>
      <c r="B7500" t="b">
        <f t="shared" si="703"/>
        <v>0</v>
      </c>
      <c r="C7500" t="str">
        <f t="shared" si="704"/>
        <v>OFF</v>
      </c>
      <c r="D7500" s="4">
        <f t="shared" si="706"/>
        <v>42742.416666648482</v>
      </c>
      <c r="E7500" t="str">
        <f t="shared" si="707"/>
        <v>LRKPLGS</v>
      </c>
      <c r="F7500" s="39">
        <v>100.0894775390625</v>
      </c>
      <c r="G7500">
        <f t="shared" si="705"/>
        <v>1.5407214922649563E-3</v>
      </c>
      <c r="H7500" s="38">
        <f>G7500*SUMIF('Manual Inputs'!$B$11:$B$22,'Expanded kW'!A7500,'Manual Inputs'!$C$11:$C$22)</f>
        <v>47326.40986964832</v>
      </c>
    </row>
    <row r="7501" spans="1:8" x14ac:dyDescent="0.2">
      <c r="A7501">
        <f t="shared" si="702"/>
        <v>1</v>
      </c>
      <c r="B7501" t="b">
        <f t="shared" si="703"/>
        <v>0</v>
      </c>
      <c r="C7501" t="str">
        <f t="shared" si="704"/>
        <v>OFF</v>
      </c>
      <c r="D7501" s="4">
        <f t="shared" si="706"/>
        <v>42742.458333315146</v>
      </c>
      <c r="E7501" t="str">
        <f t="shared" si="707"/>
        <v>LRKPLGS</v>
      </c>
      <c r="F7501" s="39">
        <v>100.48403167724609</v>
      </c>
      <c r="G7501">
        <f t="shared" si="705"/>
        <v>1.5467950382111254E-3</v>
      </c>
      <c r="H7501" s="38">
        <f>G7501*SUMIF('Manual Inputs'!$B$11:$B$22,'Expanded kW'!A7501,'Manual Inputs'!$C$11:$C$22)</f>
        <v>47512.97124771282</v>
      </c>
    </row>
    <row r="7502" spans="1:8" x14ac:dyDescent="0.2">
      <c r="A7502">
        <f t="shared" si="702"/>
        <v>1</v>
      </c>
      <c r="B7502" t="b">
        <f t="shared" si="703"/>
        <v>0</v>
      </c>
      <c r="C7502" t="str">
        <f t="shared" si="704"/>
        <v>OFF</v>
      </c>
      <c r="D7502" s="4">
        <f t="shared" si="706"/>
        <v>42742.49999998181</v>
      </c>
      <c r="E7502" t="str">
        <f t="shared" si="707"/>
        <v>LRKPLGS</v>
      </c>
      <c r="F7502" s="39">
        <v>99.138786315917969</v>
      </c>
      <c r="G7502">
        <f t="shared" si="705"/>
        <v>1.5260870827743605E-3</v>
      </c>
      <c r="H7502" s="38">
        <f>G7502*SUMIF('Manual Inputs'!$B$11:$B$22,'Expanded kW'!A7502,'Manual Inputs'!$C$11:$C$22)</f>
        <v>46876.884069411673</v>
      </c>
    </row>
    <row r="7503" spans="1:8" x14ac:dyDescent="0.2">
      <c r="A7503">
        <f t="shared" si="702"/>
        <v>1</v>
      </c>
      <c r="B7503" t="b">
        <f t="shared" si="703"/>
        <v>0</v>
      </c>
      <c r="C7503" t="str">
        <f t="shared" si="704"/>
        <v>OFF</v>
      </c>
      <c r="D7503" s="4">
        <f t="shared" si="706"/>
        <v>42742.541666648474</v>
      </c>
      <c r="E7503" t="str">
        <f t="shared" si="707"/>
        <v>LRKPLGS</v>
      </c>
      <c r="F7503" s="39">
        <v>95.270881652832031</v>
      </c>
      <c r="G7503">
        <f t="shared" si="705"/>
        <v>1.4665467195816109E-3</v>
      </c>
      <c r="H7503" s="38">
        <f>G7503*SUMIF('Manual Inputs'!$B$11:$B$22,'Expanded kW'!A7503,'Manual Inputs'!$C$11:$C$22)</f>
        <v>45047.980113444006</v>
      </c>
    </row>
    <row r="7504" spans="1:8" x14ac:dyDescent="0.2">
      <c r="A7504">
        <f t="shared" si="702"/>
        <v>1</v>
      </c>
      <c r="B7504" t="b">
        <f t="shared" si="703"/>
        <v>0</v>
      </c>
      <c r="C7504" t="str">
        <f t="shared" si="704"/>
        <v>OFF</v>
      </c>
      <c r="D7504" s="4">
        <f t="shared" si="706"/>
        <v>42742.583333315139</v>
      </c>
      <c r="E7504" t="str">
        <f t="shared" si="707"/>
        <v>LRKPLGS</v>
      </c>
      <c r="F7504" s="39">
        <v>94.285980224609375</v>
      </c>
      <c r="G7504">
        <f t="shared" si="705"/>
        <v>1.4513856973089861E-3</v>
      </c>
      <c r="H7504" s="38">
        <f>G7504*SUMIF('Manual Inputs'!$B$11:$B$22,'Expanded kW'!A7504,'Manual Inputs'!$C$11:$C$22)</f>
        <v>44582.278325210806</v>
      </c>
    </row>
    <row r="7505" spans="1:8" x14ac:dyDescent="0.2">
      <c r="A7505">
        <f t="shared" si="702"/>
        <v>1</v>
      </c>
      <c r="B7505" t="b">
        <f t="shared" si="703"/>
        <v>0</v>
      </c>
      <c r="C7505" t="str">
        <f t="shared" si="704"/>
        <v>OFF</v>
      </c>
      <c r="D7505" s="4">
        <f t="shared" si="706"/>
        <v>42742.624999981803</v>
      </c>
      <c r="E7505" t="str">
        <f t="shared" si="707"/>
        <v>LRKPLGS</v>
      </c>
      <c r="F7505" s="39">
        <v>90.984130859375</v>
      </c>
      <c r="G7505">
        <f t="shared" si="705"/>
        <v>1.4005588730881026E-3</v>
      </c>
      <c r="H7505" s="38">
        <f>G7505*SUMIF('Manual Inputs'!$B$11:$B$22,'Expanded kW'!A7505,'Manual Inputs'!$C$11:$C$22)</f>
        <v>43021.028529237665</v>
      </c>
    </row>
    <row r="7506" spans="1:8" x14ac:dyDescent="0.2">
      <c r="A7506">
        <f t="shared" si="702"/>
        <v>1</v>
      </c>
      <c r="B7506" t="b">
        <f t="shared" si="703"/>
        <v>0</v>
      </c>
      <c r="C7506" t="str">
        <f t="shared" si="704"/>
        <v>OFF</v>
      </c>
      <c r="D7506" s="4">
        <f t="shared" si="706"/>
        <v>42742.666666648467</v>
      </c>
      <c r="E7506" t="str">
        <f t="shared" si="707"/>
        <v>LRKPLGS</v>
      </c>
      <c r="F7506" s="39">
        <v>94.081581115722656</v>
      </c>
      <c r="G7506">
        <f t="shared" si="705"/>
        <v>1.4482392916347366E-3</v>
      </c>
      <c r="H7506" s="38">
        <f>G7506*SUMIF('Manual Inputs'!$B$11:$B$22,'Expanded kW'!A7506,'Manual Inputs'!$C$11:$C$22)</f>
        <v>44485.630043673038</v>
      </c>
    </row>
    <row r="7507" spans="1:8" x14ac:dyDescent="0.2">
      <c r="A7507">
        <f t="shared" si="702"/>
        <v>1</v>
      </c>
      <c r="B7507" t="b">
        <f t="shared" si="703"/>
        <v>0</v>
      </c>
      <c r="C7507" t="str">
        <f t="shared" si="704"/>
        <v>OFF</v>
      </c>
      <c r="D7507" s="4">
        <f t="shared" si="706"/>
        <v>42742.708333315131</v>
      </c>
      <c r="E7507" t="str">
        <f t="shared" si="707"/>
        <v>LRKPLGS</v>
      </c>
      <c r="F7507" s="39">
        <v>98.801849365234375</v>
      </c>
      <c r="G7507">
        <f t="shared" si="705"/>
        <v>1.5209004636189769E-3</v>
      </c>
      <c r="H7507" s="38">
        <f>G7507*SUMIF('Manual Inputs'!$B$11:$B$22,'Expanded kW'!A7507,'Manual Inputs'!$C$11:$C$22)</f>
        <v>46717.56646060451</v>
      </c>
    </row>
    <row r="7508" spans="1:8" x14ac:dyDescent="0.2">
      <c r="A7508">
        <f t="shared" si="702"/>
        <v>1</v>
      </c>
      <c r="B7508" t="b">
        <f t="shared" si="703"/>
        <v>0</v>
      </c>
      <c r="C7508" t="str">
        <f t="shared" si="704"/>
        <v>OFF</v>
      </c>
      <c r="D7508" s="4">
        <f t="shared" si="706"/>
        <v>42742.749999981796</v>
      </c>
      <c r="E7508" t="str">
        <f t="shared" si="707"/>
        <v>LRKPLGS</v>
      </c>
      <c r="F7508" s="39">
        <v>98.55859375</v>
      </c>
      <c r="G7508">
        <f t="shared" si="705"/>
        <v>1.5171559225970752E-3</v>
      </c>
      <c r="H7508" s="38">
        <f>G7508*SUMIF('Manual Inputs'!$B$11:$B$22,'Expanded kW'!A7508,'Manual Inputs'!$C$11:$C$22)</f>
        <v>46602.545229274954</v>
      </c>
    </row>
    <row r="7509" spans="1:8" x14ac:dyDescent="0.2">
      <c r="A7509">
        <f t="shared" si="702"/>
        <v>1</v>
      </c>
      <c r="B7509" t="b">
        <f t="shared" si="703"/>
        <v>0</v>
      </c>
      <c r="C7509" t="str">
        <f t="shared" si="704"/>
        <v>OFF</v>
      </c>
      <c r="D7509" s="4">
        <f t="shared" si="706"/>
        <v>42742.79166664846</v>
      </c>
      <c r="E7509" t="str">
        <f t="shared" si="707"/>
        <v>LRKPLGS</v>
      </c>
      <c r="F7509" s="39">
        <v>96.107643127441406</v>
      </c>
      <c r="G7509">
        <f t="shared" si="705"/>
        <v>1.479427358181476E-3</v>
      </c>
      <c r="H7509" s="38">
        <f>G7509*SUMIF('Manual Inputs'!$B$11:$B$22,'Expanded kW'!A7509,'Manual Inputs'!$C$11:$C$22)</f>
        <v>45443.635256064161</v>
      </c>
    </row>
    <row r="7510" spans="1:8" x14ac:dyDescent="0.2">
      <c r="A7510">
        <f t="shared" si="702"/>
        <v>1</v>
      </c>
      <c r="B7510" t="b">
        <f t="shared" si="703"/>
        <v>0</v>
      </c>
      <c r="C7510" t="str">
        <f t="shared" si="704"/>
        <v>OFF</v>
      </c>
      <c r="D7510" s="4">
        <f t="shared" si="706"/>
        <v>42742.833333315124</v>
      </c>
      <c r="E7510" t="str">
        <f t="shared" si="707"/>
        <v>LRKPLGS</v>
      </c>
      <c r="F7510" s="39">
        <v>93.280624389648437</v>
      </c>
      <c r="G7510">
        <f t="shared" si="705"/>
        <v>1.4359098113279271E-3</v>
      </c>
      <c r="H7510" s="38">
        <f>G7510*SUMIF('Manual Inputs'!$B$11:$B$22,'Expanded kW'!A7510,'Manual Inputs'!$C$11:$C$22)</f>
        <v>44106.904854591638</v>
      </c>
    </row>
    <row r="7511" spans="1:8" x14ac:dyDescent="0.2">
      <c r="A7511">
        <f t="shared" si="702"/>
        <v>1</v>
      </c>
      <c r="B7511" t="b">
        <f t="shared" si="703"/>
        <v>0</v>
      </c>
      <c r="C7511" t="str">
        <f t="shared" si="704"/>
        <v>OFF</v>
      </c>
      <c r="D7511" s="4">
        <f t="shared" si="706"/>
        <v>42742.874999981788</v>
      </c>
      <c r="E7511" t="str">
        <f t="shared" si="707"/>
        <v>LRKPLGS</v>
      </c>
      <c r="F7511" s="39">
        <v>89.349494934082031</v>
      </c>
      <c r="G7511">
        <f t="shared" si="705"/>
        <v>1.3753962010065704E-3</v>
      </c>
      <c r="H7511" s="38">
        <f>G7511*SUMIF('Manual Inputs'!$B$11:$B$22,'Expanded kW'!A7511,'Manual Inputs'!$C$11:$C$22)</f>
        <v>42248.105623751668</v>
      </c>
    </row>
    <row r="7512" spans="1:8" x14ac:dyDescent="0.2">
      <c r="A7512">
        <f t="shared" si="702"/>
        <v>1</v>
      </c>
      <c r="B7512" t="b">
        <f t="shared" si="703"/>
        <v>0</v>
      </c>
      <c r="C7512" t="str">
        <f t="shared" si="704"/>
        <v>OFF</v>
      </c>
      <c r="D7512" s="4">
        <f t="shared" si="706"/>
        <v>42742.916666648453</v>
      </c>
      <c r="E7512" t="str">
        <f t="shared" si="707"/>
        <v>LRKPLGS</v>
      </c>
      <c r="F7512" s="39">
        <v>87.306442260742187</v>
      </c>
      <c r="G7512">
        <f t="shared" si="705"/>
        <v>1.3439465897083641E-3</v>
      </c>
      <c r="H7512" s="38">
        <f>G7512*SUMIF('Manual Inputs'!$B$11:$B$22,'Expanded kW'!A7512,'Manual Inputs'!$C$11:$C$22)</f>
        <v>41282.066529721771</v>
      </c>
    </row>
    <row r="7513" spans="1:8" x14ac:dyDescent="0.2">
      <c r="A7513">
        <f t="shared" si="702"/>
        <v>1</v>
      </c>
      <c r="B7513" t="b">
        <f t="shared" si="703"/>
        <v>0</v>
      </c>
      <c r="C7513" t="str">
        <f t="shared" si="704"/>
        <v>OFF</v>
      </c>
      <c r="D7513" s="4">
        <f t="shared" si="706"/>
        <v>42742.958333315117</v>
      </c>
      <c r="E7513" t="str">
        <f t="shared" si="707"/>
        <v>LRKPLGS</v>
      </c>
      <c r="F7513" s="39">
        <v>86.050079345703125</v>
      </c>
      <c r="G7513">
        <f t="shared" si="705"/>
        <v>1.3246068409867278E-3</v>
      </c>
      <c r="H7513" s="38">
        <f>G7513*SUMIF('Manual Inputs'!$B$11:$B$22,'Expanded kW'!A7513,'Manual Inputs'!$C$11:$C$22)</f>
        <v>40688.006617290324</v>
      </c>
    </row>
    <row r="7514" spans="1:8" x14ac:dyDescent="0.2">
      <c r="A7514">
        <f t="shared" si="702"/>
        <v>1</v>
      </c>
      <c r="B7514" t="b">
        <f t="shared" si="703"/>
        <v>0</v>
      </c>
      <c r="C7514" t="str">
        <f t="shared" si="704"/>
        <v>OFF</v>
      </c>
      <c r="D7514" s="4">
        <f t="shared" si="706"/>
        <v>42742.999999981781</v>
      </c>
      <c r="E7514" t="str">
        <f t="shared" si="707"/>
        <v>LRKPLGS</v>
      </c>
      <c r="F7514" s="39">
        <v>86.194923400878906</v>
      </c>
      <c r="G7514">
        <f t="shared" si="705"/>
        <v>1.3268364894405229E-3</v>
      </c>
      <c r="H7514" s="38">
        <f>G7514*SUMIF('Manual Inputs'!$B$11:$B$22,'Expanded kW'!A7514,'Manual Inputs'!$C$11:$C$22)</f>
        <v>40756.494826950075</v>
      </c>
    </row>
    <row r="7515" spans="1:8" x14ac:dyDescent="0.2">
      <c r="A7515">
        <f t="shared" si="702"/>
        <v>1</v>
      </c>
      <c r="B7515" t="b">
        <f t="shared" si="703"/>
        <v>0</v>
      </c>
      <c r="C7515" t="str">
        <f t="shared" si="704"/>
        <v>OFF</v>
      </c>
      <c r="D7515" s="4">
        <f t="shared" si="706"/>
        <v>42743.041666648445</v>
      </c>
      <c r="E7515" t="str">
        <f t="shared" si="707"/>
        <v>LRKPLGS</v>
      </c>
      <c r="F7515" s="39">
        <v>87.043190002441406</v>
      </c>
      <c r="G7515">
        <f t="shared" si="705"/>
        <v>1.3398942315362176E-3</v>
      </c>
      <c r="H7515" s="38">
        <f>G7515*SUMIF('Manual Inputs'!$B$11:$B$22,'Expanded kW'!A7515,'Manual Inputs'!$C$11:$C$22)</f>
        <v>41157.590065444187</v>
      </c>
    </row>
    <row r="7516" spans="1:8" x14ac:dyDescent="0.2">
      <c r="A7516">
        <f t="shared" si="702"/>
        <v>1</v>
      </c>
      <c r="B7516" t="b">
        <f t="shared" si="703"/>
        <v>0</v>
      </c>
      <c r="C7516" t="str">
        <f t="shared" si="704"/>
        <v>OFF</v>
      </c>
      <c r="D7516" s="4">
        <f t="shared" si="706"/>
        <v>42743.083333315109</v>
      </c>
      <c r="E7516" t="str">
        <f t="shared" si="707"/>
        <v>LRKPLGS</v>
      </c>
      <c r="F7516" s="39">
        <v>86.838676452636719</v>
      </c>
      <c r="G7516">
        <f t="shared" si="705"/>
        <v>1.3367460642224208E-3</v>
      </c>
      <c r="H7516" s="38">
        <f>G7516*SUMIF('Manual Inputs'!$B$11:$B$22,'Expanded kW'!A7516,'Manual Inputs'!$C$11:$C$22)</f>
        <v>41060.887671546923</v>
      </c>
    </row>
    <row r="7517" spans="1:8" x14ac:dyDescent="0.2">
      <c r="A7517">
        <f t="shared" si="702"/>
        <v>1</v>
      </c>
      <c r="B7517" t="b">
        <f t="shared" si="703"/>
        <v>0</v>
      </c>
      <c r="C7517" t="str">
        <f t="shared" si="704"/>
        <v>OFF</v>
      </c>
      <c r="D7517" s="4">
        <f t="shared" si="706"/>
        <v>42743.124999981774</v>
      </c>
      <c r="E7517" t="str">
        <f t="shared" si="707"/>
        <v>LRKPLGS</v>
      </c>
      <c r="F7517" s="39">
        <v>85.965888977050781</v>
      </c>
      <c r="G7517">
        <f t="shared" si="705"/>
        <v>1.3233108614930417E-3</v>
      </c>
      <c r="H7517" s="38">
        <f>G7517*SUMIF('Manual Inputs'!$B$11:$B$22,'Expanded kW'!A7517,'Manual Inputs'!$C$11:$C$22)</f>
        <v>40648.197958159668</v>
      </c>
    </row>
    <row r="7518" spans="1:8" x14ac:dyDescent="0.2">
      <c r="A7518">
        <f t="shared" si="702"/>
        <v>1</v>
      </c>
      <c r="B7518" t="b">
        <f t="shared" si="703"/>
        <v>0</v>
      </c>
      <c r="C7518" t="str">
        <f t="shared" si="704"/>
        <v>OFF</v>
      </c>
      <c r="D7518" s="4">
        <f t="shared" si="706"/>
        <v>42743.166666648438</v>
      </c>
      <c r="E7518" t="str">
        <f t="shared" si="707"/>
        <v>LRKPLGS</v>
      </c>
      <c r="F7518" s="39">
        <v>89.394920349121094</v>
      </c>
      <c r="G7518">
        <f t="shared" si="705"/>
        <v>1.3760954544642422E-3</v>
      </c>
      <c r="H7518" s="38">
        <f>G7518*SUMIF('Manual Inputs'!$B$11:$B$22,'Expanded kW'!A7518,'Manual Inputs'!$C$11:$C$22)</f>
        <v>42269.584622978124</v>
      </c>
    </row>
    <row r="7519" spans="1:8" x14ac:dyDescent="0.2">
      <c r="A7519">
        <f t="shared" si="702"/>
        <v>1</v>
      </c>
      <c r="B7519" t="b">
        <f t="shared" si="703"/>
        <v>0</v>
      </c>
      <c r="C7519" t="str">
        <f t="shared" si="704"/>
        <v>OFF</v>
      </c>
      <c r="D7519" s="4">
        <f t="shared" si="706"/>
        <v>42743.208333315102</v>
      </c>
      <c r="E7519" t="str">
        <f t="shared" si="707"/>
        <v>LRKPLGS</v>
      </c>
      <c r="F7519" s="39">
        <v>95.996063232421875</v>
      </c>
      <c r="G7519">
        <f t="shared" si="705"/>
        <v>1.4777097596227846E-3</v>
      </c>
      <c r="H7519" s="38">
        <f>G7519*SUMIF('Manual Inputs'!$B$11:$B$22,'Expanded kW'!A7519,'Manual Inputs'!$C$11:$C$22)</f>
        <v>45390.875705562496</v>
      </c>
    </row>
    <row r="7520" spans="1:8" x14ac:dyDescent="0.2">
      <c r="A7520">
        <f t="shared" si="702"/>
        <v>1</v>
      </c>
      <c r="B7520" t="b">
        <f t="shared" si="703"/>
        <v>0</v>
      </c>
      <c r="C7520" t="str">
        <f t="shared" si="704"/>
        <v>OFF</v>
      </c>
      <c r="D7520" s="4">
        <f t="shared" si="706"/>
        <v>42743.249999981766</v>
      </c>
      <c r="E7520" t="str">
        <f t="shared" si="707"/>
        <v>LRKPLGS</v>
      </c>
      <c r="F7520" s="39">
        <v>99.601333618164063</v>
      </c>
      <c r="G7520">
        <f t="shared" si="705"/>
        <v>1.5332072774969436E-3</v>
      </c>
      <c r="H7520" s="38">
        <f>G7520*SUMIF('Manual Inputs'!$B$11:$B$22,'Expanded kW'!A7520,'Manual Inputs'!$C$11:$C$22)</f>
        <v>47095.595403993822</v>
      </c>
    </row>
    <row r="7521" spans="1:8" x14ac:dyDescent="0.2">
      <c r="A7521">
        <f t="shared" si="702"/>
        <v>1</v>
      </c>
      <c r="B7521" t="b">
        <f t="shared" si="703"/>
        <v>0</v>
      </c>
      <c r="C7521" t="str">
        <f t="shared" si="704"/>
        <v>OFF</v>
      </c>
      <c r="D7521" s="4">
        <f t="shared" si="706"/>
        <v>42743.291666648431</v>
      </c>
      <c r="E7521" t="str">
        <f t="shared" si="707"/>
        <v>LRKPLGS</v>
      </c>
      <c r="F7521" s="39">
        <v>98.638664245605469</v>
      </c>
      <c r="G7521">
        <f t="shared" si="705"/>
        <v>1.5183884830670558E-3</v>
      </c>
      <c r="H7521" s="38">
        <f>G7521*SUMIF('Manual Inputs'!$B$11:$B$22,'Expanded kW'!A7521,'Manual Inputs'!$C$11:$C$22)</f>
        <v>46640.40584346401</v>
      </c>
    </row>
    <row r="7522" spans="1:8" x14ac:dyDescent="0.2">
      <c r="A7522">
        <f t="shared" si="702"/>
        <v>1</v>
      </c>
      <c r="B7522" t="b">
        <f t="shared" si="703"/>
        <v>0</v>
      </c>
      <c r="C7522" t="str">
        <f t="shared" si="704"/>
        <v>OFF</v>
      </c>
      <c r="D7522" s="4">
        <f t="shared" si="706"/>
        <v>42743.333333315095</v>
      </c>
      <c r="E7522" t="str">
        <f t="shared" si="707"/>
        <v>LRKPLGS</v>
      </c>
      <c r="F7522" s="39">
        <v>97.818084716796875</v>
      </c>
      <c r="G7522">
        <f t="shared" si="705"/>
        <v>1.5057569402991897E-3</v>
      </c>
      <c r="H7522" s="38">
        <f>G7522*SUMIF('Manual Inputs'!$B$11:$B$22,'Expanded kW'!A7522,'Manual Inputs'!$C$11:$C$22)</f>
        <v>46252.402188475578</v>
      </c>
    </row>
    <row r="7523" spans="1:8" x14ac:dyDescent="0.2">
      <c r="A7523">
        <f t="shared" si="702"/>
        <v>1</v>
      </c>
      <c r="B7523" t="b">
        <f t="shared" si="703"/>
        <v>0</v>
      </c>
      <c r="C7523" t="str">
        <f t="shared" si="704"/>
        <v>OFF</v>
      </c>
      <c r="D7523" s="4">
        <f t="shared" si="706"/>
        <v>42743.374999981759</v>
      </c>
      <c r="E7523" t="str">
        <f t="shared" si="707"/>
        <v>LRKPLGS</v>
      </c>
      <c r="F7523" s="39">
        <v>100.04835510253906</v>
      </c>
      <c r="G7523">
        <f t="shared" si="705"/>
        <v>1.540088476454266E-3</v>
      </c>
      <c r="H7523" s="38">
        <f>G7523*SUMIF('Manual Inputs'!$B$11:$B$22,'Expanded kW'!A7523,'Manual Inputs'!$C$11:$C$22)</f>
        <v>47306.965495138655</v>
      </c>
    </row>
    <row r="7524" spans="1:8" x14ac:dyDescent="0.2">
      <c r="A7524">
        <f t="shared" si="702"/>
        <v>1</v>
      </c>
      <c r="B7524" t="b">
        <f t="shared" si="703"/>
        <v>0</v>
      </c>
      <c r="C7524" t="str">
        <f t="shared" si="704"/>
        <v>OFF</v>
      </c>
      <c r="D7524" s="4">
        <f t="shared" si="706"/>
        <v>42743.416666648423</v>
      </c>
      <c r="E7524" t="str">
        <f t="shared" si="707"/>
        <v>LRKPLGS</v>
      </c>
      <c r="F7524" s="39">
        <v>99.849594116210938</v>
      </c>
      <c r="G7524">
        <f t="shared" si="705"/>
        <v>1.537028860888384E-3</v>
      </c>
      <c r="H7524" s="38">
        <f>G7524*SUMIF('Manual Inputs'!$B$11:$B$22,'Expanded kW'!A7524,'Manual Inputs'!$C$11:$C$22)</f>
        <v>47212.98314917837</v>
      </c>
    </row>
    <row r="7525" spans="1:8" x14ac:dyDescent="0.2">
      <c r="A7525">
        <f t="shared" si="702"/>
        <v>1</v>
      </c>
      <c r="B7525" t="b">
        <f t="shared" si="703"/>
        <v>0</v>
      </c>
      <c r="C7525" t="str">
        <f t="shared" si="704"/>
        <v>OFF</v>
      </c>
      <c r="D7525" s="4">
        <f t="shared" si="706"/>
        <v>42743.458333315088</v>
      </c>
      <c r="E7525" t="str">
        <f t="shared" si="707"/>
        <v>LRKPLGS</v>
      </c>
      <c r="F7525" s="39">
        <v>100.74894714355469</v>
      </c>
      <c r="G7525">
        <f t="shared" si="705"/>
        <v>1.5508729988780272E-3</v>
      </c>
      <c r="H7525" s="38">
        <f>G7525*SUMIF('Manual Inputs'!$B$11:$B$22,'Expanded kW'!A7525,'Manual Inputs'!$C$11:$C$22)</f>
        <v>47638.234144948314</v>
      </c>
    </row>
    <row r="7526" spans="1:8" x14ac:dyDescent="0.2">
      <c r="A7526">
        <f t="shared" si="702"/>
        <v>1</v>
      </c>
      <c r="B7526" t="b">
        <f t="shared" si="703"/>
        <v>0</v>
      </c>
      <c r="C7526" t="str">
        <f t="shared" si="704"/>
        <v>OFF</v>
      </c>
      <c r="D7526" s="4">
        <f t="shared" si="706"/>
        <v>42743.499999981752</v>
      </c>
      <c r="E7526" t="str">
        <f t="shared" si="707"/>
        <v>LRKPLGS</v>
      </c>
      <c r="F7526" s="39">
        <v>98.180702209472656</v>
      </c>
      <c r="G7526">
        <f t="shared" si="705"/>
        <v>1.5113388713690042E-3</v>
      </c>
      <c r="H7526" s="38">
        <f>G7526*SUMIF('Manual Inputs'!$B$11:$B$22,'Expanded kW'!A7526,'Manual Inputs'!$C$11:$C$22)</f>
        <v>46423.862610752039</v>
      </c>
    </row>
    <row r="7527" spans="1:8" x14ac:dyDescent="0.2">
      <c r="A7527">
        <f t="shared" si="702"/>
        <v>1</v>
      </c>
      <c r="B7527" t="b">
        <f t="shared" si="703"/>
        <v>0</v>
      </c>
      <c r="C7527" t="str">
        <f t="shared" si="704"/>
        <v>OFF</v>
      </c>
      <c r="D7527" s="4">
        <f t="shared" si="706"/>
        <v>42743.541666648416</v>
      </c>
      <c r="E7527" t="str">
        <f t="shared" si="707"/>
        <v>LRKPLGS</v>
      </c>
      <c r="F7527" s="39">
        <v>97.334503173828125</v>
      </c>
      <c r="G7527">
        <f t="shared" si="705"/>
        <v>1.4983129562277989E-3</v>
      </c>
      <c r="H7527" s="38">
        <f>G7527*SUMIF('Manual Inputs'!$B$11:$B$22,'Expanded kW'!A7527,'Manual Inputs'!$C$11:$C$22)</f>
        <v>46023.745002219373</v>
      </c>
    </row>
    <row r="7528" spans="1:8" x14ac:dyDescent="0.2">
      <c r="A7528">
        <f t="shared" si="702"/>
        <v>1</v>
      </c>
      <c r="B7528" t="b">
        <f t="shared" si="703"/>
        <v>0</v>
      </c>
      <c r="C7528" t="str">
        <f t="shared" si="704"/>
        <v>OFF</v>
      </c>
      <c r="D7528" s="4">
        <f t="shared" si="706"/>
        <v>42743.58333331508</v>
      </c>
      <c r="E7528" t="str">
        <f t="shared" si="707"/>
        <v>LRKPLGS</v>
      </c>
      <c r="F7528" s="39">
        <v>91.908744812011719</v>
      </c>
      <c r="G7528">
        <f t="shared" si="705"/>
        <v>1.4147918636471697E-3</v>
      </c>
      <c r="H7528" s="38">
        <f>G7528*SUMIF('Manual Inputs'!$B$11:$B$22,'Expanded kW'!A7528,'Manual Inputs'!$C$11:$C$22)</f>
        <v>43458.223926492115</v>
      </c>
    </row>
    <row r="7529" spans="1:8" x14ac:dyDescent="0.2">
      <c r="A7529">
        <f t="shared" si="702"/>
        <v>1</v>
      </c>
      <c r="B7529" t="b">
        <f t="shared" si="703"/>
        <v>0</v>
      </c>
      <c r="C7529" t="str">
        <f t="shared" si="704"/>
        <v>OFF</v>
      </c>
      <c r="D7529" s="4">
        <f t="shared" si="706"/>
        <v>42743.624999981745</v>
      </c>
      <c r="E7529" t="str">
        <f t="shared" si="707"/>
        <v>LRKPLGS</v>
      </c>
      <c r="F7529" s="39">
        <v>93.893020629882813</v>
      </c>
      <c r="G7529">
        <f t="shared" si="705"/>
        <v>1.445336696873844E-3</v>
      </c>
      <c r="H7529" s="38">
        <f>G7529*SUMIF('Manual Inputs'!$B$11:$B$22,'Expanded kW'!A7529,'Manual Inputs'!$C$11:$C$22)</f>
        <v>44396.470912688528</v>
      </c>
    </row>
    <row r="7530" spans="1:8" x14ac:dyDescent="0.2">
      <c r="A7530">
        <f t="shared" si="702"/>
        <v>1</v>
      </c>
      <c r="B7530" t="b">
        <f t="shared" si="703"/>
        <v>0</v>
      </c>
      <c r="C7530" t="str">
        <f t="shared" si="704"/>
        <v>OFF</v>
      </c>
      <c r="D7530" s="4">
        <f t="shared" si="706"/>
        <v>42743.666666648409</v>
      </c>
      <c r="E7530" t="str">
        <f t="shared" si="707"/>
        <v>LRKPLGS</v>
      </c>
      <c r="F7530" s="39">
        <v>95.184776306152344</v>
      </c>
      <c r="G7530">
        <f t="shared" si="705"/>
        <v>1.4652212619861652E-3</v>
      </c>
      <c r="H7530" s="38">
        <f>G7530*SUMIF('Manual Inputs'!$B$11:$B$22,'Expanded kW'!A7530,'Manual Inputs'!$C$11:$C$22)</f>
        <v>45007.265974164562</v>
      </c>
    </row>
    <row r="7531" spans="1:8" x14ac:dyDescent="0.2">
      <c r="A7531">
        <f t="shared" si="702"/>
        <v>1</v>
      </c>
      <c r="B7531" t="b">
        <f t="shared" si="703"/>
        <v>0</v>
      </c>
      <c r="C7531" t="str">
        <f t="shared" si="704"/>
        <v>OFF</v>
      </c>
      <c r="D7531" s="4">
        <f t="shared" si="706"/>
        <v>42743.708333315073</v>
      </c>
      <c r="E7531" t="str">
        <f t="shared" si="707"/>
        <v>LRKPLGS</v>
      </c>
      <c r="F7531" s="39">
        <v>98.965248107910156</v>
      </c>
      <c r="G7531">
        <f t="shared" si="705"/>
        <v>1.52341573256472E-3</v>
      </c>
      <c r="H7531" s="38">
        <f>G7531*SUMIF('Manual Inputs'!$B$11:$B$22,'Expanded kW'!A7531,'Manual Inputs'!$C$11:$C$22)</f>
        <v>46794.82808748274</v>
      </c>
    </row>
    <row r="7532" spans="1:8" x14ac:dyDescent="0.2">
      <c r="A7532">
        <f t="shared" si="702"/>
        <v>1</v>
      </c>
      <c r="B7532" t="b">
        <f t="shared" si="703"/>
        <v>0</v>
      </c>
      <c r="C7532" t="str">
        <f t="shared" si="704"/>
        <v>OFF</v>
      </c>
      <c r="D7532" s="4">
        <f t="shared" si="706"/>
        <v>42743.749999981737</v>
      </c>
      <c r="E7532" t="str">
        <f t="shared" si="707"/>
        <v>LRKPLGS</v>
      </c>
      <c r="F7532" s="39">
        <v>102.23601531982422</v>
      </c>
      <c r="G7532">
        <f t="shared" si="705"/>
        <v>1.5737640954845364E-3</v>
      </c>
      <c r="H7532" s="38">
        <f>G7532*SUMIF('Manual Inputs'!$B$11:$B$22,'Expanded kW'!A7532,'Manual Inputs'!$C$11:$C$22)</f>
        <v>48341.380966618708</v>
      </c>
    </row>
    <row r="7533" spans="1:8" x14ac:dyDescent="0.2">
      <c r="A7533">
        <f t="shared" si="702"/>
        <v>1</v>
      </c>
      <c r="B7533" t="b">
        <f t="shared" si="703"/>
        <v>0</v>
      </c>
      <c r="C7533" t="str">
        <f t="shared" si="704"/>
        <v>OFF</v>
      </c>
      <c r="D7533" s="4">
        <f t="shared" si="706"/>
        <v>42743.791666648402</v>
      </c>
      <c r="E7533" t="str">
        <f t="shared" si="707"/>
        <v>LRKPLGS</v>
      </c>
      <c r="F7533" s="39">
        <v>100.22508239746094</v>
      </c>
      <c r="G7533">
        <f t="shared" si="705"/>
        <v>1.5428089176859601E-3</v>
      </c>
      <c r="H7533" s="38">
        <f>G7533*SUMIF('Manual Inputs'!$B$11:$B$22,'Expanded kW'!A7533,'Manual Inputs'!$C$11:$C$22)</f>
        <v>47390.529408152011</v>
      </c>
    </row>
    <row r="7534" spans="1:8" x14ac:dyDescent="0.2">
      <c r="A7534">
        <f t="shared" si="702"/>
        <v>1</v>
      </c>
      <c r="B7534" t="b">
        <f t="shared" si="703"/>
        <v>0</v>
      </c>
      <c r="C7534" t="str">
        <f t="shared" si="704"/>
        <v>OFF</v>
      </c>
      <c r="D7534" s="4">
        <f t="shared" si="706"/>
        <v>42743.833333315066</v>
      </c>
      <c r="E7534" t="str">
        <f t="shared" si="707"/>
        <v>LRKPLGS</v>
      </c>
      <c r="F7534" s="39">
        <v>97.382591247558594</v>
      </c>
      <c r="G7534">
        <f t="shared" si="705"/>
        <v>1.4990531971656061E-3</v>
      </c>
      <c r="H7534" s="38">
        <f>G7534*SUMIF('Manual Inputs'!$B$11:$B$22,'Expanded kW'!A7534,'Manual Inputs'!$C$11:$C$22)</f>
        <v>46046.483015676597</v>
      </c>
    </row>
    <row r="7535" spans="1:8" x14ac:dyDescent="0.2">
      <c r="A7535">
        <f t="shared" si="702"/>
        <v>1</v>
      </c>
      <c r="B7535" t="b">
        <f t="shared" si="703"/>
        <v>0</v>
      </c>
      <c r="C7535" t="str">
        <f t="shared" si="704"/>
        <v>OFF</v>
      </c>
      <c r="D7535" s="4">
        <f t="shared" si="706"/>
        <v>42743.87499998173</v>
      </c>
      <c r="E7535" t="str">
        <f t="shared" si="707"/>
        <v>LRKPLGS</v>
      </c>
      <c r="F7535" s="39">
        <v>96.65008544921875</v>
      </c>
      <c r="G7535">
        <f t="shared" si="705"/>
        <v>1.4877774121934003E-3</v>
      </c>
      <c r="H7535" s="38">
        <f>G7535*SUMIF('Manual Inputs'!$B$11:$B$22,'Expanded kW'!A7535,'Manual Inputs'!$C$11:$C$22)</f>
        <v>45700.124232550814</v>
      </c>
    </row>
    <row r="7536" spans="1:8" x14ac:dyDescent="0.2">
      <c r="A7536">
        <f t="shared" si="702"/>
        <v>1</v>
      </c>
      <c r="B7536" t="b">
        <f t="shared" si="703"/>
        <v>0</v>
      </c>
      <c r="C7536" t="str">
        <f t="shared" si="704"/>
        <v>OFF</v>
      </c>
      <c r="D7536" s="4">
        <f t="shared" si="706"/>
        <v>42743.916666648394</v>
      </c>
      <c r="E7536" t="str">
        <f t="shared" si="707"/>
        <v>LRKPLGS</v>
      </c>
      <c r="F7536" s="39">
        <v>88.758644104003906</v>
      </c>
      <c r="G7536">
        <f t="shared" si="705"/>
        <v>1.3663009734661063E-3</v>
      </c>
      <c r="H7536" s="38">
        <f>G7536*SUMIF('Manual Inputs'!$B$11:$B$22,'Expanded kW'!A7536,'Manual Inputs'!$C$11:$C$22)</f>
        <v>41968.727119201219</v>
      </c>
    </row>
    <row r="7537" spans="1:8" x14ac:dyDescent="0.2">
      <c r="A7537">
        <f t="shared" si="702"/>
        <v>1</v>
      </c>
      <c r="B7537" t="b">
        <f t="shared" si="703"/>
        <v>0</v>
      </c>
      <c r="C7537" t="str">
        <f t="shared" si="704"/>
        <v>OFF</v>
      </c>
      <c r="D7537" s="4">
        <f t="shared" si="706"/>
        <v>42743.958333315059</v>
      </c>
      <c r="E7537" t="str">
        <f t="shared" si="707"/>
        <v>LRKPLGS</v>
      </c>
      <c r="F7537" s="39">
        <v>88.543212890625</v>
      </c>
      <c r="G7537">
        <f t="shared" si="705"/>
        <v>1.3629847457394897E-3</v>
      </c>
      <c r="H7537" s="38">
        <f>G7537*SUMIF('Manual Inputs'!$B$11:$B$22,'Expanded kW'!A7537,'Manual Inputs'!$C$11:$C$22)</f>
        <v>41866.862406208718</v>
      </c>
    </row>
    <row r="7538" spans="1:8" x14ac:dyDescent="0.2">
      <c r="A7538">
        <f t="shared" si="702"/>
        <v>1</v>
      </c>
      <c r="B7538" t="b">
        <f t="shared" si="703"/>
        <v>0</v>
      </c>
      <c r="C7538" t="str">
        <f t="shared" si="704"/>
        <v>OFF</v>
      </c>
      <c r="D7538" s="4">
        <f t="shared" si="706"/>
        <v>42743.999999981723</v>
      </c>
      <c r="E7538" t="str">
        <f t="shared" si="707"/>
        <v>LRKPLGS</v>
      </c>
      <c r="F7538" s="39">
        <v>87.759292602539063</v>
      </c>
      <c r="G7538">
        <f t="shared" si="705"/>
        <v>1.3509175148399663E-3</v>
      </c>
      <c r="H7538" s="38">
        <f>G7538*SUMIF('Manual Inputs'!$B$11:$B$22,'Expanded kW'!A7538,'Manual Inputs'!$C$11:$C$22)</f>
        <v>41496.1927437099</v>
      </c>
    </row>
    <row r="7539" spans="1:8" x14ac:dyDescent="0.2">
      <c r="A7539">
        <f t="shared" si="702"/>
        <v>1</v>
      </c>
      <c r="B7539" t="b">
        <f t="shared" si="703"/>
        <v>0</v>
      </c>
      <c r="C7539" t="str">
        <f t="shared" si="704"/>
        <v>OFF</v>
      </c>
      <c r="D7539" s="4">
        <f t="shared" si="706"/>
        <v>42744.041666648387</v>
      </c>
      <c r="E7539" t="str">
        <f t="shared" si="707"/>
        <v>LRKPLGS</v>
      </c>
      <c r="F7539" s="39">
        <v>88.058677673339844</v>
      </c>
      <c r="G7539">
        <f t="shared" si="705"/>
        <v>1.3555260813385376E-3</v>
      </c>
      <c r="H7539" s="38">
        <f>G7539*SUMIF('Manual Inputs'!$B$11:$B$22,'Expanded kW'!A7539,'Manual Inputs'!$C$11:$C$22)</f>
        <v>41637.754283623435</v>
      </c>
    </row>
    <row r="7540" spans="1:8" x14ac:dyDescent="0.2">
      <c r="A7540">
        <f t="shared" si="702"/>
        <v>1</v>
      </c>
      <c r="B7540" t="b">
        <f t="shared" si="703"/>
        <v>0</v>
      </c>
      <c r="C7540" t="str">
        <f t="shared" si="704"/>
        <v>OFF</v>
      </c>
      <c r="D7540" s="4">
        <f t="shared" si="706"/>
        <v>42744.083333315051</v>
      </c>
      <c r="E7540" t="str">
        <f t="shared" si="707"/>
        <v>LRKPLGS</v>
      </c>
      <c r="F7540" s="39">
        <v>86.891700744628906</v>
      </c>
      <c r="G7540">
        <f t="shared" si="705"/>
        <v>1.3375622905460382E-3</v>
      </c>
      <c r="H7540" s="38">
        <f>G7540*SUMIF('Manual Inputs'!$B$11:$B$22,'Expanded kW'!A7540,'Manual Inputs'!$C$11:$C$22)</f>
        <v>41085.959731443443</v>
      </c>
    </row>
    <row r="7541" spans="1:8" x14ac:dyDescent="0.2">
      <c r="A7541">
        <f t="shared" si="702"/>
        <v>1</v>
      </c>
      <c r="B7541" t="b">
        <f t="shared" si="703"/>
        <v>0</v>
      </c>
      <c r="C7541" t="str">
        <f t="shared" si="704"/>
        <v>OFF</v>
      </c>
      <c r="D7541" s="4">
        <f t="shared" si="706"/>
        <v>42744.124999981716</v>
      </c>
      <c r="E7541" t="str">
        <f t="shared" si="707"/>
        <v>LRKPLGS</v>
      </c>
      <c r="F7541" s="39">
        <v>87.872573852539063</v>
      </c>
      <c r="G7541">
        <f t="shared" si="705"/>
        <v>1.3526613031065952E-3</v>
      </c>
      <c r="H7541" s="38">
        <f>G7541*SUMIF('Manual Inputs'!$B$11:$B$22,'Expanded kW'!A7541,'Manual Inputs'!$C$11:$C$22)</f>
        <v>41549.756764622623</v>
      </c>
    </row>
    <row r="7542" spans="1:8" x14ac:dyDescent="0.2">
      <c r="A7542">
        <f t="shared" si="702"/>
        <v>1</v>
      </c>
      <c r="B7542" t="b">
        <f t="shared" si="703"/>
        <v>0</v>
      </c>
      <c r="C7542" t="str">
        <f t="shared" si="704"/>
        <v>OFF</v>
      </c>
      <c r="D7542" s="4">
        <f t="shared" si="706"/>
        <v>42744.16666664838</v>
      </c>
      <c r="E7542" t="str">
        <f t="shared" si="707"/>
        <v>LRKPLGS</v>
      </c>
      <c r="F7542" s="39">
        <v>91.663963317871094</v>
      </c>
      <c r="G7542">
        <f t="shared" si="705"/>
        <v>1.4110238340979695E-3</v>
      </c>
      <c r="H7542" s="38">
        <f>G7542*SUMIF('Manual Inputs'!$B$11:$B$22,'Expanded kW'!A7542,'Manual Inputs'!$C$11:$C$22)</f>
        <v>43342.481197036032</v>
      </c>
    </row>
    <row r="7543" spans="1:8" x14ac:dyDescent="0.2">
      <c r="A7543">
        <f t="shared" si="702"/>
        <v>1</v>
      </c>
      <c r="B7543" t="b">
        <f t="shared" si="703"/>
        <v>0</v>
      </c>
      <c r="C7543" t="str">
        <f t="shared" si="704"/>
        <v>OFF</v>
      </c>
      <c r="D7543" s="4">
        <f t="shared" si="706"/>
        <v>42744.208333315044</v>
      </c>
      <c r="E7543" t="str">
        <f t="shared" si="707"/>
        <v>LRKPLGS</v>
      </c>
      <c r="F7543" s="39">
        <v>97.591804504394531</v>
      </c>
      <c r="G7543">
        <f t="shared" si="705"/>
        <v>1.5022737091434819E-3</v>
      </c>
      <c r="H7543" s="38">
        <f>G7543*SUMIF('Manual Inputs'!$B$11:$B$22,'Expanded kW'!A7543,'Manual Inputs'!$C$11:$C$22)</f>
        <v>46145.407623803534</v>
      </c>
    </row>
    <row r="7544" spans="1:8" x14ac:dyDescent="0.2">
      <c r="A7544">
        <f t="shared" si="702"/>
        <v>1</v>
      </c>
      <c r="B7544" t="b">
        <f t="shared" si="703"/>
        <v>0</v>
      </c>
      <c r="C7544" t="str">
        <f t="shared" si="704"/>
        <v>OFF</v>
      </c>
      <c r="D7544" s="4">
        <f t="shared" si="706"/>
        <v>42744.249999981708</v>
      </c>
      <c r="E7544" t="str">
        <f t="shared" si="707"/>
        <v>LRKPLGS</v>
      </c>
      <c r="F7544" s="39">
        <v>115.593017578125</v>
      </c>
      <c r="G7544">
        <f t="shared" si="705"/>
        <v>1.7793743250270368E-3</v>
      </c>
      <c r="H7544" s="38">
        <f>G7544*SUMIF('Manual Inputs'!$B$11:$B$22,'Expanded kW'!A7544,'Manual Inputs'!$C$11:$C$22)</f>
        <v>54657.119434325788</v>
      </c>
    </row>
    <row r="7545" spans="1:8" x14ac:dyDescent="0.2">
      <c r="A7545">
        <f t="shared" si="702"/>
        <v>1</v>
      </c>
      <c r="B7545" t="b">
        <f t="shared" si="703"/>
        <v>0</v>
      </c>
      <c r="C7545" t="str">
        <f t="shared" si="704"/>
        <v>ON</v>
      </c>
      <c r="D7545" s="4">
        <f t="shared" si="706"/>
        <v>42744.291666648372</v>
      </c>
      <c r="E7545" t="str">
        <f t="shared" si="707"/>
        <v>LRKPLGS</v>
      </c>
      <c r="F7545" s="39">
        <v>130.54669189453125</v>
      </c>
      <c r="G7545">
        <f t="shared" si="705"/>
        <v>2.0095628320918862E-3</v>
      </c>
      <c r="H7545" s="38">
        <f>G7545*SUMIF('Manual Inputs'!$B$11:$B$22,'Expanded kW'!A7545,'Manual Inputs'!$C$11:$C$22)</f>
        <v>61727.829934131078</v>
      </c>
    </row>
    <row r="7546" spans="1:8" x14ac:dyDescent="0.2">
      <c r="A7546">
        <f t="shared" si="702"/>
        <v>1</v>
      </c>
      <c r="B7546" t="b">
        <f t="shared" si="703"/>
        <v>0</v>
      </c>
      <c r="C7546" t="str">
        <f t="shared" si="704"/>
        <v>ON</v>
      </c>
      <c r="D7546" s="4">
        <f t="shared" si="706"/>
        <v>42744.333333315037</v>
      </c>
      <c r="E7546" t="str">
        <f t="shared" si="707"/>
        <v>LRKPLGS</v>
      </c>
      <c r="F7546" s="39">
        <v>128.37420654296875</v>
      </c>
      <c r="G7546">
        <f t="shared" si="705"/>
        <v>1.9761208064655979E-3</v>
      </c>
      <c r="H7546" s="38">
        <f>G7546*SUMIF('Manual Inputs'!$B$11:$B$22,'Expanded kW'!A7546,'Manual Inputs'!$C$11:$C$22)</f>
        <v>60700.589761519259</v>
      </c>
    </row>
    <row r="7547" spans="1:8" x14ac:dyDescent="0.2">
      <c r="A7547">
        <f t="shared" si="702"/>
        <v>1</v>
      </c>
      <c r="B7547" t="b">
        <f t="shared" si="703"/>
        <v>0</v>
      </c>
      <c r="C7547" t="str">
        <f t="shared" si="704"/>
        <v>ON</v>
      </c>
      <c r="D7547" s="4">
        <f t="shared" si="706"/>
        <v>42744.374999981701</v>
      </c>
      <c r="E7547" t="str">
        <f t="shared" si="707"/>
        <v>LRKPLGS</v>
      </c>
      <c r="F7547" s="39">
        <v>133.06146240234375</v>
      </c>
      <c r="G7547">
        <f t="shared" si="705"/>
        <v>2.0482738041617387E-3</v>
      </c>
      <c r="H7547" s="38">
        <f>G7547*SUMIF('Manual Inputs'!$B$11:$B$22,'Expanded kW'!A7547,'Manual Inputs'!$C$11:$C$22)</f>
        <v>62916.916566483509</v>
      </c>
    </row>
    <row r="7548" spans="1:8" x14ac:dyDescent="0.2">
      <c r="A7548">
        <f t="shared" si="702"/>
        <v>1</v>
      </c>
      <c r="B7548" t="b">
        <f t="shared" si="703"/>
        <v>0</v>
      </c>
      <c r="C7548" t="str">
        <f t="shared" si="704"/>
        <v>ON</v>
      </c>
      <c r="D7548" s="4">
        <f t="shared" si="706"/>
        <v>42744.416666648365</v>
      </c>
      <c r="E7548" t="str">
        <f t="shared" si="707"/>
        <v>LRKPLGS</v>
      </c>
      <c r="F7548" s="39">
        <v>126.09870910644531</v>
      </c>
      <c r="G7548">
        <f t="shared" si="705"/>
        <v>1.9410930703613986E-3</v>
      </c>
      <c r="H7548" s="38">
        <f>G7548*SUMIF('Manual Inputs'!$B$11:$B$22,'Expanded kW'!A7548,'Manual Inputs'!$C$11:$C$22)</f>
        <v>59624.641250386179</v>
      </c>
    </row>
    <row r="7549" spans="1:8" x14ac:dyDescent="0.2">
      <c r="A7549">
        <f t="shared" si="702"/>
        <v>1</v>
      </c>
      <c r="B7549" t="b">
        <f t="shared" si="703"/>
        <v>0</v>
      </c>
      <c r="C7549" t="str">
        <f t="shared" si="704"/>
        <v>ON</v>
      </c>
      <c r="D7549" s="4">
        <f t="shared" si="706"/>
        <v>42744.458333315029</v>
      </c>
      <c r="E7549" t="str">
        <f t="shared" si="707"/>
        <v>LRKPLGS</v>
      </c>
      <c r="F7549" s="39">
        <v>122.87141418457031</v>
      </c>
      <c r="G7549">
        <f t="shared" si="705"/>
        <v>1.891413895584312E-3</v>
      </c>
      <c r="H7549" s="38">
        <f>G7549*SUMIF('Manual Inputs'!$B$11:$B$22,'Expanded kW'!A7549,'Manual Inputs'!$C$11:$C$22)</f>
        <v>58098.643852874717</v>
      </c>
    </row>
    <row r="7550" spans="1:8" x14ac:dyDescent="0.2">
      <c r="A7550">
        <f t="shared" si="702"/>
        <v>1</v>
      </c>
      <c r="B7550" t="b">
        <f t="shared" si="703"/>
        <v>0</v>
      </c>
      <c r="C7550" t="str">
        <f t="shared" si="704"/>
        <v>ON</v>
      </c>
      <c r="D7550" s="4">
        <f t="shared" si="706"/>
        <v>42744.499999981694</v>
      </c>
      <c r="E7550" t="str">
        <f t="shared" si="707"/>
        <v>LRKPLGS</v>
      </c>
      <c r="F7550" s="39">
        <v>127.09770965576172</v>
      </c>
      <c r="G7550">
        <f t="shared" si="705"/>
        <v>1.9564711266262598E-3</v>
      </c>
      <c r="H7550" s="38">
        <f>G7550*SUMIF('Manual Inputs'!$B$11:$B$22,'Expanded kW'!A7550,'Manual Inputs'!$C$11:$C$22)</f>
        <v>60097.009681308395</v>
      </c>
    </row>
    <row r="7551" spans="1:8" x14ac:dyDescent="0.2">
      <c r="A7551">
        <f t="shared" si="702"/>
        <v>1</v>
      </c>
      <c r="B7551" t="b">
        <f t="shared" si="703"/>
        <v>0</v>
      </c>
      <c r="C7551" t="str">
        <f t="shared" si="704"/>
        <v>ON</v>
      </c>
      <c r="D7551" s="4">
        <f t="shared" si="706"/>
        <v>42744.541666648358</v>
      </c>
      <c r="E7551" t="str">
        <f t="shared" si="707"/>
        <v>LRKPLGS</v>
      </c>
      <c r="F7551" s="39">
        <v>128.02870178222656</v>
      </c>
      <c r="G7551">
        <f t="shared" si="705"/>
        <v>1.9708022992294344E-3</v>
      </c>
      <c r="H7551" s="38">
        <f>G7551*SUMIF('Manual Inputs'!$B$11:$B$22,'Expanded kW'!A7551,'Manual Inputs'!$C$11:$C$22)</f>
        <v>60537.220940731706</v>
      </c>
    </row>
    <row r="7552" spans="1:8" x14ac:dyDescent="0.2">
      <c r="A7552">
        <f t="shared" si="702"/>
        <v>1</v>
      </c>
      <c r="B7552" t="b">
        <f t="shared" si="703"/>
        <v>0</v>
      </c>
      <c r="C7552" t="str">
        <f t="shared" si="704"/>
        <v>ON</v>
      </c>
      <c r="D7552" s="4">
        <f t="shared" si="706"/>
        <v>42744.583333315022</v>
      </c>
      <c r="E7552" t="str">
        <f t="shared" si="707"/>
        <v>LRKPLGS</v>
      </c>
      <c r="F7552" s="39">
        <v>125.27090454101562</v>
      </c>
      <c r="G7552">
        <f t="shared" si="705"/>
        <v>1.9283503094167747E-3</v>
      </c>
      <c r="H7552" s="38">
        <f>G7552*SUMIF('Manual Inputs'!$B$11:$B$22,'Expanded kW'!A7552,'Manual Inputs'!$C$11:$C$22)</f>
        <v>59233.221301768681</v>
      </c>
    </row>
    <row r="7553" spans="1:8" x14ac:dyDescent="0.2">
      <c r="A7553">
        <f t="shared" si="702"/>
        <v>1</v>
      </c>
      <c r="B7553" t="b">
        <f t="shared" si="703"/>
        <v>0</v>
      </c>
      <c r="C7553" t="str">
        <f t="shared" si="704"/>
        <v>ON</v>
      </c>
      <c r="D7553" s="4">
        <f t="shared" si="706"/>
        <v>42744.624999981686</v>
      </c>
      <c r="E7553" t="str">
        <f t="shared" si="707"/>
        <v>LRKPLGS</v>
      </c>
      <c r="F7553" s="39">
        <v>119.33966064453125</v>
      </c>
      <c r="G7553">
        <f t="shared" si="705"/>
        <v>1.8370480549553872E-3</v>
      </c>
      <c r="H7553" s="38">
        <f>G7553*SUMIF('Manual Inputs'!$B$11:$B$22,'Expanded kW'!A7553,'Manual Inputs'!$C$11:$C$22)</f>
        <v>56428.685934179048</v>
      </c>
    </row>
    <row r="7554" spans="1:8" x14ac:dyDescent="0.2">
      <c r="A7554">
        <f t="shared" ref="A7554:A7617" si="708">MONTH(D7554)</f>
        <v>1</v>
      </c>
      <c r="B7554" t="b">
        <f t="shared" ref="B7554:B7617" si="709">IF(ISNA(VLOOKUP(DATE(YEAR(D7554),MONTH(D7554),DAY(D7554)),Holidays,1,FALSE)),FALSE,TRUE)</f>
        <v>0</v>
      </c>
      <c r="C7554" t="str">
        <f t="shared" ref="C7554:C7617" si="710">IF(OR(HOUR(D7554)&lt;PkStart,HOUR(D7554)&gt;OPkStart-1,WEEKDAY(D7554,2)&gt;5,B7554)=TRUE,"OFF","ON")</f>
        <v>ON</v>
      </c>
      <c r="D7554" s="4">
        <f t="shared" si="706"/>
        <v>42744.666666648351</v>
      </c>
      <c r="E7554" t="str">
        <f t="shared" si="707"/>
        <v>LRKPLGS</v>
      </c>
      <c r="F7554" s="39">
        <v>113.30056762695312</v>
      </c>
      <c r="G7554">
        <f t="shared" ref="G7554:G7617" si="711">IF(SUMIF($A$2:$A$8761,A7554,$F$2:$F$8761)=0,0,F7554/SUMIF($A$2:$A$8761,A7554,$F$2:$F$8761))</f>
        <v>1.7440856313845527E-3</v>
      </c>
      <c r="H7554" s="38">
        <f>G7554*SUMIF('Manual Inputs'!$B$11:$B$22,'Expanded kW'!A7554,'Manual Inputs'!$C$11:$C$22)</f>
        <v>53573.155079007091</v>
      </c>
    </row>
    <row r="7555" spans="1:8" x14ac:dyDescent="0.2">
      <c r="A7555">
        <f t="shared" si="708"/>
        <v>1</v>
      </c>
      <c r="B7555" t="b">
        <f t="shared" si="709"/>
        <v>0</v>
      </c>
      <c r="C7555" t="str">
        <f t="shared" si="710"/>
        <v>ON</v>
      </c>
      <c r="D7555" s="4">
        <f t="shared" si="706"/>
        <v>42744.708333315015</v>
      </c>
      <c r="E7555" t="str">
        <f t="shared" si="707"/>
        <v>LRKPLGS</v>
      </c>
      <c r="F7555" s="39">
        <v>107.47872161865234</v>
      </c>
      <c r="G7555">
        <f t="shared" si="711"/>
        <v>1.6544673868878199E-3</v>
      </c>
      <c r="H7555" s="38">
        <f>G7555*SUMIF('Manual Inputs'!$B$11:$B$22,'Expanded kW'!A7555,'Manual Inputs'!$C$11:$C$22)</f>
        <v>50820.347519598188</v>
      </c>
    </row>
    <row r="7556" spans="1:8" x14ac:dyDescent="0.2">
      <c r="A7556">
        <f t="shared" si="708"/>
        <v>1</v>
      </c>
      <c r="B7556" t="b">
        <f t="shared" si="709"/>
        <v>0</v>
      </c>
      <c r="C7556" t="str">
        <f t="shared" si="710"/>
        <v>ON</v>
      </c>
      <c r="D7556" s="4">
        <f t="shared" ref="D7556:D7619" si="712">+D7555+1/24</f>
        <v>42744.749999981679</v>
      </c>
      <c r="E7556" t="str">
        <f t="shared" ref="E7556:E7619" si="713">+E7555</f>
        <v>LRKPLGS</v>
      </c>
      <c r="F7556" s="39">
        <v>105.21526336669922</v>
      </c>
      <c r="G7556">
        <f t="shared" si="711"/>
        <v>1.6196249752640044E-3</v>
      </c>
      <c r="H7556" s="38">
        <f>G7556*SUMIF('Manual Inputs'!$B$11:$B$22,'Expanded kW'!A7556,'Manual Inputs'!$C$11:$C$22)</f>
        <v>49750.091628683331</v>
      </c>
    </row>
    <row r="7557" spans="1:8" x14ac:dyDescent="0.2">
      <c r="A7557">
        <f t="shared" si="708"/>
        <v>1</v>
      </c>
      <c r="B7557" t="b">
        <f t="shared" si="709"/>
        <v>0</v>
      </c>
      <c r="C7557" t="str">
        <f t="shared" si="710"/>
        <v>ON</v>
      </c>
      <c r="D7557" s="4">
        <f t="shared" si="712"/>
        <v>42744.791666648343</v>
      </c>
      <c r="E7557" t="str">
        <f t="shared" si="713"/>
        <v>LRKPLGS</v>
      </c>
      <c r="F7557" s="39">
        <v>99.95660400390625</v>
      </c>
      <c r="G7557">
        <f t="shared" si="711"/>
        <v>1.5386761113078168E-3</v>
      </c>
      <c r="H7557" s="38">
        <f>G7557*SUMIF('Manual Inputs'!$B$11:$B$22,'Expanded kW'!A7557,'Manual Inputs'!$C$11:$C$22)</f>
        <v>47263.581812791104</v>
      </c>
    </row>
    <row r="7558" spans="1:8" x14ac:dyDescent="0.2">
      <c r="A7558">
        <f t="shared" si="708"/>
        <v>1</v>
      </c>
      <c r="B7558" t="b">
        <f t="shared" si="709"/>
        <v>0</v>
      </c>
      <c r="C7558" t="str">
        <f t="shared" si="710"/>
        <v>ON</v>
      </c>
      <c r="D7558" s="4">
        <f t="shared" si="712"/>
        <v>42744.833333315008</v>
      </c>
      <c r="E7558" t="str">
        <f t="shared" si="713"/>
        <v>LRKPLGS</v>
      </c>
      <c r="F7558" s="39">
        <v>94.258262634277344</v>
      </c>
      <c r="G7558">
        <f t="shared" si="711"/>
        <v>1.4509590282106117E-3</v>
      </c>
      <c r="H7558" s="38">
        <f>G7558*SUMIF('Manual Inputs'!$B$11:$B$22,'Expanded kW'!A7558,'Manual Inputs'!$C$11:$C$22)</f>
        <v>44569.172311742601</v>
      </c>
    </row>
    <row r="7559" spans="1:8" x14ac:dyDescent="0.2">
      <c r="A7559">
        <f t="shared" si="708"/>
        <v>1</v>
      </c>
      <c r="B7559" t="b">
        <f t="shared" si="709"/>
        <v>0</v>
      </c>
      <c r="C7559" t="str">
        <f t="shared" si="710"/>
        <v>OFF</v>
      </c>
      <c r="D7559" s="4">
        <f t="shared" si="712"/>
        <v>42744.874999981672</v>
      </c>
      <c r="E7559" t="str">
        <f t="shared" si="713"/>
        <v>LRKPLGS</v>
      </c>
      <c r="F7559" s="39">
        <v>89.057731628417969</v>
      </c>
      <c r="G7559">
        <f t="shared" si="711"/>
        <v>1.3709049597018545E-3</v>
      </c>
      <c r="H7559" s="38">
        <f>G7559*SUMIF('Manual Inputs'!$B$11:$B$22,'Expanded kW'!A7559,'Manual Inputs'!$C$11:$C$22)</f>
        <v>42110.14796698009</v>
      </c>
    </row>
    <row r="7560" spans="1:8" x14ac:dyDescent="0.2">
      <c r="A7560">
        <f t="shared" si="708"/>
        <v>1</v>
      </c>
      <c r="B7560" t="b">
        <f t="shared" si="709"/>
        <v>0</v>
      </c>
      <c r="C7560" t="str">
        <f t="shared" si="710"/>
        <v>OFF</v>
      </c>
      <c r="D7560" s="4">
        <f t="shared" si="712"/>
        <v>42744.916666648336</v>
      </c>
      <c r="E7560" t="str">
        <f t="shared" si="713"/>
        <v>LRKPLGS</v>
      </c>
      <c r="F7560" s="39">
        <v>84.501029968261719</v>
      </c>
      <c r="G7560">
        <f t="shared" si="711"/>
        <v>1.3007616404013599E-3</v>
      </c>
      <c r="H7560" s="38">
        <f>G7560*SUMIF('Manual Inputs'!$B$11:$B$22,'Expanded kW'!A7560,'Manual Inputs'!$C$11:$C$22)</f>
        <v>39955.552541720746</v>
      </c>
    </row>
    <row r="7561" spans="1:8" x14ac:dyDescent="0.2">
      <c r="A7561">
        <f t="shared" si="708"/>
        <v>1</v>
      </c>
      <c r="B7561" t="b">
        <f t="shared" si="709"/>
        <v>0</v>
      </c>
      <c r="C7561" t="str">
        <f t="shared" si="710"/>
        <v>OFF</v>
      </c>
      <c r="D7561" s="4">
        <f t="shared" si="712"/>
        <v>42744.958333315</v>
      </c>
      <c r="E7561" t="str">
        <f t="shared" si="713"/>
        <v>LRKPLGS</v>
      </c>
      <c r="F7561" s="39">
        <v>83.339622497558594</v>
      </c>
      <c r="G7561">
        <f t="shared" si="711"/>
        <v>1.2828835827334993E-3</v>
      </c>
      <c r="H7561" s="38">
        <f>G7561*SUMIF('Manual Inputs'!$B$11:$B$22,'Expanded kW'!A7561,'Manual Inputs'!$C$11:$C$22)</f>
        <v>39406.391457702543</v>
      </c>
    </row>
    <row r="7562" spans="1:8" x14ac:dyDescent="0.2">
      <c r="A7562">
        <f t="shared" si="708"/>
        <v>1</v>
      </c>
      <c r="B7562" t="b">
        <f t="shared" si="709"/>
        <v>0</v>
      </c>
      <c r="C7562" t="str">
        <f t="shared" si="710"/>
        <v>OFF</v>
      </c>
      <c r="D7562" s="4">
        <f t="shared" si="712"/>
        <v>42744.999999981665</v>
      </c>
      <c r="E7562" t="str">
        <f t="shared" si="713"/>
        <v>LRKPLGS</v>
      </c>
      <c r="F7562" s="39">
        <v>80.81842041015625</v>
      </c>
      <c r="G7562">
        <f t="shared" si="711"/>
        <v>1.2440736065210843E-3</v>
      </c>
      <c r="H7562" s="38">
        <f>G7562*SUMIF('Manual Inputs'!$B$11:$B$22,'Expanded kW'!A7562,'Manual Inputs'!$C$11:$C$22)</f>
        <v>38214.263710746833</v>
      </c>
    </row>
    <row r="7563" spans="1:8" x14ac:dyDescent="0.2">
      <c r="A7563">
        <f t="shared" si="708"/>
        <v>1</v>
      </c>
      <c r="B7563" t="b">
        <f t="shared" si="709"/>
        <v>0</v>
      </c>
      <c r="C7563" t="str">
        <f t="shared" si="710"/>
        <v>OFF</v>
      </c>
      <c r="D7563" s="4">
        <f t="shared" si="712"/>
        <v>42745.041666648329</v>
      </c>
      <c r="E7563" t="str">
        <f t="shared" si="713"/>
        <v>LRKPLGS</v>
      </c>
      <c r="F7563" s="39">
        <v>76.338829040527344</v>
      </c>
      <c r="G7563">
        <f t="shared" si="711"/>
        <v>1.1751172799476116E-3</v>
      </c>
      <c r="H7563" s="38">
        <f>G7563*SUMIF('Manual Inputs'!$B$11:$B$22,'Expanded kW'!A7563,'Manual Inputs'!$C$11:$C$22)</f>
        <v>36096.129193311106</v>
      </c>
    </row>
    <row r="7564" spans="1:8" x14ac:dyDescent="0.2">
      <c r="A7564">
        <f t="shared" si="708"/>
        <v>1</v>
      </c>
      <c r="B7564" t="b">
        <f t="shared" si="709"/>
        <v>0</v>
      </c>
      <c r="C7564" t="str">
        <f t="shared" si="710"/>
        <v>OFF</v>
      </c>
      <c r="D7564" s="4">
        <f t="shared" si="712"/>
        <v>42745.083333314993</v>
      </c>
      <c r="E7564" t="str">
        <f t="shared" si="713"/>
        <v>LRKPLGS</v>
      </c>
      <c r="F7564" s="39">
        <v>73.32501220703125</v>
      </c>
      <c r="G7564">
        <f t="shared" si="711"/>
        <v>1.1287242675821995E-3</v>
      </c>
      <c r="H7564" s="38">
        <f>G7564*SUMIF('Manual Inputs'!$B$11:$B$22,'Expanded kW'!A7564,'Manual Inputs'!$C$11:$C$22)</f>
        <v>34671.072991190194</v>
      </c>
    </row>
    <row r="7565" spans="1:8" x14ac:dyDescent="0.2">
      <c r="A7565">
        <f t="shared" si="708"/>
        <v>1</v>
      </c>
      <c r="B7565" t="b">
        <f t="shared" si="709"/>
        <v>0</v>
      </c>
      <c r="C7565" t="str">
        <f t="shared" si="710"/>
        <v>OFF</v>
      </c>
      <c r="D7565" s="4">
        <f t="shared" si="712"/>
        <v>42745.124999981657</v>
      </c>
      <c r="E7565" t="str">
        <f t="shared" si="713"/>
        <v>LRKPLGS</v>
      </c>
      <c r="F7565" s="39">
        <v>73.592483520507812</v>
      </c>
      <c r="G7565">
        <f t="shared" si="711"/>
        <v>1.1328415715323261E-3</v>
      </c>
      <c r="H7565" s="38">
        <f>G7565*SUMIF('Manual Inputs'!$B$11:$B$22,'Expanded kW'!A7565,'Manual Inputs'!$C$11:$C$22)</f>
        <v>34797.544397787606</v>
      </c>
    </row>
    <row r="7566" spans="1:8" x14ac:dyDescent="0.2">
      <c r="A7566">
        <f t="shared" si="708"/>
        <v>1</v>
      </c>
      <c r="B7566" t="b">
        <f t="shared" si="709"/>
        <v>0</v>
      </c>
      <c r="C7566" t="str">
        <f t="shared" si="710"/>
        <v>OFF</v>
      </c>
      <c r="D7566" s="4">
        <f t="shared" si="712"/>
        <v>42745.166666648322</v>
      </c>
      <c r="E7566" t="str">
        <f t="shared" si="713"/>
        <v>LRKPLGS</v>
      </c>
      <c r="F7566" s="39">
        <v>76.568351745605469</v>
      </c>
      <c r="G7566">
        <f t="shared" si="711"/>
        <v>1.1786504242238282E-3</v>
      </c>
      <c r="H7566" s="38">
        <f>G7566*SUMIF('Manual Inputs'!$B$11:$B$22,'Expanded kW'!A7566,'Manual Inputs'!$C$11:$C$22)</f>
        <v>36204.656941501999</v>
      </c>
    </row>
    <row r="7567" spans="1:8" x14ac:dyDescent="0.2">
      <c r="A7567">
        <f t="shared" si="708"/>
        <v>1</v>
      </c>
      <c r="B7567" t="b">
        <f t="shared" si="709"/>
        <v>0</v>
      </c>
      <c r="C7567" t="str">
        <f t="shared" si="710"/>
        <v>OFF</v>
      </c>
      <c r="D7567" s="4">
        <f t="shared" si="712"/>
        <v>42745.208333314986</v>
      </c>
      <c r="E7567" t="str">
        <f t="shared" si="713"/>
        <v>LRKPLGS</v>
      </c>
      <c r="F7567" s="39">
        <v>82.774879455566406</v>
      </c>
      <c r="G7567">
        <f t="shared" si="711"/>
        <v>1.2741902438951098E-3</v>
      </c>
      <c r="H7567" s="38">
        <f>G7567*SUMIF('Manual Inputs'!$B$11:$B$22,'Expanded kW'!A7567,'Manual Inputs'!$C$11:$C$22)</f>
        <v>39139.357786096814</v>
      </c>
    </row>
    <row r="7568" spans="1:8" x14ac:dyDescent="0.2">
      <c r="A7568">
        <f t="shared" si="708"/>
        <v>1</v>
      </c>
      <c r="B7568" t="b">
        <f t="shared" si="709"/>
        <v>0</v>
      </c>
      <c r="C7568" t="str">
        <f t="shared" si="710"/>
        <v>OFF</v>
      </c>
      <c r="D7568" s="4">
        <f t="shared" si="712"/>
        <v>42745.24999998165</v>
      </c>
      <c r="E7568" t="str">
        <f t="shared" si="713"/>
        <v>LRKPLGS</v>
      </c>
      <c r="F7568" s="39">
        <v>101.99981689453125</v>
      </c>
      <c r="G7568">
        <f t="shared" si="711"/>
        <v>1.5701281889013894E-3</v>
      </c>
      <c r="H7568" s="38">
        <f>G7568*SUMIF('Manual Inputs'!$B$11:$B$22,'Expanded kW'!A7568,'Manual Inputs'!$C$11:$C$22)</f>
        <v>48229.696664124291</v>
      </c>
    </row>
    <row r="7569" spans="1:8" x14ac:dyDescent="0.2">
      <c r="A7569">
        <f t="shared" si="708"/>
        <v>1</v>
      </c>
      <c r="B7569" t="b">
        <f t="shared" si="709"/>
        <v>0</v>
      </c>
      <c r="C7569" t="str">
        <f t="shared" si="710"/>
        <v>ON</v>
      </c>
      <c r="D7569" s="4">
        <f t="shared" si="712"/>
        <v>42745.291666648314</v>
      </c>
      <c r="E7569" t="str">
        <f t="shared" si="713"/>
        <v>LRKPLGS</v>
      </c>
      <c r="F7569" s="39">
        <v>113.79353332519531</v>
      </c>
      <c r="G7569">
        <f t="shared" si="711"/>
        <v>1.7516740698988282E-3</v>
      </c>
      <c r="H7569" s="38">
        <f>G7569*SUMIF('Manual Inputs'!$B$11:$B$22,'Expanded kW'!A7569,'Manual Inputs'!$C$11:$C$22)</f>
        <v>53806.249478741382</v>
      </c>
    </row>
    <row r="7570" spans="1:8" x14ac:dyDescent="0.2">
      <c r="A7570">
        <f t="shared" si="708"/>
        <v>1</v>
      </c>
      <c r="B7570" t="b">
        <f t="shared" si="709"/>
        <v>0</v>
      </c>
      <c r="C7570" t="str">
        <f t="shared" si="710"/>
        <v>ON</v>
      </c>
      <c r="D7570" s="4">
        <f t="shared" si="712"/>
        <v>42745.333333314979</v>
      </c>
      <c r="E7570" t="str">
        <f t="shared" si="713"/>
        <v>LRKPLGS</v>
      </c>
      <c r="F7570" s="39">
        <v>115.47304534912109</v>
      </c>
      <c r="G7570">
        <f t="shared" si="711"/>
        <v>1.7775275395682045E-3</v>
      </c>
      <c r="H7570" s="38">
        <f>G7570*SUMIF('Manual Inputs'!$B$11:$B$22,'Expanded kW'!A7570,'Manual Inputs'!$C$11:$C$22)</f>
        <v>54600.391644128278</v>
      </c>
    </row>
    <row r="7571" spans="1:8" x14ac:dyDescent="0.2">
      <c r="A7571">
        <f t="shared" si="708"/>
        <v>1</v>
      </c>
      <c r="B7571" t="b">
        <f t="shared" si="709"/>
        <v>0</v>
      </c>
      <c r="C7571" t="str">
        <f t="shared" si="710"/>
        <v>ON</v>
      </c>
      <c r="D7571" s="4">
        <f t="shared" si="712"/>
        <v>42745.374999981643</v>
      </c>
      <c r="E7571" t="str">
        <f t="shared" si="713"/>
        <v>LRKPLGS</v>
      </c>
      <c r="F7571" s="39">
        <v>111.5379638671875</v>
      </c>
      <c r="G7571">
        <f t="shared" si="711"/>
        <v>1.7169530939611453E-3</v>
      </c>
      <c r="H7571" s="38">
        <f>G7571*SUMIF('Manual Inputs'!$B$11:$B$22,'Expanded kW'!A7571,'Manual Inputs'!$C$11:$C$22)</f>
        <v>52739.723733140636</v>
      </c>
    </row>
    <row r="7572" spans="1:8" x14ac:dyDescent="0.2">
      <c r="A7572">
        <f t="shared" si="708"/>
        <v>1</v>
      </c>
      <c r="B7572" t="b">
        <f t="shared" si="709"/>
        <v>0</v>
      </c>
      <c r="C7572" t="str">
        <f t="shared" si="710"/>
        <v>ON</v>
      </c>
      <c r="D7572" s="4">
        <f t="shared" si="712"/>
        <v>42745.416666648307</v>
      </c>
      <c r="E7572" t="str">
        <f t="shared" si="713"/>
        <v>LRKPLGS</v>
      </c>
      <c r="F7572" s="39">
        <v>117.03711700439453</v>
      </c>
      <c r="G7572">
        <f t="shared" si="711"/>
        <v>1.8016039847048246E-3</v>
      </c>
      <c r="H7572" s="38">
        <f>G7572*SUMIF('Manual Inputs'!$B$11:$B$22,'Expanded kW'!A7572,'Manual Inputs'!$C$11:$C$22)</f>
        <v>55339.948868753425</v>
      </c>
    </row>
    <row r="7573" spans="1:8" x14ac:dyDescent="0.2">
      <c r="A7573">
        <f t="shared" si="708"/>
        <v>1</v>
      </c>
      <c r="B7573" t="b">
        <f t="shared" si="709"/>
        <v>0</v>
      </c>
      <c r="C7573" t="str">
        <f t="shared" si="710"/>
        <v>ON</v>
      </c>
      <c r="D7573" s="4">
        <f t="shared" si="712"/>
        <v>42745.458333314971</v>
      </c>
      <c r="E7573" t="str">
        <f t="shared" si="713"/>
        <v>LRKPLGS</v>
      </c>
      <c r="F7573" s="39">
        <v>112.37593841552734</v>
      </c>
      <c r="G7573">
        <f t="shared" si="711"/>
        <v>1.7298524059402125E-3</v>
      </c>
      <c r="H7573" s="38">
        <f>G7573*SUMIF('Manual Inputs'!$B$11:$B$22,'Expanded kW'!A7573,'Manual Inputs'!$C$11:$C$22)</f>
        <v>53135.95246677137</v>
      </c>
    </row>
    <row r="7574" spans="1:8" x14ac:dyDescent="0.2">
      <c r="A7574">
        <f t="shared" si="708"/>
        <v>1</v>
      </c>
      <c r="B7574" t="b">
        <f t="shared" si="709"/>
        <v>0</v>
      </c>
      <c r="C7574" t="str">
        <f t="shared" si="710"/>
        <v>ON</v>
      </c>
      <c r="D7574" s="4">
        <f t="shared" si="712"/>
        <v>42745.499999981635</v>
      </c>
      <c r="E7574" t="str">
        <f t="shared" si="713"/>
        <v>LRKPLGS</v>
      </c>
      <c r="F7574" s="39">
        <v>114.07665252685547</v>
      </c>
      <c r="G7574">
        <f t="shared" si="711"/>
        <v>1.7560322486963992E-3</v>
      </c>
      <c r="H7574" s="38">
        <f>G7574*SUMIF('Manual Inputs'!$B$11:$B$22,'Expanded kW'!A7574,'Manual Inputs'!$C$11:$C$22)</f>
        <v>53940.119848626236</v>
      </c>
    </row>
    <row r="7575" spans="1:8" x14ac:dyDescent="0.2">
      <c r="A7575">
        <f t="shared" si="708"/>
        <v>1</v>
      </c>
      <c r="B7575" t="b">
        <f t="shared" si="709"/>
        <v>0</v>
      </c>
      <c r="C7575" t="str">
        <f t="shared" si="710"/>
        <v>ON</v>
      </c>
      <c r="D7575" s="4">
        <f t="shared" si="712"/>
        <v>42745.5416666483</v>
      </c>
      <c r="E7575" t="str">
        <f t="shared" si="713"/>
        <v>LRKPLGS</v>
      </c>
      <c r="F7575" s="39">
        <v>123.33206939697266</v>
      </c>
      <c r="G7575">
        <f t="shared" si="711"/>
        <v>1.8985049645330451E-3</v>
      </c>
      <c r="H7575" s="38">
        <f>G7575*SUMIF('Manual Inputs'!$B$11:$B$22,'Expanded kW'!A7575,'Manual Inputs'!$C$11:$C$22)</f>
        <v>58316.460529779986</v>
      </c>
    </row>
    <row r="7576" spans="1:8" x14ac:dyDescent="0.2">
      <c r="A7576">
        <f t="shared" si="708"/>
        <v>1</v>
      </c>
      <c r="B7576" t="b">
        <f t="shared" si="709"/>
        <v>0</v>
      </c>
      <c r="C7576" t="str">
        <f t="shared" si="710"/>
        <v>ON</v>
      </c>
      <c r="D7576" s="4">
        <f t="shared" si="712"/>
        <v>42745.583333314964</v>
      </c>
      <c r="E7576" t="str">
        <f t="shared" si="713"/>
        <v>LRKPLGS</v>
      </c>
      <c r="F7576" s="39">
        <v>120.82842254638672</v>
      </c>
      <c r="G7576">
        <f t="shared" si="711"/>
        <v>1.8599652238271975E-3</v>
      </c>
      <c r="H7576" s="38">
        <f>G7576*SUMIF('Manual Inputs'!$B$11:$B$22,'Expanded kW'!A7576,'Manual Inputs'!$C$11:$C$22)</f>
        <v>57132.633618769876</v>
      </c>
    </row>
    <row r="7577" spans="1:8" x14ac:dyDescent="0.2">
      <c r="A7577">
        <f t="shared" si="708"/>
        <v>1</v>
      </c>
      <c r="B7577" t="b">
        <f t="shared" si="709"/>
        <v>0</v>
      </c>
      <c r="C7577" t="str">
        <f t="shared" si="710"/>
        <v>ON</v>
      </c>
      <c r="D7577" s="4">
        <f t="shared" si="712"/>
        <v>42745.624999981628</v>
      </c>
      <c r="E7577" t="str">
        <f t="shared" si="713"/>
        <v>LRKPLGS</v>
      </c>
      <c r="F7577" s="39">
        <v>110.472412109375</v>
      </c>
      <c r="G7577">
        <f t="shared" si="711"/>
        <v>1.7005505855781666E-3</v>
      </c>
      <c r="H7577" s="38">
        <f>G7577*SUMIF('Manual Inputs'!$B$11:$B$22,'Expanded kW'!A7577,'Manual Inputs'!$C$11:$C$22)</f>
        <v>52235.887161430306</v>
      </c>
    </row>
    <row r="7578" spans="1:8" x14ac:dyDescent="0.2">
      <c r="A7578">
        <f t="shared" si="708"/>
        <v>1</v>
      </c>
      <c r="B7578" t="b">
        <f t="shared" si="709"/>
        <v>0</v>
      </c>
      <c r="C7578" t="str">
        <f t="shared" si="710"/>
        <v>ON</v>
      </c>
      <c r="D7578" s="4">
        <f t="shared" si="712"/>
        <v>42745.666666648292</v>
      </c>
      <c r="E7578" t="str">
        <f t="shared" si="713"/>
        <v>LRKPLGS</v>
      </c>
      <c r="F7578" s="39">
        <v>103.78050994873047</v>
      </c>
      <c r="G7578">
        <f t="shared" si="711"/>
        <v>1.5975391828159187E-3</v>
      </c>
      <c r="H7578" s="38">
        <f>G7578*SUMIF('Manual Inputs'!$B$11:$B$22,'Expanded kW'!A7578,'Manual Inputs'!$C$11:$C$22)</f>
        <v>49071.681370280618</v>
      </c>
    </row>
    <row r="7579" spans="1:8" x14ac:dyDescent="0.2">
      <c r="A7579">
        <f t="shared" si="708"/>
        <v>1</v>
      </c>
      <c r="B7579" t="b">
        <f t="shared" si="709"/>
        <v>0</v>
      </c>
      <c r="C7579" t="str">
        <f t="shared" si="710"/>
        <v>ON</v>
      </c>
      <c r="D7579" s="4">
        <f t="shared" si="712"/>
        <v>42745.708333314957</v>
      </c>
      <c r="E7579" t="str">
        <f t="shared" si="713"/>
        <v>LRKPLGS</v>
      </c>
      <c r="F7579" s="39">
        <v>95.677680969238281</v>
      </c>
      <c r="G7579">
        <f t="shared" si="711"/>
        <v>1.4728087609593488E-3</v>
      </c>
      <c r="H7579" s="38">
        <f>G7579*SUMIF('Manual Inputs'!$B$11:$B$22,'Expanded kW'!A7579,'Manual Inputs'!$C$11:$C$22)</f>
        <v>45240.331513973804</v>
      </c>
    </row>
    <row r="7580" spans="1:8" x14ac:dyDescent="0.2">
      <c r="A7580">
        <f t="shared" si="708"/>
        <v>1</v>
      </c>
      <c r="B7580" t="b">
        <f t="shared" si="709"/>
        <v>0</v>
      </c>
      <c r="C7580" t="str">
        <f t="shared" si="710"/>
        <v>ON</v>
      </c>
      <c r="D7580" s="4">
        <f t="shared" si="712"/>
        <v>42745.749999981621</v>
      </c>
      <c r="E7580" t="str">
        <f t="shared" si="713"/>
        <v>LRKPLGS</v>
      </c>
      <c r="F7580" s="39">
        <v>92.340827941894531</v>
      </c>
      <c r="G7580">
        <f t="shared" si="711"/>
        <v>1.4214431099222413E-3</v>
      </c>
      <c r="H7580" s="38">
        <f>G7580*SUMIF('Manual Inputs'!$B$11:$B$22,'Expanded kW'!A7580,'Manual Inputs'!$C$11:$C$22)</f>
        <v>43662.530550978321</v>
      </c>
    </row>
    <row r="7581" spans="1:8" x14ac:dyDescent="0.2">
      <c r="A7581">
        <f t="shared" si="708"/>
        <v>1</v>
      </c>
      <c r="B7581" t="b">
        <f t="shared" si="709"/>
        <v>0</v>
      </c>
      <c r="C7581" t="str">
        <f t="shared" si="710"/>
        <v>ON</v>
      </c>
      <c r="D7581" s="4">
        <f t="shared" si="712"/>
        <v>42745.791666648285</v>
      </c>
      <c r="E7581" t="str">
        <f t="shared" si="713"/>
        <v>LRKPLGS</v>
      </c>
      <c r="F7581" s="39">
        <v>90.109443664550781</v>
      </c>
      <c r="G7581">
        <f t="shared" si="711"/>
        <v>1.3870944271422371E-3</v>
      </c>
      <c r="H7581" s="38">
        <f>G7581*SUMIF('Manual Inputs'!$B$11:$B$22,'Expanded kW'!A7581,'Manual Inputs'!$C$11:$C$22)</f>
        <v>42607.440550682892</v>
      </c>
    </row>
    <row r="7582" spans="1:8" x14ac:dyDescent="0.2">
      <c r="A7582">
        <f t="shared" si="708"/>
        <v>1</v>
      </c>
      <c r="B7582" t="b">
        <f t="shared" si="709"/>
        <v>0</v>
      </c>
      <c r="C7582" t="str">
        <f t="shared" si="710"/>
        <v>ON</v>
      </c>
      <c r="D7582" s="4">
        <f t="shared" si="712"/>
        <v>42745.833333314949</v>
      </c>
      <c r="E7582" t="str">
        <f t="shared" si="713"/>
        <v>LRKPLGS</v>
      </c>
      <c r="F7582" s="39">
        <v>86.734260559082031</v>
      </c>
      <c r="G7582">
        <f t="shared" si="711"/>
        <v>1.3351387442993952E-3</v>
      </c>
      <c r="H7582" s="38">
        <f>G7582*SUMIF('Manual Inputs'!$B$11:$B$22,'Expanded kW'!A7582,'Manual Inputs'!$C$11:$C$22)</f>
        <v>41011.515554749269</v>
      </c>
    </row>
    <row r="7583" spans="1:8" x14ac:dyDescent="0.2">
      <c r="A7583">
        <f t="shared" si="708"/>
        <v>1</v>
      </c>
      <c r="B7583" t="b">
        <f t="shared" si="709"/>
        <v>0</v>
      </c>
      <c r="C7583" t="str">
        <f t="shared" si="710"/>
        <v>OFF</v>
      </c>
      <c r="D7583" s="4">
        <f t="shared" si="712"/>
        <v>42745.874999981614</v>
      </c>
      <c r="E7583" t="str">
        <f t="shared" si="713"/>
        <v>LRKPLGS</v>
      </c>
      <c r="F7583" s="39">
        <v>87.108222961425781</v>
      </c>
      <c r="G7583">
        <f t="shared" si="711"/>
        <v>1.340895312569673E-3</v>
      </c>
      <c r="H7583" s="38">
        <f>G7583*SUMIF('Manual Inputs'!$B$11:$B$22,'Expanded kW'!A7583,'Manual Inputs'!$C$11:$C$22)</f>
        <v>41188.340315596397</v>
      </c>
    </row>
    <row r="7584" spans="1:8" x14ac:dyDescent="0.2">
      <c r="A7584">
        <f t="shared" si="708"/>
        <v>1</v>
      </c>
      <c r="B7584" t="b">
        <f t="shared" si="709"/>
        <v>0</v>
      </c>
      <c r="C7584" t="str">
        <f t="shared" si="710"/>
        <v>OFF</v>
      </c>
      <c r="D7584" s="4">
        <f t="shared" si="712"/>
        <v>42745.916666648278</v>
      </c>
      <c r="E7584" t="str">
        <f t="shared" si="713"/>
        <v>LRKPLGS</v>
      </c>
      <c r="F7584" s="39">
        <v>78.324302673339844</v>
      </c>
      <c r="G7584">
        <f t="shared" si="711"/>
        <v>1.2056805516682148E-3</v>
      </c>
      <c r="H7584" s="38">
        <f>G7584*SUMIF('Manual Inputs'!$B$11:$B$22,'Expanded kW'!A7584,'Manual Inputs'!$C$11:$C$22)</f>
        <v>37034.942555536829</v>
      </c>
    </row>
    <row r="7585" spans="1:8" x14ac:dyDescent="0.2">
      <c r="A7585">
        <f t="shared" si="708"/>
        <v>1</v>
      </c>
      <c r="B7585" t="b">
        <f t="shared" si="709"/>
        <v>0</v>
      </c>
      <c r="C7585" t="str">
        <f t="shared" si="710"/>
        <v>OFF</v>
      </c>
      <c r="D7585" s="4">
        <f t="shared" si="712"/>
        <v>42745.958333314942</v>
      </c>
      <c r="E7585" t="str">
        <f t="shared" si="713"/>
        <v>LRKPLGS</v>
      </c>
      <c r="F7585" s="39">
        <v>72.324325561523438</v>
      </c>
      <c r="G7585">
        <f t="shared" si="711"/>
        <v>1.1133202564946735E-3</v>
      </c>
      <c r="H7585" s="38">
        <f>G7585*SUMIF('Manual Inputs'!$B$11:$B$22,'Expanded kW'!A7585,'Manual Inputs'!$C$11:$C$22)</f>
        <v>34197.907304838169</v>
      </c>
    </row>
    <row r="7586" spans="1:8" x14ac:dyDescent="0.2">
      <c r="A7586">
        <f t="shared" si="708"/>
        <v>1</v>
      </c>
      <c r="B7586" t="b">
        <f t="shared" si="709"/>
        <v>0</v>
      </c>
      <c r="C7586" t="str">
        <f t="shared" si="710"/>
        <v>OFF</v>
      </c>
      <c r="D7586" s="4">
        <f t="shared" si="712"/>
        <v>42745.999999981606</v>
      </c>
      <c r="E7586" t="str">
        <f t="shared" si="713"/>
        <v>LRKPLGS</v>
      </c>
      <c r="F7586" s="39">
        <v>69.369941711425781</v>
      </c>
      <c r="G7586">
        <f t="shared" si="711"/>
        <v>1.0678421222675319E-3</v>
      </c>
      <c r="H7586" s="38">
        <f>G7586*SUMIF('Manual Inputs'!$B$11:$B$22,'Expanded kW'!A7586,'Manual Inputs'!$C$11:$C$22)</f>
        <v>32800.953454745155</v>
      </c>
    </row>
    <row r="7587" spans="1:8" x14ac:dyDescent="0.2">
      <c r="A7587">
        <f t="shared" si="708"/>
        <v>1</v>
      </c>
      <c r="B7587" t="b">
        <f t="shared" si="709"/>
        <v>0</v>
      </c>
      <c r="C7587" t="str">
        <f t="shared" si="710"/>
        <v>OFF</v>
      </c>
      <c r="D7587" s="4">
        <f t="shared" si="712"/>
        <v>42746.041666648271</v>
      </c>
      <c r="E7587" t="str">
        <f t="shared" si="713"/>
        <v>LRKPLGS</v>
      </c>
      <c r="F7587" s="39">
        <v>68.245147705078125</v>
      </c>
      <c r="G7587">
        <f t="shared" si="711"/>
        <v>1.0505276718121952E-3</v>
      </c>
      <c r="H7587" s="38">
        <f>G7587*SUMIF('Manual Inputs'!$B$11:$B$22,'Expanded kW'!A7587,'Manual Inputs'!$C$11:$C$22)</f>
        <v>32269.10471827276</v>
      </c>
    </row>
    <row r="7588" spans="1:8" x14ac:dyDescent="0.2">
      <c r="A7588">
        <f t="shared" si="708"/>
        <v>1</v>
      </c>
      <c r="B7588" t="b">
        <f t="shared" si="709"/>
        <v>0</v>
      </c>
      <c r="C7588" t="str">
        <f t="shared" si="710"/>
        <v>OFF</v>
      </c>
      <c r="D7588" s="4">
        <f t="shared" si="712"/>
        <v>42746.083333314935</v>
      </c>
      <c r="E7588" t="str">
        <f t="shared" si="713"/>
        <v>LRKPLGS</v>
      </c>
      <c r="F7588" s="39">
        <v>66.889122009277344</v>
      </c>
      <c r="G7588">
        <f t="shared" si="711"/>
        <v>1.0296537699300676E-3</v>
      </c>
      <c r="H7588" s="38">
        <f>G7588*SUMIF('Manual Inputs'!$B$11:$B$22,'Expanded kW'!A7588,'Manual Inputs'!$C$11:$C$22)</f>
        <v>31627.920155707761</v>
      </c>
    </row>
    <row r="7589" spans="1:8" x14ac:dyDescent="0.2">
      <c r="A7589">
        <f t="shared" si="708"/>
        <v>1</v>
      </c>
      <c r="B7589" t="b">
        <f t="shared" si="709"/>
        <v>0</v>
      </c>
      <c r="C7589" t="str">
        <f t="shared" si="710"/>
        <v>OFF</v>
      </c>
      <c r="D7589" s="4">
        <f t="shared" si="712"/>
        <v>42746.124999981599</v>
      </c>
      <c r="E7589" t="str">
        <f t="shared" si="713"/>
        <v>LRKPLGS</v>
      </c>
      <c r="F7589" s="39">
        <v>68.218360900878906</v>
      </c>
      <c r="G7589">
        <f t="shared" si="711"/>
        <v>1.0501153307154727E-3</v>
      </c>
      <c r="H7589" s="38">
        <f>G7589*SUMIF('Manual Inputs'!$B$11:$B$22,'Expanded kW'!A7589,'Manual Inputs'!$C$11:$C$22)</f>
        <v>32256.438818661725</v>
      </c>
    </row>
    <row r="7590" spans="1:8" x14ac:dyDescent="0.2">
      <c r="A7590">
        <f t="shared" si="708"/>
        <v>1</v>
      </c>
      <c r="B7590" t="b">
        <f t="shared" si="709"/>
        <v>0</v>
      </c>
      <c r="C7590" t="str">
        <f t="shared" si="710"/>
        <v>OFF</v>
      </c>
      <c r="D7590" s="4">
        <f t="shared" si="712"/>
        <v>42746.166666648263</v>
      </c>
      <c r="E7590" t="str">
        <f t="shared" si="713"/>
        <v>LRKPLGS</v>
      </c>
      <c r="F7590" s="39">
        <v>72.275764465332031</v>
      </c>
      <c r="G7590">
        <f t="shared" si="711"/>
        <v>1.1125727341134038E-3</v>
      </c>
      <c r="H7590" s="38">
        <f>G7590*SUMIF('Manual Inputs'!$B$11:$B$22,'Expanded kW'!A7590,'Manual Inputs'!$C$11:$C$22)</f>
        <v>34174.945626961722</v>
      </c>
    </row>
    <row r="7591" spans="1:8" x14ac:dyDescent="0.2">
      <c r="A7591">
        <f t="shared" si="708"/>
        <v>1</v>
      </c>
      <c r="B7591" t="b">
        <f t="shared" si="709"/>
        <v>0</v>
      </c>
      <c r="C7591" t="str">
        <f t="shared" si="710"/>
        <v>OFF</v>
      </c>
      <c r="D7591" s="4">
        <f t="shared" si="712"/>
        <v>42746.208333314928</v>
      </c>
      <c r="E7591" t="str">
        <f t="shared" si="713"/>
        <v>LRKPLGS</v>
      </c>
      <c r="F7591" s="39">
        <v>80.629081726074219</v>
      </c>
      <c r="G7591">
        <f t="shared" si="711"/>
        <v>1.2411590326112695E-3</v>
      </c>
      <c r="H7591" s="38">
        <f>G7591*SUMIF('Manual Inputs'!$B$11:$B$22,'Expanded kW'!A7591,'Manual Inputs'!$C$11:$C$22)</f>
        <v>38124.736615717804</v>
      </c>
    </row>
    <row r="7592" spans="1:8" x14ac:dyDescent="0.2">
      <c r="A7592">
        <f t="shared" si="708"/>
        <v>1</v>
      </c>
      <c r="B7592" t="b">
        <f t="shared" si="709"/>
        <v>0</v>
      </c>
      <c r="C7592" t="str">
        <f t="shared" si="710"/>
        <v>OFF</v>
      </c>
      <c r="D7592" s="4">
        <f t="shared" si="712"/>
        <v>42746.249999981592</v>
      </c>
      <c r="E7592" t="str">
        <f t="shared" si="713"/>
        <v>LRKPLGS</v>
      </c>
      <c r="F7592" s="39">
        <v>101.31880950927734</v>
      </c>
      <c r="G7592">
        <f t="shared" si="711"/>
        <v>1.5596451417255026E-3</v>
      </c>
      <c r="H7592" s="38">
        <f>G7592*SUMIF('Manual Inputs'!$B$11:$B$22,'Expanded kW'!A7592,'Manual Inputs'!$C$11:$C$22)</f>
        <v>47907.6884427685</v>
      </c>
    </row>
    <row r="7593" spans="1:8" x14ac:dyDescent="0.2">
      <c r="A7593">
        <f t="shared" si="708"/>
        <v>1</v>
      </c>
      <c r="B7593" t="b">
        <f t="shared" si="709"/>
        <v>0</v>
      </c>
      <c r="C7593" t="str">
        <f t="shared" si="710"/>
        <v>ON</v>
      </c>
      <c r="D7593" s="4">
        <f t="shared" si="712"/>
        <v>42746.291666648256</v>
      </c>
      <c r="E7593" t="str">
        <f t="shared" si="713"/>
        <v>LRKPLGS</v>
      </c>
      <c r="F7593" s="39">
        <v>111.51258087158203</v>
      </c>
      <c r="G7593">
        <f t="shared" si="711"/>
        <v>1.7165623623095372E-3</v>
      </c>
      <c r="H7593" s="38">
        <f>G7593*SUMIF('Manual Inputs'!$B$11:$B$22,'Expanded kW'!A7593,'Manual Inputs'!$C$11:$C$22)</f>
        <v>52727.721611805995</v>
      </c>
    </row>
    <row r="7594" spans="1:8" x14ac:dyDescent="0.2">
      <c r="A7594">
        <f t="shared" si="708"/>
        <v>1</v>
      </c>
      <c r="B7594" t="b">
        <f t="shared" si="709"/>
        <v>0</v>
      </c>
      <c r="C7594" t="str">
        <f t="shared" si="710"/>
        <v>ON</v>
      </c>
      <c r="D7594" s="4">
        <f t="shared" si="712"/>
        <v>42746.33333331492</v>
      </c>
      <c r="E7594" t="str">
        <f t="shared" si="713"/>
        <v>LRKPLGS</v>
      </c>
      <c r="F7594" s="39">
        <v>119.2369384765625</v>
      </c>
      <c r="G7594">
        <f t="shared" si="711"/>
        <v>1.8354668072976628E-3</v>
      </c>
      <c r="H7594" s="38">
        <f>G7594*SUMIF('Manual Inputs'!$B$11:$B$22,'Expanded kW'!A7594,'Manual Inputs'!$C$11:$C$22)</f>
        <v>56380.114680301827</v>
      </c>
    </row>
    <row r="7595" spans="1:8" x14ac:dyDescent="0.2">
      <c r="A7595">
        <f t="shared" si="708"/>
        <v>1</v>
      </c>
      <c r="B7595" t="b">
        <f t="shared" si="709"/>
        <v>0</v>
      </c>
      <c r="C7595" t="str">
        <f t="shared" si="710"/>
        <v>ON</v>
      </c>
      <c r="D7595" s="4">
        <f t="shared" si="712"/>
        <v>42746.374999981585</v>
      </c>
      <c r="E7595" t="str">
        <f t="shared" si="713"/>
        <v>LRKPLGS</v>
      </c>
      <c r="F7595" s="39">
        <v>121.94319152832031</v>
      </c>
      <c r="G7595">
        <f t="shared" si="711"/>
        <v>1.8771253546581842E-3</v>
      </c>
      <c r="H7595" s="38">
        <f>G7595*SUMIF('Manual Inputs'!$B$11:$B$22,'Expanded kW'!A7595,'Manual Inputs'!$C$11:$C$22)</f>
        <v>57659.742112551052</v>
      </c>
    </row>
    <row r="7596" spans="1:8" x14ac:dyDescent="0.2">
      <c r="A7596">
        <f t="shared" si="708"/>
        <v>1</v>
      </c>
      <c r="B7596" t="b">
        <f t="shared" si="709"/>
        <v>0</v>
      </c>
      <c r="C7596" t="str">
        <f t="shared" si="710"/>
        <v>ON</v>
      </c>
      <c r="D7596" s="4">
        <f t="shared" si="712"/>
        <v>42746.416666648249</v>
      </c>
      <c r="E7596" t="str">
        <f t="shared" si="713"/>
        <v>LRKPLGS</v>
      </c>
      <c r="F7596" s="39">
        <v>119.06328582763672</v>
      </c>
      <c r="G7596">
        <f t="shared" si="711"/>
        <v>1.8327936954484749E-3</v>
      </c>
      <c r="H7596" s="38">
        <f>G7596*SUMIF('Manual Inputs'!$B$11:$B$22,'Expanded kW'!A7596,'Manual Inputs'!$C$11:$C$22)</f>
        <v>56298.004586013405</v>
      </c>
    </row>
    <row r="7597" spans="1:8" x14ac:dyDescent="0.2">
      <c r="A7597">
        <f t="shared" si="708"/>
        <v>1</v>
      </c>
      <c r="B7597" t="b">
        <f t="shared" si="709"/>
        <v>0</v>
      </c>
      <c r="C7597" t="str">
        <f t="shared" si="710"/>
        <v>ON</v>
      </c>
      <c r="D7597" s="4">
        <f t="shared" si="712"/>
        <v>42746.458333314913</v>
      </c>
      <c r="E7597" t="str">
        <f t="shared" si="713"/>
        <v>LRKPLGS</v>
      </c>
      <c r="F7597" s="39">
        <v>114.63255310058594</v>
      </c>
      <c r="G7597">
        <f t="shared" si="711"/>
        <v>1.764589471519095E-3</v>
      </c>
      <c r="H7597" s="38">
        <f>G7597*SUMIF('Manual Inputs'!$B$11:$B$22,'Expanded kW'!A7597,'Manual Inputs'!$C$11:$C$22)</f>
        <v>54202.972438588789</v>
      </c>
    </row>
    <row r="7598" spans="1:8" x14ac:dyDescent="0.2">
      <c r="A7598">
        <f t="shared" si="708"/>
        <v>1</v>
      </c>
      <c r="B7598" t="b">
        <f t="shared" si="709"/>
        <v>0</v>
      </c>
      <c r="C7598" t="str">
        <f t="shared" si="710"/>
        <v>ON</v>
      </c>
      <c r="D7598" s="4">
        <f t="shared" si="712"/>
        <v>42746.499999981577</v>
      </c>
      <c r="E7598" t="str">
        <f t="shared" si="713"/>
        <v>LRKPLGS</v>
      </c>
      <c r="F7598" s="39">
        <v>116.25215911865234</v>
      </c>
      <c r="G7598">
        <f t="shared" si="711"/>
        <v>1.7895207816067383E-3</v>
      </c>
      <c r="H7598" s="38">
        <f>G7598*SUMIF('Manual Inputs'!$B$11:$B$22,'Expanded kW'!A7598,'Manual Inputs'!$C$11:$C$22)</f>
        <v>54968.788587528572</v>
      </c>
    </row>
    <row r="7599" spans="1:8" x14ac:dyDescent="0.2">
      <c r="A7599">
        <f t="shared" si="708"/>
        <v>1</v>
      </c>
      <c r="B7599" t="b">
        <f t="shared" si="709"/>
        <v>0</v>
      </c>
      <c r="C7599" t="str">
        <f t="shared" si="710"/>
        <v>ON</v>
      </c>
      <c r="D7599" s="4">
        <f t="shared" si="712"/>
        <v>42746.541666648242</v>
      </c>
      <c r="E7599" t="str">
        <f t="shared" si="713"/>
        <v>LRKPLGS</v>
      </c>
      <c r="F7599" s="39">
        <v>112.2005615234375</v>
      </c>
      <c r="G7599">
        <f t="shared" si="711"/>
        <v>1.7271527520551775E-3</v>
      </c>
      <c r="H7599" s="38">
        <f>G7599*SUMIF('Manual Inputs'!$B$11:$B$22,'Expanded kW'!A7599,'Manual Inputs'!$C$11:$C$22)</f>
        <v>53053.027079599975</v>
      </c>
    </row>
    <row r="7600" spans="1:8" x14ac:dyDescent="0.2">
      <c r="A7600">
        <f t="shared" si="708"/>
        <v>1</v>
      </c>
      <c r="B7600" t="b">
        <f t="shared" si="709"/>
        <v>0</v>
      </c>
      <c r="C7600" t="str">
        <f t="shared" si="710"/>
        <v>ON</v>
      </c>
      <c r="D7600" s="4">
        <f t="shared" si="712"/>
        <v>42746.583333314906</v>
      </c>
      <c r="E7600" t="str">
        <f t="shared" si="713"/>
        <v>LRKPLGS</v>
      </c>
      <c r="F7600" s="39">
        <v>116.81209564208984</v>
      </c>
      <c r="G7600">
        <f t="shared" si="711"/>
        <v>1.7981401315841381E-3</v>
      </c>
      <c r="H7600" s="38">
        <f>G7600*SUMIF('Manual Inputs'!$B$11:$B$22,'Expanded kW'!A7600,'Manual Inputs'!$C$11:$C$22)</f>
        <v>55233.549540035761</v>
      </c>
    </row>
    <row r="7601" spans="1:8" x14ac:dyDescent="0.2">
      <c r="A7601">
        <f t="shared" si="708"/>
        <v>1</v>
      </c>
      <c r="B7601" t="b">
        <f t="shared" si="709"/>
        <v>0</v>
      </c>
      <c r="C7601" t="str">
        <f t="shared" si="710"/>
        <v>ON</v>
      </c>
      <c r="D7601" s="4">
        <f t="shared" si="712"/>
        <v>42746.62499998157</v>
      </c>
      <c r="E7601" t="str">
        <f t="shared" si="713"/>
        <v>LRKPLGS</v>
      </c>
      <c r="F7601" s="39">
        <v>110.97225189208984</v>
      </c>
      <c r="G7601">
        <f t="shared" si="711"/>
        <v>1.7082448399079212E-3</v>
      </c>
      <c r="H7601" s="38">
        <f>G7601*SUMIF('Manual Inputs'!$B$11:$B$22,'Expanded kW'!A7601,'Manual Inputs'!$C$11:$C$22)</f>
        <v>52472.231910224575</v>
      </c>
    </row>
    <row r="7602" spans="1:8" x14ac:dyDescent="0.2">
      <c r="A7602">
        <f t="shared" si="708"/>
        <v>1</v>
      </c>
      <c r="B7602" t="b">
        <f t="shared" si="709"/>
        <v>0</v>
      </c>
      <c r="C7602" t="str">
        <f t="shared" si="710"/>
        <v>ON</v>
      </c>
      <c r="D7602" s="4">
        <f t="shared" si="712"/>
        <v>42746.666666648234</v>
      </c>
      <c r="E7602" t="str">
        <f t="shared" si="713"/>
        <v>LRKPLGS</v>
      </c>
      <c r="F7602" s="39">
        <v>97.557899475097656</v>
      </c>
      <c r="G7602">
        <f t="shared" si="711"/>
        <v>1.5017517940669127E-3</v>
      </c>
      <c r="H7602" s="38">
        <f>G7602*SUMIF('Manual Inputs'!$B$11:$B$22,'Expanded kW'!A7602,'Manual Inputs'!$C$11:$C$22)</f>
        <v>46129.375935432297</v>
      </c>
    </row>
    <row r="7603" spans="1:8" x14ac:dyDescent="0.2">
      <c r="A7603">
        <f t="shared" si="708"/>
        <v>1</v>
      </c>
      <c r="B7603" t="b">
        <f t="shared" si="709"/>
        <v>0</v>
      </c>
      <c r="C7603" t="str">
        <f t="shared" si="710"/>
        <v>ON</v>
      </c>
      <c r="D7603" s="4">
        <f t="shared" si="712"/>
        <v>42746.708333314898</v>
      </c>
      <c r="E7603" t="str">
        <f t="shared" si="713"/>
        <v>LRKPLGS</v>
      </c>
      <c r="F7603" s="39">
        <v>98.896316528320312</v>
      </c>
      <c r="G7603">
        <f t="shared" si="711"/>
        <v>1.5223546383440175E-3</v>
      </c>
      <c r="H7603" s="38">
        <f>G7603*SUMIF('Manual Inputs'!$B$11:$B$22,'Expanded kW'!A7603,'Manual Inputs'!$C$11:$C$22)</f>
        <v>46762.234409617275</v>
      </c>
    </row>
    <row r="7604" spans="1:8" x14ac:dyDescent="0.2">
      <c r="A7604">
        <f t="shared" si="708"/>
        <v>1</v>
      </c>
      <c r="B7604" t="b">
        <f t="shared" si="709"/>
        <v>0</v>
      </c>
      <c r="C7604" t="str">
        <f t="shared" si="710"/>
        <v>ON</v>
      </c>
      <c r="D7604" s="4">
        <f t="shared" si="712"/>
        <v>42746.749999981563</v>
      </c>
      <c r="E7604" t="str">
        <f t="shared" si="713"/>
        <v>LRKPLGS</v>
      </c>
      <c r="F7604" s="39">
        <v>96.001914978027344</v>
      </c>
      <c r="G7604">
        <f t="shared" si="711"/>
        <v>1.4777998381249738E-3</v>
      </c>
      <c r="H7604" s="38">
        <f>G7604*SUMIF('Manual Inputs'!$B$11:$B$22,'Expanded kW'!A7604,'Manual Inputs'!$C$11:$C$22)</f>
        <v>45393.6426508777</v>
      </c>
    </row>
    <row r="7605" spans="1:8" x14ac:dyDescent="0.2">
      <c r="A7605">
        <f t="shared" si="708"/>
        <v>1</v>
      </c>
      <c r="B7605" t="b">
        <f t="shared" si="709"/>
        <v>0</v>
      </c>
      <c r="C7605" t="str">
        <f t="shared" si="710"/>
        <v>ON</v>
      </c>
      <c r="D7605" s="4">
        <f t="shared" si="712"/>
        <v>42746.791666648227</v>
      </c>
      <c r="E7605" t="str">
        <f t="shared" si="713"/>
        <v>LRKPLGS</v>
      </c>
      <c r="F7605" s="39">
        <v>85.304901123046875</v>
      </c>
      <c r="G7605">
        <f t="shared" si="711"/>
        <v>1.3131359837953091E-3</v>
      </c>
      <c r="H7605" s="38">
        <f>G7605*SUMIF('Manual Inputs'!$B$11:$B$22,'Expanded kW'!A7605,'Manual Inputs'!$C$11:$C$22)</f>
        <v>40335.655792223799</v>
      </c>
    </row>
    <row r="7606" spans="1:8" x14ac:dyDescent="0.2">
      <c r="A7606">
        <f t="shared" si="708"/>
        <v>1</v>
      </c>
      <c r="B7606" t="b">
        <f t="shared" si="709"/>
        <v>0</v>
      </c>
      <c r="C7606" t="str">
        <f t="shared" si="710"/>
        <v>ON</v>
      </c>
      <c r="D7606" s="4">
        <f t="shared" si="712"/>
        <v>42746.833333314891</v>
      </c>
      <c r="E7606" t="str">
        <f t="shared" si="713"/>
        <v>LRKPLGS</v>
      </c>
      <c r="F7606" s="39">
        <v>80.645057678222656</v>
      </c>
      <c r="G7606">
        <f t="shared" si="711"/>
        <v>1.2414049574920832E-3</v>
      </c>
      <c r="H7606" s="38">
        <f>G7606*SUMIF('Manual Inputs'!$B$11:$B$22,'Expanded kW'!A7606,'Manual Inputs'!$C$11:$C$22)</f>
        <v>38132.290701102451</v>
      </c>
    </row>
    <row r="7607" spans="1:8" x14ac:dyDescent="0.2">
      <c r="A7607">
        <f t="shared" si="708"/>
        <v>1</v>
      </c>
      <c r="B7607" t="b">
        <f t="shared" si="709"/>
        <v>0</v>
      </c>
      <c r="C7607" t="str">
        <f t="shared" si="710"/>
        <v>OFF</v>
      </c>
      <c r="D7607" s="4">
        <f t="shared" si="712"/>
        <v>42746.874999981555</v>
      </c>
      <c r="E7607" t="str">
        <f t="shared" si="713"/>
        <v>LRKPLGS</v>
      </c>
      <c r="F7607" s="39">
        <v>71.9964599609375</v>
      </c>
      <c r="G7607">
        <f t="shared" si="711"/>
        <v>1.1082732766340786E-3</v>
      </c>
      <c r="H7607" s="38">
        <f>G7607*SUMIF('Manual Inputs'!$B$11:$B$22,'Expanded kW'!A7607,'Manual Inputs'!$C$11:$C$22)</f>
        <v>34042.879002393165</v>
      </c>
    </row>
    <row r="7608" spans="1:8" x14ac:dyDescent="0.2">
      <c r="A7608">
        <f t="shared" si="708"/>
        <v>1</v>
      </c>
      <c r="B7608" t="b">
        <f t="shared" si="709"/>
        <v>0</v>
      </c>
      <c r="C7608" t="str">
        <f t="shared" si="710"/>
        <v>OFF</v>
      </c>
      <c r="D7608" s="4">
        <f t="shared" si="712"/>
        <v>42746.91666664822</v>
      </c>
      <c r="E7608" t="str">
        <f t="shared" si="713"/>
        <v>LRKPLGS</v>
      </c>
      <c r="F7608" s="39">
        <v>69.73980712890625</v>
      </c>
      <c r="G7608">
        <f t="shared" si="711"/>
        <v>1.0735356238420137E-3</v>
      </c>
      <c r="H7608" s="38">
        <f>G7608*SUMIF('Manual Inputs'!$B$11:$B$22,'Expanded kW'!A7608,'Manual Inputs'!$C$11:$C$22)</f>
        <v>32975.840993122583</v>
      </c>
    </row>
    <row r="7609" spans="1:8" x14ac:dyDescent="0.2">
      <c r="A7609">
        <f t="shared" si="708"/>
        <v>1</v>
      </c>
      <c r="B7609" t="b">
        <f t="shared" si="709"/>
        <v>0</v>
      </c>
      <c r="C7609" t="str">
        <f t="shared" si="710"/>
        <v>OFF</v>
      </c>
      <c r="D7609" s="4">
        <f t="shared" si="712"/>
        <v>42746.958333314884</v>
      </c>
      <c r="E7609" t="str">
        <f t="shared" si="713"/>
        <v>LRKPLGS</v>
      </c>
      <c r="F7609" s="39">
        <v>65.514541625976563</v>
      </c>
      <c r="G7609">
        <f t="shared" si="711"/>
        <v>1.0084942475559922E-3</v>
      </c>
      <c r="H7609" s="38">
        <f>G7609*SUMIF('Manual Inputs'!$B$11:$B$22,'Expanded kW'!A7609,'Manual Inputs'!$C$11:$C$22)</f>
        <v>30977.962175924305</v>
      </c>
    </row>
    <row r="7610" spans="1:8" x14ac:dyDescent="0.2">
      <c r="A7610">
        <f t="shared" si="708"/>
        <v>1</v>
      </c>
      <c r="B7610" t="b">
        <f t="shared" si="709"/>
        <v>0</v>
      </c>
      <c r="C7610" t="str">
        <f t="shared" si="710"/>
        <v>OFF</v>
      </c>
      <c r="D7610" s="4">
        <f t="shared" si="712"/>
        <v>42746.999999981548</v>
      </c>
      <c r="E7610" t="str">
        <f t="shared" si="713"/>
        <v>LRKPLGS</v>
      </c>
      <c r="F7610" s="39">
        <v>62.880840301513672</v>
      </c>
      <c r="G7610">
        <f t="shared" si="711"/>
        <v>9.679525209471886E-4</v>
      </c>
      <c r="H7610" s="38">
        <f>G7610*SUMIF('Manual Inputs'!$B$11:$B$22,'Expanded kW'!A7610,'Manual Inputs'!$C$11:$C$22)</f>
        <v>29732.640175845714</v>
      </c>
    </row>
    <row r="7611" spans="1:8" x14ac:dyDescent="0.2">
      <c r="A7611">
        <f t="shared" si="708"/>
        <v>1</v>
      </c>
      <c r="B7611" t="b">
        <f t="shared" si="709"/>
        <v>0</v>
      </c>
      <c r="C7611" t="str">
        <f t="shared" si="710"/>
        <v>OFF</v>
      </c>
      <c r="D7611" s="4">
        <f t="shared" si="712"/>
        <v>42747.041666648212</v>
      </c>
      <c r="E7611" t="str">
        <f t="shared" si="713"/>
        <v>LRKPLGS</v>
      </c>
      <c r="F7611" s="39">
        <v>63.115150451660156</v>
      </c>
      <c r="G7611">
        <f t="shared" si="711"/>
        <v>9.7155936047780384E-4</v>
      </c>
      <c r="H7611" s="38">
        <f>G7611*SUMIF('Manual Inputs'!$B$11:$B$22,'Expanded kW'!A7611,'Manual Inputs'!$C$11:$C$22)</f>
        <v>29843.43162440856</v>
      </c>
    </row>
    <row r="7612" spans="1:8" x14ac:dyDescent="0.2">
      <c r="A7612">
        <f t="shared" si="708"/>
        <v>1</v>
      </c>
      <c r="B7612" t="b">
        <f t="shared" si="709"/>
        <v>0</v>
      </c>
      <c r="C7612" t="str">
        <f t="shared" si="710"/>
        <v>OFF</v>
      </c>
      <c r="D7612" s="4">
        <f t="shared" si="712"/>
        <v>42747.083333314877</v>
      </c>
      <c r="E7612" t="str">
        <f t="shared" si="713"/>
        <v>LRKPLGS</v>
      </c>
      <c r="F7612" s="39">
        <v>60.160991668701172</v>
      </c>
      <c r="G7612">
        <f t="shared" si="711"/>
        <v>9.2608469080843886E-4</v>
      </c>
      <c r="H7612" s="38">
        <f>G7612*SUMIF('Manual Inputs'!$B$11:$B$22,'Expanded kW'!A7612,'Manual Inputs'!$C$11:$C$22)</f>
        <v>28446.584195289211</v>
      </c>
    </row>
    <row r="7613" spans="1:8" x14ac:dyDescent="0.2">
      <c r="A7613">
        <f t="shared" si="708"/>
        <v>1</v>
      </c>
      <c r="B7613" t="b">
        <f t="shared" si="709"/>
        <v>0</v>
      </c>
      <c r="C7613" t="str">
        <f t="shared" si="710"/>
        <v>OFF</v>
      </c>
      <c r="D7613" s="4">
        <f t="shared" si="712"/>
        <v>42747.124999981541</v>
      </c>
      <c r="E7613" t="str">
        <f t="shared" si="713"/>
        <v>LRKPLGS</v>
      </c>
      <c r="F7613" s="39">
        <v>62.920448303222656</v>
      </c>
      <c r="G7613">
        <f t="shared" si="711"/>
        <v>9.6856222439453536E-4</v>
      </c>
      <c r="H7613" s="38">
        <f>G7613*SUMIF('Manual Inputs'!$B$11:$B$22,'Expanded kW'!A7613,'Manual Inputs'!$C$11:$C$22)</f>
        <v>29751.368463464816</v>
      </c>
    </row>
    <row r="7614" spans="1:8" x14ac:dyDescent="0.2">
      <c r="A7614">
        <f t="shared" si="708"/>
        <v>1</v>
      </c>
      <c r="B7614" t="b">
        <f t="shared" si="709"/>
        <v>0</v>
      </c>
      <c r="C7614" t="str">
        <f t="shared" si="710"/>
        <v>OFF</v>
      </c>
      <c r="D7614" s="4">
        <f t="shared" si="712"/>
        <v>42747.166666648205</v>
      </c>
      <c r="E7614" t="str">
        <f t="shared" si="713"/>
        <v>LRKPLGS</v>
      </c>
      <c r="F7614" s="39">
        <v>66.443832397460937</v>
      </c>
      <c r="G7614">
        <f t="shared" si="711"/>
        <v>1.0227992304512289E-3</v>
      </c>
      <c r="H7614" s="38">
        <f>G7614*SUMIF('Manual Inputs'!$B$11:$B$22,'Expanded kW'!A7614,'Manual Inputs'!$C$11:$C$22)</f>
        <v>31417.368964936537</v>
      </c>
    </row>
    <row r="7615" spans="1:8" x14ac:dyDescent="0.2">
      <c r="A7615">
        <f t="shared" si="708"/>
        <v>1</v>
      </c>
      <c r="B7615" t="b">
        <f t="shared" si="709"/>
        <v>0</v>
      </c>
      <c r="C7615" t="str">
        <f t="shared" si="710"/>
        <v>OFF</v>
      </c>
      <c r="D7615" s="4">
        <f t="shared" si="712"/>
        <v>42747.208333314869</v>
      </c>
      <c r="E7615" t="str">
        <f t="shared" si="713"/>
        <v>LRKPLGS</v>
      </c>
      <c r="F7615" s="39">
        <v>80.241340637207031</v>
      </c>
      <c r="G7615">
        <f t="shared" si="711"/>
        <v>1.2351903629394877E-3</v>
      </c>
      <c r="H7615" s="38">
        <f>G7615*SUMIF('Manual Inputs'!$B$11:$B$22,'Expanded kW'!A7615,'Manual Inputs'!$C$11:$C$22)</f>
        <v>37941.396726788211</v>
      </c>
    </row>
    <row r="7616" spans="1:8" x14ac:dyDescent="0.2">
      <c r="A7616">
        <f t="shared" si="708"/>
        <v>1</v>
      </c>
      <c r="B7616" t="b">
        <f t="shared" si="709"/>
        <v>0</v>
      </c>
      <c r="C7616" t="str">
        <f t="shared" si="710"/>
        <v>OFF</v>
      </c>
      <c r="D7616" s="4">
        <f t="shared" si="712"/>
        <v>42747.249999981534</v>
      </c>
      <c r="E7616" t="str">
        <f t="shared" si="713"/>
        <v>LRKPLGS</v>
      </c>
      <c r="F7616" s="39">
        <v>88.885078430175781</v>
      </c>
      <c r="G7616">
        <f t="shared" si="711"/>
        <v>1.368247232838047E-3</v>
      </c>
      <c r="H7616" s="38">
        <f>G7616*SUMIF('Manual Inputs'!$B$11:$B$22,'Expanded kW'!A7616,'Manual Inputs'!$C$11:$C$22)</f>
        <v>42028.510453964533</v>
      </c>
    </row>
    <row r="7617" spans="1:8" x14ac:dyDescent="0.2">
      <c r="A7617">
        <f t="shared" si="708"/>
        <v>1</v>
      </c>
      <c r="B7617" t="b">
        <f t="shared" si="709"/>
        <v>0</v>
      </c>
      <c r="C7617" t="str">
        <f t="shared" si="710"/>
        <v>ON</v>
      </c>
      <c r="D7617" s="4">
        <f t="shared" si="712"/>
        <v>42747.291666648198</v>
      </c>
      <c r="E7617" t="str">
        <f t="shared" si="713"/>
        <v>LRKPLGS</v>
      </c>
      <c r="F7617" s="39">
        <v>98.744819641113281</v>
      </c>
      <c r="G7617">
        <f t="shared" si="711"/>
        <v>1.5200225799112015E-3</v>
      </c>
      <c r="H7617" s="38">
        <f>G7617*SUMIF('Manual Inputs'!$B$11:$B$22,'Expanded kW'!A7617,'Manual Inputs'!$C$11:$C$22)</f>
        <v>46690.600468125893</v>
      </c>
    </row>
    <row r="7618" spans="1:8" x14ac:dyDescent="0.2">
      <c r="A7618">
        <f t="shared" ref="A7618:A7681" si="714">MONTH(D7618)</f>
        <v>1</v>
      </c>
      <c r="B7618" t="b">
        <f t="shared" ref="B7618:B7681" si="715">IF(ISNA(VLOOKUP(DATE(YEAR(D7618),MONTH(D7618),DAY(D7618)),Holidays,1,FALSE)),FALSE,TRUE)</f>
        <v>0</v>
      </c>
      <c r="C7618" t="str">
        <f t="shared" ref="C7618:C7681" si="716">IF(OR(HOUR(D7618)&lt;PkStart,HOUR(D7618)&gt;OPkStart-1,WEEKDAY(D7618,2)&gt;5,B7618)=TRUE,"OFF","ON")</f>
        <v>ON</v>
      </c>
      <c r="D7618" s="4">
        <f t="shared" si="712"/>
        <v>42747.333333314862</v>
      </c>
      <c r="E7618" t="str">
        <f t="shared" si="713"/>
        <v>LRKPLGS</v>
      </c>
      <c r="F7618" s="39">
        <v>101.47873687744141</v>
      </c>
      <c r="G7618">
        <f t="shared" ref="G7618:G7681" si="717">IF(SUMIF($A$2:$A$8761,A7618,$F$2:$F$8761)=0,0,F7618/SUMIF($A$2:$A$8761,A7618,$F$2:$F$8761))</f>
        <v>1.5621069742716418E-3</v>
      </c>
      <c r="H7618" s="38">
        <f>G7618*SUMIF('Manual Inputs'!$B$11:$B$22,'Expanded kW'!A7618,'Manual Inputs'!$C$11:$C$22)</f>
        <v>47983.30866140889</v>
      </c>
    </row>
    <row r="7619" spans="1:8" x14ac:dyDescent="0.2">
      <c r="A7619">
        <f t="shared" si="714"/>
        <v>1</v>
      </c>
      <c r="B7619" t="b">
        <f t="shared" si="715"/>
        <v>0</v>
      </c>
      <c r="C7619" t="str">
        <f t="shared" si="716"/>
        <v>ON</v>
      </c>
      <c r="D7619" s="4">
        <f t="shared" si="712"/>
        <v>42747.374999981526</v>
      </c>
      <c r="E7619" t="str">
        <f t="shared" si="713"/>
        <v>LRKPLGS</v>
      </c>
      <c r="F7619" s="39">
        <v>107.41006469726562</v>
      </c>
      <c r="G7619">
        <f t="shared" si="717"/>
        <v>1.6534105206020308E-3</v>
      </c>
      <c r="H7619" s="38">
        <f>G7619*SUMIF('Manual Inputs'!$B$11:$B$22,'Expanded kW'!A7619,'Manual Inputs'!$C$11:$C$22)</f>
        <v>50787.883711395487</v>
      </c>
    </row>
    <row r="7620" spans="1:8" x14ac:dyDescent="0.2">
      <c r="A7620">
        <f t="shared" si="714"/>
        <v>1</v>
      </c>
      <c r="B7620" t="b">
        <f t="shared" si="715"/>
        <v>0</v>
      </c>
      <c r="C7620" t="str">
        <f t="shared" si="716"/>
        <v>ON</v>
      </c>
      <c r="D7620" s="4">
        <f t="shared" ref="D7620:D7683" si="718">+D7619+1/24</f>
        <v>42747.416666648191</v>
      </c>
      <c r="E7620" t="str">
        <f t="shared" ref="E7620:E7683" si="719">+E7619</f>
        <v>LRKPLGS</v>
      </c>
      <c r="F7620" s="39">
        <v>102.67489624023437</v>
      </c>
      <c r="G7620">
        <f t="shared" si="717"/>
        <v>1.5805199831487222E-3</v>
      </c>
      <c r="H7620" s="38">
        <f>G7620*SUMIF('Manual Inputs'!$B$11:$B$22,'Expanded kW'!A7620,'Manual Inputs'!$C$11:$C$22)</f>
        <v>48548.901865258558</v>
      </c>
    </row>
    <row r="7621" spans="1:8" x14ac:dyDescent="0.2">
      <c r="A7621">
        <f t="shared" si="714"/>
        <v>1</v>
      </c>
      <c r="B7621" t="b">
        <f t="shared" si="715"/>
        <v>0</v>
      </c>
      <c r="C7621" t="str">
        <f t="shared" si="716"/>
        <v>ON</v>
      </c>
      <c r="D7621" s="4">
        <f t="shared" si="718"/>
        <v>42747.458333314855</v>
      </c>
      <c r="E7621" t="str">
        <f t="shared" si="719"/>
        <v>LRKPLGS</v>
      </c>
      <c r="F7621" s="39">
        <v>99.7999267578125</v>
      </c>
      <c r="G7621">
        <f t="shared" si="717"/>
        <v>1.536264309324823E-3</v>
      </c>
      <c r="H7621" s="38">
        <f>G7621*SUMIF('Manual Inputs'!$B$11:$B$22,'Expanded kW'!A7621,'Manual Inputs'!$C$11:$C$22)</f>
        <v>47189.498385160201</v>
      </c>
    </row>
    <row r="7622" spans="1:8" x14ac:dyDescent="0.2">
      <c r="A7622">
        <f t="shared" si="714"/>
        <v>1</v>
      </c>
      <c r="B7622" t="b">
        <f t="shared" si="715"/>
        <v>0</v>
      </c>
      <c r="C7622" t="str">
        <f t="shared" si="716"/>
        <v>ON</v>
      </c>
      <c r="D7622" s="4">
        <f t="shared" si="718"/>
        <v>42747.499999981519</v>
      </c>
      <c r="E7622" t="str">
        <f t="shared" si="719"/>
        <v>LRKPLGS</v>
      </c>
      <c r="F7622" s="39">
        <v>109.67985534667969</v>
      </c>
      <c r="G7622">
        <f t="shared" si="717"/>
        <v>1.6883504096141344E-3</v>
      </c>
      <c r="H7622" s="38">
        <f>G7622*SUMIF('Manual Inputs'!$B$11:$B$22,'Expanded kW'!A7622,'Manual Inputs'!$C$11:$C$22)</f>
        <v>51861.133819535389</v>
      </c>
    </row>
    <row r="7623" spans="1:8" x14ac:dyDescent="0.2">
      <c r="A7623">
        <f t="shared" si="714"/>
        <v>1</v>
      </c>
      <c r="B7623" t="b">
        <f t="shared" si="715"/>
        <v>0</v>
      </c>
      <c r="C7623" t="str">
        <f t="shared" si="716"/>
        <v>ON</v>
      </c>
      <c r="D7623" s="4">
        <f t="shared" si="718"/>
        <v>42747.541666648183</v>
      </c>
      <c r="E7623" t="str">
        <f t="shared" si="719"/>
        <v>LRKPLGS</v>
      </c>
      <c r="F7623" s="39">
        <v>106.19889068603516</v>
      </c>
      <c r="G7623">
        <f t="shared" si="717"/>
        <v>1.634766384616335E-3</v>
      </c>
      <c r="H7623" s="38">
        <f>G7623*SUMIF('Manual Inputs'!$B$11:$B$22,'Expanded kW'!A7623,'Manual Inputs'!$C$11:$C$22)</f>
        <v>50215.190965980888</v>
      </c>
    </row>
    <row r="7624" spans="1:8" x14ac:dyDescent="0.2">
      <c r="A7624">
        <f t="shared" si="714"/>
        <v>1</v>
      </c>
      <c r="B7624" t="b">
        <f t="shared" si="715"/>
        <v>0</v>
      </c>
      <c r="C7624" t="str">
        <f t="shared" si="716"/>
        <v>ON</v>
      </c>
      <c r="D7624" s="4">
        <f t="shared" si="718"/>
        <v>42747.583333314848</v>
      </c>
      <c r="E7624" t="str">
        <f t="shared" si="719"/>
        <v>LRKPLGS</v>
      </c>
      <c r="F7624" s="39">
        <v>102.25431060791016</v>
      </c>
      <c r="G7624">
        <f t="shared" si="717"/>
        <v>1.5740457229268434E-3</v>
      </c>
      <c r="H7624" s="38">
        <f>G7624*SUMIF('Manual Inputs'!$B$11:$B$22,'Expanded kW'!A7624,'Manual Inputs'!$C$11:$C$22)</f>
        <v>48350.031729155657</v>
      </c>
    </row>
    <row r="7625" spans="1:8" x14ac:dyDescent="0.2">
      <c r="A7625">
        <f t="shared" si="714"/>
        <v>1</v>
      </c>
      <c r="B7625" t="b">
        <f t="shared" si="715"/>
        <v>0</v>
      </c>
      <c r="C7625" t="str">
        <f t="shared" si="716"/>
        <v>ON</v>
      </c>
      <c r="D7625" s="4">
        <f t="shared" si="718"/>
        <v>42747.624999981512</v>
      </c>
      <c r="E7625" t="str">
        <f t="shared" si="719"/>
        <v>LRKPLGS</v>
      </c>
      <c r="F7625" s="39">
        <v>103.5477294921875</v>
      </c>
      <c r="G7625">
        <f t="shared" si="717"/>
        <v>1.59395589053392E-3</v>
      </c>
      <c r="H7625" s="38">
        <f>G7625*SUMIF('Manual Inputs'!$B$11:$B$22,'Expanded kW'!A7625,'Manual Inputs'!$C$11:$C$22)</f>
        <v>48961.613223589608</v>
      </c>
    </row>
    <row r="7626" spans="1:8" x14ac:dyDescent="0.2">
      <c r="A7626">
        <f t="shared" si="714"/>
        <v>1</v>
      </c>
      <c r="B7626" t="b">
        <f t="shared" si="715"/>
        <v>0</v>
      </c>
      <c r="C7626" t="str">
        <f t="shared" si="716"/>
        <v>ON</v>
      </c>
      <c r="D7626" s="4">
        <f t="shared" si="718"/>
        <v>42747.666666648176</v>
      </c>
      <c r="E7626" t="str">
        <f t="shared" si="719"/>
        <v>LRKPLGS</v>
      </c>
      <c r="F7626" s="39">
        <v>96.994270324707031</v>
      </c>
      <c r="G7626">
        <f t="shared" si="717"/>
        <v>1.4930756018534509E-3</v>
      </c>
      <c r="H7626" s="38">
        <f>G7626*SUMIF('Manual Inputs'!$B$11:$B$22,'Expanded kW'!A7626,'Manual Inputs'!$C$11:$C$22)</f>
        <v>45862.868957458937</v>
      </c>
    </row>
    <row r="7627" spans="1:8" x14ac:dyDescent="0.2">
      <c r="A7627">
        <f t="shared" si="714"/>
        <v>1</v>
      </c>
      <c r="B7627" t="b">
        <f t="shared" si="715"/>
        <v>0</v>
      </c>
      <c r="C7627" t="str">
        <f t="shared" si="716"/>
        <v>ON</v>
      </c>
      <c r="D7627" s="4">
        <f t="shared" si="718"/>
        <v>42747.70833331484</v>
      </c>
      <c r="E7627" t="str">
        <f t="shared" si="719"/>
        <v>LRKPLGS</v>
      </c>
      <c r="F7627" s="39">
        <v>87.999198913574219</v>
      </c>
      <c r="G7627">
        <f t="shared" si="717"/>
        <v>1.3546104985444481E-3</v>
      </c>
      <c r="H7627" s="38">
        <f>G7627*SUMIF('Manual Inputs'!$B$11:$B$22,'Expanded kW'!A7627,'Manual Inputs'!$C$11:$C$22)</f>
        <v>41609.630286651751</v>
      </c>
    </row>
    <row r="7628" spans="1:8" x14ac:dyDescent="0.2">
      <c r="A7628">
        <f t="shared" si="714"/>
        <v>1</v>
      </c>
      <c r="B7628" t="b">
        <f t="shared" si="715"/>
        <v>0</v>
      </c>
      <c r="C7628" t="str">
        <f t="shared" si="716"/>
        <v>ON</v>
      </c>
      <c r="D7628" s="4">
        <f t="shared" si="718"/>
        <v>42747.749999981505</v>
      </c>
      <c r="E7628" t="str">
        <f t="shared" si="719"/>
        <v>LRKPLGS</v>
      </c>
      <c r="F7628" s="39">
        <v>79.314552307128906</v>
      </c>
      <c r="G7628">
        <f t="shared" si="717"/>
        <v>1.2209239012290203E-3</v>
      </c>
      <c r="H7628" s="38">
        <f>G7628*SUMIF('Manual Inputs'!$B$11:$B$22,'Expanded kW'!A7628,'Manual Inputs'!$C$11:$C$22)</f>
        <v>37503.173194703471</v>
      </c>
    </row>
    <row r="7629" spans="1:8" x14ac:dyDescent="0.2">
      <c r="A7629">
        <f t="shared" si="714"/>
        <v>1</v>
      </c>
      <c r="B7629" t="b">
        <f t="shared" si="715"/>
        <v>0</v>
      </c>
      <c r="C7629" t="str">
        <f t="shared" si="716"/>
        <v>ON</v>
      </c>
      <c r="D7629" s="4">
        <f t="shared" si="718"/>
        <v>42747.791666648169</v>
      </c>
      <c r="E7629" t="str">
        <f t="shared" si="719"/>
        <v>LRKPLGS</v>
      </c>
      <c r="F7629" s="39">
        <v>77.873649597167969</v>
      </c>
      <c r="G7629">
        <f t="shared" si="717"/>
        <v>1.1987434500159225E-3</v>
      </c>
      <c r="H7629" s="38">
        <f>G7629*SUMIF('Manual Inputs'!$B$11:$B$22,'Expanded kW'!A7629,'Manual Inputs'!$C$11:$C$22)</f>
        <v>36821.855298850889</v>
      </c>
    </row>
    <row r="7630" spans="1:8" x14ac:dyDescent="0.2">
      <c r="A7630">
        <f t="shared" si="714"/>
        <v>1</v>
      </c>
      <c r="B7630" t="b">
        <f t="shared" si="715"/>
        <v>0</v>
      </c>
      <c r="C7630" t="str">
        <f t="shared" si="716"/>
        <v>ON</v>
      </c>
      <c r="D7630" s="4">
        <f t="shared" si="718"/>
        <v>42747.833333314833</v>
      </c>
      <c r="E7630" t="str">
        <f t="shared" si="719"/>
        <v>LRKPLGS</v>
      </c>
      <c r="F7630" s="39">
        <v>69.376701354980469</v>
      </c>
      <c r="G7630">
        <f t="shared" si="717"/>
        <v>1.0679461764434635E-3</v>
      </c>
      <c r="H7630" s="38">
        <f>G7630*SUMIF('Manual Inputs'!$B$11:$B$22,'Expanded kW'!A7630,'Manual Inputs'!$C$11:$C$22)</f>
        <v>32804.149691445629</v>
      </c>
    </row>
    <row r="7631" spans="1:8" x14ac:dyDescent="0.2">
      <c r="A7631">
        <f t="shared" si="714"/>
        <v>1</v>
      </c>
      <c r="B7631" t="b">
        <f t="shared" si="715"/>
        <v>0</v>
      </c>
      <c r="C7631" t="str">
        <f t="shared" si="716"/>
        <v>OFF</v>
      </c>
      <c r="D7631" s="4">
        <f t="shared" si="718"/>
        <v>42747.874999981497</v>
      </c>
      <c r="E7631" t="str">
        <f t="shared" si="719"/>
        <v>LRKPLGS</v>
      </c>
      <c r="F7631" s="39">
        <v>65.778938293457031</v>
      </c>
      <c r="G7631">
        <f t="shared" si="717"/>
        <v>1.0125642221236126E-3</v>
      </c>
      <c r="H7631" s="38">
        <f>G7631*SUMIF('Manual Inputs'!$B$11:$B$22,'Expanded kW'!A7631,'Manual Inputs'!$C$11:$C$22)</f>
        <v>31102.979763796779</v>
      </c>
    </row>
    <row r="7632" spans="1:8" x14ac:dyDescent="0.2">
      <c r="A7632">
        <f t="shared" si="714"/>
        <v>1</v>
      </c>
      <c r="B7632" t="b">
        <f t="shared" si="715"/>
        <v>0</v>
      </c>
      <c r="C7632" t="str">
        <f t="shared" si="716"/>
        <v>OFF</v>
      </c>
      <c r="D7632" s="4">
        <f t="shared" si="718"/>
        <v>42747.916666648161</v>
      </c>
      <c r="E7632" t="str">
        <f t="shared" si="719"/>
        <v>LRKPLGS</v>
      </c>
      <c r="F7632" s="39">
        <v>62.90509033203125</v>
      </c>
      <c r="G7632">
        <f t="shared" si="717"/>
        <v>9.6832581236727753E-4</v>
      </c>
      <c r="H7632" s="38">
        <f>G7632*SUMIF('Manual Inputs'!$B$11:$B$22,'Expanded kW'!A7632,'Manual Inputs'!$C$11:$C$22)</f>
        <v>29744.106584821409</v>
      </c>
    </row>
    <row r="7633" spans="1:8" x14ac:dyDescent="0.2">
      <c r="A7633">
        <f t="shared" si="714"/>
        <v>1</v>
      </c>
      <c r="B7633" t="b">
        <f t="shared" si="715"/>
        <v>0</v>
      </c>
      <c r="C7633" t="str">
        <f t="shared" si="716"/>
        <v>OFF</v>
      </c>
      <c r="D7633" s="4">
        <f t="shared" si="718"/>
        <v>42747.958333314826</v>
      </c>
      <c r="E7633" t="str">
        <f t="shared" si="719"/>
        <v>LRKPLGS</v>
      </c>
      <c r="F7633" s="39">
        <v>59.575641632080078</v>
      </c>
      <c r="G7633">
        <f t="shared" si="717"/>
        <v>9.1707413940888519E-4</v>
      </c>
      <c r="H7633" s="38">
        <f>G7633*SUMIF('Manual Inputs'!$B$11:$B$22,'Expanded kW'!A7633,'Manual Inputs'!$C$11:$C$22)</f>
        <v>28169.80669148486</v>
      </c>
    </row>
    <row r="7634" spans="1:8" x14ac:dyDescent="0.2">
      <c r="A7634">
        <f t="shared" si="714"/>
        <v>1</v>
      </c>
      <c r="B7634" t="b">
        <f t="shared" si="715"/>
        <v>0</v>
      </c>
      <c r="C7634" t="str">
        <f t="shared" si="716"/>
        <v>OFF</v>
      </c>
      <c r="D7634" s="4">
        <f t="shared" si="718"/>
        <v>42747.99999998149</v>
      </c>
      <c r="E7634" t="str">
        <f t="shared" si="719"/>
        <v>LRKPLGS</v>
      </c>
      <c r="F7634" s="39">
        <v>57.839492797851562</v>
      </c>
      <c r="G7634">
        <f t="shared" si="717"/>
        <v>8.9034883432751268E-4</v>
      </c>
      <c r="H7634" s="38">
        <f>G7634*SUMIF('Manual Inputs'!$B$11:$B$22,'Expanded kW'!A7634,'Manual Inputs'!$C$11:$C$22)</f>
        <v>27348.884319386918</v>
      </c>
    </row>
    <row r="7635" spans="1:8" x14ac:dyDescent="0.2">
      <c r="A7635">
        <f t="shared" si="714"/>
        <v>1</v>
      </c>
      <c r="B7635" t="b">
        <f t="shared" si="715"/>
        <v>0</v>
      </c>
      <c r="C7635" t="str">
        <f t="shared" si="716"/>
        <v>OFF</v>
      </c>
      <c r="D7635" s="4">
        <f t="shared" si="718"/>
        <v>42748.041666648154</v>
      </c>
      <c r="E7635" t="str">
        <f t="shared" si="719"/>
        <v>LRKPLGS</v>
      </c>
      <c r="F7635" s="39">
        <v>57.916801452636719</v>
      </c>
      <c r="G7635">
        <f t="shared" si="717"/>
        <v>8.9153888056308316E-4</v>
      </c>
      <c r="H7635" s="38">
        <f>G7635*SUMIF('Manual Inputs'!$B$11:$B$22,'Expanded kW'!A7635,'Manual Inputs'!$C$11:$C$22)</f>
        <v>27385.439021966969</v>
      </c>
    </row>
    <row r="7636" spans="1:8" x14ac:dyDescent="0.2">
      <c r="A7636">
        <f t="shared" si="714"/>
        <v>1</v>
      </c>
      <c r="B7636" t="b">
        <f t="shared" si="715"/>
        <v>0</v>
      </c>
      <c r="C7636" t="str">
        <f t="shared" si="716"/>
        <v>OFF</v>
      </c>
      <c r="D7636" s="4">
        <f t="shared" si="718"/>
        <v>42748.083333314818</v>
      </c>
      <c r="E7636" t="str">
        <f t="shared" si="719"/>
        <v>LRKPLGS</v>
      </c>
      <c r="F7636" s="39">
        <v>57.004470825195312</v>
      </c>
      <c r="G7636">
        <f t="shared" si="717"/>
        <v>8.7749497264876766E-4</v>
      </c>
      <c r="H7636" s="38">
        <f>G7636*SUMIF('Manual Inputs'!$B$11:$B$22,'Expanded kW'!A7636,'Manual Inputs'!$C$11:$C$22)</f>
        <v>26954.051684630991</v>
      </c>
    </row>
    <row r="7637" spans="1:8" x14ac:dyDescent="0.2">
      <c r="A7637">
        <f t="shared" si="714"/>
        <v>1</v>
      </c>
      <c r="B7637" t="b">
        <f t="shared" si="715"/>
        <v>0</v>
      </c>
      <c r="C7637" t="str">
        <f t="shared" si="716"/>
        <v>OFF</v>
      </c>
      <c r="D7637" s="4">
        <f t="shared" si="718"/>
        <v>42748.124999981483</v>
      </c>
      <c r="E7637" t="str">
        <f t="shared" si="719"/>
        <v>LRKPLGS</v>
      </c>
      <c r="F7637" s="39">
        <v>58.4637451171875</v>
      </c>
      <c r="G7637">
        <f t="shared" si="717"/>
        <v>8.9995822573053763E-4</v>
      </c>
      <c r="H7637" s="38">
        <f>G7637*SUMIF('Manual Inputs'!$B$11:$B$22,'Expanded kW'!A7637,'Manual Inputs'!$C$11:$C$22)</f>
        <v>27644.056417926855</v>
      </c>
    </row>
    <row r="7638" spans="1:8" x14ac:dyDescent="0.2">
      <c r="A7638">
        <f t="shared" si="714"/>
        <v>1</v>
      </c>
      <c r="B7638" t="b">
        <f t="shared" si="715"/>
        <v>0</v>
      </c>
      <c r="C7638" t="str">
        <f t="shared" si="716"/>
        <v>OFF</v>
      </c>
      <c r="D7638" s="4">
        <f t="shared" si="718"/>
        <v>42748.166666648147</v>
      </c>
      <c r="E7638" t="str">
        <f t="shared" si="719"/>
        <v>LRKPLGS</v>
      </c>
      <c r="F7638" s="39">
        <v>63.216732025146484</v>
      </c>
      <c r="G7638">
        <f t="shared" si="717"/>
        <v>9.7312305046137271E-4</v>
      </c>
      <c r="H7638" s="38">
        <f>G7638*SUMIF('Manual Inputs'!$B$11:$B$22,'Expanded kW'!A7638,'Manual Inputs'!$C$11:$C$22)</f>
        <v>29891.463558436204</v>
      </c>
    </row>
    <row r="7639" spans="1:8" x14ac:dyDescent="0.2">
      <c r="A7639">
        <f t="shared" si="714"/>
        <v>1</v>
      </c>
      <c r="B7639" t="b">
        <f t="shared" si="715"/>
        <v>0</v>
      </c>
      <c r="C7639" t="str">
        <f t="shared" si="716"/>
        <v>OFF</v>
      </c>
      <c r="D7639" s="4">
        <f t="shared" si="718"/>
        <v>42748.208333314811</v>
      </c>
      <c r="E7639" t="str">
        <f t="shared" si="719"/>
        <v>LRKPLGS</v>
      </c>
      <c r="F7639" s="39">
        <v>78.286109924316406</v>
      </c>
      <c r="G7639">
        <f t="shared" si="717"/>
        <v>1.2050926338299374E-3</v>
      </c>
      <c r="H7639" s="38">
        <f>G7639*SUMIF('Manual Inputs'!$B$11:$B$22,'Expanded kW'!A7639,'Manual Inputs'!$C$11:$C$22)</f>
        <v>37016.883457430078</v>
      </c>
    </row>
    <row r="7640" spans="1:8" x14ac:dyDescent="0.2">
      <c r="A7640">
        <f t="shared" si="714"/>
        <v>1</v>
      </c>
      <c r="B7640" t="b">
        <f t="shared" si="715"/>
        <v>0</v>
      </c>
      <c r="C7640" t="str">
        <f t="shared" si="716"/>
        <v>OFF</v>
      </c>
      <c r="D7640" s="4">
        <f t="shared" si="718"/>
        <v>42748.249999981475</v>
      </c>
      <c r="E7640" t="str">
        <f t="shared" si="719"/>
        <v>LRKPLGS</v>
      </c>
      <c r="F7640" s="39">
        <v>85.253387451171875</v>
      </c>
      <c r="G7640">
        <f t="shared" si="717"/>
        <v>1.312343011113717E-3</v>
      </c>
      <c r="H7640" s="38">
        <f>G7640*SUMIF('Manual Inputs'!$B$11:$B$22,'Expanded kW'!A7640,'Manual Inputs'!$C$11:$C$22)</f>
        <v>40311.298015472537</v>
      </c>
    </row>
    <row r="7641" spans="1:8" x14ac:dyDescent="0.2">
      <c r="A7641">
        <f t="shared" si="714"/>
        <v>1</v>
      </c>
      <c r="B7641" t="b">
        <f t="shared" si="715"/>
        <v>0</v>
      </c>
      <c r="C7641" t="str">
        <f t="shared" si="716"/>
        <v>ON</v>
      </c>
      <c r="D7641" s="4">
        <f t="shared" si="718"/>
        <v>42748.29166664814</v>
      </c>
      <c r="E7641" t="str">
        <f t="shared" si="719"/>
        <v>LRKPLGS</v>
      </c>
      <c r="F7641" s="39">
        <v>97.670578002929688</v>
      </c>
      <c r="G7641">
        <f t="shared" si="717"/>
        <v>1.5034863043652587E-3</v>
      </c>
      <c r="H7641" s="38">
        <f>G7641*SUMIF('Manual Inputs'!$B$11:$B$22,'Expanded kW'!A7641,'Manual Inputs'!$C$11:$C$22)</f>
        <v>46182.654964585046</v>
      </c>
    </row>
    <row r="7642" spans="1:8" x14ac:dyDescent="0.2">
      <c r="A7642">
        <f t="shared" si="714"/>
        <v>1</v>
      </c>
      <c r="B7642" t="b">
        <f t="shared" si="715"/>
        <v>0</v>
      </c>
      <c r="C7642" t="str">
        <f t="shared" si="716"/>
        <v>ON</v>
      </c>
      <c r="D7642" s="4">
        <f t="shared" si="718"/>
        <v>42748.333333314804</v>
      </c>
      <c r="E7642" t="str">
        <f t="shared" si="719"/>
        <v>LRKPLGS</v>
      </c>
      <c r="F7642" s="39">
        <v>106.36705017089844</v>
      </c>
      <c r="G7642">
        <f t="shared" si="717"/>
        <v>1.6373549377672488E-3</v>
      </c>
      <c r="H7642" s="38">
        <f>G7642*SUMIF('Manual Inputs'!$B$11:$B$22,'Expanded kW'!A7642,'Manual Inputs'!$C$11:$C$22)</f>
        <v>50294.70366701384</v>
      </c>
    </row>
    <row r="7643" spans="1:8" x14ac:dyDescent="0.2">
      <c r="A7643">
        <f t="shared" si="714"/>
        <v>1</v>
      </c>
      <c r="B7643" t="b">
        <f t="shared" si="715"/>
        <v>0</v>
      </c>
      <c r="C7643" t="str">
        <f t="shared" si="716"/>
        <v>ON</v>
      </c>
      <c r="D7643" s="4">
        <f t="shared" si="718"/>
        <v>42748.374999981468</v>
      </c>
      <c r="E7643" t="str">
        <f t="shared" si="719"/>
        <v>LRKPLGS</v>
      </c>
      <c r="F7643" s="39">
        <v>107.81298065185547</v>
      </c>
      <c r="G7643">
        <f t="shared" si="717"/>
        <v>1.6596127836777947E-3</v>
      </c>
      <c r="H7643" s="38">
        <f>G7643*SUMIF('Manual Inputs'!$B$11:$B$22,'Expanded kW'!A7643,'Manual Inputs'!$C$11:$C$22)</f>
        <v>50978.3988991933</v>
      </c>
    </row>
    <row r="7644" spans="1:8" x14ac:dyDescent="0.2">
      <c r="A7644">
        <f t="shared" si="714"/>
        <v>1</v>
      </c>
      <c r="B7644" t="b">
        <f t="shared" si="715"/>
        <v>0</v>
      </c>
      <c r="C7644" t="str">
        <f t="shared" si="716"/>
        <v>ON</v>
      </c>
      <c r="D7644" s="4">
        <f t="shared" si="718"/>
        <v>42748.416666648132</v>
      </c>
      <c r="E7644" t="str">
        <f t="shared" si="719"/>
        <v>LRKPLGS</v>
      </c>
      <c r="F7644" s="39">
        <v>105.45548248291016</v>
      </c>
      <c r="G7644">
        <f t="shared" si="717"/>
        <v>1.6233227741165824E-3</v>
      </c>
      <c r="H7644" s="38">
        <f>G7644*SUMIF('Manual Inputs'!$B$11:$B$22,'Expanded kW'!A7644,'Manual Inputs'!$C$11:$C$22)</f>
        <v>49863.677078741122</v>
      </c>
    </row>
    <row r="7645" spans="1:8" x14ac:dyDescent="0.2">
      <c r="A7645">
        <f t="shared" si="714"/>
        <v>1</v>
      </c>
      <c r="B7645" t="b">
        <f t="shared" si="715"/>
        <v>0</v>
      </c>
      <c r="C7645" t="str">
        <f t="shared" si="716"/>
        <v>ON</v>
      </c>
      <c r="D7645" s="4">
        <f t="shared" si="718"/>
        <v>42748.458333314797</v>
      </c>
      <c r="E7645" t="str">
        <f t="shared" si="719"/>
        <v>LRKPLGS</v>
      </c>
      <c r="F7645" s="39">
        <v>103.98726654052734</v>
      </c>
      <c r="G7645">
        <f t="shared" si="717"/>
        <v>1.6007218782648441E-3</v>
      </c>
      <c r="H7645" s="38">
        <f>G7645*SUMIF('Manual Inputs'!$B$11:$B$22,'Expanded kW'!A7645,'Manual Inputs'!$C$11:$C$22)</f>
        <v>49169.444366423864</v>
      </c>
    </row>
    <row r="7646" spans="1:8" x14ac:dyDescent="0.2">
      <c r="A7646">
        <f t="shared" si="714"/>
        <v>1</v>
      </c>
      <c r="B7646" t="b">
        <f t="shared" si="715"/>
        <v>0</v>
      </c>
      <c r="C7646" t="str">
        <f t="shared" si="716"/>
        <v>ON</v>
      </c>
      <c r="D7646" s="4">
        <f t="shared" si="718"/>
        <v>42748.499999981461</v>
      </c>
      <c r="E7646" t="str">
        <f t="shared" si="719"/>
        <v>LRKPLGS</v>
      </c>
      <c r="F7646" s="39">
        <v>107.82295227050781</v>
      </c>
      <c r="G7646">
        <f t="shared" si="717"/>
        <v>1.6597662812036895E-3</v>
      </c>
      <c r="H7646" s="38">
        <f>G7646*SUMIF('Manual Inputs'!$B$11:$B$22,'Expanded kW'!A7646,'Manual Inputs'!$C$11:$C$22)</f>
        <v>50983.113889450105</v>
      </c>
    </row>
    <row r="7647" spans="1:8" x14ac:dyDescent="0.2">
      <c r="A7647">
        <f t="shared" si="714"/>
        <v>1</v>
      </c>
      <c r="B7647" t="b">
        <f t="shared" si="715"/>
        <v>0</v>
      </c>
      <c r="C7647" t="str">
        <f t="shared" si="716"/>
        <v>ON</v>
      </c>
      <c r="D7647" s="4">
        <f t="shared" si="718"/>
        <v>42748.541666648125</v>
      </c>
      <c r="E7647" t="str">
        <f t="shared" si="719"/>
        <v>LRKPLGS</v>
      </c>
      <c r="F7647" s="39">
        <v>104.46445465087891</v>
      </c>
      <c r="G7647">
        <f t="shared" si="717"/>
        <v>1.608067445406855E-3</v>
      </c>
      <c r="H7647" s="38">
        <f>G7647*SUMIF('Manual Inputs'!$B$11:$B$22,'Expanded kW'!A7647,'Manual Inputs'!$C$11:$C$22)</f>
        <v>49395.078475529961</v>
      </c>
    </row>
    <row r="7648" spans="1:8" x14ac:dyDescent="0.2">
      <c r="A7648">
        <f t="shared" si="714"/>
        <v>1</v>
      </c>
      <c r="B7648" t="b">
        <f t="shared" si="715"/>
        <v>0</v>
      </c>
      <c r="C7648" t="str">
        <f t="shared" si="716"/>
        <v>ON</v>
      </c>
      <c r="D7648" s="4">
        <f t="shared" si="718"/>
        <v>42748.583333314789</v>
      </c>
      <c r="E7648" t="str">
        <f t="shared" si="719"/>
        <v>LRKPLGS</v>
      </c>
      <c r="F7648" s="39">
        <v>99.623077392578125</v>
      </c>
      <c r="G7648">
        <f t="shared" si="717"/>
        <v>1.533541989010945E-3</v>
      </c>
      <c r="H7648" s="38">
        <f>G7648*SUMIF('Manual Inputs'!$B$11:$B$22,'Expanded kW'!A7648,'Manual Inputs'!$C$11:$C$22)</f>
        <v>47105.876752296717</v>
      </c>
    </row>
    <row r="7649" spans="1:8" x14ac:dyDescent="0.2">
      <c r="A7649">
        <f t="shared" si="714"/>
        <v>1</v>
      </c>
      <c r="B7649" t="b">
        <f t="shared" si="715"/>
        <v>0</v>
      </c>
      <c r="C7649" t="str">
        <f t="shared" si="716"/>
        <v>ON</v>
      </c>
      <c r="D7649" s="4">
        <f t="shared" si="718"/>
        <v>42748.624999981454</v>
      </c>
      <c r="E7649" t="str">
        <f t="shared" si="719"/>
        <v>LRKPLGS</v>
      </c>
      <c r="F7649" s="39">
        <v>99.391319274902344</v>
      </c>
      <c r="G7649">
        <f t="shared" si="717"/>
        <v>1.5299744340422363E-3</v>
      </c>
      <c r="H7649" s="38">
        <f>G7649*SUMIF('Manual Inputs'!$B$11:$B$22,'Expanded kW'!A7649,'Manual Inputs'!$C$11:$C$22)</f>
        <v>46996.292009350473</v>
      </c>
    </row>
    <row r="7650" spans="1:8" x14ac:dyDescent="0.2">
      <c r="A7650">
        <f t="shared" si="714"/>
        <v>1</v>
      </c>
      <c r="B7650" t="b">
        <f t="shared" si="715"/>
        <v>0</v>
      </c>
      <c r="C7650" t="str">
        <f t="shared" si="716"/>
        <v>ON</v>
      </c>
      <c r="D7650" s="4">
        <f t="shared" si="718"/>
        <v>42748.666666648118</v>
      </c>
      <c r="E7650" t="str">
        <f t="shared" si="719"/>
        <v>LRKPLGS</v>
      </c>
      <c r="F7650" s="39">
        <v>90.984603881835938</v>
      </c>
      <c r="G7650">
        <f t="shared" si="717"/>
        <v>1.4005661545315651E-3</v>
      </c>
      <c r="H7650" s="38">
        <f>G7650*SUMIF('Manual Inputs'!$B$11:$B$22,'Expanded kW'!A7650,'Manual Inputs'!$C$11:$C$22)</f>
        <v>43021.252193656881</v>
      </c>
    </row>
    <row r="7651" spans="1:8" x14ac:dyDescent="0.2">
      <c r="A7651">
        <f t="shared" si="714"/>
        <v>1</v>
      </c>
      <c r="B7651" t="b">
        <f t="shared" si="715"/>
        <v>0</v>
      </c>
      <c r="C7651" t="str">
        <f t="shared" si="716"/>
        <v>ON</v>
      </c>
      <c r="D7651" s="4">
        <f t="shared" si="718"/>
        <v>42748.708333314782</v>
      </c>
      <c r="E7651" t="str">
        <f t="shared" si="719"/>
        <v>LRKPLGS</v>
      </c>
      <c r="F7651" s="39">
        <v>90.0596923828125</v>
      </c>
      <c r="G7651">
        <f t="shared" si="717"/>
        <v>1.3863285837096746E-3</v>
      </c>
      <c r="H7651" s="38">
        <f>G7651*SUMIF('Manual Inputs'!$B$11:$B$22,'Expanded kW'!A7651,'Manual Inputs'!$C$11:$C$22)</f>
        <v>42583.916104267759</v>
      </c>
    </row>
    <row r="7652" spans="1:8" x14ac:dyDescent="0.2">
      <c r="A7652">
        <f t="shared" si="714"/>
        <v>1</v>
      </c>
      <c r="B7652" t="b">
        <f t="shared" si="715"/>
        <v>0</v>
      </c>
      <c r="C7652" t="str">
        <f t="shared" si="716"/>
        <v>ON</v>
      </c>
      <c r="D7652" s="4">
        <f t="shared" si="718"/>
        <v>42748.749999981446</v>
      </c>
      <c r="E7652" t="str">
        <f t="shared" si="719"/>
        <v>LRKPLGS</v>
      </c>
      <c r="F7652" s="39">
        <v>81.699607849121094</v>
      </c>
      <c r="G7652">
        <f t="shared" si="717"/>
        <v>1.2576381135932407E-3</v>
      </c>
      <c r="H7652" s="38">
        <f>G7652*SUMIF('Manual Inputs'!$B$11:$B$22,'Expanded kW'!A7652,'Manual Inputs'!$C$11:$C$22)</f>
        <v>38630.925271320571</v>
      </c>
    </row>
    <row r="7653" spans="1:8" x14ac:dyDescent="0.2">
      <c r="A7653">
        <f t="shared" si="714"/>
        <v>1</v>
      </c>
      <c r="B7653" t="b">
        <f t="shared" si="715"/>
        <v>0</v>
      </c>
      <c r="C7653" t="str">
        <f t="shared" si="716"/>
        <v>ON</v>
      </c>
      <c r="D7653" s="4">
        <f t="shared" si="718"/>
        <v>42748.791666648111</v>
      </c>
      <c r="E7653" t="str">
        <f t="shared" si="719"/>
        <v>LRKPLGS</v>
      </c>
      <c r="F7653" s="39">
        <v>76.428543090820313</v>
      </c>
      <c r="G7653">
        <f t="shared" si="717"/>
        <v>1.1764982879101176E-3</v>
      </c>
      <c r="H7653" s="38">
        <f>G7653*SUMIF('Manual Inputs'!$B$11:$B$22,'Expanded kW'!A7653,'Manual Inputs'!$C$11:$C$22)</f>
        <v>36138.549675659749</v>
      </c>
    </row>
    <row r="7654" spans="1:8" x14ac:dyDescent="0.2">
      <c r="A7654">
        <f t="shared" si="714"/>
        <v>1</v>
      </c>
      <c r="B7654" t="b">
        <f t="shared" si="715"/>
        <v>0</v>
      </c>
      <c r="C7654" t="str">
        <f t="shared" si="716"/>
        <v>ON</v>
      </c>
      <c r="D7654" s="4">
        <f t="shared" si="718"/>
        <v>42748.833333314775</v>
      </c>
      <c r="E7654" t="str">
        <f t="shared" si="719"/>
        <v>LRKPLGS</v>
      </c>
      <c r="F7654" s="39">
        <v>72.027748107910156</v>
      </c>
      <c r="G7654">
        <f t="shared" si="717"/>
        <v>1.1087549088863312E-3</v>
      </c>
      <c r="H7654" s="38">
        <f>G7654*SUMIF('Manual Inputs'!$B$11:$B$22,'Expanded kW'!A7654,'Manual Inputs'!$C$11:$C$22)</f>
        <v>34057.673321477429</v>
      </c>
    </row>
    <row r="7655" spans="1:8" x14ac:dyDescent="0.2">
      <c r="A7655">
        <f t="shared" si="714"/>
        <v>1</v>
      </c>
      <c r="B7655" t="b">
        <f t="shared" si="715"/>
        <v>0</v>
      </c>
      <c r="C7655" t="str">
        <f t="shared" si="716"/>
        <v>OFF</v>
      </c>
      <c r="D7655" s="4">
        <f t="shared" si="718"/>
        <v>42748.874999981439</v>
      </c>
      <c r="E7655" t="str">
        <f t="shared" si="719"/>
        <v>LRKPLGS</v>
      </c>
      <c r="F7655" s="39">
        <v>69.35723876953125</v>
      </c>
      <c r="G7655">
        <f t="shared" si="717"/>
        <v>1.0676465802777733E-3</v>
      </c>
      <c r="H7655" s="38">
        <f>G7655*SUMIF('Manual Inputs'!$B$11:$B$22,'Expanded kW'!A7655,'Manual Inputs'!$C$11:$C$22)</f>
        <v>32794.946982841895</v>
      </c>
    </row>
    <row r="7656" spans="1:8" x14ac:dyDescent="0.2">
      <c r="A7656">
        <f t="shared" si="714"/>
        <v>1</v>
      </c>
      <c r="B7656" t="b">
        <f t="shared" si="715"/>
        <v>0</v>
      </c>
      <c r="C7656" t="str">
        <f t="shared" si="716"/>
        <v>OFF</v>
      </c>
      <c r="D7656" s="4">
        <f t="shared" si="718"/>
        <v>42748.916666648103</v>
      </c>
      <c r="E7656" t="str">
        <f t="shared" si="719"/>
        <v>LRKPLGS</v>
      </c>
      <c r="F7656" s="39">
        <v>66.711013793945313</v>
      </c>
      <c r="G7656">
        <f t="shared" si="717"/>
        <v>1.0269120715811686E-3</v>
      </c>
      <c r="H7656" s="38">
        <f>G7656*SUMIF('Manual Inputs'!$B$11:$B$22,'Expanded kW'!A7656,'Manual Inputs'!$C$11:$C$22)</f>
        <v>31543.703286889904</v>
      </c>
    </row>
    <row r="7657" spans="1:8" x14ac:dyDescent="0.2">
      <c r="A7657">
        <f t="shared" si="714"/>
        <v>1</v>
      </c>
      <c r="B7657" t="b">
        <f t="shared" si="715"/>
        <v>0</v>
      </c>
      <c r="C7657" t="str">
        <f t="shared" si="716"/>
        <v>OFF</v>
      </c>
      <c r="D7657" s="4">
        <f t="shared" si="718"/>
        <v>42748.958333314768</v>
      </c>
      <c r="E7657" t="str">
        <f t="shared" si="719"/>
        <v>LRKPLGS</v>
      </c>
      <c r="F7657" s="39">
        <v>62.580730438232422</v>
      </c>
      <c r="G7657">
        <f t="shared" si="717"/>
        <v>9.6333279739815056E-4</v>
      </c>
      <c r="H7657" s="38">
        <f>G7657*SUMIF('Manual Inputs'!$B$11:$B$22,'Expanded kW'!A7657,'Manual Inputs'!$C$11:$C$22)</f>
        <v>29590.735924322078</v>
      </c>
    </row>
    <row r="7658" spans="1:8" x14ac:dyDescent="0.2">
      <c r="A7658">
        <f t="shared" si="714"/>
        <v>1</v>
      </c>
      <c r="B7658" t="b">
        <f t="shared" si="715"/>
        <v>0</v>
      </c>
      <c r="C7658" t="str">
        <f t="shared" si="716"/>
        <v>OFF</v>
      </c>
      <c r="D7658" s="4">
        <f t="shared" si="718"/>
        <v>42748.999999981432</v>
      </c>
      <c r="E7658" t="str">
        <f t="shared" si="719"/>
        <v>LRKPLGS</v>
      </c>
      <c r="F7658" s="39">
        <v>58.877529144287109</v>
      </c>
      <c r="G7658">
        <f t="shared" si="717"/>
        <v>9.0632778584198389E-4</v>
      </c>
      <c r="H7658" s="38">
        <f>G7658*SUMIF('Manual Inputs'!$B$11:$B$22,'Expanded kW'!A7658,'Manual Inputs'!$C$11:$C$22)</f>
        <v>27839.710476130796</v>
      </c>
    </row>
    <row r="7659" spans="1:8" x14ac:dyDescent="0.2">
      <c r="A7659">
        <f t="shared" si="714"/>
        <v>1</v>
      </c>
      <c r="B7659" t="b">
        <f t="shared" si="715"/>
        <v>0</v>
      </c>
      <c r="C7659" t="str">
        <f t="shared" si="716"/>
        <v>OFF</v>
      </c>
      <c r="D7659" s="4">
        <f t="shared" si="718"/>
        <v>42749.041666648096</v>
      </c>
      <c r="E7659" t="str">
        <f t="shared" si="719"/>
        <v>LRKPLGS</v>
      </c>
      <c r="F7659" s="39">
        <v>58.943363189697266</v>
      </c>
      <c r="G7659">
        <f t="shared" si="717"/>
        <v>9.073411983522709E-4</v>
      </c>
      <c r="H7659" s="38">
        <f>G7659*SUMIF('Manual Inputs'!$B$11:$B$22,'Expanded kW'!A7659,'Manual Inputs'!$C$11:$C$22)</f>
        <v>27870.839512799434</v>
      </c>
    </row>
    <row r="7660" spans="1:8" x14ac:dyDescent="0.2">
      <c r="A7660">
        <f t="shared" si="714"/>
        <v>1</v>
      </c>
      <c r="B7660" t="b">
        <f t="shared" si="715"/>
        <v>0</v>
      </c>
      <c r="C7660" t="str">
        <f t="shared" si="716"/>
        <v>OFF</v>
      </c>
      <c r="D7660" s="4">
        <f t="shared" si="718"/>
        <v>42749.08333331476</v>
      </c>
      <c r="E7660" t="str">
        <f t="shared" si="719"/>
        <v>LRKPLGS</v>
      </c>
      <c r="F7660" s="39">
        <v>59.557384490966797</v>
      </c>
      <c r="G7660">
        <f t="shared" si="717"/>
        <v>9.1679309917976049E-4</v>
      </c>
      <c r="H7660" s="38">
        <f>G7660*SUMIF('Manual Inputs'!$B$11:$B$22,'Expanded kW'!A7660,'Manual Inputs'!$C$11:$C$22)</f>
        <v>28161.173966401067</v>
      </c>
    </row>
    <row r="7661" spans="1:8" x14ac:dyDescent="0.2">
      <c r="A7661">
        <f t="shared" si="714"/>
        <v>1</v>
      </c>
      <c r="B7661" t="b">
        <f t="shared" si="715"/>
        <v>0</v>
      </c>
      <c r="C7661" t="str">
        <f t="shared" si="716"/>
        <v>OFF</v>
      </c>
      <c r="D7661" s="4">
        <f t="shared" si="718"/>
        <v>42749.124999981424</v>
      </c>
      <c r="E7661" t="str">
        <f t="shared" si="719"/>
        <v>LRKPLGS</v>
      </c>
      <c r="F7661" s="39">
        <v>59.282993316650391</v>
      </c>
      <c r="G7661">
        <f t="shared" si="717"/>
        <v>9.1256927475833599E-4</v>
      </c>
      <c r="H7661" s="38">
        <f>G7661*SUMIF('Manual Inputs'!$B$11:$B$22,'Expanded kW'!A7661,'Manual Inputs'!$C$11:$C$22)</f>
        <v>28031.430565799896</v>
      </c>
    </row>
    <row r="7662" spans="1:8" x14ac:dyDescent="0.2">
      <c r="A7662">
        <f t="shared" si="714"/>
        <v>1</v>
      </c>
      <c r="B7662" t="b">
        <f t="shared" si="715"/>
        <v>0</v>
      </c>
      <c r="C7662" t="str">
        <f t="shared" si="716"/>
        <v>OFF</v>
      </c>
      <c r="D7662" s="4">
        <f t="shared" si="718"/>
        <v>42749.166666648089</v>
      </c>
      <c r="E7662" t="str">
        <f t="shared" si="719"/>
        <v>LRKPLGS</v>
      </c>
      <c r="F7662" s="39">
        <v>60.144287109375</v>
      </c>
      <c r="G7662">
        <f t="shared" si="717"/>
        <v>9.2582755015584021E-4</v>
      </c>
      <c r="H7662" s="38">
        <f>G7662*SUMIF('Manual Inputs'!$B$11:$B$22,'Expanded kW'!A7662,'Manual Inputs'!$C$11:$C$22)</f>
        <v>28438.685594549152</v>
      </c>
    </row>
    <row r="7663" spans="1:8" x14ac:dyDescent="0.2">
      <c r="A7663">
        <f t="shared" si="714"/>
        <v>1</v>
      </c>
      <c r="B7663" t="b">
        <f t="shared" si="715"/>
        <v>0</v>
      </c>
      <c r="C7663" t="str">
        <f t="shared" si="716"/>
        <v>OFF</v>
      </c>
      <c r="D7663" s="4">
        <f t="shared" si="718"/>
        <v>42749.208333314753</v>
      </c>
      <c r="E7663" t="str">
        <f t="shared" si="719"/>
        <v>LRKPLGS</v>
      </c>
      <c r="F7663" s="39">
        <v>69.647964477539063</v>
      </c>
      <c r="G7663">
        <f t="shared" si="717"/>
        <v>1.0721218493839266E-3</v>
      </c>
      <c r="H7663" s="38">
        <f>G7663*SUMIF('Manual Inputs'!$B$11:$B$22,'Expanded kW'!A7663,'Manual Inputs'!$C$11:$C$22)</f>
        <v>32932.414020887445</v>
      </c>
    </row>
    <row r="7664" spans="1:8" x14ac:dyDescent="0.2">
      <c r="A7664">
        <f t="shared" si="714"/>
        <v>1</v>
      </c>
      <c r="B7664" t="b">
        <f t="shared" si="715"/>
        <v>0</v>
      </c>
      <c r="C7664" t="str">
        <f t="shared" si="716"/>
        <v>OFF</v>
      </c>
      <c r="D7664" s="4">
        <f t="shared" si="718"/>
        <v>42749.249999981417</v>
      </c>
      <c r="E7664" t="str">
        <f t="shared" si="719"/>
        <v>LRKPLGS</v>
      </c>
      <c r="F7664" s="39">
        <v>71.882102966308594</v>
      </c>
      <c r="G7664">
        <f t="shared" si="717"/>
        <v>1.1065129289557043E-3</v>
      </c>
      <c r="H7664" s="38">
        <f>G7664*SUMIF('Manual Inputs'!$B$11:$B$22,'Expanded kW'!A7664,'Manual Inputs'!$C$11:$C$22)</f>
        <v>33988.806325301244</v>
      </c>
    </row>
    <row r="7665" spans="1:8" x14ac:dyDescent="0.2">
      <c r="A7665">
        <f t="shared" si="714"/>
        <v>1</v>
      </c>
      <c r="B7665" t="b">
        <f t="shared" si="715"/>
        <v>0</v>
      </c>
      <c r="C7665" t="str">
        <f t="shared" si="716"/>
        <v>OFF</v>
      </c>
      <c r="D7665" s="4">
        <f t="shared" si="718"/>
        <v>42749.291666648081</v>
      </c>
      <c r="E7665" t="str">
        <f t="shared" si="719"/>
        <v>LRKPLGS</v>
      </c>
      <c r="F7665" s="39">
        <v>74.258674621582031</v>
      </c>
      <c r="G7665">
        <f t="shared" si="717"/>
        <v>1.1430965451081458E-3</v>
      </c>
      <c r="H7665" s="38">
        <f>G7665*SUMIF('Manual Inputs'!$B$11:$B$22,'Expanded kW'!A7665,'Manual Inputs'!$C$11:$C$22)</f>
        <v>35112.546872334897</v>
      </c>
    </row>
    <row r="7666" spans="1:8" x14ac:dyDescent="0.2">
      <c r="A7666">
        <f t="shared" si="714"/>
        <v>1</v>
      </c>
      <c r="B7666" t="b">
        <f t="shared" si="715"/>
        <v>0</v>
      </c>
      <c r="C7666" t="str">
        <f t="shared" si="716"/>
        <v>OFF</v>
      </c>
      <c r="D7666" s="4">
        <f t="shared" si="718"/>
        <v>42749.333333314746</v>
      </c>
      <c r="E7666" t="str">
        <f t="shared" si="719"/>
        <v>LRKPLGS</v>
      </c>
      <c r="F7666" s="39">
        <v>75.419395446777344</v>
      </c>
      <c r="G7666">
        <f t="shared" si="717"/>
        <v>1.1609640329387221E-3</v>
      </c>
      <c r="H7666" s="38">
        <f>G7666*SUMIF('Manual Inputs'!$B$11:$B$22,'Expanded kW'!A7666,'Manual Inputs'!$C$11:$C$22)</f>
        <v>35661.383282196177</v>
      </c>
    </row>
    <row r="7667" spans="1:8" x14ac:dyDescent="0.2">
      <c r="A7667">
        <f t="shared" si="714"/>
        <v>1</v>
      </c>
      <c r="B7667" t="b">
        <f t="shared" si="715"/>
        <v>0</v>
      </c>
      <c r="C7667" t="str">
        <f t="shared" si="716"/>
        <v>OFF</v>
      </c>
      <c r="D7667" s="4">
        <f t="shared" si="718"/>
        <v>42749.37499998141</v>
      </c>
      <c r="E7667" t="str">
        <f t="shared" si="719"/>
        <v>LRKPLGS</v>
      </c>
      <c r="F7667" s="39">
        <v>81.845062255859375</v>
      </c>
      <c r="G7667">
        <f t="shared" si="717"/>
        <v>1.2598771574579553E-3</v>
      </c>
      <c r="H7667" s="38">
        <f>G7667*SUMIF('Manual Inputs'!$B$11:$B$22,'Expanded kW'!A7667,'Manual Inputs'!$C$11:$C$22)</f>
        <v>38699.702080230942</v>
      </c>
    </row>
    <row r="7668" spans="1:8" x14ac:dyDescent="0.2">
      <c r="A7668">
        <f t="shared" si="714"/>
        <v>1</v>
      </c>
      <c r="B7668" t="b">
        <f t="shared" si="715"/>
        <v>0</v>
      </c>
      <c r="C7668" t="str">
        <f t="shared" si="716"/>
        <v>OFF</v>
      </c>
      <c r="D7668" s="4">
        <f t="shared" si="718"/>
        <v>42749.416666648074</v>
      </c>
      <c r="E7668" t="str">
        <f t="shared" si="719"/>
        <v>LRKPLGS</v>
      </c>
      <c r="F7668" s="39">
        <v>82.859565734863281</v>
      </c>
      <c r="G7668">
        <f t="shared" si="717"/>
        <v>1.2754938571601677E-3</v>
      </c>
      <c r="H7668" s="38">
        <f>G7668*SUMIF('Manual Inputs'!$B$11:$B$22,'Expanded kW'!A7668,'Manual Inputs'!$C$11:$C$22)</f>
        <v>39179.400932118588</v>
      </c>
    </row>
    <row r="7669" spans="1:8" x14ac:dyDescent="0.2">
      <c r="A7669">
        <f t="shared" si="714"/>
        <v>1</v>
      </c>
      <c r="B7669" t="b">
        <f t="shared" si="715"/>
        <v>0</v>
      </c>
      <c r="C7669" t="str">
        <f t="shared" si="716"/>
        <v>OFF</v>
      </c>
      <c r="D7669" s="4">
        <f t="shared" si="718"/>
        <v>42749.458333314738</v>
      </c>
      <c r="E7669" t="str">
        <f t="shared" si="719"/>
        <v>LRKPLGS</v>
      </c>
      <c r="F7669" s="39">
        <v>74.773735046386719</v>
      </c>
      <c r="G7669">
        <f t="shared" si="717"/>
        <v>1.1510250974977015E-3</v>
      </c>
      <c r="H7669" s="38">
        <f>G7669*SUMIF('Manual Inputs'!$B$11:$B$22,'Expanded kW'!A7669,'Manual Inputs'!$C$11:$C$22)</f>
        <v>35356.088564941187</v>
      </c>
    </row>
    <row r="7670" spans="1:8" x14ac:dyDescent="0.2">
      <c r="A7670">
        <f t="shared" si="714"/>
        <v>1</v>
      </c>
      <c r="B7670" t="b">
        <f t="shared" si="715"/>
        <v>0</v>
      </c>
      <c r="C7670" t="str">
        <f t="shared" si="716"/>
        <v>OFF</v>
      </c>
      <c r="D7670" s="4">
        <f t="shared" si="718"/>
        <v>42749.499999981403</v>
      </c>
      <c r="E7670" t="str">
        <f t="shared" si="719"/>
        <v>LRKPLGS</v>
      </c>
      <c r="F7670" s="39">
        <v>78.683975219726563</v>
      </c>
      <c r="G7670">
        <f t="shared" si="717"/>
        <v>1.2112171498803437E-3</v>
      </c>
      <c r="H7670" s="38">
        <f>G7670*SUMIF('Manual Inputs'!$B$11:$B$22,'Expanded kW'!A7670,'Manual Inputs'!$C$11:$C$22)</f>
        <v>37205.010486429113</v>
      </c>
    </row>
    <row r="7671" spans="1:8" x14ac:dyDescent="0.2">
      <c r="A7671">
        <f t="shared" si="714"/>
        <v>1</v>
      </c>
      <c r="B7671" t="b">
        <f t="shared" si="715"/>
        <v>0</v>
      </c>
      <c r="C7671" t="str">
        <f t="shared" si="716"/>
        <v>OFF</v>
      </c>
      <c r="D7671" s="4">
        <f t="shared" si="718"/>
        <v>42749.541666648067</v>
      </c>
      <c r="E7671" t="str">
        <f t="shared" si="719"/>
        <v>LRKPLGS</v>
      </c>
      <c r="F7671" s="39">
        <v>80.28302001953125</v>
      </c>
      <c r="G7671">
        <f t="shared" si="717"/>
        <v>1.2358319520626418E-3</v>
      </c>
      <c r="H7671" s="38">
        <f>G7671*SUMIF('Manual Inputs'!$B$11:$B$22,'Expanded kW'!A7671,'Manual Inputs'!$C$11:$C$22)</f>
        <v>37961.104448114056</v>
      </c>
    </row>
    <row r="7672" spans="1:8" x14ac:dyDescent="0.2">
      <c r="A7672">
        <f t="shared" si="714"/>
        <v>1</v>
      </c>
      <c r="B7672" t="b">
        <f t="shared" si="715"/>
        <v>0</v>
      </c>
      <c r="C7672" t="str">
        <f t="shared" si="716"/>
        <v>OFF</v>
      </c>
      <c r="D7672" s="4">
        <f t="shared" si="718"/>
        <v>42749.583333314731</v>
      </c>
      <c r="E7672" t="str">
        <f t="shared" si="719"/>
        <v>LRKPLGS</v>
      </c>
      <c r="F7672" s="39">
        <v>75.608802795410156</v>
      </c>
      <c r="G7672">
        <f t="shared" si="717"/>
        <v>1.1638796638322655E-3</v>
      </c>
      <c r="H7672" s="38">
        <f>G7672*SUMIF('Manual Inputs'!$B$11:$B$22,'Expanded kW'!A7672,'Manual Inputs'!$C$11:$C$22)</f>
        <v>35750.942844640907</v>
      </c>
    </row>
    <row r="7673" spans="1:8" x14ac:dyDescent="0.2">
      <c r="A7673">
        <f t="shared" si="714"/>
        <v>1</v>
      </c>
      <c r="B7673" t="b">
        <f t="shared" si="715"/>
        <v>0</v>
      </c>
      <c r="C7673" t="str">
        <f t="shared" si="716"/>
        <v>OFF</v>
      </c>
      <c r="D7673" s="4">
        <f t="shared" si="718"/>
        <v>42749.624999981395</v>
      </c>
      <c r="E7673" t="str">
        <f t="shared" si="719"/>
        <v>LRKPLGS</v>
      </c>
      <c r="F7673" s="39">
        <v>79.501426696777344</v>
      </c>
      <c r="G7673">
        <f t="shared" si="717"/>
        <v>1.2238005411672483E-3</v>
      </c>
      <c r="H7673" s="38">
        <f>G7673*SUMIF('Manual Inputs'!$B$11:$B$22,'Expanded kW'!A7673,'Manual Inputs'!$C$11:$C$22)</f>
        <v>37591.535070258178</v>
      </c>
    </row>
    <row r="7674" spans="1:8" x14ac:dyDescent="0.2">
      <c r="A7674">
        <f t="shared" si="714"/>
        <v>1</v>
      </c>
      <c r="B7674" t="b">
        <f t="shared" si="715"/>
        <v>0</v>
      </c>
      <c r="C7674" t="str">
        <f t="shared" si="716"/>
        <v>OFF</v>
      </c>
      <c r="D7674" s="4">
        <f t="shared" si="718"/>
        <v>42749.66666664806</v>
      </c>
      <c r="E7674" t="str">
        <f t="shared" si="719"/>
        <v>LRKPLGS</v>
      </c>
      <c r="F7674" s="39">
        <v>80.476173400878906</v>
      </c>
      <c r="G7674">
        <f t="shared" si="717"/>
        <v>1.2388052472907026E-3</v>
      </c>
      <c r="H7674" s="38">
        <f>G7674*SUMIF('Manual Inputs'!$B$11:$B$22,'Expanded kW'!A7674,'Manual Inputs'!$C$11:$C$22)</f>
        <v>38052.43528845939</v>
      </c>
    </row>
    <row r="7675" spans="1:8" x14ac:dyDescent="0.2">
      <c r="A7675">
        <f t="shared" si="714"/>
        <v>1</v>
      </c>
      <c r="B7675" t="b">
        <f t="shared" si="715"/>
        <v>0</v>
      </c>
      <c r="C7675" t="str">
        <f t="shared" si="716"/>
        <v>OFF</v>
      </c>
      <c r="D7675" s="4">
        <f t="shared" si="718"/>
        <v>42749.708333314724</v>
      </c>
      <c r="E7675" t="str">
        <f t="shared" si="719"/>
        <v>LRKPLGS</v>
      </c>
      <c r="F7675" s="39">
        <v>79.254257202148437</v>
      </c>
      <c r="G7675">
        <f t="shared" si="717"/>
        <v>1.2199957520728263E-3</v>
      </c>
      <c r="H7675" s="38">
        <f>G7675*SUMIF('Manual Inputs'!$B$11:$B$22,'Expanded kW'!A7675,'Manual Inputs'!$C$11:$C$22)</f>
        <v>37474.663196234098</v>
      </c>
    </row>
    <row r="7676" spans="1:8" x14ac:dyDescent="0.2">
      <c r="A7676">
        <f t="shared" si="714"/>
        <v>1</v>
      </c>
      <c r="B7676" t="b">
        <f t="shared" si="715"/>
        <v>0</v>
      </c>
      <c r="C7676" t="str">
        <f t="shared" si="716"/>
        <v>OFF</v>
      </c>
      <c r="D7676" s="4">
        <f t="shared" si="718"/>
        <v>42749.749999981388</v>
      </c>
      <c r="E7676" t="str">
        <f t="shared" si="719"/>
        <v>LRKPLGS</v>
      </c>
      <c r="F7676" s="39">
        <v>82.413375854492188</v>
      </c>
      <c r="G7676">
        <f t="shared" si="717"/>
        <v>1.2686254594502229E-3</v>
      </c>
      <c r="H7676" s="38">
        <f>G7676*SUMIF('Manual Inputs'!$B$11:$B$22,'Expanded kW'!A7676,'Manual Inputs'!$C$11:$C$22)</f>
        <v>38968.424057452714</v>
      </c>
    </row>
    <row r="7677" spans="1:8" x14ac:dyDescent="0.2">
      <c r="A7677">
        <f t="shared" si="714"/>
        <v>1</v>
      </c>
      <c r="B7677" t="b">
        <f t="shared" si="715"/>
        <v>0</v>
      </c>
      <c r="C7677" t="str">
        <f t="shared" si="716"/>
        <v>OFF</v>
      </c>
      <c r="D7677" s="4">
        <f t="shared" si="718"/>
        <v>42749.791666648052</v>
      </c>
      <c r="E7677" t="str">
        <f t="shared" si="719"/>
        <v>LRKPLGS</v>
      </c>
      <c r="F7677" s="39">
        <v>73.570976257324219</v>
      </c>
      <c r="G7677">
        <f t="shared" si="717"/>
        <v>1.132510500740056E-3</v>
      </c>
      <c r="H7677" s="38">
        <f>G7677*SUMIF('Manual Inputs'!$B$11:$B$22,'Expanded kW'!A7677,'Manual Inputs'!$C$11:$C$22)</f>
        <v>34787.374881694333</v>
      </c>
    </row>
    <row r="7678" spans="1:8" x14ac:dyDescent="0.2">
      <c r="A7678">
        <f t="shared" si="714"/>
        <v>1</v>
      </c>
      <c r="B7678" t="b">
        <f t="shared" si="715"/>
        <v>0</v>
      </c>
      <c r="C7678" t="str">
        <f t="shared" si="716"/>
        <v>OFF</v>
      </c>
      <c r="D7678" s="4">
        <f t="shared" si="718"/>
        <v>42749.833333314717</v>
      </c>
      <c r="E7678" t="str">
        <f t="shared" si="719"/>
        <v>LRKPLGS</v>
      </c>
      <c r="F7678" s="39">
        <v>70.723930358886719</v>
      </c>
      <c r="G7678">
        <f t="shared" si="717"/>
        <v>1.0886846669657163E-3</v>
      </c>
      <c r="H7678" s="38">
        <f>G7678*SUMIF('Manual Inputs'!$B$11:$B$22,'Expanded kW'!A7678,'Manual Inputs'!$C$11:$C$22)</f>
        <v>33441.174817311257</v>
      </c>
    </row>
    <row r="7679" spans="1:8" x14ac:dyDescent="0.2">
      <c r="A7679">
        <f t="shared" si="714"/>
        <v>1</v>
      </c>
      <c r="B7679" t="b">
        <f t="shared" si="715"/>
        <v>0</v>
      </c>
      <c r="C7679" t="str">
        <f t="shared" si="716"/>
        <v>OFF</v>
      </c>
      <c r="D7679" s="4">
        <f t="shared" si="718"/>
        <v>42749.874999981381</v>
      </c>
      <c r="E7679" t="str">
        <f t="shared" si="719"/>
        <v>LRKPLGS</v>
      </c>
      <c r="F7679" s="39">
        <v>67.720497131347656</v>
      </c>
      <c r="G7679">
        <f t="shared" si="717"/>
        <v>1.0424514940285696E-3</v>
      </c>
      <c r="H7679" s="38">
        <f>G7679*SUMIF('Manual Inputs'!$B$11:$B$22,'Expanded kW'!A7679,'Manual Inputs'!$C$11:$C$22)</f>
        <v>32021.028409941307</v>
      </c>
    </row>
    <row r="7680" spans="1:8" x14ac:dyDescent="0.2">
      <c r="A7680">
        <f t="shared" si="714"/>
        <v>1</v>
      </c>
      <c r="B7680" t="b">
        <f t="shared" si="715"/>
        <v>0</v>
      </c>
      <c r="C7680" t="str">
        <f t="shared" si="716"/>
        <v>OFF</v>
      </c>
      <c r="D7680" s="4">
        <f t="shared" si="718"/>
        <v>42749.916666648045</v>
      </c>
      <c r="E7680" t="str">
        <f t="shared" si="719"/>
        <v>LRKPLGS</v>
      </c>
      <c r="F7680" s="39">
        <v>64.205787658691406</v>
      </c>
      <c r="G7680">
        <f t="shared" si="717"/>
        <v>9.8834802024956722E-4</v>
      </c>
      <c r="H7680" s="38">
        <f>G7680*SUMIF('Manual Inputs'!$B$11:$B$22,'Expanded kW'!A7680,'Manual Inputs'!$C$11:$C$22)</f>
        <v>30359.129625318848</v>
      </c>
    </row>
    <row r="7681" spans="1:8" x14ac:dyDescent="0.2">
      <c r="A7681">
        <f t="shared" si="714"/>
        <v>1</v>
      </c>
      <c r="B7681" t="b">
        <f t="shared" si="715"/>
        <v>0</v>
      </c>
      <c r="C7681" t="str">
        <f t="shared" si="716"/>
        <v>OFF</v>
      </c>
      <c r="D7681" s="4">
        <f t="shared" si="718"/>
        <v>42749.958333314709</v>
      </c>
      <c r="E7681" t="str">
        <f t="shared" si="719"/>
        <v>LRKPLGS</v>
      </c>
      <c r="F7681" s="39">
        <v>63.610340118408203</v>
      </c>
      <c r="G7681">
        <f t="shared" si="717"/>
        <v>9.7918203352061672E-4</v>
      </c>
      <c r="H7681" s="38">
        <f>G7681*SUMIF('Manual Inputs'!$B$11:$B$22,'Expanded kW'!A7681,'Manual Inputs'!$C$11:$C$22)</f>
        <v>30077.577607662257</v>
      </c>
    </row>
    <row r="7682" spans="1:8" x14ac:dyDescent="0.2">
      <c r="A7682">
        <f t="shared" ref="A7682:A7745" si="720">MONTH(D7682)</f>
        <v>1</v>
      </c>
      <c r="B7682" t="b">
        <f t="shared" ref="B7682:B7745" si="721">IF(ISNA(VLOOKUP(DATE(YEAR(D7682),MONTH(D7682),DAY(D7682)),Holidays,1,FALSE)),FALSE,TRUE)</f>
        <v>0</v>
      </c>
      <c r="C7682" t="str">
        <f t="shared" ref="C7682:C7745" si="722">IF(OR(HOUR(D7682)&lt;PkStart,HOUR(D7682)&gt;OPkStart-1,WEEKDAY(D7682,2)&gt;5,B7682)=TRUE,"OFF","ON")</f>
        <v>OFF</v>
      </c>
      <c r="D7682" s="4">
        <f t="shared" si="718"/>
        <v>42749.999999981374</v>
      </c>
      <c r="E7682" t="str">
        <f t="shared" si="719"/>
        <v>LRKPLGS</v>
      </c>
      <c r="F7682" s="39">
        <v>62.818603515625</v>
      </c>
      <c r="G7682">
        <f t="shared" ref="G7682:G7745" si="723">IF(SUMIF($A$2:$A$8761,A7682,$F$2:$F$8761)=0,0,F7682/SUMIF($A$2:$A$8761,A7682,$F$2:$F$8761))</f>
        <v>9.6699448264000749E-4</v>
      </c>
      <c r="H7682" s="38">
        <f>G7682*SUMIF('Manual Inputs'!$B$11:$B$22,'Expanded kW'!A7682,'Manual Inputs'!$C$11:$C$22)</f>
        <v>29703.212071010345</v>
      </c>
    </row>
    <row r="7683" spans="1:8" x14ac:dyDescent="0.2">
      <c r="A7683">
        <f t="shared" si="720"/>
        <v>1</v>
      </c>
      <c r="B7683" t="b">
        <f t="shared" si="721"/>
        <v>0</v>
      </c>
      <c r="C7683" t="str">
        <f t="shared" si="722"/>
        <v>OFF</v>
      </c>
      <c r="D7683" s="4">
        <f t="shared" si="718"/>
        <v>42750.041666648038</v>
      </c>
      <c r="E7683" t="str">
        <f t="shared" si="719"/>
        <v>LRKPLGS</v>
      </c>
      <c r="F7683" s="39">
        <v>63.439201354980469</v>
      </c>
      <c r="G7683">
        <f t="shared" si="723"/>
        <v>9.7654761902015287E-4</v>
      </c>
      <c r="H7683" s="38">
        <f>G7683*SUMIF('Manual Inputs'!$B$11:$B$22,'Expanded kW'!A7683,'Manual Inputs'!$C$11:$C$22)</f>
        <v>29996.656181537273</v>
      </c>
    </row>
    <row r="7684" spans="1:8" x14ac:dyDescent="0.2">
      <c r="A7684">
        <f t="shared" si="720"/>
        <v>1</v>
      </c>
      <c r="B7684" t="b">
        <f t="shared" si="721"/>
        <v>0</v>
      </c>
      <c r="C7684" t="str">
        <f t="shared" si="722"/>
        <v>OFF</v>
      </c>
      <c r="D7684" s="4">
        <f t="shared" ref="D7684:D7747" si="724">+D7683+1/24</f>
        <v>42750.083333314702</v>
      </c>
      <c r="E7684" t="str">
        <f t="shared" ref="E7684:E7747" si="725">+E7683</f>
        <v>LRKPLGS</v>
      </c>
      <c r="F7684" s="39">
        <v>62.076789855957031</v>
      </c>
      <c r="G7684">
        <f t="shared" si="723"/>
        <v>9.5557541765128168E-4</v>
      </c>
      <c r="H7684" s="38">
        <f>G7684*SUMIF('Manual Inputs'!$B$11:$B$22,'Expanded kW'!A7684,'Manual Inputs'!$C$11:$C$22)</f>
        <v>29352.452149312798</v>
      </c>
    </row>
    <row r="7685" spans="1:8" x14ac:dyDescent="0.2">
      <c r="A7685">
        <f t="shared" si="720"/>
        <v>1</v>
      </c>
      <c r="B7685" t="b">
        <f t="shared" si="721"/>
        <v>0</v>
      </c>
      <c r="C7685" t="str">
        <f t="shared" si="722"/>
        <v>OFF</v>
      </c>
      <c r="D7685" s="4">
        <f t="shared" si="724"/>
        <v>42750.124999981366</v>
      </c>
      <c r="E7685" t="str">
        <f t="shared" si="725"/>
        <v>LRKPLGS</v>
      </c>
      <c r="F7685" s="39">
        <v>62.614875793457031</v>
      </c>
      <c r="G7685">
        <f t="shared" si="723"/>
        <v>9.6385841191776926E-4</v>
      </c>
      <c r="H7685" s="38">
        <f>G7685*SUMIF('Manual Inputs'!$B$11:$B$22,'Expanded kW'!A7685,'Manual Inputs'!$C$11:$C$22)</f>
        <v>29606.881248648242</v>
      </c>
    </row>
    <row r="7686" spans="1:8" x14ac:dyDescent="0.2">
      <c r="A7686">
        <f t="shared" si="720"/>
        <v>1</v>
      </c>
      <c r="B7686" t="b">
        <f t="shared" si="721"/>
        <v>0</v>
      </c>
      <c r="C7686" t="str">
        <f t="shared" si="722"/>
        <v>OFF</v>
      </c>
      <c r="D7686" s="4">
        <f t="shared" si="724"/>
        <v>42750.166666648031</v>
      </c>
      <c r="E7686" t="str">
        <f t="shared" si="725"/>
        <v>LRKPLGS</v>
      </c>
      <c r="F7686" s="39">
        <v>63.863990783691406</v>
      </c>
      <c r="G7686">
        <f t="shared" si="723"/>
        <v>9.8308659013473837E-4</v>
      </c>
      <c r="H7686" s="38">
        <f>G7686*SUMIF('Manual Inputs'!$B$11:$B$22,'Expanded kW'!A7686,'Manual Inputs'!$C$11:$C$22)</f>
        <v>30197.514044978725</v>
      </c>
    </row>
    <row r="7687" spans="1:8" x14ac:dyDescent="0.2">
      <c r="A7687">
        <f t="shared" si="720"/>
        <v>1</v>
      </c>
      <c r="B7687" t="b">
        <f t="shared" si="721"/>
        <v>0</v>
      </c>
      <c r="C7687" t="str">
        <f t="shared" si="722"/>
        <v>OFF</v>
      </c>
      <c r="D7687" s="4">
        <f t="shared" si="724"/>
        <v>42750.208333314695</v>
      </c>
      <c r="E7687" t="str">
        <f t="shared" si="725"/>
        <v>LRKPLGS</v>
      </c>
      <c r="F7687" s="39">
        <v>75.187126159667969</v>
      </c>
      <c r="G7687">
        <f t="shared" si="723"/>
        <v>1.1573886093133685E-3</v>
      </c>
      <c r="H7687" s="38">
        <f>G7687*SUMIF('Manual Inputs'!$B$11:$B$22,'Expanded kW'!A7687,'Manual Inputs'!$C$11:$C$22)</f>
        <v>35551.556837377553</v>
      </c>
    </row>
    <row r="7688" spans="1:8" x14ac:dyDescent="0.2">
      <c r="A7688">
        <f t="shared" si="720"/>
        <v>1</v>
      </c>
      <c r="B7688" t="b">
        <f t="shared" si="721"/>
        <v>0</v>
      </c>
      <c r="C7688" t="str">
        <f t="shared" si="722"/>
        <v>OFF</v>
      </c>
      <c r="D7688" s="4">
        <f t="shared" si="724"/>
        <v>42750.249999981359</v>
      </c>
      <c r="E7688" t="str">
        <f t="shared" si="725"/>
        <v>LRKPLGS</v>
      </c>
      <c r="F7688" s="39">
        <v>74.952842712402344</v>
      </c>
      <c r="G7688">
        <f t="shared" si="723"/>
        <v>1.153782180831981E-3</v>
      </c>
      <c r="H7688" s="38">
        <f>G7688*SUMIF('Manual Inputs'!$B$11:$B$22,'Expanded kW'!A7688,'Manual Inputs'!$C$11:$C$22)</f>
        <v>35440.778015031916</v>
      </c>
    </row>
    <row r="7689" spans="1:8" x14ac:dyDescent="0.2">
      <c r="A7689">
        <f t="shared" si="720"/>
        <v>1</v>
      </c>
      <c r="B7689" t="b">
        <f t="shared" si="721"/>
        <v>0</v>
      </c>
      <c r="C7689" t="str">
        <f t="shared" si="722"/>
        <v>OFF</v>
      </c>
      <c r="D7689" s="4">
        <f t="shared" si="724"/>
        <v>42750.291666648023</v>
      </c>
      <c r="E7689" t="str">
        <f t="shared" si="725"/>
        <v>LRKPLGS</v>
      </c>
      <c r="F7689" s="39">
        <v>70.822303771972656</v>
      </c>
      <c r="G7689">
        <f t="shared" si="723"/>
        <v>1.0901989723206404E-3</v>
      </c>
      <c r="H7689" s="38">
        <f>G7689*SUMIF('Manual Inputs'!$B$11:$B$22,'Expanded kW'!A7689,'Manual Inputs'!$C$11:$C$22)</f>
        <v>33487.689801527893</v>
      </c>
    </row>
    <row r="7690" spans="1:8" x14ac:dyDescent="0.2">
      <c r="A7690">
        <f t="shared" si="720"/>
        <v>1</v>
      </c>
      <c r="B7690" t="b">
        <f t="shared" si="721"/>
        <v>0</v>
      </c>
      <c r="C7690" t="str">
        <f t="shared" si="722"/>
        <v>OFF</v>
      </c>
      <c r="D7690" s="4">
        <f t="shared" si="724"/>
        <v>42750.333333314687</v>
      </c>
      <c r="E7690" t="str">
        <f t="shared" si="725"/>
        <v>LRKPLGS</v>
      </c>
      <c r="F7690" s="39">
        <v>72.751701354980469</v>
      </c>
      <c r="G7690">
        <f t="shared" si="723"/>
        <v>1.1198990406630297E-3</v>
      </c>
      <c r="H7690" s="38">
        <f>G7690*SUMIF('Manual Inputs'!$B$11:$B$22,'Expanded kW'!A7690,'Manual Inputs'!$C$11:$C$22)</f>
        <v>34399.988107604077</v>
      </c>
    </row>
    <row r="7691" spans="1:8" x14ac:dyDescent="0.2">
      <c r="A7691">
        <f t="shared" si="720"/>
        <v>1</v>
      </c>
      <c r="B7691" t="b">
        <f t="shared" si="721"/>
        <v>0</v>
      </c>
      <c r="C7691" t="str">
        <f t="shared" si="722"/>
        <v>OFF</v>
      </c>
      <c r="D7691" s="4">
        <f t="shared" si="724"/>
        <v>42750.374999981352</v>
      </c>
      <c r="E7691" t="str">
        <f t="shared" si="725"/>
        <v>LRKPLGS</v>
      </c>
      <c r="F7691" s="39">
        <v>75.029190063476562</v>
      </c>
      <c r="G7691">
        <f t="shared" si="723"/>
        <v>1.1549574292953535E-3</v>
      </c>
      <c r="H7691" s="38">
        <f>G7691*SUMIF('Manual Inputs'!$B$11:$B$22,'Expanded kW'!A7691,'Manual Inputs'!$C$11:$C$22)</f>
        <v>35476.878173792262</v>
      </c>
    </row>
    <row r="7692" spans="1:8" x14ac:dyDescent="0.2">
      <c r="A7692">
        <f t="shared" si="720"/>
        <v>1</v>
      </c>
      <c r="B7692" t="b">
        <f t="shared" si="721"/>
        <v>0</v>
      </c>
      <c r="C7692" t="str">
        <f t="shared" si="722"/>
        <v>OFF</v>
      </c>
      <c r="D7692" s="4">
        <f t="shared" si="724"/>
        <v>42750.416666648016</v>
      </c>
      <c r="E7692" t="str">
        <f t="shared" si="725"/>
        <v>LRKPLGS</v>
      </c>
      <c r="F7692" s="39">
        <v>78.019088745117188</v>
      </c>
      <c r="G7692">
        <f t="shared" si="723"/>
        <v>1.200982258995364E-3</v>
      </c>
      <c r="H7692" s="38">
        <f>G7692*SUMIF('Manual Inputs'!$B$11:$B$22,'Expanded kW'!A7692,'Manual Inputs'!$C$11:$C$22)</f>
        <v>36890.62489277999</v>
      </c>
    </row>
    <row r="7693" spans="1:8" x14ac:dyDescent="0.2">
      <c r="A7693">
        <f t="shared" si="720"/>
        <v>1</v>
      </c>
      <c r="B7693" t="b">
        <f t="shared" si="721"/>
        <v>0</v>
      </c>
      <c r="C7693" t="str">
        <f t="shared" si="722"/>
        <v>OFF</v>
      </c>
      <c r="D7693" s="4">
        <f t="shared" si="724"/>
        <v>42750.45833331468</v>
      </c>
      <c r="E7693" t="str">
        <f t="shared" si="725"/>
        <v>LRKPLGS</v>
      </c>
      <c r="F7693" s="39">
        <v>78.697883605957031</v>
      </c>
      <c r="G7693">
        <f t="shared" si="723"/>
        <v>1.2114312478066682E-3</v>
      </c>
      <c r="H7693" s="38">
        <f>G7693*SUMIF('Manual Inputs'!$B$11:$B$22,'Expanded kW'!A7693,'Manual Inputs'!$C$11:$C$22)</f>
        <v>37211.586941852329</v>
      </c>
    </row>
    <row r="7694" spans="1:8" x14ac:dyDescent="0.2">
      <c r="A7694">
        <f t="shared" si="720"/>
        <v>1</v>
      </c>
      <c r="B7694" t="b">
        <f t="shared" si="721"/>
        <v>0</v>
      </c>
      <c r="C7694" t="str">
        <f t="shared" si="722"/>
        <v>OFF</v>
      </c>
      <c r="D7694" s="4">
        <f t="shared" si="724"/>
        <v>42750.499999981344</v>
      </c>
      <c r="E7694" t="str">
        <f t="shared" si="725"/>
        <v>LRKPLGS</v>
      </c>
      <c r="F7694" s="39">
        <v>80.384590148925781</v>
      </c>
      <c r="G7694">
        <f t="shared" si="723"/>
        <v>1.237395465882256E-3</v>
      </c>
      <c r="H7694" s="38">
        <f>G7694*SUMIF('Manual Inputs'!$B$11:$B$22,'Expanded kW'!A7694,'Manual Inputs'!$C$11:$C$22)</f>
        <v>38009.13097090576</v>
      </c>
    </row>
    <row r="7695" spans="1:8" x14ac:dyDescent="0.2">
      <c r="A7695">
        <f t="shared" si="720"/>
        <v>1</v>
      </c>
      <c r="B7695" t="b">
        <f t="shared" si="721"/>
        <v>0</v>
      </c>
      <c r="C7695" t="str">
        <f t="shared" si="722"/>
        <v>OFF</v>
      </c>
      <c r="D7695" s="4">
        <f t="shared" si="724"/>
        <v>42750.541666648009</v>
      </c>
      <c r="E7695" t="str">
        <f t="shared" si="725"/>
        <v>LRKPLGS</v>
      </c>
      <c r="F7695" s="39">
        <v>82.41015625</v>
      </c>
      <c r="G7695">
        <f t="shared" si="723"/>
        <v>1.2685758986576234E-3</v>
      </c>
      <c r="H7695" s="38">
        <f>G7695*SUMIF('Manual Inputs'!$B$11:$B$22,'Expanded kW'!A7695,'Manual Inputs'!$C$11:$C$22)</f>
        <v>38966.901696405759</v>
      </c>
    </row>
    <row r="7696" spans="1:8" x14ac:dyDescent="0.2">
      <c r="A7696">
        <f t="shared" si="720"/>
        <v>1</v>
      </c>
      <c r="B7696" t="b">
        <f t="shared" si="721"/>
        <v>0</v>
      </c>
      <c r="C7696" t="str">
        <f t="shared" si="722"/>
        <v>OFF</v>
      </c>
      <c r="D7696" s="4">
        <f t="shared" si="724"/>
        <v>42750.583333314673</v>
      </c>
      <c r="E7696" t="str">
        <f t="shared" si="725"/>
        <v>LRKPLGS</v>
      </c>
      <c r="F7696" s="39">
        <v>81.573112487792969</v>
      </c>
      <c r="G7696">
        <f t="shared" si="723"/>
        <v>1.2556909146802082E-3</v>
      </c>
      <c r="H7696" s="38">
        <f>G7696*SUMIF('Manual Inputs'!$B$11:$B$22,'Expanded kW'!A7696,'Manual Inputs'!$C$11:$C$22)</f>
        <v>38571.113076632202</v>
      </c>
    </row>
    <row r="7697" spans="1:8" x14ac:dyDescent="0.2">
      <c r="A7697">
        <f t="shared" si="720"/>
        <v>1</v>
      </c>
      <c r="B7697" t="b">
        <f t="shared" si="721"/>
        <v>0</v>
      </c>
      <c r="C7697" t="str">
        <f t="shared" si="722"/>
        <v>OFF</v>
      </c>
      <c r="D7697" s="4">
        <f t="shared" si="724"/>
        <v>42750.624999981337</v>
      </c>
      <c r="E7697" t="str">
        <f t="shared" si="725"/>
        <v>LRKPLGS</v>
      </c>
      <c r="F7697" s="39">
        <v>81.211776733398437</v>
      </c>
      <c r="G7697">
        <f t="shared" si="723"/>
        <v>1.2501287139733241E-3</v>
      </c>
      <c r="H7697" s="38">
        <f>G7697*SUMIF('Manual Inputs'!$B$11:$B$22,'Expanded kW'!A7697,'Manual Inputs'!$C$11:$C$22)</f>
        <v>38400.258712782015</v>
      </c>
    </row>
    <row r="7698" spans="1:8" x14ac:dyDescent="0.2">
      <c r="A7698">
        <f t="shared" si="720"/>
        <v>1</v>
      </c>
      <c r="B7698" t="b">
        <f t="shared" si="721"/>
        <v>0</v>
      </c>
      <c r="C7698" t="str">
        <f t="shared" si="722"/>
        <v>OFF</v>
      </c>
      <c r="D7698" s="4">
        <f t="shared" si="724"/>
        <v>42750.666666648001</v>
      </c>
      <c r="E7698" t="str">
        <f t="shared" si="725"/>
        <v>LRKPLGS</v>
      </c>
      <c r="F7698" s="39">
        <v>80.733154296875</v>
      </c>
      <c r="G7698">
        <f t="shared" si="723"/>
        <v>1.2427610676156529E-3</v>
      </c>
      <c r="H7698" s="38">
        <f>G7698*SUMIF('Manual Inputs'!$B$11:$B$22,'Expanded kW'!A7698,'Manual Inputs'!$C$11:$C$22)</f>
        <v>38173.946395436986</v>
      </c>
    </row>
    <row r="7699" spans="1:8" x14ac:dyDescent="0.2">
      <c r="A7699">
        <f t="shared" si="720"/>
        <v>1</v>
      </c>
      <c r="B7699" t="b">
        <f t="shared" si="721"/>
        <v>0</v>
      </c>
      <c r="C7699" t="str">
        <f t="shared" si="722"/>
        <v>OFF</v>
      </c>
      <c r="D7699" s="4">
        <f t="shared" si="724"/>
        <v>42750.708333314666</v>
      </c>
      <c r="E7699" t="str">
        <f t="shared" si="725"/>
        <v>LRKPLGS</v>
      </c>
      <c r="F7699" s="39">
        <v>83.28948974609375</v>
      </c>
      <c r="G7699">
        <f t="shared" si="723"/>
        <v>1.2821118671691122E-3</v>
      </c>
      <c r="H7699" s="38">
        <f>G7699*SUMIF('Manual Inputs'!$B$11:$B$22,'Expanded kW'!A7699,'Manual Inputs'!$C$11:$C$22)</f>
        <v>39382.686636755774</v>
      </c>
    </row>
    <row r="7700" spans="1:8" x14ac:dyDescent="0.2">
      <c r="A7700">
        <f t="shared" si="720"/>
        <v>1</v>
      </c>
      <c r="B7700" t="b">
        <f t="shared" si="721"/>
        <v>0</v>
      </c>
      <c r="C7700" t="str">
        <f t="shared" si="722"/>
        <v>OFF</v>
      </c>
      <c r="D7700" s="4">
        <f t="shared" si="724"/>
        <v>42750.74999998133</v>
      </c>
      <c r="E7700" t="str">
        <f t="shared" si="725"/>
        <v>LRKPLGS</v>
      </c>
      <c r="F7700" s="39">
        <v>82.435539245605469</v>
      </c>
      <c r="G7700">
        <f t="shared" si="723"/>
        <v>1.2689666303092313E-3</v>
      </c>
      <c r="H7700" s="38">
        <f>G7700*SUMIF('Manual Inputs'!$B$11:$B$22,'Expanded kW'!A7700,'Manual Inputs'!$C$11:$C$22)</f>
        <v>38978.903817740393</v>
      </c>
    </row>
    <row r="7701" spans="1:8" x14ac:dyDescent="0.2">
      <c r="A7701">
        <f t="shared" si="720"/>
        <v>1</v>
      </c>
      <c r="B7701" t="b">
        <f t="shared" si="721"/>
        <v>0</v>
      </c>
      <c r="C7701" t="str">
        <f t="shared" si="722"/>
        <v>OFF</v>
      </c>
      <c r="D7701" s="4">
        <f t="shared" si="724"/>
        <v>42750.791666647994</v>
      </c>
      <c r="E7701" t="str">
        <f t="shared" si="725"/>
        <v>LRKPLGS</v>
      </c>
      <c r="F7701" s="39">
        <v>74.0806884765625</v>
      </c>
      <c r="G7701">
        <f t="shared" si="723"/>
        <v>1.1403567258414307E-3</v>
      </c>
      <c r="H7701" s="38">
        <f>G7701*SUMIF('Manual Inputs'!$B$11:$B$22,'Expanded kW'!A7701,'Manual Inputs'!$C$11:$C$22)</f>
        <v>35028.387723367166</v>
      </c>
    </row>
    <row r="7702" spans="1:8" x14ac:dyDescent="0.2">
      <c r="A7702">
        <f t="shared" si="720"/>
        <v>1</v>
      </c>
      <c r="B7702" t="b">
        <f t="shared" si="721"/>
        <v>0</v>
      </c>
      <c r="C7702" t="str">
        <f t="shared" si="722"/>
        <v>OFF</v>
      </c>
      <c r="D7702" s="4">
        <f t="shared" si="724"/>
        <v>42750.833333314658</v>
      </c>
      <c r="E7702" t="str">
        <f t="shared" si="725"/>
        <v>LRKPLGS</v>
      </c>
      <c r="F7702" s="39">
        <v>69.207489013671875</v>
      </c>
      <c r="G7702">
        <f t="shared" si="723"/>
        <v>1.065341416208714E-3</v>
      </c>
      <c r="H7702" s="38">
        <f>G7702*SUMIF('Manual Inputs'!$B$11:$B$22,'Expanded kW'!A7702,'Manual Inputs'!$C$11:$C$22)</f>
        <v>32724.13915670538</v>
      </c>
    </row>
    <row r="7703" spans="1:8" x14ac:dyDescent="0.2">
      <c r="A7703">
        <f t="shared" si="720"/>
        <v>1</v>
      </c>
      <c r="B7703" t="b">
        <f t="shared" si="721"/>
        <v>0</v>
      </c>
      <c r="C7703" t="str">
        <f t="shared" si="722"/>
        <v>OFF</v>
      </c>
      <c r="D7703" s="4">
        <f t="shared" si="724"/>
        <v>42750.874999981323</v>
      </c>
      <c r="E7703" t="str">
        <f t="shared" si="725"/>
        <v>LRKPLGS</v>
      </c>
      <c r="F7703" s="39">
        <v>67.887710571289062</v>
      </c>
      <c r="G7703">
        <f t="shared" si="723"/>
        <v>1.0450254842925585E-3</v>
      </c>
      <c r="H7703" s="38">
        <f>G7703*SUMIF('Manual Inputs'!$B$11:$B$22,'Expanded kW'!A7703,'Manual Inputs'!$C$11:$C$22)</f>
        <v>32100.093782135827</v>
      </c>
    </row>
    <row r="7704" spans="1:8" x14ac:dyDescent="0.2">
      <c r="A7704">
        <f t="shared" si="720"/>
        <v>1</v>
      </c>
      <c r="B7704" t="b">
        <f t="shared" si="721"/>
        <v>0</v>
      </c>
      <c r="C7704" t="str">
        <f t="shared" si="722"/>
        <v>OFF</v>
      </c>
      <c r="D7704" s="4">
        <f t="shared" si="724"/>
        <v>42750.916666647987</v>
      </c>
      <c r="E7704" t="str">
        <f t="shared" si="725"/>
        <v>LRKPLGS</v>
      </c>
      <c r="F7704" s="39">
        <v>62.948574066162109</v>
      </c>
      <c r="G7704">
        <f t="shared" si="723"/>
        <v>9.6899517667396197E-4</v>
      </c>
      <c r="H7704" s="38">
        <f>G7704*SUMIF('Manual Inputs'!$B$11:$B$22,'Expanded kW'!A7704,'Manual Inputs'!$C$11:$C$22)</f>
        <v>29764.667477681865</v>
      </c>
    </row>
    <row r="7705" spans="1:8" x14ac:dyDescent="0.2">
      <c r="A7705">
        <f t="shared" si="720"/>
        <v>1</v>
      </c>
      <c r="B7705" t="b">
        <f t="shared" si="721"/>
        <v>0</v>
      </c>
      <c r="C7705" t="str">
        <f t="shared" si="722"/>
        <v>OFF</v>
      </c>
      <c r="D7705" s="4">
        <f t="shared" si="724"/>
        <v>42750.958333314651</v>
      </c>
      <c r="E7705" t="str">
        <f t="shared" si="725"/>
        <v>LRKPLGS</v>
      </c>
      <c r="F7705" s="39">
        <v>61.011367797851563</v>
      </c>
      <c r="G7705">
        <f t="shared" si="723"/>
        <v>9.3917490579312343E-4</v>
      </c>
      <c r="H7705" s="38">
        <f>G7705*SUMIF('Manual Inputs'!$B$11:$B$22,'Expanded kW'!A7705,'Manual Inputs'!$C$11:$C$22)</f>
        <v>28848.676904943226</v>
      </c>
    </row>
    <row r="7706" spans="1:8" x14ac:dyDescent="0.2">
      <c r="A7706">
        <f t="shared" si="720"/>
        <v>1</v>
      </c>
      <c r="B7706" t="b">
        <f t="shared" si="721"/>
        <v>0</v>
      </c>
      <c r="C7706" t="str">
        <f t="shared" si="722"/>
        <v>OFF</v>
      </c>
      <c r="D7706" s="4">
        <f t="shared" si="724"/>
        <v>42750.999999981315</v>
      </c>
      <c r="E7706" t="str">
        <f t="shared" si="725"/>
        <v>LRKPLGS</v>
      </c>
      <c r="F7706" s="39">
        <v>58.32427978515625</v>
      </c>
      <c r="G7706">
        <f t="shared" si="723"/>
        <v>8.9781137433546908E-4</v>
      </c>
      <c r="H7706" s="38">
        <f>G7706*SUMIF('Manual Inputs'!$B$11:$B$22,'Expanded kW'!A7706,'Manual Inputs'!$C$11:$C$22)</f>
        <v>27578.111489163075</v>
      </c>
    </row>
    <row r="7707" spans="1:8" x14ac:dyDescent="0.2">
      <c r="A7707">
        <f t="shared" si="720"/>
        <v>1</v>
      </c>
      <c r="B7707" t="b">
        <f t="shared" si="721"/>
        <v>0</v>
      </c>
      <c r="C7707" t="str">
        <f t="shared" si="722"/>
        <v>OFF</v>
      </c>
      <c r="D7707" s="4">
        <f t="shared" si="724"/>
        <v>42751.04166664798</v>
      </c>
      <c r="E7707" t="str">
        <f t="shared" si="725"/>
        <v>LRKPLGS</v>
      </c>
      <c r="F7707" s="39">
        <v>59.103130340576172</v>
      </c>
      <c r="G7707">
        <f t="shared" si="723"/>
        <v>9.0980056460304389E-4</v>
      </c>
      <c r="H7707" s="38">
        <f>G7707*SUMIF('Manual Inputs'!$B$11:$B$22,'Expanded kW'!A7707,'Manual Inputs'!$C$11:$C$22)</f>
        <v>27946.383974136541</v>
      </c>
    </row>
    <row r="7708" spans="1:8" x14ac:dyDescent="0.2">
      <c r="A7708">
        <f t="shared" si="720"/>
        <v>1</v>
      </c>
      <c r="B7708" t="b">
        <f t="shared" si="721"/>
        <v>0</v>
      </c>
      <c r="C7708" t="str">
        <f t="shared" si="722"/>
        <v>OFF</v>
      </c>
      <c r="D7708" s="4">
        <f t="shared" si="724"/>
        <v>42751.083333314644</v>
      </c>
      <c r="E7708" t="str">
        <f t="shared" si="725"/>
        <v>LRKPLGS</v>
      </c>
      <c r="F7708" s="39">
        <v>58.471611022949219</v>
      </c>
      <c r="G7708">
        <f t="shared" si="723"/>
        <v>9.0007930908876058E-4</v>
      </c>
      <c r="H7708" s="38">
        <f>G7708*SUMIF('Manual Inputs'!$B$11:$B$22,'Expanded kW'!A7708,'Manual Inputs'!$C$11:$C$22)</f>
        <v>27647.775740769059</v>
      </c>
    </row>
    <row r="7709" spans="1:8" x14ac:dyDescent="0.2">
      <c r="A7709">
        <f t="shared" si="720"/>
        <v>1</v>
      </c>
      <c r="B7709" t="b">
        <f t="shared" si="721"/>
        <v>0</v>
      </c>
      <c r="C7709" t="str">
        <f t="shared" si="722"/>
        <v>OFF</v>
      </c>
      <c r="D7709" s="4">
        <f t="shared" si="724"/>
        <v>42751.124999981308</v>
      </c>
      <c r="E7709" t="str">
        <f t="shared" si="725"/>
        <v>LRKPLGS</v>
      </c>
      <c r="F7709" s="39">
        <v>59.700881958007812</v>
      </c>
      <c r="G7709">
        <f t="shared" si="723"/>
        <v>9.1900201900821485E-4</v>
      </c>
      <c r="H7709" s="38">
        <f>G7709*SUMIF('Manual Inputs'!$B$11:$B$22,'Expanded kW'!A7709,'Manual Inputs'!$C$11:$C$22)</f>
        <v>28229.025453964172</v>
      </c>
    </row>
    <row r="7710" spans="1:8" x14ac:dyDescent="0.2">
      <c r="A7710">
        <f t="shared" si="720"/>
        <v>1</v>
      </c>
      <c r="B7710" t="b">
        <f t="shared" si="721"/>
        <v>0</v>
      </c>
      <c r="C7710" t="str">
        <f t="shared" si="722"/>
        <v>OFF</v>
      </c>
      <c r="D7710" s="4">
        <f t="shared" si="724"/>
        <v>42751.166666647972</v>
      </c>
      <c r="E7710" t="str">
        <f t="shared" si="725"/>
        <v>LRKPLGS</v>
      </c>
      <c r="F7710" s="39">
        <v>62.719066619873047</v>
      </c>
      <c r="G7710">
        <f t="shared" si="723"/>
        <v>9.6546226728301825E-4</v>
      </c>
      <c r="H7710" s="38">
        <f>G7710*SUMIF('Manual Inputs'!$B$11:$B$22,'Expanded kW'!A7710,'Manual Inputs'!$C$11:$C$22)</f>
        <v>29656.146944472232</v>
      </c>
    </row>
    <row r="7711" spans="1:8" x14ac:dyDescent="0.2">
      <c r="A7711">
        <f t="shared" si="720"/>
        <v>1</v>
      </c>
      <c r="B7711" t="b">
        <f t="shared" si="721"/>
        <v>0</v>
      </c>
      <c r="C7711" t="str">
        <f t="shared" si="722"/>
        <v>OFF</v>
      </c>
      <c r="D7711" s="4">
        <f t="shared" si="724"/>
        <v>42751.208333314637</v>
      </c>
      <c r="E7711" t="str">
        <f t="shared" si="725"/>
        <v>LRKPLGS</v>
      </c>
      <c r="F7711" s="39">
        <v>74.785469055175781</v>
      </c>
      <c r="G7711">
        <f t="shared" si="723"/>
        <v>1.1512057242726258E-3</v>
      </c>
      <c r="H7711" s="38">
        <f>G7711*SUMIF('Manual Inputs'!$B$11:$B$22,'Expanded kW'!A7711,'Manual Inputs'!$C$11:$C$22)</f>
        <v>35361.636885534113</v>
      </c>
    </row>
    <row r="7712" spans="1:8" x14ac:dyDescent="0.2">
      <c r="A7712">
        <f t="shared" si="720"/>
        <v>1</v>
      </c>
      <c r="B7712" t="b">
        <f t="shared" si="721"/>
        <v>0</v>
      </c>
      <c r="C7712" t="str">
        <f t="shared" si="722"/>
        <v>OFF</v>
      </c>
      <c r="D7712" s="4">
        <f t="shared" si="724"/>
        <v>42751.249999981301</v>
      </c>
      <c r="E7712" t="str">
        <f t="shared" si="725"/>
        <v>LRKPLGS</v>
      </c>
      <c r="F7712" s="39">
        <v>85.431015014648437</v>
      </c>
      <c r="G7712">
        <f t="shared" si="723"/>
        <v>1.3150773105765172E-3</v>
      </c>
      <c r="H7712" s="38">
        <f>G7712*SUMIF('Manual Inputs'!$B$11:$B$22,'Expanded kW'!A7712,'Manual Inputs'!$C$11:$C$22)</f>
        <v>40395.287612380547</v>
      </c>
    </row>
    <row r="7713" spans="1:8" x14ac:dyDescent="0.2">
      <c r="A7713">
        <f t="shared" si="720"/>
        <v>1</v>
      </c>
      <c r="B7713" t="b">
        <f t="shared" si="721"/>
        <v>0</v>
      </c>
      <c r="C7713" t="str">
        <f t="shared" si="722"/>
        <v>ON</v>
      </c>
      <c r="D7713" s="4">
        <f t="shared" si="724"/>
        <v>42751.291666647965</v>
      </c>
      <c r="E7713" t="str">
        <f t="shared" si="725"/>
        <v>LRKPLGS</v>
      </c>
      <c r="F7713" s="39">
        <v>97.892845153808594</v>
      </c>
      <c r="G7713">
        <f t="shared" si="723"/>
        <v>1.5069077606941718E-3</v>
      </c>
      <c r="H7713" s="38">
        <f>G7713*SUMIF('Manual Inputs'!$B$11:$B$22,'Expanded kW'!A7713,'Manual Inputs'!$C$11:$C$22)</f>
        <v>46287.751989184348</v>
      </c>
    </row>
    <row r="7714" spans="1:8" x14ac:dyDescent="0.2">
      <c r="A7714">
        <f t="shared" si="720"/>
        <v>1</v>
      </c>
      <c r="B7714" t="b">
        <f t="shared" si="721"/>
        <v>0</v>
      </c>
      <c r="C7714" t="str">
        <f t="shared" si="722"/>
        <v>ON</v>
      </c>
      <c r="D7714" s="4">
        <f t="shared" si="724"/>
        <v>42751.333333314629</v>
      </c>
      <c r="E7714" t="str">
        <f t="shared" si="725"/>
        <v>LRKPLGS</v>
      </c>
      <c r="F7714" s="39">
        <v>101.05806732177734</v>
      </c>
      <c r="G7714">
        <f t="shared" si="723"/>
        <v>1.5556314221807617E-3</v>
      </c>
      <c r="H7714" s="38">
        <f>G7714*SUMIF('Manual Inputs'!$B$11:$B$22,'Expanded kW'!A7714,'Manual Inputs'!$C$11:$C$22)</f>
        <v>47784.398842909031</v>
      </c>
    </row>
    <row r="7715" spans="1:8" x14ac:dyDescent="0.2">
      <c r="A7715">
        <f t="shared" si="720"/>
        <v>1</v>
      </c>
      <c r="B7715" t="b">
        <f t="shared" si="721"/>
        <v>0</v>
      </c>
      <c r="C7715" t="str">
        <f t="shared" si="722"/>
        <v>ON</v>
      </c>
      <c r="D7715" s="4">
        <f t="shared" si="724"/>
        <v>42751.374999981294</v>
      </c>
      <c r="E7715" t="str">
        <f t="shared" si="725"/>
        <v>LRKPLGS</v>
      </c>
      <c r="F7715" s="39">
        <v>109.42775726318359</v>
      </c>
      <c r="G7715">
        <f t="shared" si="723"/>
        <v>1.6844697525765389E-3</v>
      </c>
      <c r="H7715" s="38">
        <f>G7715*SUMIF('Manual Inputs'!$B$11:$B$22,'Expanded kW'!A7715,'Manual Inputs'!$C$11:$C$22)</f>
        <v>51741.931506562658</v>
      </c>
    </row>
    <row r="7716" spans="1:8" x14ac:dyDescent="0.2">
      <c r="A7716">
        <f t="shared" si="720"/>
        <v>1</v>
      </c>
      <c r="B7716" t="b">
        <f t="shared" si="721"/>
        <v>0</v>
      </c>
      <c r="C7716" t="str">
        <f t="shared" si="722"/>
        <v>ON</v>
      </c>
      <c r="D7716" s="4">
        <f t="shared" si="724"/>
        <v>42751.416666647958</v>
      </c>
      <c r="E7716" t="str">
        <f t="shared" si="725"/>
        <v>LRKPLGS</v>
      </c>
      <c r="F7716" s="39">
        <v>106.94875335693359</v>
      </c>
      <c r="G7716">
        <f t="shared" si="723"/>
        <v>1.6463093515865594E-3</v>
      </c>
      <c r="H7716" s="38">
        <f>G7716*SUMIF('Manual Inputs'!$B$11:$B$22,'Expanded kW'!A7716,'Manual Inputs'!$C$11:$C$22)</f>
        <v>50569.756790295818</v>
      </c>
    </row>
    <row r="7717" spans="1:8" x14ac:dyDescent="0.2">
      <c r="A7717">
        <f t="shared" si="720"/>
        <v>1</v>
      </c>
      <c r="B7717" t="b">
        <f t="shared" si="721"/>
        <v>0</v>
      </c>
      <c r="C7717" t="str">
        <f t="shared" si="722"/>
        <v>ON</v>
      </c>
      <c r="D7717" s="4">
        <f t="shared" si="724"/>
        <v>42751.458333314622</v>
      </c>
      <c r="E7717" t="str">
        <f t="shared" si="725"/>
        <v>LRKPLGS</v>
      </c>
      <c r="F7717" s="39">
        <v>105.24032592773437</v>
      </c>
      <c r="G7717">
        <f t="shared" si="723"/>
        <v>1.6200107743248797E-3</v>
      </c>
      <c r="H7717" s="38">
        <f>G7717*SUMIF('Manual Inputs'!$B$11:$B$22,'Expanded kW'!A7717,'Manual Inputs'!$C$11:$C$22)</f>
        <v>49761.942235411399</v>
      </c>
    </row>
    <row r="7718" spans="1:8" x14ac:dyDescent="0.2">
      <c r="A7718">
        <f t="shared" si="720"/>
        <v>1</v>
      </c>
      <c r="B7718" t="b">
        <f t="shared" si="721"/>
        <v>0</v>
      </c>
      <c r="C7718" t="str">
        <f t="shared" si="722"/>
        <v>ON</v>
      </c>
      <c r="D7718" s="4">
        <f t="shared" si="724"/>
        <v>42751.499999981286</v>
      </c>
      <c r="E7718" t="str">
        <f t="shared" si="725"/>
        <v>LRKPLGS</v>
      </c>
      <c r="F7718" s="39">
        <v>104.28304290771484</v>
      </c>
      <c r="G7718">
        <f t="shared" si="723"/>
        <v>1.605274894396355E-3</v>
      </c>
      <c r="H7718" s="38">
        <f>G7718*SUMIF('Manual Inputs'!$B$11:$B$22,'Expanded kW'!A7718,'Manual Inputs'!$C$11:$C$22)</f>
        <v>49309.299563268192</v>
      </c>
    </row>
    <row r="7719" spans="1:8" x14ac:dyDescent="0.2">
      <c r="A7719">
        <f t="shared" si="720"/>
        <v>1</v>
      </c>
      <c r="B7719" t="b">
        <f t="shared" si="721"/>
        <v>0</v>
      </c>
      <c r="C7719" t="str">
        <f t="shared" si="722"/>
        <v>ON</v>
      </c>
      <c r="D7719" s="4">
        <f t="shared" si="724"/>
        <v>42751.54166664795</v>
      </c>
      <c r="E7719" t="str">
        <f t="shared" si="725"/>
        <v>LRKPLGS</v>
      </c>
      <c r="F7719" s="39">
        <v>105.32073974609375</v>
      </c>
      <c r="G7719">
        <f t="shared" si="723"/>
        <v>1.6212486197135023E-3</v>
      </c>
      <c r="H7719" s="38">
        <f>G7719*SUMIF('Manual Inputs'!$B$11:$B$22,'Expanded kW'!A7719,'Manual Inputs'!$C$11:$C$22)</f>
        <v>49799.965186678921</v>
      </c>
    </row>
    <row r="7720" spans="1:8" x14ac:dyDescent="0.2">
      <c r="A7720">
        <f t="shared" si="720"/>
        <v>1</v>
      </c>
      <c r="B7720" t="b">
        <f t="shared" si="721"/>
        <v>0</v>
      </c>
      <c r="C7720" t="str">
        <f t="shared" si="722"/>
        <v>ON</v>
      </c>
      <c r="D7720" s="4">
        <f t="shared" si="724"/>
        <v>42751.583333314615</v>
      </c>
      <c r="E7720" t="str">
        <f t="shared" si="725"/>
        <v>LRKPLGS</v>
      </c>
      <c r="F7720" s="39">
        <v>105.00279998779297</v>
      </c>
      <c r="G7720">
        <f t="shared" si="723"/>
        <v>1.6163544327229831E-3</v>
      </c>
      <c r="H7720" s="38">
        <f>G7720*SUMIF('Manual Inputs'!$B$11:$B$22,'Expanded kW'!A7720,'Manual Inputs'!$C$11:$C$22)</f>
        <v>49649.630229546914</v>
      </c>
    </row>
    <row r="7721" spans="1:8" x14ac:dyDescent="0.2">
      <c r="A7721">
        <f t="shared" si="720"/>
        <v>1</v>
      </c>
      <c r="B7721" t="b">
        <f t="shared" si="721"/>
        <v>0</v>
      </c>
      <c r="C7721" t="str">
        <f t="shared" si="722"/>
        <v>ON</v>
      </c>
      <c r="D7721" s="4">
        <f t="shared" si="724"/>
        <v>42751.624999981279</v>
      </c>
      <c r="E7721" t="str">
        <f t="shared" si="725"/>
        <v>LRKPLGS</v>
      </c>
      <c r="F7721" s="39">
        <v>95.551826477050781</v>
      </c>
      <c r="G7721">
        <f t="shared" si="723"/>
        <v>1.4708714272277817E-3</v>
      </c>
      <c r="H7721" s="38">
        <f>G7721*SUMIF('Manual Inputs'!$B$11:$B$22,'Expanded kW'!A7721,'Manual Inputs'!$C$11:$C$22)</f>
        <v>45180.822348498572</v>
      </c>
    </row>
    <row r="7722" spans="1:8" x14ac:dyDescent="0.2">
      <c r="A7722">
        <f t="shared" si="720"/>
        <v>1</v>
      </c>
      <c r="B7722" t="b">
        <f t="shared" si="721"/>
        <v>0</v>
      </c>
      <c r="C7722" t="str">
        <f t="shared" si="722"/>
        <v>ON</v>
      </c>
      <c r="D7722" s="4">
        <f t="shared" si="724"/>
        <v>42751.666666647943</v>
      </c>
      <c r="E7722" t="str">
        <f t="shared" si="725"/>
        <v>LRKPLGS</v>
      </c>
      <c r="F7722" s="39">
        <v>86.296714782714844</v>
      </c>
      <c r="G7722">
        <f t="shared" si="723"/>
        <v>1.3284034090965953E-3</v>
      </c>
      <c r="H7722" s="38">
        <f>G7722*SUMIF('Manual Inputs'!$B$11:$B$22,'Expanded kW'!A7722,'Manual Inputs'!$C$11:$C$22)</f>
        <v>40804.625966970118</v>
      </c>
    </row>
    <row r="7723" spans="1:8" x14ac:dyDescent="0.2">
      <c r="A7723">
        <f t="shared" si="720"/>
        <v>1</v>
      </c>
      <c r="B7723" t="b">
        <f t="shared" si="721"/>
        <v>0</v>
      </c>
      <c r="C7723" t="str">
        <f t="shared" si="722"/>
        <v>ON</v>
      </c>
      <c r="D7723" s="4">
        <f t="shared" si="724"/>
        <v>42751.708333314607</v>
      </c>
      <c r="E7723" t="str">
        <f t="shared" si="725"/>
        <v>LRKPLGS</v>
      </c>
      <c r="F7723" s="39">
        <v>82.276283264160156</v>
      </c>
      <c r="G7723">
        <f t="shared" si="723"/>
        <v>1.2665151327151034E-3</v>
      </c>
      <c r="H7723" s="38">
        <f>G7723*SUMIF('Manual Inputs'!$B$11:$B$22,'Expanded kW'!A7723,'Manual Inputs'!$C$11:$C$22)</f>
        <v>38903.601058275672</v>
      </c>
    </row>
    <row r="7724" spans="1:8" x14ac:dyDescent="0.2">
      <c r="A7724">
        <f t="shared" si="720"/>
        <v>1</v>
      </c>
      <c r="B7724" t="b">
        <f t="shared" si="721"/>
        <v>0</v>
      </c>
      <c r="C7724" t="str">
        <f t="shared" si="722"/>
        <v>ON</v>
      </c>
      <c r="D7724" s="4">
        <f t="shared" si="724"/>
        <v>42751.749999981272</v>
      </c>
      <c r="E7724" t="str">
        <f t="shared" si="725"/>
        <v>LRKPLGS</v>
      </c>
      <c r="F7724" s="39">
        <v>87.496017456054687</v>
      </c>
      <c r="G7724">
        <f t="shared" si="723"/>
        <v>1.3468648043399101E-3</v>
      </c>
      <c r="H7724" s="38">
        <f>G7724*SUMIF('Manual Inputs'!$B$11:$B$22,'Expanded kW'!A7724,'Manual Inputs'!$C$11:$C$22)</f>
        <v>41371.705456960408</v>
      </c>
    </row>
    <row r="7725" spans="1:8" x14ac:dyDescent="0.2">
      <c r="A7725">
        <f t="shared" si="720"/>
        <v>1</v>
      </c>
      <c r="B7725" t="b">
        <f t="shared" si="721"/>
        <v>0</v>
      </c>
      <c r="C7725" t="str">
        <f t="shared" si="722"/>
        <v>ON</v>
      </c>
      <c r="D7725" s="4">
        <f t="shared" si="724"/>
        <v>42751.791666647936</v>
      </c>
      <c r="E7725" t="str">
        <f t="shared" si="725"/>
        <v>LRKPLGS</v>
      </c>
      <c r="F7725" s="39">
        <v>96.353073120117187</v>
      </c>
      <c r="G7725">
        <f t="shared" si="723"/>
        <v>1.4832053703547779E-3</v>
      </c>
      <c r="H7725" s="38">
        <f>G7725*SUMIF('Manual Inputs'!$B$11:$B$22,'Expanded kW'!A7725,'Manual Inputs'!$C$11:$C$22)</f>
        <v>45559.684622224006</v>
      </c>
    </row>
    <row r="7726" spans="1:8" x14ac:dyDescent="0.2">
      <c r="A7726">
        <f t="shared" si="720"/>
        <v>1</v>
      </c>
      <c r="B7726" t="b">
        <f t="shared" si="721"/>
        <v>0</v>
      </c>
      <c r="C7726" t="str">
        <f t="shared" si="722"/>
        <v>ON</v>
      </c>
      <c r="D7726" s="4">
        <f t="shared" si="724"/>
        <v>42751.8333333146</v>
      </c>
      <c r="E7726" t="str">
        <f t="shared" si="725"/>
        <v>LRKPLGS</v>
      </c>
      <c r="F7726" s="39">
        <v>94.001091003417969</v>
      </c>
      <c r="G7726">
        <f t="shared" si="723"/>
        <v>1.4470002718197489E-3</v>
      </c>
      <c r="H7726" s="38">
        <f>G7726*SUMIF('Manual Inputs'!$B$11:$B$22,'Expanded kW'!A7726,'Manual Inputs'!$C$11:$C$22)</f>
        <v>44447.571017499191</v>
      </c>
    </row>
    <row r="7727" spans="1:8" x14ac:dyDescent="0.2">
      <c r="A7727">
        <f t="shared" si="720"/>
        <v>1</v>
      </c>
      <c r="B7727" t="b">
        <f t="shared" si="721"/>
        <v>0</v>
      </c>
      <c r="C7727" t="str">
        <f t="shared" si="722"/>
        <v>OFF</v>
      </c>
      <c r="D7727" s="4">
        <f t="shared" si="724"/>
        <v>42751.874999981264</v>
      </c>
      <c r="E7727" t="str">
        <f t="shared" si="725"/>
        <v>LRKPLGS</v>
      </c>
      <c r="F7727" s="39">
        <v>89.578086853027344</v>
      </c>
      <c r="G7727">
        <f t="shared" si="723"/>
        <v>1.3789150172811352E-3</v>
      </c>
      <c r="H7727" s="38">
        <f>G7727*SUMIF('Manual Inputs'!$B$11:$B$22,'Expanded kW'!A7727,'Manual Inputs'!$C$11:$C$22)</f>
        <v>42356.19325808539</v>
      </c>
    </row>
    <row r="7728" spans="1:8" x14ac:dyDescent="0.2">
      <c r="A7728">
        <f t="shared" si="720"/>
        <v>1</v>
      </c>
      <c r="B7728" t="b">
        <f t="shared" si="721"/>
        <v>0</v>
      </c>
      <c r="C7728" t="str">
        <f t="shared" si="722"/>
        <v>OFF</v>
      </c>
      <c r="D7728" s="4">
        <f t="shared" si="724"/>
        <v>42751.916666647929</v>
      </c>
      <c r="E7728" t="str">
        <f t="shared" si="725"/>
        <v>LRKPLGS</v>
      </c>
      <c r="F7728" s="39">
        <v>88.230186462402344</v>
      </c>
      <c r="G7728">
        <f t="shared" si="723"/>
        <v>1.3581661918068712E-3</v>
      </c>
      <c r="H7728" s="38">
        <f>G7728*SUMIF('Manual Inputs'!$B$11:$B$22,'Expanded kW'!A7728,'Manual Inputs'!$C$11:$C$22)</f>
        <v>41718.8506730441</v>
      </c>
    </row>
    <row r="7729" spans="1:8" x14ac:dyDescent="0.2">
      <c r="A7729">
        <f t="shared" si="720"/>
        <v>1</v>
      </c>
      <c r="B7729" t="b">
        <f t="shared" si="721"/>
        <v>0</v>
      </c>
      <c r="C7729" t="str">
        <f t="shared" si="722"/>
        <v>OFF</v>
      </c>
      <c r="D7729" s="4">
        <f t="shared" si="724"/>
        <v>42751.958333314593</v>
      </c>
      <c r="E7729" t="str">
        <f t="shared" si="725"/>
        <v>LRKPLGS</v>
      </c>
      <c r="F7729" s="39">
        <v>80.510002136230469</v>
      </c>
      <c r="G7729">
        <f t="shared" si="723"/>
        <v>1.2393259879409069E-3</v>
      </c>
      <c r="H7729" s="38">
        <f>G7729*SUMIF('Manual Inputs'!$B$11:$B$22,'Expanded kW'!A7729,'Manual Inputs'!$C$11:$C$22)</f>
        <v>38068.430901924308</v>
      </c>
    </row>
    <row r="7730" spans="1:8" x14ac:dyDescent="0.2">
      <c r="A7730">
        <f t="shared" si="720"/>
        <v>1</v>
      </c>
      <c r="B7730" t="b">
        <f t="shared" si="721"/>
        <v>0</v>
      </c>
      <c r="C7730" t="str">
        <f t="shared" si="722"/>
        <v>OFF</v>
      </c>
      <c r="D7730" s="4">
        <f t="shared" si="724"/>
        <v>42751.999999981257</v>
      </c>
      <c r="E7730" t="str">
        <f t="shared" si="725"/>
        <v>LRKPLGS</v>
      </c>
      <c r="F7730" s="39">
        <v>80.179977416992188</v>
      </c>
      <c r="G7730">
        <f t="shared" si="723"/>
        <v>1.2342457718141847E-3</v>
      </c>
      <c r="H7730" s="38">
        <f>G7730*SUMIF('Manual Inputs'!$B$11:$B$22,'Expanded kW'!A7730,'Manual Inputs'!$C$11:$C$22)</f>
        <v>37912.381679630271</v>
      </c>
    </row>
    <row r="7731" spans="1:8" x14ac:dyDescent="0.2">
      <c r="A7731">
        <f t="shared" si="720"/>
        <v>1</v>
      </c>
      <c r="B7731" t="b">
        <f t="shared" si="721"/>
        <v>0</v>
      </c>
      <c r="C7731" t="str">
        <f t="shared" si="722"/>
        <v>OFF</v>
      </c>
      <c r="D7731" s="4">
        <f t="shared" si="724"/>
        <v>42752.041666647921</v>
      </c>
      <c r="E7731" t="str">
        <f t="shared" si="725"/>
        <v>LRKPLGS</v>
      </c>
      <c r="F7731" s="39">
        <v>79.435653686523438</v>
      </c>
      <c r="G7731">
        <f t="shared" si="723"/>
        <v>1.2227880681980532E-3</v>
      </c>
      <c r="H7731" s="38">
        <f>G7731*SUMIF('Manual Inputs'!$B$11:$B$22,'Expanded kW'!A7731,'Manual Inputs'!$C$11:$C$22)</f>
        <v>37560.434893514597</v>
      </c>
    </row>
    <row r="7732" spans="1:8" x14ac:dyDescent="0.2">
      <c r="A7732">
        <f t="shared" si="720"/>
        <v>1</v>
      </c>
      <c r="B7732" t="b">
        <f t="shared" si="721"/>
        <v>0</v>
      </c>
      <c r="C7732" t="str">
        <f t="shared" si="722"/>
        <v>OFF</v>
      </c>
      <c r="D7732" s="4">
        <f t="shared" si="724"/>
        <v>42752.083333314586</v>
      </c>
      <c r="E7732" t="str">
        <f t="shared" si="725"/>
        <v>LRKPLGS</v>
      </c>
      <c r="F7732" s="39">
        <v>77.810531616210938</v>
      </c>
      <c r="G7732">
        <f t="shared" si="723"/>
        <v>1.1977718470842264E-3</v>
      </c>
      <c r="H7732" s="38">
        <f>G7732*SUMIF('Manual Inputs'!$B$11:$B$22,'Expanded kW'!A7732,'Manual Inputs'!$C$11:$C$22)</f>
        <v>36792.010528847451</v>
      </c>
    </row>
    <row r="7733" spans="1:8" x14ac:dyDescent="0.2">
      <c r="A7733">
        <f t="shared" si="720"/>
        <v>1</v>
      </c>
      <c r="B7733" t="b">
        <f t="shared" si="721"/>
        <v>0</v>
      </c>
      <c r="C7733" t="str">
        <f t="shared" si="722"/>
        <v>OFF</v>
      </c>
      <c r="D7733" s="4">
        <f t="shared" si="724"/>
        <v>42752.12499998125</v>
      </c>
      <c r="E7733" t="str">
        <f t="shared" si="725"/>
        <v>LRKPLGS</v>
      </c>
      <c r="F7733" s="39">
        <v>66.745071411132813</v>
      </c>
      <c r="G7733">
        <f t="shared" si="723"/>
        <v>1.0274363355104676E-3</v>
      </c>
      <c r="H7733" s="38">
        <f>G7733*SUMIF('Manual Inputs'!$B$11:$B$22,'Expanded kW'!A7733,'Manual Inputs'!$C$11:$C$22)</f>
        <v>31559.807125073796</v>
      </c>
    </row>
    <row r="7734" spans="1:8" x14ac:dyDescent="0.2">
      <c r="A7734">
        <f t="shared" si="720"/>
        <v>1</v>
      </c>
      <c r="B7734" t="b">
        <f t="shared" si="721"/>
        <v>0</v>
      </c>
      <c r="C7734" t="str">
        <f t="shared" si="722"/>
        <v>OFF</v>
      </c>
      <c r="D7734" s="4">
        <f t="shared" si="724"/>
        <v>42752.166666647914</v>
      </c>
      <c r="E7734" t="str">
        <f t="shared" si="725"/>
        <v>LRKPLGS</v>
      </c>
      <c r="F7734" s="39">
        <v>67.686080932617188</v>
      </c>
      <c r="G7734">
        <f t="shared" si="723"/>
        <v>1.0419217102953554E-3</v>
      </c>
      <c r="H7734" s="38">
        <f>G7734*SUMIF('Manual Inputs'!$B$11:$B$22,'Expanded kW'!A7734,'Manual Inputs'!$C$11:$C$22)</f>
        <v>32004.755019697684</v>
      </c>
    </row>
    <row r="7735" spans="1:8" x14ac:dyDescent="0.2">
      <c r="A7735">
        <f t="shared" si="720"/>
        <v>1</v>
      </c>
      <c r="B7735" t="b">
        <f t="shared" si="721"/>
        <v>0</v>
      </c>
      <c r="C7735" t="str">
        <f t="shared" si="722"/>
        <v>OFF</v>
      </c>
      <c r="D7735" s="4">
        <f t="shared" si="724"/>
        <v>42752.208333314578</v>
      </c>
      <c r="E7735" t="str">
        <f t="shared" si="725"/>
        <v>LRKPLGS</v>
      </c>
      <c r="F7735" s="39">
        <v>73.553359985351563</v>
      </c>
      <c r="G7735">
        <f t="shared" si="723"/>
        <v>1.1322393256923966E-3</v>
      </c>
      <c r="H7735" s="38">
        <f>G7735*SUMIF('Manual Inputs'!$B$11:$B$22,'Expanded kW'!A7735,'Manual Inputs'!$C$11:$C$22)</f>
        <v>34779.045185823677</v>
      </c>
    </row>
    <row r="7736" spans="1:8" x14ac:dyDescent="0.2">
      <c r="A7736">
        <f t="shared" si="720"/>
        <v>1</v>
      </c>
      <c r="B7736" t="b">
        <f t="shared" si="721"/>
        <v>0</v>
      </c>
      <c r="C7736" t="str">
        <f t="shared" si="722"/>
        <v>OFF</v>
      </c>
      <c r="D7736" s="4">
        <f t="shared" si="724"/>
        <v>42752.249999981243</v>
      </c>
      <c r="E7736" t="str">
        <f t="shared" si="725"/>
        <v>LRKPLGS</v>
      </c>
      <c r="F7736" s="39">
        <v>82.583000183105469</v>
      </c>
      <c r="G7736">
        <f t="shared" si="723"/>
        <v>1.2712365615873431E-3</v>
      </c>
      <c r="H7736" s="38">
        <f>G7736*SUMIF('Manual Inputs'!$B$11:$B$22,'Expanded kW'!A7736,'Manual Inputs'!$C$11:$C$22)</f>
        <v>39048.629396687124</v>
      </c>
    </row>
    <row r="7737" spans="1:8" x14ac:dyDescent="0.2">
      <c r="A7737">
        <f t="shared" si="720"/>
        <v>1</v>
      </c>
      <c r="B7737" t="b">
        <f t="shared" si="721"/>
        <v>0</v>
      </c>
      <c r="C7737" t="str">
        <f t="shared" si="722"/>
        <v>ON</v>
      </c>
      <c r="D7737" s="4">
        <f t="shared" si="724"/>
        <v>42752.291666647907</v>
      </c>
      <c r="E7737" t="str">
        <f t="shared" si="725"/>
        <v>LRKPLGS</v>
      </c>
      <c r="F7737" s="39">
        <v>101.32804870605469</v>
      </c>
      <c r="G7737">
        <f t="shared" si="723"/>
        <v>1.5597873647582941E-3</v>
      </c>
      <c r="H7737" s="38">
        <f>G7737*SUMIF('Manual Inputs'!$B$11:$B$22,'Expanded kW'!A7737,'Manual Inputs'!$C$11:$C$22)</f>
        <v>47912.057113924566</v>
      </c>
    </row>
    <row r="7738" spans="1:8" x14ac:dyDescent="0.2">
      <c r="A7738">
        <f t="shared" si="720"/>
        <v>1</v>
      </c>
      <c r="B7738" t="b">
        <f t="shared" si="721"/>
        <v>0</v>
      </c>
      <c r="C7738" t="str">
        <f t="shared" si="722"/>
        <v>ON</v>
      </c>
      <c r="D7738" s="4">
        <f t="shared" si="724"/>
        <v>42752.333333314571</v>
      </c>
      <c r="E7738" t="str">
        <f t="shared" si="725"/>
        <v>LRKPLGS</v>
      </c>
      <c r="F7738" s="39">
        <v>104.4486083984375</v>
      </c>
      <c r="G7738">
        <f t="shared" si="723"/>
        <v>1.6078235170508615E-3</v>
      </c>
      <c r="H7738" s="38">
        <f>G7738*SUMIF('Manual Inputs'!$B$11:$B$22,'Expanded kW'!A7738,'Manual Inputs'!$C$11:$C$22)</f>
        <v>49387.585717486065</v>
      </c>
    </row>
    <row r="7739" spans="1:8" x14ac:dyDescent="0.2">
      <c r="A7739">
        <f t="shared" si="720"/>
        <v>1</v>
      </c>
      <c r="B7739" t="b">
        <f t="shared" si="721"/>
        <v>0</v>
      </c>
      <c r="C7739" t="str">
        <f t="shared" si="722"/>
        <v>ON</v>
      </c>
      <c r="D7739" s="4">
        <f t="shared" si="724"/>
        <v>42752.374999981235</v>
      </c>
      <c r="E7739" t="str">
        <f t="shared" si="725"/>
        <v>LRKPLGS</v>
      </c>
      <c r="F7739" s="39">
        <v>110.2308349609375</v>
      </c>
      <c r="G7739">
        <f t="shared" si="723"/>
        <v>1.6968318819362931E-3</v>
      </c>
      <c r="H7739" s="38">
        <f>G7739*SUMIF('Manual Inputs'!$B$11:$B$22,'Expanded kW'!A7739,'Manual Inputs'!$C$11:$C$22)</f>
        <v>52121.659578039922</v>
      </c>
    </row>
    <row r="7740" spans="1:8" x14ac:dyDescent="0.2">
      <c r="A7740">
        <f t="shared" si="720"/>
        <v>1</v>
      </c>
      <c r="B7740" t="b">
        <f t="shared" si="721"/>
        <v>0</v>
      </c>
      <c r="C7740" t="str">
        <f t="shared" si="722"/>
        <v>ON</v>
      </c>
      <c r="D7740" s="4">
        <f t="shared" si="724"/>
        <v>42752.4166666479</v>
      </c>
      <c r="E7740" t="str">
        <f t="shared" si="725"/>
        <v>LRKPLGS</v>
      </c>
      <c r="F7740" s="39">
        <v>105.47202301025391</v>
      </c>
      <c r="G7740">
        <f t="shared" si="723"/>
        <v>1.6235773897524965E-3</v>
      </c>
      <c r="H7740" s="38">
        <f>G7740*SUMIF('Manual Inputs'!$B$11:$B$22,'Expanded kW'!A7740,'Manual Inputs'!$C$11:$C$22)</f>
        <v>49871.498118432588</v>
      </c>
    </row>
    <row r="7741" spans="1:8" x14ac:dyDescent="0.2">
      <c r="A7741">
        <f t="shared" si="720"/>
        <v>1</v>
      </c>
      <c r="B7741" t="b">
        <f t="shared" si="721"/>
        <v>0</v>
      </c>
      <c r="C7741" t="str">
        <f t="shared" si="722"/>
        <v>ON</v>
      </c>
      <c r="D7741" s="4">
        <f t="shared" si="724"/>
        <v>42752.458333314564</v>
      </c>
      <c r="E7741" t="str">
        <f t="shared" si="725"/>
        <v>LRKPLGS</v>
      </c>
      <c r="F7741" s="39">
        <v>93.757560729980469</v>
      </c>
      <c r="G7741">
        <f t="shared" si="723"/>
        <v>1.4432515028629336E-3</v>
      </c>
      <c r="H7741" s="38">
        <f>G7741*SUMIF('Manual Inputs'!$B$11:$B$22,'Expanded kW'!A7741,'Manual Inputs'!$C$11:$C$22)</f>
        <v>44332.419916506857</v>
      </c>
    </row>
    <row r="7742" spans="1:8" x14ac:dyDescent="0.2">
      <c r="A7742">
        <f t="shared" si="720"/>
        <v>1</v>
      </c>
      <c r="B7742" t="b">
        <f t="shared" si="721"/>
        <v>0</v>
      </c>
      <c r="C7742" t="str">
        <f t="shared" si="722"/>
        <v>ON</v>
      </c>
      <c r="D7742" s="4">
        <f t="shared" si="724"/>
        <v>42752.499999981228</v>
      </c>
      <c r="E7742" t="str">
        <f t="shared" si="725"/>
        <v>LRKPLGS</v>
      </c>
      <c r="F7742" s="39">
        <v>100.66606140136719</v>
      </c>
      <c r="G7742">
        <f t="shared" si="723"/>
        <v>1.5495971020751812E-3</v>
      </c>
      <c r="H7742" s="38">
        <f>G7742*SUMIF('Manual Inputs'!$B$11:$B$22,'Expanded kW'!A7742,'Manual Inputs'!$C$11:$C$22)</f>
        <v>47599.042366715832</v>
      </c>
    </row>
    <row r="7743" spans="1:8" x14ac:dyDescent="0.2">
      <c r="A7743">
        <f t="shared" si="720"/>
        <v>1</v>
      </c>
      <c r="B7743" t="b">
        <f t="shared" si="721"/>
        <v>0</v>
      </c>
      <c r="C7743" t="str">
        <f t="shared" si="722"/>
        <v>ON</v>
      </c>
      <c r="D7743" s="4">
        <f t="shared" si="724"/>
        <v>42752.541666647892</v>
      </c>
      <c r="E7743" t="str">
        <f t="shared" si="725"/>
        <v>LRKPLGS</v>
      </c>
      <c r="F7743" s="39">
        <v>109.92948150634766</v>
      </c>
      <c r="G7743">
        <f t="shared" si="723"/>
        <v>1.6921930152375068E-3</v>
      </c>
      <c r="H7743" s="38">
        <f>G7743*SUMIF('Manual Inputs'!$B$11:$B$22,'Expanded kW'!A7743,'Manual Inputs'!$C$11:$C$22)</f>
        <v>51979.167305543167</v>
      </c>
    </row>
    <row r="7744" spans="1:8" x14ac:dyDescent="0.2">
      <c r="A7744">
        <f t="shared" si="720"/>
        <v>1</v>
      </c>
      <c r="B7744" t="b">
        <f t="shared" si="721"/>
        <v>0</v>
      </c>
      <c r="C7744" t="str">
        <f t="shared" si="722"/>
        <v>ON</v>
      </c>
      <c r="D7744" s="4">
        <f t="shared" si="724"/>
        <v>42752.583333314557</v>
      </c>
      <c r="E7744" t="str">
        <f t="shared" si="725"/>
        <v>LRKPLGS</v>
      </c>
      <c r="F7744" s="39">
        <v>111.02084350585937</v>
      </c>
      <c r="G7744">
        <f t="shared" si="723"/>
        <v>1.708992832059737E-3</v>
      </c>
      <c r="H7744" s="38">
        <f>G7744*SUMIF('Manual Inputs'!$B$11:$B$22,'Expanded kW'!A7744,'Manual Inputs'!$C$11:$C$22)</f>
        <v>52495.208018063553</v>
      </c>
    </row>
    <row r="7745" spans="1:8" x14ac:dyDescent="0.2">
      <c r="A7745">
        <f t="shared" si="720"/>
        <v>1</v>
      </c>
      <c r="B7745" t="b">
        <f t="shared" si="721"/>
        <v>0</v>
      </c>
      <c r="C7745" t="str">
        <f t="shared" si="722"/>
        <v>ON</v>
      </c>
      <c r="D7745" s="4">
        <f t="shared" si="724"/>
        <v>42752.624999981221</v>
      </c>
      <c r="E7745" t="str">
        <f t="shared" si="725"/>
        <v>LRKPLGS</v>
      </c>
      <c r="F7745" s="39">
        <v>104.93861389160156</v>
      </c>
      <c r="G7745">
        <f t="shared" si="723"/>
        <v>1.6153663878221783E-3</v>
      </c>
      <c r="H7745" s="38">
        <f>G7745*SUMIF('Manual Inputs'!$B$11:$B$22,'Expanded kW'!A7745,'Manual Inputs'!$C$11:$C$22)</f>
        <v>49619.280410854917</v>
      </c>
    </row>
    <row r="7746" spans="1:8" x14ac:dyDescent="0.2">
      <c r="A7746">
        <f t="shared" ref="A7746:A7809" si="726">MONTH(D7746)</f>
        <v>1</v>
      </c>
      <c r="B7746" t="b">
        <f t="shared" ref="B7746:B7809" si="727">IF(ISNA(VLOOKUP(DATE(YEAR(D7746),MONTH(D7746),DAY(D7746)),Holidays,1,FALSE)),FALSE,TRUE)</f>
        <v>0</v>
      </c>
      <c r="C7746" t="str">
        <f t="shared" ref="C7746:C7809" si="728">IF(OR(HOUR(D7746)&lt;PkStart,HOUR(D7746)&gt;OPkStart-1,WEEKDAY(D7746,2)&gt;5,B7746)=TRUE,"OFF","ON")</f>
        <v>ON</v>
      </c>
      <c r="D7746" s="4">
        <f t="shared" si="724"/>
        <v>42752.666666647885</v>
      </c>
      <c r="E7746" t="str">
        <f t="shared" si="725"/>
        <v>LRKPLGS</v>
      </c>
      <c r="F7746" s="39">
        <v>92.230606079101563</v>
      </c>
      <c r="G7746">
        <f t="shared" ref="G7746:G7809" si="729">IF(SUMIF($A$2:$A$8761,A7746,$F$2:$F$8761)=0,0,F7746/SUMIF($A$2:$A$8761,A7746,$F$2:$F$8761))</f>
        <v>1.4197464161528456E-3</v>
      </c>
      <c r="H7746" s="38">
        <f>G7746*SUMIF('Manual Inputs'!$B$11:$B$22,'Expanded kW'!A7746,'Manual Inputs'!$C$11:$C$22)</f>
        <v>43610.41313380927</v>
      </c>
    </row>
    <row r="7747" spans="1:8" x14ac:dyDescent="0.2">
      <c r="A7747">
        <f t="shared" si="726"/>
        <v>1</v>
      </c>
      <c r="B7747" t="b">
        <f t="shared" si="727"/>
        <v>0</v>
      </c>
      <c r="C7747" t="str">
        <f t="shared" si="728"/>
        <v>ON</v>
      </c>
      <c r="D7747" s="4">
        <f t="shared" si="724"/>
        <v>42752.708333314549</v>
      </c>
      <c r="E7747" t="str">
        <f t="shared" si="725"/>
        <v>LRKPLGS</v>
      </c>
      <c r="F7747" s="39">
        <v>80.457962036132813</v>
      </c>
      <c r="G7747">
        <f t="shared" si="729"/>
        <v>1.2385249117173969E-3</v>
      </c>
      <c r="H7747" s="38">
        <f>G7747*SUMIF('Manual Inputs'!$B$11:$B$22,'Expanded kW'!A7747,'Manual Inputs'!$C$11:$C$22)</f>
        <v>38043.824208319398</v>
      </c>
    </row>
    <row r="7748" spans="1:8" x14ac:dyDescent="0.2">
      <c r="A7748">
        <f t="shared" si="726"/>
        <v>1</v>
      </c>
      <c r="B7748" t="b">
        <f t="shared" si="727"/>
        <v>0</v>
      </c>
      <c r="C7748" t="str">
        <f t="shared" si="728"/>
        <v>ON</v>
      </c>
      <c r="D7748" s="4">
        <f t="shared" ref="D7748:D7811" si="730">+D7747+1/24</f>
        <v>42752.749999981213</v>
      </c>
      <c r="E7748" t="str">
        <f t="shared" ref="E7748:E7811" si="731">+E7747</f>
        <v>LRKPLGS</v>
      </c>
      <c r="F7748" s="39">
        <v>78.573158264160156</v>
      </c>
      <c r="G7748">
        <f t="shared" si="729"/>
        <v>1.2095112955853016E-3</v>
      </c>
      <c r="H7748" s="38">
        <f>G7748*SUMIF('Manual Inputs'!$B$11:$B$22,'Expanded kW'!A7748,'Manual Inputs'!$C$11:$C$22)</f>
        <v>37152.611684990712</v>
      </c>
    </row>
    <row r="7749" spans="1:8" x14ac:dyDescent="0.2">
      <c r="A7749">
        <f t="shared" si="726"/>
        <v>1</v>
      </c>
      <c r="B7749" t="b">
        <f t="shared" si="727"/>
        <v>0</v>
      </c>
      <c r="C7749" t="str">
        <f t="shared" si="728"/>
        <v>ON</v>
      </c>
      <c r="D7749" s="4">
        <f t="shared" si="730"/>
        <v>42752.791666647878</v>
      </c>
      <c r="E7749" t="str">
        <f t="shared" si="731"/>
        <v>LRKPLGS</v>
      </c>
      <c r="F7749" s="39">
        <v>80.024154663085937</v>
      </c>
      <c r="G7749">
        <f t="shared" si="729"/>
        <v>1.2318471234064781E-3</v>
      </c>
      <c r="H7749" s="38">
        <f>G7749*SUMIF('Manual Inputs'!$B$11:$B$22,'Expanded kW'!A7749,'Manual Inputs'!$C$11:$C$22)</f>
        <v>37838.702290950219</v>
      </c>
    </row>
    <row r="7750" spans="1:8" x14ac:dyDescent="0.2">
      <c r="A7750">
        <f t="shared" si="726"/>
        <v>1</v>
      </c>
      <c r="B7750" t="b">
        <f t="shared" si="727"/>
        <v>0</v>
      </c>
      <c r="C7750" t="str">
        <f t="shared" si="728"/>
        <v>ON</v>
      </c>
      <c r="D7750" s="4">
        <f t="shared" si="730"/>
        <v>42752.833333314542</v>
      </c>
      <c r="E7750" t="str">
        <f t="shared" si="731"/>
        <v>LRKPLGS</v>
      </c>
      <c r="F7750" s="39">
        <v>74.178787231445313</v>
      </c>
      <c r="G7750">
        <f t="shared" si="729"/>
        <v>1.1418668032614411E-3</v>
      </c>
      <c r="H7750" s="38">
        <f>G7750*SUMIF('Manual Inputs'!$B$11:$B$22,'Expanded kW'!A7750,'Manual Inputs'!$C$11:$C$22)</f>
        <v>35074.772837921031</v>
      </c>
    </row>
    <row r="7751" spans="1:8" x14ac:dyDescent="0.2">
      <c r="A7751">
        <f t="shared" si="726"/>
        <v>1</v>
      </c>
      <c r="B7751" t="b">
        <f t="shared" si="727"/>
        <v>0</v>
      </c>
      <c r="C7751" t="str">
        <f t="shared" si="728"/>
        <v>OFF</v>
      </c>
      <c r="D7751" s="4">
        <f t="shared" si="730"/>
        <v>42752.874999981206</v>
      </c>
      <c r="E7751" t="str">
        <f t="shared" si="731"/>
        <v>LRKPLGS</v>
      </c>
      <c r="F7751" s="39">
        <v>70.418663024902344</v>
      </c>
      <c r="G7751">
        <f t="shared" si="729"/>
        <v>1.08398555219441E-3</v>
      </c>
      <c r="H7751" s="38">
        <f>G7751*SUMIF('Manual Inputs'!$B$11:$B$22,'Expanded kW'!A7751,'Manual Inputs'!$C$11:$C$22)</f>
        <v>33296.831902119986</v>
      </c>
    </row>
    <row r="7752" spans="1:8" x14ac:dyDescent="0.2">
      <c r="A7752">
        <f t="shared" si="726"/>
        <v>1</v>
      </c>
      <c r="B7752" t="b">
        <f t="shared" si="727"/>
        <v>0</v>
      </c>
      <c r="C7752" t="str">
        <f t="shared" si="728"/>
        <v>OFF</v>
      </c>
      <c r="D7752" s="4">
        <f t="shared" si="730"/>
        <v>42752.91666664787</v>
      </c>
      <c r="E7752" t="str">
        <f t="shared" si="731"/>
        <v>LRKPLGS</v>
      </c>
      <c r="F7752" s="39">
        <v>62.267375946044922</v>
      </c>
      <c r="G7752">
        <f t="shared" si="729"/>
        <v>9.5850919343216294E-4</v>
      </c>
      <c r="H7752" s="38">
        <f>G7752*SUMIF('Manual Inputs'!$B$11:$B$22,'Expanded kW'!A7752,'Manual Inputs'!$C$11:$C$22)</f>
        <v>29442.569069060261</v>
      </c>
    </row>
    <row r="7753" spans="1:8" x14ac:dyDescent="0.2">
      <c r="A7753">
        <f t="shared" si="726"/>
        <v>1</v>
      </c>
      <c r="B7753" t="b">
        <f t="shared" si="727"/>
        <v>0</v>
      </c>
      <c r="C7753" t="str">
        <f t="shared" si="728"/>
        <v>OFF</v>
      </c>
      <c r="D7753" s="4">
        <f t="shared" si="730"/>
        <v>42752.958333314535</v>
      </c>
      <c r="E7753" t="str">
        <f t="shared" si="731"/>
        <v>LRKPLGS</v>
      </c>
      <c r="F7753" s="39">
        <v>60.029659271240234</v>
      </c>
      <c r="G7753">
        <f t="shared" si="729"/>
        <v>9.2406303326387053E-4</v>
      </c>
      <c r="H7753" s="38">
        <f>G7753*SUMIF('Manual Inputs'!$B$11:$B$22,'Expanded kW'!A7753,'Manual Inputs'!$C$11:$C$22)</f>
        <v>28384.484851539775</v>
      </c>
    </row>
    <row r="7754" spans="1:8" x14ac:dyDescent="0.2">
      <c r="A7754">
        <f t="shared" si="726"/>
        <v>1</v>
      </c>
      <c r="B7754" t="b">
        <f t="shared" si="727"/>
        <v>0</v>
      </c>
      <c r="C7754" t="str">
        <f t="shared" si="728"/>
        <v>OFF</v>
      </c>
      <c r="D7754" s="4">
        <f t="shared" si="730"/>
        <v>42752.999999981199</v>
      </c>
      <c r="E7754" t="str">
        <f t="shared" si="731"/>
        <v>LRKPLGS</v>
      </c>
      <c r="F7754" s="39">
        <v>58.336357116699219</v>
      </c>
      <c r="G7754">
        <f t="shared" si="729"/>
        <v>8.9799728602903551E-4</v>
      </c>
      <c r="H7754" s="38">
        <f>G7754*SUMIF('Manual Inputs'!$B$11:$B$22,'Expanded kW'!A7754,'Manual Inputs'!$C$11:$C$22)</f>
        <v>27583.822146834471</v>
      </c>
    </row>
    <row r="7755" spans="1:8" x14ac:dyDescent="0.2">
      <c r="A7755">
        <f t="shared" si="726"/>
        <v>1</v>
      </c>
      <c r="B7755" t="b">
        <f t="shared" si="727"/>
        <v>0</v>
      </c>
      <c r="C7755" t="str">
        <f t="shared" si="728"/>
        <v>OFF</v>
      </c>
      <c r="D7755" s="4">
        <f t="shared" si="730"/>
        <v>42753.041666647863</v>
      </c>
      <c r="E7755" t="str">
        <f t="shared" si="731"/>
        <v>LRKPLGS</v>
      </c>
      <c r="F7755" s="39">
        <v>56.7850341796875</v>
      </c>
      <c r="G7755">
        <f t="shared" si="729"/>
        <v>8.7411708753799301E-4</v>
      </c>
      <c r="H7755" s="38">
        <f>G7755*SUMIF('Manual Inputs'!$B$11:$B$22,'Expanded kW'!A7755,'Manual Inputs'!$C$11:$C$22)</f>
        <v>26850.293039056382</v>
      </c>
    </row>
    <row r="7756" spans="1:8" x14ac:dyDescent="0.2">
      <c r="A7756">
        <f t="shared" si="726"/>
        <v>1</v>
      </c>
      <c r="B7756" t="b">
        <f t="shared" si="727"/>
        <v>0</v>
      </c>
      <c r="C7756" t="str">
        <f t="shared" si="728"/>
        <v>OFF</v>
      </c>
      <c r="D7756" s="4">
        <f t="shared" si="730"/>
        <v>42753.083333314527</v>
      </c>
      <c r="E7756" t="str">
        <f t="shared" si="731"/>
        <v>LRKPLGS</v>
      </c>
      <c r="F7756" s="39">
        <v>56.345119476318359</v>
      </c>
      <c r="G7756">
        <f t="shared" si="729"/>
        <v>8.6734528639656255E-4</v>
      </c>
      <c r="H7756" s="38">
        <f>G7756*SUMIF('Manual Inputs'!$B$11:$B$22,'Expanded kW'!A7756,'Manual Inputs'!$C$11:$C$22)</f>
        <v>26642.283325435812</v>
      </c>
    </row>
    <row r="7757" spans="1:8" x14ac:dyDescent="0.2">
      <c r="A7757">
        <f t="shared" si="726"/>
        <v>1</v>
      </c>
      <c r="B7757" t="b">
        <f t="shared" si="727"/>
        <v>0</v>
      </c>
      <c r="C7757" t="str">
        <f t="shared" si="728"/>
        <v>OFF</v>
      </c>
      <c r="D7757" s="4">
        <f t="shared" si="730"/>
        <v>42753.124999981192</v>
      </c>
      <c r="E7757" t="str">
        <f t="shared" si="731"/>
        <v>LRKPLGS</v>
      </c>
      <c r="F7757" s="39">
        <v>57.47576904296875</v>
      </c>
      <c r="G7757">
        <f t="shared" si="729"/>
        <v>8.8474987407540678E-4</v>
      </c>
      <c r="H7757" s="38">
        <f>G7757*SUMIF('Manual Inputs'!$B$11:$B$22,'Expanded kW'!A7757,'Manual Inputs'!$C$11:$C$22)</f>
        <v>27176.900810968727</v>
      </c>
    </row>
    <row r="7758" spans="1:8" x14ac:dyDescent="0.2">
      <c r="A7758">
        <f t="shared" si="726"/>
        <v>1</v>
      </c>
      <c r="B7758" t="b">
        <f t="shared" si="727"/>
        <v>0</v>
      </c>
      <c r="C7758" t="str">
        <f t="shared" si="728"/>
        <v>OFF</v>
      </c>
      <c r="D7758" s="4">
        <f t="shared" si="730"/>
        <v>42753.166666647856</v>
      </c>
      <c r="E7758" t="str">
        <f t="shared" si="731"/>
        <v>LRKPLGS</v>
      </c>
      <c r="F7758" s="39">
        <v>63.834949493408203</v>
      </c>
      <c r="G7758">
        <f t="shared" si="729"/>
        <v>9.8263954473893278E-4</v>
      </c>
      <c r="H7758" s="38">
        <f>G7758*SUMIF('Manual Inputs'!$B$11:$B$22,'Expanded kW'!A7758,'Manual Inputs'!$C$11:$C$22)</f>
        <v>30183.782131885768</v>
      </c>
    </row>
    <row r="7759" spans="1:8" x14ac:dyDescent="0.2">
      <c r="A7759">
        <f t="shared" si="726"/>
        <v>1</v>
      </c>
      <c r="B7759" t="b">
        <f t="shared" si="727"/>
        <v>0</v>
      </c>
      <c r="C7759" t="str">
        <f t="shared" si="728"/>
        <v>OFF</v>
      </c>
      <c r="D7759" s="4">
        <f t="shared" si="730"/>
        <v>42753.20833331452</v>
      </c>
      <c r="E7759" t="str">
        <f t="shared" si="731"/>
        <v>LRKPLGS</v>
      </c>
      <c r="F7759" s="39">
        <v>78.599006652832031</v>
      </c>
      <c r="G7759">
        <f t="shared" si="729"/>
        <v>1.2099091912377356E-3</v>
      </c>
      <c r="H7759" s="38">
        <f>G7759*SUMIF('Manual Inputs'!$B$11:$B$22,'Expanded kW'!A7759,'Manual Inputs'!$C$11:$C$22)</f>
        <v>37164.833863253938</v>
      </c>
    </row>
    <row r="7760" spans="1:8" x14ac:dyDescent="0.2">
      <c r="A7760">
        <f t="shared" si="726"/>
        <v>1</v>
      </c>
      <c r="B7760" t="b">
        <f t="shared" si="727"/>
        <v>0</v>
      </c>
      <c r="C7760" t="str">
        <f t="shared" si="728"/>
        <v>OFF</v>
      </c>
      <c r="D7760" s="4">
        <f t="shared" si="730"/>
        <v>42753.249999981184</v>
      </c>
      <c r="E7760" t="str">
        <f t="shared" si="731"/>
        <v>LRKPLGS</v>
      </c>
      <c r="F7760" s="39">
        <v>89.818336486816406</v>
      </c>
      <c r="G7760">
        <f t="shared" si="729"/>
        <v>1.3826132859042592E-3</v>
      </c>
      <c r="H7760" s="38">
        <f>G7760*SUMIF('Manual Inputs'!$B$11:$B$22,'Expanded kW'!A7760,'Manual Inputs'!$C$11:$C$22)</f>
        <v>42469.793138105713</v>
      </c>
    </row>
    <row r="7761" spans="1:8" x14ac:dyDescent="0.2">
      <c r="A7761">
        <f t="shared" si="726"/>
        <v>1</v>
      </c>
      <c r="B7761" t="b">
        <f t="shared" si="727"/>
        <v>0</v>
      </c>
      <c r="C7761" t="str">
        <f t="shared" si="728"/>
        <v>ON</v>
      </c>
      <c r="D7761" s="4">
        <f t="shared" si="730"/>
        <v>42753.291666647849</v>
      </c>
      <c r="E7761" t="str">
        <f t="shared" si="731"/>
        <v>LRKPLGS</v>
      </c>
      <c r="F7761" s="39">
        <v>94.199050903320313</v>
      </c>
      <c r="G7761">
        <f t="shared" si="729"/>
        <v>1.4500475559087996E-3</v>
      </c>
      <c r="H7761" s="38">
        <f>G7761*SUMIF('Manual Inputs'!$B$11:$B$22,'Expanded kW'!A7761,'Manual Inputs'!$C$11:$C$22)</f>
        <v>44541.174576943056</v>
      </c>
    </row>
    <row r="7762" spans="1:8" x14ac:dyDescent="0.2">
      <c r="A7762">
        <f t="shared" si="726"/>
        <v>1</v>
      </c>
      <c r="B7762" t="b">
        <f t="shared" si="727"/>
        <v>0</v>
      </c>
      <c r="C7762" t="str">
        <f t="shared" si="728"/>
        <v>ON</v>
      </c>
      <c r="D7762" s="4">
        <f t="shared" si="730"/>
        <v>42753.333333314513</v>
      </c>
      <c r="E7762" t="str">
        <f t="shared" si="731"/>
        <v>LRKPLGS</v>
      </c>
      <c r="F7762" s="39">
        <v>105.07743072509766</v>
      </c>
      <c r="G7762">
        <f t="shared" si="729"/>
        <v>1.6175032565931451E-3</v>
      </c>
      <c r="H7762" s="38">
        <f>G7762*SUMIF('Manual Inputs'!$B$11:$B$22,'Expanded kW'!A7762,'Manual Inputs'!$C$11:$C$22)</f>
        <v>49684.918702914925</v>
      </c>
    </row>
    <row r="7763" spans="1:8" x14ac:dyDescent="0.2">
      <c r="A7763">
        <f t="shared" si="726"/>
        <v>1</v>
      </c>
      <c r="B7763" t="b">
        <f t="shared" si="727"/>
        <v>0</v>
      </c>
      <c r="C7763" t="str">
        <f t="shared" si="728"/>
        <v>ON</v>
      </c>
      <c r="D7763" s="4">
        <f t="shared" si="730"/>
        <v>42753.374999981177</v>
      </c>
      <c r="E7763" t="str">
        <f t="shared" si="731"/>
        <v>LRKPLGS</v>
      </c>
      <c r="F7763" s="39">
        <v>111.68817901611328</v>
      </c>
      <c r="G7763">
        <f t="shared" si="729"/>
        <v>1.7192654220310306E-3</v>
      </c>
      <c r="H7763" s="38">
        <f>G7763*SUMIF('Manual Inputs'!$B$11:$B$22,'Expanded kW'!A7763,'Manual Inputs'!$C$11:$C$22)</f>
        <v>52810.751616205736</v>
      </c>
    </row>
    <row r="7764" spans="1:8" x14ac:dyDescent="0.2">
      <c r="A7764">
        <f t="shared" si="726"/>
        <v>1</v>
      </c>
      <c r="B7764" t="b">
        <f t="shared" si="727"/>
        <v>0</v>
      </c>
      <c r="C7764" t="str">
        <f t="shared" si="728"/>
        <v>ON</v>
      </c>
      <c r="D7764" s="4">
        <f t="shared" si="730"/>
        <v>42753.416666647841</v>
      </c>
      <c r="E7764" t="str">
        <f t="shared" si="731"/>
        <v>LRKPLGS</v>
      </c>
      <c r="F7764" s="39">
        <v>113.33537292480469</v>
      </c>
      <c r="G7764">
        <f t="shared" si="729"/>
        <v>1.7446214046922279E-3</v>
      </c>
      <c r="H7764" s="38">
        <f>G7764*SUMIF('Manual Inputs'!$B$11:$B$22,'Expanded kW'!A7764,'Manual Inputs'!$C$11:$C$22)</f>
        <v>53589.612451272973</v>
      </c>
    </row>
    <row r="7765" spans="1:8" x14ac:dyDescent="0.2">
      <c r="A7765">
        <f t="shared" si="726"/>
        <v>1</v>
      </c>
      <c r="B7765" t="b">
        <f t="shared" si="727"/>
        <v>0</v>
      </c>
      <c r="C7765" t="str">
        <f t="shared" si="728"/>
        <v>ON</v>
      </c>
      <c r="D7765" s="4">
        <f t="shared" si="730"/>
        <v>42753.458333314506</v>
      </c>
      <c r="E7765" t="str">
        <f t="shared" si="731"/>
        <v>LRKPLGS</v>
      </c>
      <c r="F7765" s="39">
        <v>110.18751525878906</v>
      </c>
      <c r="G7765">
        <f t="shared" si="729"/>
        <v>1.6961650426462931E-3</v>
      </c>
      <c r="H7765" s="38">
        <f>G7765*SUMIF('Manual Inputs'!$B$11:$B$22,'Expanded kW'!A7765,'Manual Inputs'!$C$11:$C$22)</f>
        <v>52101.17624622806</v>
      </c>
    </row>
    <row r="7766" spans="1:8" x14ac:dyDescent="0.2">
      <c r="A7766">
        <f t="shared" si="726"/>
        <v>1</v>
      </c>
      <c r="B7766" t="b">
        <f t="shared" si="727"/>
        <v>0</v>
      </c>
      <c r="C7766" t="str">
        <f t="shared" si="728"/>
        <v>ON</v>
      </c>
      <c r="D7766" s="4">
        <f t="shared" si="730"/>
        <v>42753.49999998117</v>
      </c>
      <c r="E7766" t="str">
        <f t="shared" si="731"/>
        <v>LRKPLGS</v>
      </c>
      <c r="F7766" s="39">
        <v>115.26972961425781</v>
      </c>
      <c r="G7766">
        <f t="shared" si="729"/>
        <v>1.7743978107483368E-3</v>
      </c>
      <c r="H7766" s="38">
        <f>G7766*SUMIF('Manual Inputs'!$B$11:$B$22,'Expanded kW'!A7766,'Manual Inputs'!$C$11:$C$22)</f>
        <v>54504.255626260332</v>
      </c>
    </row>
    <row r="7767" spans="1:8" x14ac:dyDescent="0.2">
      <c r="A7767">
        <f t="shared" si="726"/>
        <v>1</v>
      </c>
      <c r="B7767" t="b">
        <f t="shared" si="727"/>
        <v>0</v>
      </c>
      <c r="C7767" t="str">
        <f t="shared" si="728"/>
        <v>ON</v>
      </c>
      <c r="D7767" s="4">
        <f t="shared" si="730"/>
        <v>42753.541666647834</v>
      </c>
      <c r="E7767" t="str">
        <f t="shared" si="731"/>
        <v>LRKPLGS</v>
      </c>
      <c r="F7767" s="39">
        <v>111.35266876220703</v>
      </c>
      <c r="G7767">
        <f t="shared" si="729"/>
        <v>1.7141007646486711E-3</v>
      </c>
      <c r="H7767" s="38">
        <f>G7767*SUMIF('Manual Inputs'!$B$11:$B$22,'Expanded kW'!A7767,'Manual Inputs'!$C$11:$C$22)</f>
        <v>52652.108608146875</v>
      </c>
    </row>
    <row r="7768" spans="1:8" x14ac:dyDescent="0.2">
      <c r="A7768">
        <f t="shared" si="726"/>
        <v>1</v>
      </c>
      <c r="B7768" t="b">
        <f t="shared" si="727"/>
        <v>0</v>
      </c>
      <c r="C7768" t="str">
        <f t="shared" si="728"/>
        <v>ON</v>
      </c>
      <c r="D7768" s="4">
        <f t="shared" si="730"/>
        <v>42753.583333314498</v>
      </c>
      <c r="E7768" t="str">
        <f t="shared" si="731"/>
        <v>LRKPLGS</v>
      </c>
      <c r="F7768" s="39">
        <v>111.25553894042969</v>
      </c>
      <c r="G7768">
        <f t="shared" si="729"/>
        <v>1.7126056024434949E-3</v>
      </c>
      <c r="H7768" s="38">
        <f>G7768*SUMIF('Manual Inputs'!$B$11:$B$22,'Expanded kW'!A7768,'Manual Inputs'!$C$11:$C$22)</f>
        <v>52606.181644903343</v>
      </c>
    </row>
    <row r="7769" spans="1:8" x14ac:dyDescent="0.2">
      <c r="A7769">
        <f t="shared" si="726"/>
        <v>1</v>
      </c>
      <c r="B7769" t="b">
        <f t="shared" si="727"/>
        <v>0</v>
      </c>
      <c r="C7769" t="str">
        <f t="shared" si="728"/>
        <v>ON</v>
      </c>
      <c r="D7769" s="4">
        <f t="shared" si="730"/>
        <v>42753.624999981163</v>
      </c>
      <c r="E7769" t="str">
        <f t="shared" si="731"/>
        <v>LRKPLGS</v>
      </c>
      <c r="F7769" s="39">
        <v>106.32338714599609</v>
      </c>
      <c r="G7769">
        <f t="shared" si="729"/>
        <v>1.6366828135586067E-3</v>
      </c>
      <c r="H7769" s="38">
        <f>G7769*SUMIF('Manual Inputs'!$B$11:$B$22,'Expanded kW'!A7769,'Manual Inputs'!$C$11:$C$22)</f>
        <v>50274.057998123521</v>
      </c>
    </row>
    <row r="7770" spans="1:8" x14ac:dyDescent="0.2">
      <c r="A7770">
        <f t="shared" si="726"/>
        <v>1</v>
      </c>
      <c r="B7770" t="b">
        <f t="shared" si="727"/>
        <v>0</v>
      </c>
      <c r="C7770" t="str">
        <f t="shared" si="728"/>
        <v>ON</v>
      </c>
      <c r="D7770" s="4">
        <f t="shared" si="730"/>
        <v>42753.666666647827</v>
      </c>
      <c r="E7770" t="str">
        <f t="shared" si="731"/>
        <v>LRKPLGS</v>
      </c>
      <c r="F7770" s="39">
        <v>100.08213806152344</v>
      </c>
      <c r="G7770">
        <f t="shared" si="729"/>
        <v>1.5406085124486514E-3</v>
      </c>
      <c r="H7770" s="38">
        <f>G7770*SUMIF('Manual Inputs'!$B$11:$B$22,'Expanded kW'!A7770,'Manual Inputs'!$C$11:$C$22)</f>
        <v>47322.939463659772</v>
      </c>
    </row>
    <row r="7771" spans="1:8" x14ac:dyDescent="0.2">
      <c r="A7771">
        <f t="shared" si="726"/>
        <v>1</v>
      </c>
      <c r="B7771" t="b">
        <f t="shared" si="727"/>
        <v>0</v>
      </c>
      <c r="C7771" t="str">
        <f t="shared" si="728"/>
        <v>ON</v>
      </c>
      <c r="D7771" s="4">
        <f t="shared" si="730"/>
        <v>42753.708333314491</v>
      </c>
      <c r="E7771" t="str">
        <f t="shared" si="731"/>
        <v>LRKPLGS</v>
      </c>
      <c r="F7771" s="39">
        <v>99.271011352539063</v>
      </c>
      <c r="G7771">
        <f t="shared" si="729"/>
        <v>1.5281224811073983E-3</v>
      </c>
      <c r="H7771" s="38">
        <f>G7771*SUMIF('Manual Inputs'!$B$11:$B$22,'Expanded kW'!A7771,'Manual Inputs'!$C$11:$C$22)</f>
        <v>46939.405489565121</v>
      </c>
    </row>
    <row r="7772" spans="1:8" x14ac:dyDescent="0.2">
      <c r="A7772">
        <f t="shared" si="726"/>
        <v>1</v>
      </c>
      <c r="B7772" t="b">
        <f t="shared" si="727"/>
        <v>0</v>
      </c>
      <c r="C7772" t="str">
        <f t="shared" si="728"/>
        <v>ON</v>
      </c>
      <c r="D7772" s="4">
        <f t="shared" si="730"/>
        <v>42753.749999981155</v>
      </c>
      <c r="E7772" t="str">
        <f t="shared" si="731"/>
        <v>LRKPLGS</v>
      </c>
      <c r="F7772" s="39">
        <v>88.639503479003906</v>
      </c>
      <c r="G7772">
        <f t="shared" si="729"/>
        <v>1.3644669892546517E-3</v>
      </c>
      <c r="H7772" s="38">
        <f>G7772*SUMIF('Manual Inputs'!$B$11:$B$22,'Expanded kW'!A7772,'Manual Inputs'!$C$11:$C$22)</f>
        <v>41912.39254548266</v>
      </c>
    </row>
    <row r="7773" spans="1:8" x14ac:dyDescent="0.2">
      <c r="A7773">
        <f t="shared" si="726"/>
        <v>1</v>
      </c>
      <c r="B7773" t="b">
        <f t="shared" si="727"/>
        <v>0</v>
      </c>
      <c r="C7773" t="str">
        <f t="shared" si="728"/>
        <v>ON</v>
      </c>
      <c r="D7773" s="4">
        <f t="shared" si="730"/>
        <v>42753.79166664782</v>
      </c>
      <c r="E7773" t="str">
        <f t="shared" si="731"/>
        <v>LRKPLGS</v>
      </c>
      <c r="F7773" s="39">
        <v>84.270263671875</v>
      </c>
      <c r="G7773">
        <f t="shared" si="729"/>
        <v>1.2972093529753949E-3</v>
      </c>
      <c r="H7773" s="38">
        <f>G7773*SUMIF('Manual Inputs'!$B$11:$B$22,'Expanded kW'!A7773,'Manual Inputs'!$C$11:$C$22)</f>
        <v>39846.436772556735</v>
      </c>
    </row>
    <row r="7774" spans="1:8" x14ac:dyDescent="0.2">
      <c r="A7774">
        <f t="shared" si="726"/>
        <v>1</v>
      </c>
      <c r="B7774" t="b">
        <f t="shared" si="727"/>
        <v>0</v>
      </c>
      <c r="C7774" t="str">
        <f t="shared" si="728"/>
        <v>ON</v>
      </c>
      <c r="D7774" s="4">
        <f t="shared" si="730"/>
        <v>42753.833333314484</v>
      </c>
      <c r="E7774" t="str">
        <f t="shared" si="731"/>
        <v>LRKPLGS</v>
      </c>
      <c r="F7774" s="39">
        <v>75.764839172363281</v>
      </c>
      <c r="G7774">
        <f t="shared" si="729"/>
        <v>1.1662816006337939E-3</v>
      </c>
      <c r="H7774" s="38">
        <f>G7774*SUMIF('Manual Inputs'!$B$11:$B$22,'Expanded kW'!A7774,'Manual Inputs'!$C$11:$C$22)</f>
        <v>35824.723243058674</v>
      </c>
    </row>
    <row r="7775" spans="1:8" x14ac:dyDescent="0.2">
      <c r="A7775">
        <f t="shared" si="726"/>
        <v>1</v>
      </c>
      <c r="B7775" t="b">
        <f t="shared" si="727"/>
        <v>0</v>
      </c>
      <c r="C7775" t="str">
        <f t="shared" si="728"/>
        <v>OFF</v>
      </c>
      <c r="D7775" s="4">
        <f t="shared" si="730"/>
        <v>42753.874999981148</v>
      </c>
      <c r="E7775" t="str">
        <f t="shared" si="731"/>
        <v>LRKPLGS</v>
      </c>
      <c r="F7775" s="39">
        <v>72.4576416015625</v>
      </c>
      <c r="G7775">
        <f t="shared" si="729"/>
        <v>1.1153724491247297E-3</v>
      </c>
      <c r="H7775" s="38">
        <f>G7775*SUMIF('Manual Inputs'!$B$11:$B$22,'Expanded kW'!A7775,'Manual Inputs'!$C$11:$C$22)</f>
        <v>34260.944596152083</v>
      </c>
    </row>
    <row r="7776" spans="1:8" x14ac:dyDescent="0.2">
      <c r="A7776">
        <f t="shared" si="726"/>
        <v>1</v>
      </c>
      <c r="B7776" t="b">
        <f t="shared" si="727"/>
        <v>0</v>
      </c>
      <c r="C7776" t="str">
        <f t="shared" si="728"/>
        <v>OFF</v>
      </c>
      <c r="D7776" s="4">
        <f t="shared" si="730"/>
        <v>42753.916666647812</v>
      </c>
      <c r="E7776" t="str">
        <f t="shared" si="731"/>
        <v>LRKPLGS</v>
      </c>
      <c r="F7776" s="39">
        <v>72.260475158691406</v>
      </c>
      <c r="G7776">
        <f t="shared" si="729"/>
        <v>1.1123373790698744E-3</v>
      </c>
      <c r="H7776" s="38">
        <f>G7776*SUMIF('Manual Inputs'!$B$11:$B$22,'Expanded kW'!A7776,'Manual Inputs'!$C$11:$C$22)</f>
        <v>34167.716215734014</v>
      </c>
    </row>
    <row r="7777" spans="1:8" x14ac:dyDescent="0.2">
      <c r="A7777">
        <f t="shared" si="726"/>
        <v>1</v>
      </c>
      <c r="B7777" t="b">
        <f t="shared" si="727"/>
        <v>0</v>
      </c>
      <c r="C7777" t="str">
        <f t="shared" si="728"/>
        <v>OFF</v>
      </c>
      <c r="D7777" s="4">
        <f t="shared" si="730"/>
        <v>42753.958333314476</v>
      </c>
      <c r="E7777" t="str">
        <f t="shared" si="731"/>
        <v>LRKPLGS</v>
      </c>
      <c r="F7777" s="39">
        <v>69.780708312988281</v>
      </c>
      <c r="G7777">
        <f t="shared" si="729"/>
        <v>1.0741652338162459E-3</v>
      </c>
      <c r="H7777" s="38">
        <f>G7777*SUMIF('Manual Inputs'!$B$11:$B$22,'Expanded kW'!A7777,'Manual Inputs'!$C$11:$C$22)</f>
        <v>32995.18075040391</v>
      </c>
    </row>
    <row r="7778" spans="1:8" x14ac:dyDescent="0.2">
      <c r="A7778">
        <f t="shared" si="726"/>
        <v>1</v>
      </c>
      <c r="B7778" t="b">
        <f t="shared" si="727"/>
        <v>0</v>
      </c>
      <c r="C7778" t="str">
        <f t="shared" si="728"/>
        <v>OFF</v>
      </c>
      <c r="D7778" s="4">
        <f t="shared" si="730"/>
        <v>42753.999999981141</v>
      </c>
      <c r="E7778" t="str">
        <f t="shared" si="731"/>
        <v>LRKPLGS</v>
      </c>
      <c r="F7778" s="39">
        <v>70.648292541503906</v>
      </c>
      <c r="G7778">
        <f t="shared" si="729"/>
        <v>1.0875203406675374E-3</v>
      </c>
      <c r="H7778" s="38">
        <f>G7778*SUMIF('Manual Inputs'!$B$11:$B$22,'Expanded kW'!A7778,'Manual Inputs'!$C$11:$C$22)</f>
        <v>33405.410155179736</v>
      </c>
    </row>
    <row r="7779" spans="1:8" x14ac:dyDescent="0.2">
      <c r="A7779">
        <f t="shared" si="726"/>
        <v>1</v>
      </c>
      <c r="B7779" t="b">
        <f t="shared" si="727"/>
        <v>0</v>
      </c>
      <c r="C7779" t="str">
        <f t="shared" si="728"/>
        <v>OFF</v>
      </c>
      <c r="D7779" s="4">
        <f t="shared" si="730"/>
        <v>42754.041666647805</v>
      </c>
      <c r="E7779" t="str">
        <f t="shared" si="731"/>
        <v>LRKPLGS</v>
      </c>
      <c r="F7779" s="39">
        <v>69.218276977539062</v>
      </c>
      <c r="G7779">
        <f t="shared" si="729"/>
        <v>1.0655074800967133E-3</v>
      </c>
      <c r="H7779" s="38">
        <f>G7779*SUMIF('Manual Inputs'!$B$11:$B$22,'Expanded kW'!A7779,'Manual Inputs'!$C$11:$C$22)</f>
        <v>32729.240148459867</v>
      </c>
    </row>
    <row r="7780" spans="1:8" x14ac:dyDescent="0.2">
      <c r="A7780">
        <f t="shared" si="726"/>
        <v>1</v>
      </c>
      <c r="B7780" t="b">
        <f t="shared" si="727"/>
        <v>0</v>
      </c>
      <c r="C7780" t="str">
        <f t="shared" si="728"/>
        <v>OFF</v>
      </c>
      <c r="D7780" s="4">
        <f t="shared" si="730"/>
        <v>42754.083333314469</v>
      </c>
      <c r="E7780" t="str">
        <f t="shared" si="731"/>
        <v>LRKPLGS</v>
      </c>
      <c r="F7780" s="39">
        <v>69.645416259765625</v>
      </c>
      <c r="G7780">
        <f t="shared" si="729"/>
        <v>1.0720826235433383E-3</v>
      </c>
      <c r="H7780" s="38">
        <f>G7780*SUMIF('Manual Inputs'!$B$11:$B$22,'Expanded kW'!A7780,'Manual Inputs'!$C$11:$C$22)</f>
        <v>32931.209119016159</v>
      </c>
    </row>
    <row r="7781" spans="1:8" x14ac:dyDescent="0.2">
      <c r="A7781">
        <f t="shared" si="726"/>
        <v>1</v>
      </c>
      <c r="B7781" t="b">
        <f t="shared" si="727"/>
        <v>0</v>
      </c>
      <c r="C7781" t="str">
        <f t="shared" si="728"/>
        <v>OFF</v>
      </c>
      <c r="D7781" s="4">
        <f t="shared" si="730"/>
        <v>42754.124999981133</v>
      </c>
      <c r="E7781" t="str">
        <f t="shared" si="731"/>
        <v>LRKPLGS</v>
      </c>
      <c r="F7781" s="39">
        <v>70.086692810058594</v>
      </c>
      <c r="G7781">
        <f t="shared" si="729"/>
        <v>1.0788753881953825E-3</v>
      </c>
      <c r="H7781" s="38">
        <f>G7781*SUMIF('Manual Inputs'!$B$11:$B$22,'Expanded kW'!A7781,'Manual Inputs'!$C$11:$C$22)</f>
        <v>33139.862769714644</v>
      </c>
    </row>
    <row r="7782" spans="1:8" x14ac:dyDescent="0.2">
      <c r="A7782">
        <f t="shared" si="726"/>
        <v>1</v>
      </c>
      <c r="B7782" t="b">
        <f t="shared" si="727"/>
        <v>0</v>
      </c>
      <c r="C7782" t="str">
        <f t="shared" si="728"/>
        <v>OFF</v>
      </c>
      <c r="D7782" s="4">
        <f t="shared" si="730"/>
        <v>42754.166666647798</v>
      </c>
      <c r="E7782" t="str">
        <f t="shared" si="731"/>
        <v>LRKPLGS</v>
      </c>
      <c r="F7782" s="39">
        <v>72.67535400390625</v>
      </c>
      <c r="G7782">
        <f t="shared" si="729"/>
        <v>1.1187237921996573E-3</v>
      </c>
      <c r="H7782" s="38">
        <f>G7782*SUMIF('Manual Inputs'!$B$11:$B$22,'Expanded kW'!A7782,'Manual Inputs'!$C$11:$C$22)</f>
        <v>34363.887948843731</v>
      </c>
    </row>
    <row r="7783" spans="1:8" x14ac:dyDescent="0.2">
      <c r="A7783">
        <f t="shared" si="726"/>
        <v>1</v>
      </c>
      <c r="B7783" t="b">
        <f t="shared" si="727"/>
        <v>0</v>
      </c>
      <c r="C7783" t="str">
        <f t="shared" si="728"/>
        <v>OFF</v>
      </c>
      <c r="D7783" s="4">
        <f t="shared" si="730"/>
        <v>42754.208333314462</v>
      </c>
      <c r="E7783" t="str">
        <f t="shared" si="731"/>
        <v>LRKPLGS</v>
      </c>
      <c r="F7783" s="39">
        <v>85.933021545410156</v>
      </c>
      <c r="G7783">
        <f t="shared" si="729"/>
        <v>1.3228049186150355E-3</v>
      </c>
      <c r="H7783" s="38">
        <f>G7783*SUMIF('Manual Inputs'!$B$11:$B$22,'Expanded kW'!A7783,'Manual Inputs'!$C$11:$C$22)</f>
        <v>40632.656888514466</v>
      </c>
    </row>
    <row r="7784" spans="1:8" x14ac:dyDescent="0.2">
      <c r="A7784">
        <f t="shared" si="726"/>
        <v>1</v>
      </c>
      <c r="B7784" t="b">
        <f t="shared" si="727"/>
        <v>0</v>
      </c>
      <c r="C7784" t="str">
        <f t="shared" si="728"/>
        <v>OFF</v>
      </c>
      <c r="D7784" s="4">
        <f t="shared" si="730"/>
        <v>42754.249999981126</v>
      </c>
      <c r="E7784" t="str">
        <f t="shared" si="731"/>
        <v>LRKPLGS</v>
      </c>
      <c r="F7784" s="39">
        <v>98.201148986816406</v>
      </c>
      <c r="G7784">
        <f t="shared" si="729"/>
        <v>1.511653617634802E-3</v>
      </c>
      <c r="H7784" s="38">
        <f>G7784*SUMIF('Manual Inputs'!$B$11:$B$22,'Expanded kW'!A7784,'Manual Inputs'!$C$11:$C$22)</f>
        <v>46433.530685647391</v>
      </c>
    </row>
    <row r="7785" spans="1:8" x14ac:dyDescent="0.2">
      <c r="A7785">
        <f t="shared" si="726"/>
        <v>1</v>
      </c>
      <c r="B7785" t="b">
        <f t="shared" si="727"/>
        <v>0</v>
      </c>
      <c r="C7785" t="str">
        <f t="shared" si="728"/>
        <v>ON</v>
      </c>
      <c r="D7785" s="4">
        <f t="shared" si="730"/>
        <v>42754.29166664779</v>
      </c>
      <c r="E7785" t="str">
        <f t="shared" si="731"/>
        <v>LRKPLGS</v>
      </c>
      <c r="F7785" s="39">
        <v>115.80249786376953</v>
      </c>
      <c r="G7785">
        <f t="shared" si="729"/>
        <v>1.7825989474971897E-3</v>
      </c>
      <c r="H7785" s="38">
        <f>G7785*SUMIF('Manual Inputs'!$B$11:$B$22,'Expanded kW'!A7785,'Manual Inputs'!$C$11:$C$22)</f>
        <v>54756.170304624866</v>
      </c>
    </row>
    <row r="7786" spans="1:8" x14ac:dyDescent="0.2">
      <c r="A7786">
        <f t="shared" si="726"/>
        <v>1</v>
      </c>
      <c r="B7786" t="b">
        <f t="shared" si="727"/>
        <v>0</v>
      </c>
      <c r="C7786" t="str">
        <f t="shared" si="728"/>
        <v>ON</v>
      </c>
      <c r="D7786" s="4">
        <f t="shared" si="730"/>
        <v>42754.333333314455</v>
      </c>
      <c r="E7786" t="str">
        <f t="shared" si="731"/>
        <v>LRKPLGS</v>
      </c>
      <c r="F7786" s="39">
        <v>118.61298370361328</v>
      </c>
      <c r="G7786">
        <f t="shared" si="729"/>
        <v>1.825861996157461E-3</v>
      </c>
      <c r="H7786" s="38">
        <f>G7786*SUMIF('Manual Inputs'!$B$11:$B$22,'Expanded kW'!A7786,'Manual Inputs'!$C$11:$C$22)</f>
        <v>56085.083273896562</v>
      </c>
    </row>
    <row r="7787" spans="1:8" x14ac:dyDescent="0.2">
      <c r="A7787">
        <f t="shared" si="726"/>
        <v>1</v>
      </c>
      <c r="B7787" t="b">
        <f t="shared" si="727"/>
        <v>0</v>
      </c>
      <c r="C7787" t="str">
        <f t="shared" si="728"/>
        <v>ON</v>
      </c>
      <c r="D7787" s="4">
        <f t="shared" si="730"/>
        <v>42754.374999981119</v>
      </c>
      <c r="E7787" t="str">
        <f t="shared" si="731"/>
        <v>LRKPLGS</v>
      </c>
      <c r="F7787" s="39">
        <v>123.88430786132812</v>
      </c>
      <c r="G7787">
        <f t="shared" si="729"/>
        <v>1.9070058148902248E-3</v>
      </c>
      <c r="H7787" s="38">
        <f>G7787*SUMIF('Manual Inputs'!$B$11:$B$22,'Expanded kW'!A7787,'Manual Inputs'!$C$11:$C$22)</f>
        <v>58577.581524238893</v>
      </c>
    </row>
    <row r="7788" spans="1:8" x14ac:dyDescent="0.2">
      <c r="A7788">
        <f t="shared" si="726"/>
        <v>1</v>
      </c>
      <c r="B7788" t="b">
        <f t="shared" si="727"/>
        <v>0</v>
      </c>
      <c r="C7788" t="str">
        <f t="shared" si="728"/>
        <v>ON</v>
      </c>
      <c r="D7788" s="4">
        <f t="shared" si="730"/>
        <v>42754.416666647783</v>
      </c>
      <c r="E7788" t="str">
        <f t="shared" si="731"/>
        <v>LRKPLGS</v>
      </c>
      <c r="F7788" s="39">
        <v>119.53955078125</v>
      </c>
      <c r="G7788">
        <f t="shared" si="729"/>
        <v>1.84012505203147E-3</v>
      </c>
      <c r="H7788" s="38">
        <f>G7788*SUMIF('Manual Inputs'!$B$11:$B$22,'Expanded kW'!A7788,'Manual Inputs'!$C$11:$C$22)</f>
        <v>56523.202188752955</v>
      </c>
    </row>
    <row r="7789" spans="1:8" x14ac:dyDescent="0.2">
      <c r="A7789">
        <f t="shared" si="726"/>
        <v>1</v>
      </c>
      <c r="B7789" t="b">
        <f t="shared" si="727"/>
        <v>0</v>
      </c>
      <c r="C7789" t="str">
        <f t="shared" si="728"/>
        <v>ON</v>
      </c>
      <c r="D7789" s="4">
        <f t="shared" si="730"/>
        <v>42754.458333314447</v>
      </c>
      <c r="E7789" t="str">
        <f t="shared" si="731"/>
        <v>LRKPLGS</v>
      </c>
      <c r="F7789" s="39">
        <v>108.05307006835937</v>
      </c>
      <c r="G7789">
        <f t="shared" si="729"/>
        <v>1.6633085860055525E-3</v>
      </c>
      <c r="H7789" s="38">
        <f>G7789*SUMIF('Manual Inputs'!$B$11:$B$22,'Expanded kW'!A7789,'Manual Inputs'!$C$11:$C$22)</f>
        <v>51091.923021910341</v>
      </c>
    </row>
    <row r="7790" spans="1:8" x14ac:dyDescent="0.2">
      <c r="A7790">
        <f t="shared" si="726"/>
        <v>1</v>
      </c>
      <c r="B7790" t="b">
        <f t="shared" si="727"/>
        <v>0</v>
      </c>
      <c r="C7790" t="str">
        <f t="shared" si="728"/>
        <v>ON</v>
      </c>
      <c r="D7790" s="4">
        <f t="shared" si="730"/>
        <v>42754.499999981112</v>
      </c>
      <c r="E7790" t="str">
        <f t="shared" si="731"/>
        <v>LRKPLGS</v>
      </c>
      <c r="F7790" s="39">
        <v>113.22935485839844</v>
      </c>
      <c r="G7790">
        <f t="shared" si="729"/>
        <v>1.742989421815539E-3</v>
      </c>
      <c r="H7790" s="38">
        <f>G7790*SUMIF('Manual Inputs'!$B$11:$B$22,'Expanded kW'!A7790,'Manual Inputs'!$C$11:$C$22)</f>
        <v>53539.482761442472</v>
      </c>
    </row>
    <row r="7791" spans="1:8" x14ac:dyDescent="0.2">
      <c r="A7791">
        <f t="shared" si="726"/>
        <v>1</v>
      </c>
      <c r="B7791" t="b">
        <f t="shared" si="727"/>
        <v>0</v>
      </c>
      <c r="C7791" t="str">
        <f t="shared" si="728"/>
        <v>ON</v>
      </c>
      <c r="D7791" s="4">
        <f t="shared" si="730"/>
        <v>42754.541666647776</v>
      </c>
      <c r="E7791" t="str">
        <f t="shared" si="731"/>
        <v>LRKPLGS</v>
      </c>
      <c r="F7791" s="39">
        <v>112.51346588134766</v>
      </c>
      <c r="G7791">
        <f t="shared" si="729"/>
        <v>1.7319694269056121E-3</v>
      </c>
      <c r="H7791" s="38">
        <f>G7791*SUMIF('Manual Inputs'!$B$11:$B$22,'Expanded kW'!A7791,'Manual Inputs'!$C$11:$C$22)</f>
        <v>53200.981092914473</v>
      </c>
    </row>
    <row r="7792" spans="1:8" x14ac:dyDescent="0.2">
      <c r="A7792">
        <f t="shared" si="726"/>
        <v>1</v>
      </c>
      <c r="B7792" t="b">
        <f t="shared" si="727"/>
        <v>0</v>
      </c>
      <c r="C7792" t="str">
        <f t="shared" si="728"/>
        <v>ON</v>
      </c>
      <c r="D7792" s="4">
        <f t="shared" si="730"/>
        <v>42754.58333331444</v>
      </c>
      <c r="E7792" t="str">
        <f t="shared" si="731"/>
        <v>LRKPLGS</v>
      </c>
      <c r="F7792" s="39">
        <v>111.21051025390625</v>
      </c>
      <c r="G7792">
        <f t="shared" si="729"/>
        <v>1.7119124560029209E-3</v>
      </c>
      <c r="H7792" s="38">
        <f>G7792*SUMIF('Manual Inputs'!$B$11:$B$22,'Expanded kW'!A7792,'Manual Inputs'!$C$11:$C$22)</f>
        <v>52584.890235189785</v>
      </c>
    </row>
    <row r="7793" spans="1:8" x14ac:dyDescent="0.2">
      <c r="A7793">
        <f t="shared" si="726"/>
        <v>1</v>
      </c>
      <c r="B7793" t="b">
        <f t="shared" si="727"/>
        <v>0</v>
      </c>
      <c r="C7793" t="str">
        <f t="shared" si="728"/>
        <v>ON</v>
      </c>
      <c r="D7793" s="4">
        <f t="shared" si="730"/>
        <v>42754.624999981104</v>
      </c>
      <c r="E7793" t="str">
        <f t="shared" si="731"/>
        <v>LRKPLGS</v>
      </c>
      <c r="F7793" s="39">
        <v>101.24494934082031</v>
      </c>
      <c r="G7793">
        <f t="shared" si="729"/>
        <v>1.5585081795616263E-3</v>
      </c>
      <c r="H7793" s="38">
        <f>G7793*SUMIF('Manual Inputs'!$B$11:$B$22,'Expanded kW'!A7793,'Manual Inputs'!$C$11:$C$22)</f>
        <v>47872.764325954377</v>
      </c>
    </row>
    <row r="7794" spans="1:8" x14ac:dyDescent="0.2">
      <c r="A7794">
        <f t="shared" si="726"/>
        <v>1</v>
      </c>
      <c r="B7794" t="b">
        <f t="shared" si="727"/>
        <v>0</v>
      </c>
      <c r="C7794" t="str">
        <f t="shared" si="728"/>
        <v>ON</v>
      </c>
      <c r="D7794" s="4">
        <f t="shared" si="730"/>
        <v>42754.666666647769</v>
      </c>
      <c r="E7794" t="str">
        <f t="shared" si="731"/>
        <v>LRKPLGS</v>
      </c>
      <c r="F7794" s="39">
        <v>86.960350036621094</v>
      </c>
      <c r="G7794">
        <f t="shared" si="729"/>
        <v>1.3386190393891906E-3</v>
      </c>
      <c r="H7794" s="38">
        <f>G7794*SUMIF('Manual Inputs'!$B$11:$B$22,'Expanded kW'!A7794,'Manual Inputs'!$C$11:$C$22)</f>
        <v>41118.419932155499</v>
      </c>
    </row>
    <row r="7795" spans="1:8" x14ac:dyDescent="0.2">
      <c r="A7795">
        <f t="shared" si="726"/>
        <v>1</v>
      </c>
      <c r="B7795" t="b">
        <f t="shared" si="727"/>
        <v>0</v>
      </c>
      <c r="C7795" t="str">
        <f t="shared" si="728"/>
        <v>ON</v>
      </c>
      <c r="D7795" s="4">
        <f t="shared" si="730"/>
        <v>42754.708333314433</v>
      </c>
      <c r="E7795" t="str">
        <f t="shared" si="731"/>
        <v>LRKPLGS</v>
      </c>
      <c r="F7795" s="39">
        <v>81.658348083496094</v>
      </c>
      <c r="G7795">
        <f t="shared" si="729"/>
        <v>1.2570029838150935E-3</v>
      </c>
      <c r="H7795" s="38">
        <f>G7795*SUMIF('Manual Inputs'!$B$11:$B$22,'Expanded kW'!A7795,'Manual Inputs'!$C$11:$C$22)</f>
        <v>38611.415961979517</v>
      </c>
    </row>
    <row r="7796" spans="1:8" x14ac:dyDescent="0.2">
      <c r="A7796">
        <f t="shared" si="726"/>
        <v>1</v>
      </c>
      <c r="B7796" t="b">
        <f t="shared" si="727"/>
        <v>0</v>
      </c>
      <c r="C7796" t="str">
        <f t="shared" si="728"/>
        <v>ON</v>
      </c>
      <c r="D7796" s="4">
        <f t="shared" si="730"/>
        <v>42754.749999981097</v>
      </c>
      <c r="E7796" t="str">
        <f t="shared" si="731"/>
        <v>LRKPLGS</v>
      </c>
      <c r="F7796" s="39">
        <v>76.165580749511719</v>
      </c>
      <c r="G7796">
        <f t="shared" si="729"/>
        <v>1.1724503925581576E-3</v>
      </c>
      <c r="H7796" s="38">
        <f>G7796*SUMIF('Manual Inputs'!$B$11:$B$22,'Expanded kW'!A7796,'Manual Inputs'!$C$11:$C$22)</f>
        <v>36014.210296026198</v>
      </c>
    </row>
    <row r="7797" spans="1:8" x14ac:dyDescent="0.2">
      <c r="A7797">
        <f t="shared" si="726"/>
        <v>1</v>
      </c>
      <c r="B7797" t="b">
        <f t="shared" si="727"/>
        <v>0</v>
      </c>
      <c r="C7797" t="str">
        <f t="shared" si="728"/>
        <v>ON</v>
      </c>
      <c r="D7797" s="4">
        <f t="shared" si="730"/>
        <v>42754.791666647761</v>
      </c>
      <c r="E7797" t="str">
        <f t="shared" si="731"/>
        <v>LRKPLGS</v>
      </c>
      <c r="F7797" s="39">
        <v>73.121452331542969</v>
      </c>
      <c r="G7797">
        <f t="shared" si="729"/>
        <v>1.1255907805979642E-3</v>
      </c>
      <c r="H7797" s="38">
        <f>G7797*SUMIF('Manual Inputs'!$B$11:$B$22,'Expanded kW'!A7797,'Manual Inputs'!$C$11:$C$22)</f>
        <v>34574.821533622009</v>
      </c>
    </row>
    <row r="7798" spans="1:8" x14ac:dyDescent="0.2">
      <c r="A7798">
        <f t="shared" si="726"/>
        <v>1</v>
      </c>
      <c r="B7798" t="b">
        <f t="shared" si="727"/>
        <v>0</v>
      </c>
      <c r="C7798" t="str">
        <f t="shared" si="728"/>
        <v>ON</v>
      </c>
      <c r="D7798" s="4">
        <f t="shared" si="730"/>
        <v>42754.833333314426</v>
      </c>
      <c r="E7798" t="str">
        <f t="shared" si="731"/>
        <v>LRKPLGS</v>
      </c>
      <c r="F7798" s="39">
        <v>68.331512451171875</v>
      </c>
      <c r="G7798">
        <f t="shared" si="729"/>
        <v>1.0518571224572813E-3</v>
      </c>
      <c r="H7798" s="38">
        <f>G7798*SUMIF('Manual Inputs'!$B$11:$B$22,'Expanded kW'!A7798,'Manual Inputs'!$C$11:$C$22)</f>
        <v>32309.941512233698</v>
      </c>
    </row>
    <row r="7799" spans="1:8" x14ac:dyDescent="0.2">
      <c r="A7799">
        <f t="shared" si="726"/>
        <v>1</v>
      </c>
      <c r="B7799" t="b">
        <f t="shared" si="727"/>
        <v>0</v>
      </c>
      <c r="C7799" t="str">
        <f t="shared" si="728"/>
        <v>OFF</v>
      </c>
      <c r="D7799" s="4">
        <f t="shared" si="730"/>
        <v>42754.87499998109</v>
      </c>
      <c r="E7799" t="str">
        <f t="shared" si="731"/>
        <v>LRKPLGS</v>
      </c>
      <c r="F7799" s="39">
        <v>62.617610931396484</v>
      </c>
      <c r="G7799">
        <f t="shared" si="729"/>
        <v>9.6390051510295146E-4</v>
      </c>
      <c r="H7799" s="38">
        <f>G7799*SUMIF('Manual Inputs'!$B$11:$B$22,'Expanded kW'!A7799,'Manual Inputs'!$C$11:$C$22)</f>
        <v>29608.174534040023</v>
      </c>
    </row>
    <row r="7800" spans="1:8" x14ac:dyDescent="0.2">
      <c r="A7800">
        <f t="shared" si="726"/>
        <v>1</v>
      </c>
      <c r="B7800" t="b">
        <f t="shared" si="727"/>
        <v>0</v>
      </c>
      <c r="C7800" t="str">
        <f t="shared" si="728"/>
        <v>OFF</v>
      </c>
      <c r="D7800" s="4">
        <f t="shared" si="730"/>
        <v>42754.916666647754</v>
      </c>
      <c r="E7800" t="str">
        <f t="shared" si="731"/>
        <v>LRKPLGS</v>
      </c>
      <c r="F7800" s="39">
        <v>60.612678527832031</v>
      </c>
      <c r="G7800">
        <f t="shared" si="729"/>
        <v>9.3303770593797599E-4</v>
      </c>
      <c r="H7800" s="38">
        <f>G7800*SUMIF('Manual Inputs'!$B$11:$B$22,'Expanded kW'!A7800,'Manual Inputs'!$C$11:$C$22)</f>
        <v>28660.160266955871</v>
      </c>
    </row>
    <row r="7801" spans="1:8" x14ac:dyDescent="0.2">
      <c r="A7801">
        <f t="shared" si="726"/>
        <v>1</v>
      </c>
      <c r="B7801" t="b">
        <f t="shared" si="727"/>
        <v>0</v>
      </c>
      <c r="C7801" t="str">
        <f t="shared" si="728"/>
        <v>OFF</v>
      </c>
      <c r="D7801" s="4">
        <f t="shared" si="730"/>
        <v>42754.958333314418</v>
      </c>
      <c r="E7801" t="str">
        <f t="shared" si="731"/>
        <v>LRKPLGS</v>
      </c>
      <c r="F7801" s="39">
        <v>61.438308715820313</v>
      </c>
      <c r="G7801">
        <f t="shared" si="729"/>
        <v>9.4574699573119966E-4</v>
      </c>
      <c r="H7801" s="38">
        <f>G7801*SUMIF('Manual Inputs'!$B$11:$B$22,'Expanded kW'!A7801,'Manual Inputs'!$C$11:$C$22)</f>
        <v>29050.552080743073</v>
      </c>
    </row>
    <row r="7802" spans="1:8" x14ac:dyDescent="0.2">
      <c r="A7802">
        <f t="shared" si="726"/>
        <v>1</v>
      </c>
      <c r="B7802" t="b">
        <f t="shared" si="727"/>
        <v>0</v>
      </c>
      <c r="C7802" t="str">
        <f t="shared" si="728"/>
        <v>OFF</v>
      </c>
      <c r="D7802" s="4">
        <f t="shared" si="730"/>
        <v>42754.999999981083</v>
      </c>
      <c r="E7802" t="str">
        <f t="shared" si="731"/>
        <v>LRKPLGS</v>
      </c>
      <c r="F7802" s="39">
        <v>61.909435272216797</v>
      </c>
      <c r="G7802">
        <f t="shared" si="729"/>
        <v>9.5299925469851776E-4</v>
      </c>
      <c r="H7802" s="38">
        <f>G7802*SUMIF('Manual Inputs'!$B$11:$B$22,'Expanded kW'!A7802,'Manual Inputs'!$C$11:$C$22)</f>
        <v>29273.320038541577</v>
      </c>
    </row>
    <row r="7803" spans="1:8" x14ac:dyDescent="0.2">
      <c r="A7803">
        <f t="shared" si="726"/>
        <v>1</v>
      </c>
      <c r="B7803" t="b">
        <f t="shared" si="727"/>
        <v>0</v>
      </c>
      <c r="C7803" t="str">
        <f t="shared" si="728"/>
        <v>OFF</v>
      </c>
      <c r="D7803" s="4">
        <f t="shared" si="730"/>
        <v>42755.041666647747</v>
      </c>
      <c r="E7803" t="str">
        <f t="shared" si="731"/>
        <v>LRKPLGS</v>
      </c>
      <c r="F7803" s="39">
        <v>59.534149169921875</v>
      </c>
      <c r="G7803">
        <f t="shared" si="729"/>
        <v>9.1643542763032498E-4</v>
      </c>
      <c r="H7803" s="38">
        <f>G7803*SUMIF('Manual Inputs'!$B$11:$B$22,'Expanded kW'!A7803,'Manual Inputs'!$C$11:$C$22)</f>
        <v>28150.187353679506</v>
      </c>
    </row>
    <row r="7804" spans="1:8" x14ac:dyDescent="0.2">
      <c r="A7804">
        <f t="shared" si="726"/>
        <v>1</v>
      </c>
      <c r="B7804" t="b">
        <f t="shared" si="727"/>
        <v>0</v>
      </c>
      <c r="C7804" t="str">
        <f t="shared" si="728"/>
        <v>OFF</v>
      </c>
      <c r="D7804" s="4">
        <f t="shared" si="730"/>
        <v>42755.083333314411</v>
      </c>
      <c r="E7804" t="str">
        <f t="shared" si="731"/>
        <v>LRKPLGS</v>
      </c>
      <c r="F7804" s="39">
        <v>60.48236083984375</v>
      </c>
      <c r="G7804">
        <f t="shared" si="729"/>
        <v>9.3103166826406097E-4</v>
      </c>
      <c r="H7804" s="38">
        <f>G7804*SUMIF('Manual Inputs'!$B$11:$B$22,'Expanded kW'!A7804,'Manual Inputs'!$C$11:$C$22)</f>
        <v>28598.540719460565</v>
      </c>
    </row>
    <row r="7805" spans="1:8" x14ac:dyDescent="0.2">
      <c r="A7805">
        <f t="shared" si="726"/>
        <v>1</v>
      </c>
      <c r="B7805" t="b">
        <f t="shared" si="727"/>
        <v>0</v>
      </c>
      <c r="C7805" t="str">
        <f t="shared" si="728"/>
        <v>OFF</v>
      </c>
      <c r="D7805" s="4">
        <f t="shared" si="730"/>
        <v>42755.124999981075</v>
      </c>
      <c r="E7805" t="str">
        <f t="shared" si="731"/>
        <v>LRKPLGS</v>
      </c>
      <c r="F7805" s="39">
        <v>62.679332733154297</v>
      </c>
      <c r="G7805">
        <f t="shared" si="729"/>
        <v>9.6485062603216942E-4</v>
      </c>
      <c r="H7805" s="38">
        <f>G7805*SUMIF('Manual Inputs'!$B$11:$B$22,'Expanded kW'!A7805,'Manual Inputs'!$C$11:$C$22)</f>
        <v>29637.359133257694</v>
      </c>
    </row>
    <row r="7806" spans="1:8" x14ac:dyDescent="0.2">
      <c r="A7806">
        <f t="shared" si="726"/>
        <v>1</v>
      </c>
      <c r="B7806" t="b">
        <f t="shared" si="727"/>
        <v>0</v>
      </c>
      <c r="C7806" t="str">
        <f t="shared" si="728"/>
        <v>OFF</v>
      </c>
      <c r="D7806" s="4">
        <f t="shared" si="730"/>
        <v>42755.166666647739</v>
      </c>
      <c r="E7806" t="str">
        <f t="shared" si="731"/>
        <v>LRKPLGS</v>
      </c>
      <c r="F7806" s="39">
        <v>64.209739685058594</v>
      </c>
      <c r="G7806">
        <f t="shared" si="729"/>
        <v>9.8840885553526988E-4</v>
      </c>
      <c r="H7806" s="38">
        <f>G7806*SUMIF('Manual Inputs'!$B$11:$B$22,'Expanded kW'!A7806,'Manual Inputs'!$C$11:$C$22)</f>
        <v>30360.998305466528</v>
      </c>
    </row>
    <row r="7807" spans="1:8" x14ac:dyDescent="0.2">
      <c r="A7807">
        <f t="shared" si="726"/>
        <v>1</v>
      </c>
      <c r="B7807" t="b">
        <f t="shared" si="727"/>
        <v>0</v>
      </c>
      <c r="C7807" t="str">
        <f t="shared" si="728"/>
        <v>OFF</v>
      </c>
      <c r="D7807" s="4">
        <f t="shared" si="730"/>
        <v>42755.208333314404</v>
      </c>
      <c r="E7807" t="str">
        <f t="shared" si="731"/>
        <v>LRKPLGS</v>
      </c>
      <c r="F7807" s="39">
        <v>73.660430908203125</v>
      </c>
      <c r="G7807">
        <f t="shared" si="729"/>
        <v>1.1338875156529213E-3</v>
      </c>
      <c r="H7807" s="38">
        <f>G7807*SUMIF('Manual Inputs'!$B$11:$B$22,'Expanded kW'!A7807,'Manual Inputs'!$C$11:$C$22)</f>
        <v>34829.672709361468</v>
      </c>
    </row>
    <row r="7808" spans="1:8" x14ac:dyDescent="0.2">
      <c r="A7808">
        <f t="shared" si="726"/>
        <v>1</v>
      </c>
      <c r="B7808" t="b">
        <f t="shared" si="727"/>
        <v>0</v>
      </c>
      <c r="C7808" t="str">
        <f t="shared" si="728"/>
        <v>OFF</v>
      </c>
      <c r="D7808" s="4">
        <f t="shared" si="730"/>
        <v>42755.249999981068</v>
      </c>
      <c r="E7808" t="str">
        <f t="shared" si="731"/>
        <v>LRKPLGS</v>
      </c>
      <c r="F7808" s="39">
        <v>86.307464599609375</v>
      </c>
      <c r="G7808">
        <f t="shared" si="729"/>
        <v>1.3285688857714122E-3</v>
      </c>
      <c r="H7808" s="38">
        <f>G7808*SUMIF('Manual Inputs'!$B$11:$B$22,'Expanded kW'!A7808,'Manual Inputs'!$C$11:$C$22)</f>
        <v>40809.708921271442</v>
      </c>
    </row>
    <row r="7809" spans="1:8" x14ac:dyDescent="0.2">
      <c r="A7809">
        <f t="shared" si="726"/>
        <v>1</v>
      </c>
      <c r="B7809" t="b">
        <f t="shared" si="727"/>
        <v>0</v>
      </c>
      <c r="C7809" t="str">
        <f t="shared" si="728"/>
        <v>ON</v>
      </c>
      <c r="D7809" s="4">
        <f t="shared" si="730"/>
        <v>42755.291666647732</v>
      </c>
      <c r="E7809" t="str">
        <f t="shared" si="731"/>
        <v>LRKPLGS</v>
      </c>
      <c r="F7809" s="39">
        <v>97.428970336914063</v>
      </c>
      <c r="G7809">
        <f t="shared" si="729"/>
        <v>1.4997671309528392E-3</v>
      </c>
      <c r="H7809" s="38">
        <f>G7809*SUMIF('Manual Inputs'!$B$11:$B$22,'Expanded kW'!A7809,'Manual Inputs'!$C$11:$C$22)</f>
        <v>46068.412951232123</v>
      </c>
    </row>
    <row r="7810" spans="1:8" x14ac:dyDescent="0.2">
      <c r="A7810">
        <f t="shared" ref="A7810:A7873" si="732">MONTH(D7810)</f>
        <v>1</v>
      </c>
      <c r="B7810" t="b">
        <f t="shared" ref="B7810:B7873" si="733">IF(ISNA(VLOOKUP(DATE(YEAR(D7810),MONTH(D7810),DAY(D7810)),Holidays,1,FALSE)),FALSE,TRUE)</f>
        <v>0</v>
      </c>
      <c r="C7810" t="str">
        <f t="shared" ref="C7810:C7873" si="734">IF(OR(HOUR(D7810)&lt;PkStart,HOUR(D7810)&gt;OPkStart-1,WEEKDAY(D7810,2)&gt;5,B7810)=TRUE,"OFF","ON")</f>
        <v>ON</v>
      </c>
      <c r="D7810" s="4">
        <f t="shared" si="730"/>
        <v>42755.333333314396</v>
      </c>
      <c r="E7810" t="str">
        <f t="shared" si="731"/>
        <v>LRKPLGS</v>
      </c>
      <c r="F7810" s="39">
        <v>98.676719665527344</v>
      </c>
      <c r="G7810">
        <f t="shared" ref="G7810:G7873" si="735">IF(SUMIF($A$2:$A$8761,A7810,$F$2:$F$8761)=0,0,F7810/SUMIF($A$2:$A$8761,A7810,$F$2:$F$8761))</f>
        <v>1.5189742869378764E-3</v>
      </c>
      <c r="H7810" s="38">
        <f>G7810*SUMIF('Manual Inputs'!$B$11:$B$22,'Expanded kW'!A7810,'Manual Inputs'!$C$11:$C$22)</f>
        <v>46658.400006739379</v>
      </c>
    </row>
    <row r="7811" spans="1:8" x14ac:dyDescent="0.2">
      <c r="A7811">
        <f t="shared" si="732"/>
        <v>1</v>
      </c>
      <c r="B7811" t="b">
        <f t="shared" si="733"/>
        <v>0</v>
      </c>
      <c r="C7811" t="str">
        <f t="shared" si="734"/>
        <v>ON</v>
      </c>
      <c r="D7811" s="4">
        <f t="shared" si="730"/>
        <v>42755.374999981061</v>
      </c>
      <c r="E7811" t="str">
        <f t="shared" si="731"/>
        <v>LRKPLGS</v>
      </c>
      <c r="F7811" s="39">
        <v>104.09232330322266</v>
      </c>
      <c r="G7811">
        <f t="shared" si="735"/>
        <v>1.6023390633693351E-3</v>
      </c>
      <c r="H7811" s="38">
        <f>G7811*SUMIF('Manual Inputs'!$B$11:$B$22,'Expanded kW'!A7811,'Manual Inputs'!$C$11:$C$22)</f>
        <v>49219.119512434656</v>
      </c>
    </row>
    <row r="7812" spans="1:8" x14ac:dyDescent="0.2">
      <c r="A7812">
        <f t="shared" si="732"/>
        <v>1</v>
      </c>
      <c r="B7812" t="b">
        <f t="shared" si="733"/>
        <v>0</v>
      </c>
      <c r="C7812" t="str">
        <f t="shared" si="734"/>
        <v>ON</v>
      </c>
      <c r="D7812" s="4">
        <f t="shared" ref="D7812:D7875" si="736">+D7811+1/24</f>
        <v>42755.416666647725</v>
      </c>
      <c r="E7812" t="str">
        <f t="shared" ref="E7812:E7875" si="737">+E7811</f>
        <v>LRKPLGS</v>
      </c>
      <c r="F7812" s="39">
        <v>99.931388854980469</v>
      </c>
      <c r="G7812">
        <f t="shared" si="735"/>
        <v>1.5382879633942116E-3</v>
      </c>
      <c r="H7812" s="38">
        <f>G7812*SUMIF('Manual Inputs'!$B$11:$B$22,'Expanded kW'!A7812,'Manual Inputs'!$C$11:$C$22)</f>
        <v>47251.659056250384</v>
      </c>
    </row>
    <row r="7813" spans="1:8" x14ac:dyDescent="0.2">
      <c r="A7813">
        <f t="shared" si="732"/>
        <v>1</v>
      </c>
      <c r="B7813" t="b">
        <f t="shared" si="733"/>
        <v>0</v>
      </c>
      <c r="C7813" t="str">
        <f t="shared" si="734"/>
        <v>ON</v>
      </c>
      <c r="D7813" s="4">
        <f t="shared" si="736"/>
        <v>42755.458333314389</v>
      </c>
      <c r="E7813" t="str">
        <f t="shared" si="737"/>
        <v>LRKPLGS</v>
      </c>
      <c r="F7813" s="39">
        <v>93.45770263671875</v>
      </c>
      <c r="G7813">
        <f t="shared" si="735"/>
        <v>1.4386356549208998E-3</v>
      </c>
      <c r="H7813" s="38">
        <f>G7813*SUMIF('Manual Inputs'!$B$11:$B$22,'Expanded kW'!A7813,'Manual Inputs'!$C$11:$C$22)</f>
        <v>44190.634712174098</v>
      </c>
    </row>
    <row r="7814" spans="1:8" x14ac:dyDescent="0.2">
      <c r="A7814">
        <f t="shared" si="732"/>
        <v>1</v>
      </c>
      <c r="B7814" t="b">
        <f t="shared" si="733"/>
        <v>0</v>
      </c>
      <c r="C7814" t="str">
        <f t="shared" si="734"/>
        <v>ON</v>
      </c>
      <c r="D7814" s="4">
        <f t="shared" si="736"/>
        <v>42755.499999981053</v>
      </c>
      <c r="E7814" t="str">
        <f t="shared" si="737"/>
        <v>LRKPLGS</v>
      </c>
      <c r="F7814" s="39">
        <v>96.948616027832031</v>
      </c>
      <c r="G7814">
        <f t="shared" si="735"/>
        <v>1.4923728251166845E-3</v>
      </c>
      <c r="H7814" s="38">
        <f>G7814*SUMIF('Manual Inputs'!$B$11:$B$22,'Expanded kW'!A7814,'Manual Inputs'!$C$11:$C$22)</f>
        <v>45841.281733513504</v>
      </c>
    </row>
    <row r="7815" spans="1:8" x14ac:dyDescent="0.2">
      <c r="A7815">
        <f t="shared" si="732"/>
        <v>1</v>
      </c>
      <c r="B7815" t="b">
        <f t="shared" si="733"/>
        <v>0</v>
      </c>
      <c r="C7815" t="str">
        <f t="shared" si="734"/>
        <v>ON</v>
      </c>
      <c r="D7815" s="4">
        <f t="shared" si="736"/>
        <v>42755.541666647718</v>
      </c>
      <c r="E7815" t="str">
        <f t="shared" si="737"/>
        <v>LRKPLGS</v>
      </c>
      <c r="F7815" s="39">
        <v>98.525321960449219</v>
      </c>
      <c r="G7815">
        <f t="shared" si="735"/>
        <v>1.5166437552593349E-3</v>
      </c>
      <c r="H7815" s="38">
        <f>G7815*SUMIF('Manual Inputs'!$B$11:$B$22,'Expanded kW'!A7815,'Manual Inputs'!$C$11:$C$22)</f>
        <v>46586.812962626223</v>
      </c>
    </row>
    <row r="7816" spans="1:8" x14ac:dyDescent="0.2">
      <c r="A7816">
        <f t="shared" si="732"/>
        <v>1</v>
      </c>
      <c r="B7816" t="b">
        <f t="shared" si="733"/>
        <v>0</v>
      </c>
      <c r="C7816" t="str">
        <f t="shared" si="734"/>
        <v>ON</v>
      </c>
      <c r="D7816" s="4">
        <f t="shared" si="736"/>
        <v>42755.583333314382</v>
      </c>
      <c r="E7816" t="str">
        <f t="shared" si="737"/>
        <v>LRKPLGS</v>
      </c>
      <c r="F7816" s="39">
        <v>93.494232177734375</v>
      </c>
      <c r="G7816">
        <f t="shared" si="735"/>
        <v>1.4391979702644221E-3</v>
      </c>
      <c r="H7816" s="38">
        <f>G7816*SUMIF('Manual Inputs'!$B$11:$B$22,'Expanded kW'!A7816,'Manual Inputs'!$C$11:$C$22)</f>
        <v>44207.907377322947</v>
      </c>
    </row>
    <row r="7817" spans="1:8" x14ac:dyDescent="0.2">
      <c r="A7817">
        <f t="shared" si="732"/>
        <v>1</v>
      </c>
      <c r="B7817" t="b">
        <f t="shared" si="733"/>
        <v>0</v>
      </c>
      <c r="C7817" t="str">
        <f t="shared" si="734"/>
        <v>ON</v>
      </c>
      <c r="D7817" s="4">
        <f t="shared" si="736"/>
        <v>42755.624999981046</v>
      </c>
      <c r="E7817" t="str">
        <f t="shared" si="737"/>
        <v>LRKPLGS</v>
      </c>
      <c r="F7817" s="39">
        <v>91.236900329589844</v>
      </c>
      <c r="G7817">
        <f t="shared" si="735"/>
        <v>1.4044498650777094E-3</v>
      </c>
      <c r="H7817" s="38">
        <f>G7817*SUMIF('Manual Inputs'!$B$11:$B$22,'Expanded kW'!A7817,'Manual Inputs'!$C$11:$C$22)</f>
        <v>43140.548301386065</v>
      </c>
    </row>
    <row r="7818" spans="1:8" x14ac:dyDescent="0.2">
      <c r="A7818">
        <f t="shared" si="732"/>
        <v>1</v>
      </c>
      <c r="B7818" t="b">
        <f t="shared" si="733"/>
        <v>0</v>
      </c>
      <c r="C7818" t="str">
        <f t="shared" si="734"/>
        <v>ON</v>
      </c>
      <c r="D7818" s="4">
        <f t="shared" si="736"/>
        <v>42755.66666664771</v>
      </c>
      <c r="E7818" t="str">
        <f t="shared" si="737"/>
        <v>LRKPLGS</v>
      </c>
      <c r="F7818" s="39">
        <v>78.676986694335938</v>
      </c>
      <c r="G7818">
        <f t="shared" si="735"/>
        <v>1.2111095724253174E-3</v>
      </c>
      <c r="H7818" s="38">
        <f>G7818*SUMIF('Manual Inputs'!$B$11:$B$22,'Expanded kW'!A7818,'Manual Inputs'!$C$11:$C$22)</f>
        <v>37201.706025009662</v>
      </c>
    </row>
    <row r="7819" spans="1:8" x14ac:dyDescent="0.2">
      <c r="A7819">
        <f t="shared" si="732"/>
        <v>1</v>
      </c>
      <c r="B7819" t="b">
        <f t="shared" si="733"/>
        <v>0</v>
      </c>
      <c r="C7819" t="str">
        <f t="shared" si="734"/>
        <v>ON</v>
      </c>
      <c r="D7819" s="4">
        <f t="shared" si="736"/>
        <v>42755.708333314375</v>
      </c>
      <c r="E7819" t="str">
        <f t="shared" si="737"/>
        <v>LRKPLGS</v>
      </c>
      <c r="F7819" s="39">
        <v>76.3031005859375</v>
      </c>
      <c r="G7819">
        <f t="shared" si="735"/>
        <v>1.1745672960809207E-3</v>
      </c>
      <c r="H7819" s="38">
        <f>G7819*SUMIF('Manual Inputs'!$B$11:$B$22,'Expanded kW'!A7819,'Manual Inputs'!$C$11:$C$22)</f>
        <v>36079.23531467867</v>
      </c>
    </row>
    <row r="7820" spans="1:8" x14ac:dyDescent="0.2">
      <c r="A7820">
        <f t="shared" si="732"/>
        <v>1</v>
      </c>
      <c r="B7820" t="b">
        <f t="shared" si="733"/>
        <v>0</v>
      </c>
      <c r="C7820" t="str">
        <f t="shared" si="734"/>
        <v>ON</v>
      </c>
      <c r="D7820" s="4">
        <f t="shared" si="736"/>
        <v>42755.749999981039</v>
      </c>
      <c r="E7820" t="str">
        <f t="shared" si="737"/>
        <v>LRKPLGS</v>
      </c>
      <c r="F7820" s="39">
        <v>71.450614929199219</v>
      </c>
      <c r="G7820">
        <f t="shared" si="735"/>
        <v>1.0998708432062791E-3</v>
      </c>
      <c r="H7820" s="38">
        <f>G7820*SUMIF('Manual Inputs'!$B$11:$B$22,'Expanded kW'!A7820,'Manual Inputs'!$C$11:$C$22)</f>
        <v>33784.781085084374</v>
      </c>
    </row>
    <row r="7821" spans="1:8" x14ac:dyDescent="0.2">
      <c r="A7821">
        <f t="shared" si="732"/>
        <v>1</v>
      </c>
      <c r="B7821" t="b">
        <f t="shared" si="733"/>
        <v>0</v>
      </c>
      <c r="C7821" t="str">
        <f t="shared" si="734"/>
        <v>ON</v>
      </c>
      <c r="D7821" s="4">
        <f t="shared" si="736"/>
        <v>42755.791666647703</v>
      </c>
      <c r="E7821" t="str">
        <f t="shared" si="737"/>
        <v>LRKPLGS</v>
      </c>
      <c r="F7821" s="39">
        <v>69.292640686035156</v>
      </c>
      <c r="G7821">
        <f t="shared" si="735"/>
        <v>1.0666521934745979E-3</v>
      </c>
      <c r="H7821" s="38">
        <f>G7821*SUMIF('Manual Inputs'!$B$11:$B$22,'Expanded kW'!A7821,'Manual Inputs'!$C$11:$C$22)</f>
        <v>32764.402359655734</v>
      </c>
    </row>
    <row r="7822" spans="1:8" x14ac:dyDescent="0.2">
      <c r="A7822">
        <f t="shared" si="732"/>
        <v>1</v>
      </c>
      <c r="B7822" t="b">
        <f t="shared" si="733"/>
        <v>0</v>
      </c>
      <c r="C7822" t="str">
        <f t="shared" si="734"/>
        <v>ON</v>
      </c>
      <c r="D7822" s="4">
        <f t="shared" si="736"/>
        <v>42755.833333314367</v>
      </c>
      <c r="E7822" t="str">
        <f t="shared" si="737"/>
        <v>LRKPLGS</v>
      </c>
      <c r="F7822" s="39">
        <v>69.246101379394531</v>
      </c>
      <c r="G7822">
        <f t="shared" si="735"/>
        <v>1.0659357933919984E-3</v>
      </c>
      <c r="H7822" s="38">
        <f>G7822*SUMIF('Manual Inputs'!$B$11:$B$22,'Expanded kW'!A7822,'Manual Inputs'!$C$11:$C$22)</f>
        <v>32742.396666796925</v>
      </c>
    </row>
    <row r="7823" spans="1:8" x14ac:dyDescent="0.2">
      <c r="A7823">
        <f t="shared" si="732"/>
        <v>1</v>
      </c>
      <c r="B7823" t="b">
        <f t="shared" si="733"/>
        <v>0</v>
      </c>
      <c r="C7823" t="str">
        <f t="shared" si="734"/>
        <v>OFF</v>
      </c>
      <c r="D7823" s="4">
        <f t="shared" si="736"/>
        <v>42755.874999981032</v>
      </c>
      <c r="E7823" t="str">
        <f t="shared" si="737"/>
        <v>LRKPLGS</v>
      </c>
      <c r="F7823" s="39">
        <v>64.26617431640625</v>
      </c>
      <c r="G7823">
        <f t="shared" si="735"/>
        <v>9.8927757871739908E-4</v>
      </c>
      <c r="H7823" s="38">
        <f>G7823*SUMIF('Manual Inputs'!$B$11:$B$22,'Expanded kW'!A7823,'Manual Inputs'!$C$11:$C$22)</f>
        <v>30387.68291367581</v>
      </c>
    </row>
    <row r="7824" spans="1:8" x14ac:dyDescent="0.2">
      <c r="A7824">
        <f t="shared" si="732"/>
        <v>1</v>
      </c>
      <c r="B7824" t="b">
        <f t="shared" si="733"/>
        <v>0</v>
      </c>
      <c r="C7824" t="str">
        <f t="shared" si="734"/>
        <v>OFF</v>
      </c>
      <c r="D7824" s="4">
        <f t="shared" si="736"/>
        <v>42755.916666647696</v>
      </c>
      <c r="E7824" t="str">
        <f t="shared" si="737"/>
        <v>LRKPLGS</v>
      </c>
      <c r="F7824" s="39">
        <v>59.09173583984375</v>
      </c>
      <c r="G7824">
        <f t="shared" si="735"/>
        <v>9.0962516402544346E-4</v>
      </c>
      <c r="H7824" s="38">
        <f>G7824*SUMIF('Manual Inputs'!$B$11:$B$22,'Expanded kW'!A7824,'Manual Inputs'!$C$11:$C$22)</f>
        <v>27940.996186876764</v>
      </c>
    </row>
    <row r="7825" spans="1:8" x14ac:dyDescent="0.2">
      <c r="A7825">
        <f t="shared" si="732"/>
        <v>1</v>
      </c>
      <c r="B7825" t="b">
        <f t="shared" si="733"/>
        <v>0</v>
      </c>
      <c r="C7825" t="str">
        <f t="shared" si="734"/>
        <v>OFF</v>
      </c>
      <c r="D7825" s="4">
        <f t="shared" si="736"/>
        <v>42755.95833331436</v>
      </c>
      <c r="E7825" t="str">
        <f t="shared" si="737"/>
        <v>LRKPLGS</v>
      </c>
      <c r="F7825" s="39">
        <v>58.098583221435547</v>
      </c>
      <c r="G7825">
        <f t="shared" si="735"/>
        <v>8.9433712754145302E-4</v>
      </c>
      <c r="H7825" s="38">
        <f>G7825*SUMIF('Manual Inputs'!$B$11:$B$22,'Expanded kW'!A7825,'Manual Inputs'!$C$11:$C$22)</f>
        <v>27471.392897524423</v>
      </c>
    </row>
    <row r="7826" spans="1:8" x14ac:dyDescent="0.2">
      <c r="A7826">
        <f t="shared" si="732"/>
        <v>1</v>
      </c>
      <c r="B7826" t="b">
        <f t="shared" si="733"/>
        <v>0</v>
      </c>
      <c r="C7826" t="str">
        <f t="shared" si="734"/>
        <v>OFF</v>
      </c>
      <c r="D7826" s="4">
        <f t="shared" si="736"/>
        <v>42755.999999981024</v>
      </c>
      <c r="E7826" t="str">
        <f t="shared" si="737"/>
        <v>LRKPLGS</v>
      </c>
      <c r="F7826" s="39">
        <v>58.074150085449219</v>
      </c>
      <c r="G7826">
        <f t="shared" si="735"/>
        <v>8.9396101749808824E-4</v>
      </c>
      <c r="H7826" s="38">
        <f>G7826*SUMIF('Manual Inputs'!$B$11:$B$22,'Expanded kW'!A7826,'Manual Inputs'!$C$11:$C$22)</f>
        <v>27459.839908773545</v>
      </c>
    </row>
    <row r="7827" spans="1:8" x14ac:dyDescent="0.2">
      <c r="A7827">
        <f t="shared" si="732"/>
        <v>1</v>
      </c>
      <c r="B7827" t="b">
        <f t="shared" si="733"/>
        <v>0</v>
      </c>
      <c r="C7827" t="str">
        <f t="shared" si="734"/>
        <v>OFF</v>
      </c>
      <c r="D7827" s="4">
        <f t="shared" si="736"/>
        <v>42756.041666647689</v>
      </c>
      <c r="E7827" t="str">
        <f t="shared" si="737"/>
        <v>LRKPLGS</v>
      </c>
      <c r="F7827" s="39">
        <v>58.624984741210938</v>
      </c>
      <c r="G7827">
        <f t="shared" si="735"/>
        <v>9.0244025841015342E-4</v>
      </c>
      <c r="H7827" s="38">
        <f>G7827*SUMIF('Manual Inputs'!$B$11:$B$22,'Expanded kW'!A7827,'Manual Inputs'!$C$11:$C$22)</f>
        <v>27720.297124956054</v>
      </c>
    </row>
    <row r="7828" spans="1:8" x14ac:dyDescent="0.2">
      <c r="A7828">
        <f t="shared" si="732"/>
        <v>1</v>
      </c>
      <c r="B7828" t="b">
        <f t="shared" si="733"/>
        <v>0</v>
      </c>
      <c r="C7828" t="str">
        <f t="shared" si="734"/>
        <v>OFF</v>
      </c>
      <c r="D7828" s="4">
        <f t="shared" si="736"/>
        <v>42756.083333314353</v>
      </c>
      <c r="E7828" t="str">
        <f t="shared" si="737"/>
        <v>LRKPLGS</v>
      </c>
      <c r="F7828" s="39">
        <v>57.571346282958984</v>
      </c>
      <c r="G7828">
        <f t="shared" si="735"/>
        <v>8.8622113670405668E-4</v>
      </c>
      <c r="H7828" s="38">
        <f>G7828*SUMIF('Manual Inputs'!$B$11:$B$22,'Expanded kW'!A7828,'Manual Inputs'!$C$11:$C$22)</f>
        <v>27222.093649868522</v>
      </c>
    </row>
    <row r="7829" spans="1:8" x14ac:dyDescent="0.2">
      <c r="A7829">
        <f t="shared" si="732"/>
        <v>1</v>
      </c>
      <c r="B7829" t="b">
        <f t="shared" si="733"/>
        <v>0</v>
      </c>
      <c r="C7829" t="str">
        <f t="shared" si="734"/>
        <v>OFF</v>
      </c>
      <c r="D7829" s="4">
        <f t="shared" si="736"/>
        <v>42756.124999981017</v>
      </c>
      <c r="E7829" t="str">
        <f t="shared" si="737"/>
        <v>LRKPLGS</v>
      </c>
      <c r="F7829" s="39">
        <v>58.542484283447266</v>
      </c>
      <c r="G7829">
        <f t="shared" si="735"/>
        <v>9.0117029246045035E-4</v>
      </c>
      <c r="H7829" s="38">
        <f>G7829*SUMIF('Manual Inputs'!$B$11:$B$22,'Expanded kW'!A7829,'Manual Inputs'!$C$11:$C$22)</f>
        <v>27681.287525000524</v>
      </c>
    </row>
    <row r="7830" spans="1:8" x14ac:dyDescent="0.2">
      <c r="A7830">
        <f t="shared" si="732"/>
        <v>1</v>
      </c>
      <c r="B7830" t="b">
        <f t="shared" si="733"/>
        <v>0</v>
      </c>
      <c r="C7830" t="str">
        <f t="shared" si="734"/>
        <v>OFF</v>
      </c>
      <c r="D7830" s="4">
        <f t="shared" si="736"/>
        <v>42756.166666647681</v>
      </c>
      <c r="E7830" t="str">
        <f t="shared" si="737"/>
        <v>LRKPLGS</v>
      </c>
      <c r="F7830" s="39">
        <v>59.213142395019531</v>
      </c>
      <c r="G7830">
        <f t="shared" si="735"/>
        <v>9.1149402869993609E-4</v>
      </c>
      <c r="H7830" s="38">
        <f>G7830*SUMIF('Manual Inputs'!$B$11:$B$22,'Expanded kW'!A7830,'Manual Inputs'!$C$11:$C$22)</f>
        <v>27998.4021853132</v>
      </c>
    </row>
    <row r="7831" spans="1:8" x14ac:dyDescent="0.2">
      <c r="A7831">
        <f t="shared" si="732"/>
        <v>1</v>
      </c>
      <c r="B7831" t="b">
        <f t="shared" si="733"/>
        <v>0</v>
      </c>
      <c r="C7831" t="str">
        <f t="shared" si="734"/>
        <v>OFF</v>
      </c>
      <c r="D7831" s="4">
        <f t="shared" si="736"/>
        <v>42756.208333314346</v>
      </c>
      <c r="E7831" t="str">
        <f t="shared" si="737"/>
        <v>LRKPLGS</v>
      </c>
      <c r="F7831" s="39">
        <v>61.238880157470703</v>
      </c>
      <c r="G7831">
        <f t="shared" si="735"/>
        <v>9.4267710393462453E-4</v>
      </c>
      <c r="H7831" s="38">
        <f>G7831*SUMIF('Manual Inputs'!$B$11:$B$22,'Expanded kW'!A7831,'Manual Inputs'!$C$11:$C$22)</f>
        <v>28956.254079352435</v>
      </c>
    </row>
    <row r="7832" spans="1:8" x14ac:dyDescent="0.2">
      <c r="A7832">
        <f t="shared" si="732"/>
        <v>1</v>
      </c>
      <c r="B7832" t="b">
        <f t="shared" si="733"/>
        <v>0</v>
      </c>
      <c r="C7832" t="str">
        <f t="shared" si="734"/>
        <v>OFF</v>
      </c>
      <c r="D7832" s="4">
        <f t="shared" si="736"/>
        <v>42756.24999998101</v>
      </c>
      <c r="E7832" t="str">
        <f t="shared" si="737"/>
        <v>LRKPLGS</v>
      </c>
      <c r="F7832" s="39">
        <v>68.582672119140625</v>
      </c>
      <c r="G7832">
        <f t="shared" si="735"/>
        <v>1.0557233340505886E-3</v>
      </c>
      <c r="H7832" s="38">
        <f>G7832*SUMIF('Manual Inputs'!$B$11:$B$22,'Expanded kW'!A7832,'Manual Inputs'!$C$11:$C$22)</f>
        <v>32428.700103858628</v>
      </c>
    </row>
    <row r="7833" spans="1:8" x14ac:dyDescent="0.2">
      <c r="A7833">
        <f t="shared" si="732"/>
        <v>1</v>
      </c>
      <c r="B7833" t="b">
        <f t="shared" si="733"/>
        <v>0</v>
      </c>
      <c r="C7833" t="str">
        <f t="shared" si="734"/>
        <v>OFF</v>
      </c>
      <c r="D7833" s="4">
        <f t="shared" si="736"/>
        <v>42756.291666647674</v>
      </c>
      <c r="E7833" t="str">
        <f t="shared" si="737"/>
        <v>LRKPLGS</v>
      </c>
      <c r="F7833" s="39">
        <v>72.281440734863281</v>
      </c>
      <c r="G7833">
        <f t="shared" si="735"/>
        <v>1.1126601114349536E-3</v>
      </c>
      <c r="H7833" s="38">
        <f>G7833*SUMIF('Manual Inputs'!$B$11:$B$22,'Expanded kW'!A7833,'Manual Inputs'!$C$11:$C$22)</f>
        <v>34177.629599992375</v>
      </c>
    </row>
    <row r="7834" spans="1:8" x14ac:dyDescent="0.2">
      <c r="A7834">
        <f t="shared" si="732"/>
        <v>1</v>
      </c>
      <c r="B7834" t="b">
        <f t="shared" si="733"/>
        <v>0</v>
      </c>
      <c r="C7834" t="str">
        <f t="shared" si="734"/>
        <v>OFF</v>
      </c>
      <c r="D7834" s="4">
        <f t="shared" si="736"/>
        <v>42756.333333314338</v>
      </c>
      <c r="E7834" t="str">
        <f t="shared" si="737"/>
        <v>LRKPLGS</v>
      </c>
      <c r="F7834" s="39">
        <v>71.230636596679688</v>
      </c>
      <c r="G7834">
        <f t="shared" si="735"/>
        <v>1.0964846196683134E-3</v>
      </c>
      <c r="H7834" s="38">
        <f>G7834*SUMIF('Manual Inputs'!$B$11:$B$22,'Expanded kW'!A7834,'Manual Inputs'!$C$11:$C$22)</f>
        <v>33680.76630767485</v>
      </c>
    </row>
    <row r="7835" spans="1:8" x14ac:dyDescent="0.2">
      <c r="A7835">
        <f t="shared" si="732"/>
        <v>1</v>
      </c>
      <c r="B7835" t="b">
        <f t="shared" si="733"/>
        <v>0</v>
      </c>
      <c r="C7835" t="str">
        <f t="shared" si="734"/>
        <v>OFF</v>
      </c>
      <c r="D7835" s="4">
        <f t="shared" si="736"/>
        <v>42756.374999981002</v>
      </c>
      <c r="E7835" t="str">
        <f t="shared" si="737"/>
        <v>LRKPLGS</v>
      </c>
      <c r="F7835" s="39">
        <v>75.268363952636719</v>
      </c>
      <c r="G7835">
        <f t="shared" si="735"/>
        <v>1.1586391385067323E-3</v>
      </c>
      <c r="H7835" s="38">
        <f>G7835*SUMIF('Manual Inputs'!$B$11:$B$22,'Expanded kW'!A7835,'Manual Inputs'!$C$11:$C$22)</f>
        <v>35589.969397633387</v>
      </c>
    </row>
    <row r="7836" spans="1:8" x14ac:dyDescent="0.2">
      <c r="A7836">
        <f t="shared" si="732"/>
        <v>1</v>
      </c>
      <c r="B7836" t="b">
        <f t="shared" si="733"/>
        <v>0</v>
      </c>
      <c r="C7836" t="str">
        <f t="shared" si="734"/>
        <v>OFF</v>
      </c>
      <c r="D7836" s="4">
        <f t="shared" si="736"/>
        <v>42756.416666647667</v>
      </c>
      <c r="E7836" t="str">
        <f t="shared" si="737"/>
        <v>LRKPLGS</v>
      </c>
      <c r="F7836" s="39">
        <v>71.632156372070313</v>
      </c>
      <c r="G7836">
        <f t="shared" si="735"/>
        <v>1.1026653907415993E-3</v>
      </c>
      <c r="H7836" s="38">
        <f>G7836*SUMIF('Manual Inputs'!$B$11:$B$22,'Expanded kW'!A7836,'Manual Inputs'!$C$11:$C$22)</f>
        <v>33870.621324686901</v>
      </c>
    </row>
    <row r="7837" spans="1:8" x14ac:dyDescent="0.2">
      <c r="A7837">
        <f t="shared" si="732"/>
        <v>1</v>
      </c>
      <c r="B7837" t="b">
        <f t="shared" si="733"/>
        <v>0</v>
      </c>
      <c r="C7837" t="str">
        <f t="shared" si="734"/>
        <v>OFF</v>
      </c>
      <c r="D7837" s="4">
        <f t="shared" si="736"/>
        <v>42756.458333314331</v>
      </c>
      <c r="E7837" t="str">
        <f t="shared" si="737"/>
        <v>LRKPLGS</v>
      </c>
      <c r="F7837" s="39">
        <v>74.324913024902344</v>
      </c>
      <c r="G7837">
        <f t="shared" si="735"/>
        <v>1.1441161820781669E-3</v>
      </c>
      <c r="H7837" s="38">
        <f>G7837*SUMIF('Manual Inputs'!$B$11:$B$22,'Expanded kW'!A7837,'Manual Inputs'!$C$11:$C$22)</f>
        <v>35143.867106007063</v>
      </c>
    </row>
    <row r="7838" spans="1:8" x14ac:dyDescent="0.2">
      <c r="A7838">
        <f t="shared" si="732"/>
        <v>1</v>
      </c>
      <c r="B7838" t="b">
        <f t="shared" si="733"/>
        <v>0</v>
      </c>
      <c r="C7838" t="str">
        <f t="shared" si="734"/>
        <v>OFF</v>
      </c>
      <c r="D7838" s="4">
        <f t="shared" si="736"/>
        <v>42756.499999980995</v>
      </c>
      <c r="E7838" t="str">
        <f t="shared" si="737"/>
        <v>LRKPLGS</v>
      </c>
      <c r="F7838" s="39">
        <v>73.201881408691406</v>
      </c>
      <c r="G7838">
        <f t="shared" si="735"/>
        <v>1.1268288608718598E-3</v>
      </c>
      <c r="H7838" s="38">
        <f>G7838*SUMIF('Manual Inputs'!$B$11:$B$22,'Expanded kW'!A7838,'Manual Inputs'!$C$11:$C$22)</f>
        <v>34612.851699870793</v>
      </c>
    </row>
    <row r="7839" spans="1:8" x14ac:dyDescent="0.2">
      <c r="A7839">
        <f t="shared" si="732"/>
        <v>1</v>
      </c>
      <c r="B7839" t="b">
        <f t="shared" si="733"/>
        <v>0</v>
      </c>
      <c r="C7839" t="str">
        <f t="shared" si="734"/>
        <v>OFF</v>
      </c>
      <c r="D7839" s="4">
        <f t="shared" si="736"/>
        <v>42756.541666647659</v>
      </c>
      <c r="E7839" t="str">
        <f t="shared" si="737"/>
        <v>LRKPLGS</v>
      </c>
      <c r="F7839" s="39">
        <v>74.499557495117188</v>
      </c>
      <c r="G7839">
        <f t="shared" si="735"/>
        <v>1.1468045614700987E-3</v>
      </c>
      <c r="H7839" s="38">
        <f>G7839*SUMIF('Manual Inputs'!$B$11:$B$22,'Expanded kW'!A7839,'Manual Inputs'!$C$11:$C$22)</f>
        <v>35226.446174077726</v>
      </c>
    </row>
    <row r="7840" spans="1:8" x14ac:dyDescent="0.2">
      <c r="A7840">
        <f t="shared" si="732"/>
        <v>1</v>
      </c>
      <c r="B7840" t="b">
        <f t="shared" si="733"/>
        <v>0</v>
      </c>
      <c r="C7840" t="str">
        <f t="shared" si="734"/>
        <v>OFF</v>
      </c>
      <c r="D7840" s="4">
        <f t="shared" si="736"/>
        <v>42756.583333314324</v>
      </c>
      <c r="E7840" t="str">
        <f t="shared" si="737"/>
        <v>LRKPLGS</v>
      </c>
      <c r="F7840" s="39">
        <v>75.979965209960938</v>
      </c>
      <c r="G7840">
        <f t="shared" si="735"/>
        <v>1.1695931306549509E-3</v>
      </c>
      <c r="H7840" s="38">
        <f>G7840*SUMIF('Manual Inputs'!$B$11:$B$22,'Expanded kW'!A7840,'Manual Inputs'!$C$11:$C$22)</f>
        <v>35926.443656425872</v>
      </c>
    </row>
    <row r="7841" spans="1:8" x14ac:dyDescent="0.2">
      <c r="A7841">
        <f t="shared" si="732"/>
        <v>1</v>
      </c>
      <c r="B7841" t="b">
        <f t="shared" si="733"/>
        <v>0</v>
      </c>
      <c r="C7841" t="str">
        <f t="shared" si="734"/>
        <v>OFF</v>
      </c>
      <c r="D7841" s="4">
        <f t="shared" si="736"/>
        <v>42756.624999980988</v>
      </c>
      <c r="E7841" t="str">
        <f t="shared" si="737"/>
        <v>LRKPLGS</v>
      </c>
      <c r="F7841" s="39">
        <v>74.448501586914062</v>
      </c>
      <c r="G7841">
        <f t="shared" si="735"/>
        <v>1.1460186353466962E-3</v>
      </c>
      <c r="H7841" s="38">
        <f>G7841*SUMIF('Manual Inputs'!$B$11:$B$22,'Expanded kW'!A7841,'Manual Inputs'!$C$11:$C$22)</f>
        <v>35202.304846764426</v>
      </c>
    </row>
    <row r="7842" spans="1:8" x14ac:dyDescent="0.2">
      <c r="A7842">
        <f t="shared" si="732"/>
        <v>1</v>
      </c>
      <c r="B7842" t="b">
        <f t="shared" si="733"/>
        <v>0</v>
      </c>
      <c r="C7842" t="str">
        <f t="shared" si="734"/>
        <v>OFF</v>
      </c>
      <c r="D7842" s="4">
        <f t="shared" si="736"/>
        <v>42756.666666647652</v>
      </c>
      <c r="E7842" t="str">
        <f t="shared" si="737"/>
        <v>LRKPLGS</v>
      </c>
      <c r="F7842" s="39">
        <v>74.044853210449219</v>
      </c>
      <c r="G7842">
        <f t="shared" si="735"/>
        <v>1.1398050977778293E-3</v>
      </c>
      <c r="H7842" s="38">
        <f>G7842*SUMIF('Manual Inputs'!$B$11:$B$22,'Expanded kW'!A7842,'Manual Inputs'!$C$11:$C$22)</f>
        <v>35011.44333986588</v>
      </c>
    </row>
    <row r="7843" spans="1:8" x14ac:dyDescent="0.2">
      <c r="A7843">
        <f t="shared" si="732"/>
        <v>1</v>
      </c>
      <c r="B7843" t="b">
        <f t="shared" si="733"/>
        <v>0</v>
      </c>
      <c r="C7843" t="str">
        <f t="shared" si="734"/>
        <v>OFF</v>
      </c>
      <c r="D7843" s="4">
        <f t="shared" si="736"/>
        <v>42756.708333314316</v>
      </c>
      <c r="E7843" t="str">
        <f t="shared" si="737"/>
        <v>LRKPLGS</v>
      </c>
      <c r="F7843" s="39">
        <v>77.043960571289063</v>
      </c>
      <c r="G7843">
        <f t="shared" si="735"/>
        <v>1.185971680740085E-3</v>
      </c>
      <c r="H7843" s="38">
        <f>G7843*SUMIF('Manual Inputs'!$B$11:$B$22,'Expanded kW'!A7843,'Manual Inputs'!$C$11:$C$22)</f>
        <v>36429.544300047142</v>
      </c>
    </row>
    <row r="7844" spans="1:8" x14ac:dyDescent="0.2">
      <c r="A7844">
        <f t="shared" si="732"/>
        <v>1</v>
      </c>
      <c r="B7844" t="b">
        <f t="shared" si="733"/>
        <v>0</v>
      </c>
      <c r="C7844" t="str">
        <f t="shared" si="734"/>
        <v>OFF</v>
      </c>
      <c r="D7844" s="4">
        <f t="shared" si="736"/>
        <v>42756.749999980981</v>
      </c>
      <c r="E7844" t="str">
        <f t="shared" si="737"/>
        <v>LRKPLGS</v>
      </c>
      <c r="F7844" s="39">
        <v>79.105827331542969</v>
      </c>
      <c r="G7844">
        <f t="shared" si="735"/>
        <v>1.2177109055798801E-3</v>
      </c>
      <c r="H7844" s="38">
        <f>G7844*SUMIF('Manual Inputs'!$B$11:$B$22,'Expanded kW'!A7844,'Manual Inputs'!$C$11:$C$22)</f>
        <v>37404.47946597702</v>
      </c>
    </row>
    <row r="7845" spans="1:8" x14ac:dyDescent="0.2">
      <c r="A7845">
        <f t="shared" si="732"/>
        <v>1</v>
      </c>
      <c r="B7845" t="b">
        <f t="shared" si="733"/>
        <v>0</v>
      </c>
      <c r="C7845" t="str">
        <f t="shared" si="734"/>
        <v>OFF</v>
      </c>
      <c r="D7845" s="4">
        <f t="shared" si="736"/>
        <v>42756.791666647645</v>
      </c>
      <c r="E7845" t="str">
        <f t="shared" si="737"/>
        <v>LRKPLGS</v>
      </c>
      <c r="F7845" s="39">
        <v>70.121467590332031</v>
      </c>
      <c r="G7845">
        <f t="shared" si="735"/>
        <v>1.0794106917325116E-3</v>
      </c>
      <c r="H7845" s="38">
        <f>G7845*SUMIF('Manual Inputs'!$B$11:$B$22,'Expanded kW'!A7845,'Manual Inputs'!$C$11:$C$22)</f>
        <v>33156.305712017995</v>
      </c>
    </row>
    <row r="7846" spans="1:8" x14ac:dyDescent="0.2">
      <c r="A7846">
        <f t="shared" si="732"/>
        <v>1</v>
      </c>
      <c r="B7846" t="b">
        <f t="shared" si="733"/>
        <v>0</v>
      </c>
      <c r="C7846" t="str">
        <f t="shared" si="734"/>
        <v>OFF</v>
      </c>
      <c r="D7846" s="4">
        <f t="shared" si="736"/>
        <v>42756.833333314309</v>
      </c>
      <c r="E7846" t="str">
        <f t="shared" si="737"/>
        <v>LRKPLGS</v>
      </c>
      <c r="F7846" s="39">
        <v>65.049720764160156</v>
      </c>
      <c r="G7846">
        <f t="shared" si="735"/>
        <v>1.0013390549277346E-3</v>
      </c>
      <c r="H7846" s="38">
        <f>G7846*SUMIF('Manual Inputs'!$B$11:$B$22,'Expanded kW'!A7846,'Manual Inputs'!$C$11:$C$22)</f>
        <v>30758.175809133641</v>
      </c>
    </row>
    <row r="7847" spans="1:8" x14ac:dyDescent="0.2">
      <c r="A7847">
        <f t="shared" si="732"/>
        <v>1</v>
      </c>
      <c r="B7847" t="b">
        <f t="shared" si="733"/>
        <v>0</v>
      </c>
      <c r="C7847" t="str">
        <f t="shared" si="734"/>
        <v>OFF</v>
      </c>
      <c r="D7847" s="4">
        <f t="shared" si="736"/>
        <v>42756.874999980973</v>
      </c>
      <c r="E7847" t="str">
        <f t="shared" si="737"/>
        <v>LRKPLGS</v>
      </c>
      <c r="F7847" s="39">
        <v>60.499111175537109</v>
      </c>
      <c r="G7847">
        <f t="shared" si="735"/>
        <v>9.3128951357247856E-4</v>
      </c>
      <c r="H7847" s="38">
        <f>G7847*SUMIF('Manual Inputs'!$B$11:$B$22,'Expanded kW'!A7847,'Manual Inputs'!$C$11:$C$22)</f>
        <v>28606.460965144423</v>
      </c>
    </row>
    <row r="7848" spans="1:8" x14ac:dyDescent="0.2">
      <c r="A7848">
        <f t="shared" si="732"/>
        <v>1</v>
      </c>
      <c r="B7848" t="b">
        <f t="shared" si="733"/>
        <v>0</v>
      </c>
      <c r="C7848" t="str">
        <f t="shared" si="734"/>
        <v>OFF</v>
      </c>
      <c r="D7848" s="4">
        <f t="shared" si="736"/>
        <v>42756.916666647638</v>
      </c>
      <c r="E7848" t="str">
        <f t="shared" si="737"/>
        <v>LRKPLGS</v>
      </c>
      <c r="F7848" s="39">
        <v>60.252250671386719</v>
      </c>
      <c r="G7848">
        <f t="shared" si="735"/>
        <v>9.2748948090483449E-4</v>
      </c>
      <c r="H7848" s="38">
        <f>G7848*SUMIF('Manual Inputs'!$B$11:$B$22,'Expanded kW'!A7848,'Manual Inputs'!$C$11:$C$22)</f>
        <v>28489.735194490961</v>
      </c>
    </row>
    <row r="7849" spans="1:8" x14ac:dyDescent="0.2">
      <c r="A7849">
        <f t="shared" si="732"/>
        <v>1</v>
      </c>
      <c r="B7849" t="b">
        <f t="shared" si="733"/>
        <v>0</v>
      </c>
      <c r="C7849" t="str">
        <f t="shared" si="734"/>
        <v>OFF</v>
      </c>
      <c r="D7849" s="4">
        <f t="shared" si="736"/>
        <v>42756.958333314302</v>
      </c>
      <c r="E7849" t="str">
        <f t="shared" si="737"/>
        <v>LRKPLGS</v>
      </c>
      <c r="F7849" s="39">
        <v>57.845966339111328</v>
      </c>
      <c r="G7849">
        <f t="shared" si="735"/>
        <v>8.9044848440457587E-4</v>
      </c>
      <c r="H7849" s="38">
        <f>G7849*SUMIF('Manual Inputs'!$B$11:$B$22,'Expanded kW'!A7849,'Manual Inputs'!$C$11:$C$22)</f>
        <v>27351.945275188671</v>
      </c>
    </row>
    <row r="7850" spans="1:8" x14ac:dyDescent="0.2">
      <c r="A7850">
        <f t="shared" si="732"/>
        <v>1</v>
      </c>
      <c r="B7850" t="b">
        <f t="shared" si="733"/>
        <v>0</v>
      </c>
      <c r="C7850" t="str">
        <f t="shared" si="734"/>
        <v>OFF</v>
      </c>
      <c r="D7850" s="4">
        <f t="shared" si="736"/>
        <v>42756.999999980966</v>
      </c>
      <c r="E7850" t="str">
        <f t="shared" si="737"/>
        <v>LRKPLGS</v>
      </c>
      <c r="F7850" s="39">
        <v>57.822555541992188</v>
      </c>
      <c r="G7850">
        <f t="shared" si="735"/>
        <v>8.9008811167450106E-4</v>
      </c>
      <c r="H7850" s="38">
        <f>G7850*SUMIF('Manual Inputs'!$B$11:$B$22,'Expanded kW'!A7850,'Manual Inputs'!$C$11:$C$22)</f>
        <v>27340.875690182562</v>
      </c>
    </row>
    <row r="7851" spans="1:8" x14ac:dyDescent="0.2">
      <c r="A7851">
        <f t="shared" si="732"/>
        <v>1</v>
      </c>
      <c r="B7851" t="b">
        <f t="shared" si="733"/>
        <v>0</v>
      </c>
      <c r="C7851" t="str">
        <f t="shared" si="734"/>
        <v>OFF</v>
      </c>
      <c r="D7851" s="4">
        <f t="shared" si="736"/>
        <v>42757.04166664763</v>
      </c>
      <c r="E7851" t="str">
        <f t="shared" si="737"/>
        <v>LRKPLGS</v>
      </c>
      <c r="F7851" s="39">
        <v>58.107147216796875</v>
      </c>
      <c r="G7851">
        <f t="shared" si="735"/>
        <v>8.9446895690091499E-4</v>
      </c>
      <c r="H7851" s="38">
        <f>G7851*SUMIF('Manual Inputs'!$B$11:$B$22,'Expanded kW'!A7851,'Manual Inputs'!$C$11:$C$22)</f>
        <v>27475.442305759509</v>
      </c>
    </row>
    <row r="7852" spans="1:8" x14ac:dyDescent="0.2">
      <c r="A7852">
        <f t="shared" si="732"/>
        <v>1</v>
      </c>
      <c r="B7852" t="b">
        <f t="shared" si="733"/>
        <v>0</v>
      </c>
      <c r="C7852" t="str">
        <f t="shared" si="734"/>
        <v>OFF</v>
      </c>
      <c r="D7852" s="4">
        <f t="shared" si="736"/>
        <v>42757.083333314295</v>
      </c>
      <c r="E7852" t="str">
        <f t="shared" si="737"/>
        <v>LRKPLGS</v>
      </c>
      <c r="F7852" s="39">
        <v>57.444099426269531</v>
      </c>
      <c r="G7852">
        <f t="shared" si="735"/>
        <v>8.8426236969132966E-4</v>
      </c>
      <c r="H7852" s="38">
        <f>G7852*SUMIF('Manual Inputs'!$B$11:$B$22,'Expanded kW'!A7852,'Manual Inputs'!$C$11:$C$22)</f>
        <v>27161.926117352839</v>
      </c>
    </row>
    <row r="7853" spans="1:8" x14ac:dyDescent="0.2">
      <c r="A7853">
        <f t="shared" si="732"/>
        <v>1</v>
      </c>
      <c r="B7853" t="b">
        <f t="shared" si="733"/>
        <v>0</v>
      </c>
      <c r="C7853" t="str">
        <f t="shared" si="734"/>
        <v>OFF</v>
      </c>
      <c r="D7853" s="4">
        <f t="shared" si="736"/>
        <v>42757.124999980959</v>
      </c>
      <c r="E7853" t="str">
        <f t="shared" si="737"/>
        <v>LRKPLGS</v>
      </c>
      <c r="F7853" s="39">
        <v>57.675765991210937</v>
      </c>
      <c r="G7853">
        <f t="shared" si="735"/>
        <v>8.8782851534840047E-4</v>
      </c>
      <c r="H7853" s="38">
        <f>G7853*SUMIF('Manual Inputs'!$B$11:$B$22,'Expanded kW'!A7853,'Manual Inputs'!$C$11:$C$22)</f>
        <v>27271.467570411492</v>
      </c>
    </row>
    <row r="7854" spans="1:8" x14ac:dyDescent="0.2">
      <c r="A7854">
        <f t="shared" si="732"/>
        <v>1</v>
      </c>
      <c r="B7854" t="b">
        <f t="shared" si="733"/>
        <v>0</v>
      </c>
      <c r="C7854" t="str">
        <f t="shared" si="734"/>
        <v>OFF</v>
      </c>
      <c r="D7854" s="4">
        <f t="shared" si="736"/>
        <v>42757.166666647623</v>
      </c>
      <c r="E7854" t="str">
        <f t="shared" si="737"/>
        <v>LRKPLGS</v>
      </c>
      <c r="F7854" s="39">
        <v>58.935420989990234</v>
      </c>
      <c r="G7854">
        <f t="shared" si="735"/>
        <v>9.0721894056768298E-4</v>
      </c>
      <c r="H7854" s="38">
        <f>G7854*SUMIF('Manual Inputs'!$B$11:$B$22,'Expanded kW'!A7854,'Manual Inputs'!$C$11:$C$22)</f>
        <v>27867.084115050904</v>
      </c>
    </row>
    <row r="7855" spans="1:8" x14ac:dyDescent="0.2">
      <c r="A7855">
        <f t="shared" si="732"/>
        <v>1</v>
      </c>
      <c r="B7855" t="b">
        <f t="shared" si="733"/>
        <v>0</v>
      </c>
      <c r="C7855" t="str">
        <f t="shared" si="734"/>
        <v>OFF</v>
      </c>
      <c r="D7855" s="4">
        <f t="shared" si="736"/>
        <v>42757.208333314287</v>
      </c>
      <c r="E7855" t="str">
        <f t="shared" si="737"/>
        <v>LRKPLGS</v>
      </c>
      <c r="F7855" s="39">
        <v>61.165870666503906</v>
      </c>
      <c r="G7855">
        <f t="shared" si="735"/>
        <v>9.4155323662471714E-4</v>
      </c>
      <c r="H7855" s="38">
        <f>G7855*SUMIF('Manual Inputs'!$B$11:$B$22,'Expanded kW'!A7855,'Manual Inputs'!$C$11:$C$22)</f>
        <v>28921.732197743848</v>
      </c>
    </row>
    <row r="7856" spans="1:8" x14ac:dyDescent="0.2">
      <c r="A7856">
        <f t="shared" si="732"/>
        <v>1</v>
      </c>
      <c r="B7856" t="b">
        <f t="shared" si="733"/>
        <v>0</v>
      </c>
      <c r="C7856" t="str">
        <f t="shared" si="734"/>
        <v>OFF</v>
      </c>
      <c r="D7856" s="4">
        <f t="shared" si="736"/>
        <v>42757.249999980952</v>
      </c>
      <c r="E7856" t="str">
        <f t="shared" si="737"/>
        <v>LRKPLGS</v>
      </c>
      <c r="F7856" s="39">
        <v>69.808883666992188</v>
      </c>
      <c r="G7856">
        <f t="shared" si="735"/>
        <v>1.0745989494728098E-3</v>
      </c>
      <c r="H7856" s="38">
        <f>G7856*SUMIF('Manual Inputs'!$B$11:$B$22,'Expanded kW'!A7856,'Manual Inputs'!$C$11:$C$22)</f>
        <v>33008.503213310076</v>
      </c>
    </row>
    <row r="7857" spans="1:8" x14ac:dyDescent="0.2">
      <c r="A7857">
        <f t="shared" si="732"/>
        <v>1</v>
      </c>
      <c r="B7857" t="b">
        <f t="shared" si="733"/>
        <v>0</v>
      </c>
      <c r="C7857" t="str">
        <f t="shared" si="734"/>
        <v>OFF</v>
      </c>
      <c r="D7857" s="4">
        <f t="shared" si="736"/>
        <v>42757.291666647616</v>
      </c>
      <c r="E7857" t="str">
        <f t="shared" si="737"/>
        <v>LRKPLGS</v>
      </c>
      <c r="F7857" s="39">
        <v>65.741142272949219</v>
      </c>
      <c r="G7857">
        <f t="shared" si="735"/>
        <v>1.0119824113024325E-3</v>
      </c>
      <c r="H7857" s="38">
        <f>G7857*SUMIF('Manual Inputs'!$B$11:$B$22,'Expanded kW'!A7857,'Manual Inputs'!$C$11:$C$22)</f>
        <v>31085.108255202915</v>
      </c>
    </row>
    <row r="7858" spans="1:8" x14ac:dyDescent="0.2">
      <c r="A7858">
        <f t="shared" si="732"/>
        <v>1</v>
      </c>
      <c r="B7858" t="b">
        <f t="shared" si="733"/>
        <v>0</v>
      </c>
      <c r="C7858" t="str">
        <f t="shared" si="734"/>
        <v>OFF</v>
      </c>
      <c r="D7858" s="4">
        <f t="shared" si="736"/>
        <v>42757.33333331428</v>
      </c>
      <c r="E7858" t="str">
        <f t="shared" si="737"/>
        <v>LRKPLGS</v>
      </c>
      <c r="F7858" s="39">
        <v>70.473121643066406</v>
      </c>
      <c r="G7858">
        <f t="shared" si="735"/>
        <v>1.0848238577336876E-3</v>
      </c>
      <c r="H7858" s="38">
        <f>G7858*SUMIF('Manual Inputs'!$B$11:$B$22,'Expanded kW'!A7858,'Manual Inputs'!$C$11:$C$22)</f>
        <v>33322.582170255424</v>
      </c>
    </row>
    <row r="7859" spans="1:8" x14ac:dyDescent="0.2">
      <c r="A7859">
        <f t="shared" si="732"/>
        <v>1</v>
      </c>
      <c r="B7859" t="b">
        <f t="shared" si="733"/>
        <v>0</v>
      </c>
      <c r="C7859" t="str">
        <f t="shared" si="734"/>
        <v>OFF</v>
      </c>
      <c r="D7859" s="4">
        <f t="shared" si="736"/>
        <v>42757.374999980944</v>
      </c>
      <c r="E7859" t="str">
        <f t="shared" si="737"/>
        <v>LRKPLGS</v>
      </c>
      <c r="F7859" s="39">
        <v>68.195037841796875</v>
      </c>
      <c r="G7859">
        <f t="shared" si="735"/>
        <v>1.0497563085757177E-3</v>
      </c>
      <c r="H7859" s="38">
        <f>G7859*SUMIF('Manual Inputs'!$B$11:$B$22,'Expanded kW'!A7859,'Manual Inputs'!$C$11:$C$22)</f>
        <v>32245.410719797899</v>
      </c>
    </row>
    <row r="7860" spans="1:8" x14ac:dyDescent="0.2">
      <c r="A7860">
        <f t="shared" si="732"/>
        <v>1</v>
      </c>
      <c r="B7860" t="b">
        <f t="shared" si="733"/>
        <v>0</v>
      </c>
      <c r="C7860" t="str">
        <f t="shared" si="734"/>
        <v>OFF</v>
      </c>
      <c r="D7860" s="4">
        <f t="shared" si="736"/>
        <v>42757.416666647609</v>
      </c>
      <c r="E7860" t="str">
        <f t="shared" si="737"/>
        <v>LRKPLGS</v>
      </c>
      <c r="F7860" s="39">
        <v>70.482131958007813</v>
      </c>
      <c r="G7860">
        <f t="shared" si="735"/>
        <v>1.0849625574873845E-3</v>
      </c>
      <c r="H7860" s="38">
        <f>G7860*SUMIF('Manual Inputs'!$B$11:$B$22,'Expanded kW'!A7860,'Manual Inputs'!$C$11:$C$22)</f>
        <v>33326.84261669252</v>
      </c>
    </row>
    <row r="7861" spans="1:8" x14ac:dyDescent="0.2">
      <c r="A7861">
        <f t="shared" si="732"/>
        <v>1</v>
      </c>
      <c r="B7861" t="b">
        <f t="shared" si="733"/>
        <v>0</v>
      </c>
      <c r="C7861" t="str">
        <f t="shared" si="734"/>
        <v>OFF</v>
      </c>
      <c r="D7861" s="4">
        <f t="shared" si="736"/>
        <v>42757.458333314273</v>
      </c>
      <c r="E7861" t="str">
        <f t="shared" si="737"/>
        <v>LRKPLGS</v>
      </c>
      <c r="F7861" s="39">
        <v>73.503952026367188</v>
      </c>
      <c r="G7861">
        <f t="shared" si="735"/>
        <v>1.1314787671784761E-3</v>
      </c>
      <c r="H7861" s="38">
        <f>G7861*SUMIF('Manual Inputs'!$B$11:$B$22,'Expanded kW'!A7861,'Manual Inputs'!$C$11:$C$22)</f>
        <v>34755.68307648701</v>
      </c>
    </row>
    <row r="7862" spans="1:8" x14ac:dyDescent="0.2">
      <c r="A7862">
        <f t="shared" si="732"/>
        <v>1</v>
      </c>
      <c r="B7862" t="b">
        <f t="shared" si="733"/>
        <v>0</v>
      </c>
      <c r="C7862" t="str">
        <f t="shared" si="734"/>
        <v>OFF</v>
      </c>
      <c r="D7862" s="4">
        <f t="shared" si="736"/>
        <v>42757.499999980937</v>
      </c>
      <c r="E7862" t="str">
        <f t="shared" si="737"/>
        <v>LRKPLGS</v>
      </c>
      <c r="F7862" s="39">
        <v>72.522041320800781</v>
      </c>
      <c r="G7862">
        <f t="shared" si="735"/>
        <v>1.1163637824193563E-3</v>
      </c>
      <c r="H7862" s="38">
        <f>G7862*SUMIF('Manual Inputs'!$B$11:$B$22,'Expanded kW'!A7862,'Manual Inputs'!$C$11:$C$22)</f>
        <v>34291.395424581795</v>
      </c>
    </row>
    <row r="7863" spans="1:8" x14ac:dyDescent="0.2">
      <c r="A7863">
        <f t="shared" si="732"/>
        <v>1</v>
      </c>
      <c r="B7863" t="b">
        <f t="shared" si="733"/>
        <v>0</v>
      </c>
      <c r="C7863" t="str">
        <f t="shared" si="734"/>
        <v>OFF</v>
      </c>
      <c r="D7863" s="4">
        <f t="shared" si="736"/>
        <v>42757.541666647601</v>
      </c>
      <c r="E7863" t="str">
        <f t="shared" si="737"/>
        <v>LRKPLGS</v>
      </c>
      <c r="F7863" s="39">
        <v>75.140693664550781</v>
      </c>
      <c r="G7863">
        <f t="shared" si="735"/>
        <v>1.1566738534276799E-3</v>
      </c>
      <c r="H7863" s="38">
        <f>G7863*SUMIF('Manual Inputs'!$B$11:$B$22,'Expanded kW'!A7863,'Manual Inputs'!$C$11:$C$22)</f>
        <v>35529.601649387594</v>
      </c>
    </row>
    <row r="7864" spans="1:8" x14ac:dyDescent="0.2">
      <c r="A7864">
        <f t="shared" si="732"/>
        <v>1</v>
      </c>
      <c r="B7864" t="b">
        <f t="shared" si="733"/>
        <v>0</v>
      </c>
      <c r="C7864" t="str">
        <f t="shared" si="734"/>
        <v>OFF</v>
      </c>
      <c r="D7864" s="4">
        <f t="shared" si="736"/>
        <v>42757.583333314265</v>
      </c>
      <c r="E7864" t="str">
        <f t="shared" si="737"/>
        <v>LRKPLGS</v>
      </c>
      <c r="F7864" s="39">
        <v>68.653984069824219</v>
      </c>
      <c r="G7864">
        <f t="shared" si="735"/>
        <v>1.0568210703738765E-3</v>
      </c>
      <c r="H7864" s="38">
        <f>G7864*SUMIF('Manual Inputs'!$B$11:$B$22,'Expanded kW'!A7864,'Manual Inputs'!$C$11:$C$22)</f>
        <v>32462.419318801461</v>
      </c>
    </row>
    <row r="7865" spans="1:8" x14ac:dyDescent="0.2">
      <c r="A7865">
        <f t="shared" si="732"/>
        <v>1</v>
      </c>
      <c r="B7865" t="b">
        <f t="shared" si="733"/>
        <v>0</v>
      </c>
      <c r="C7865" t="str">
        <f t="shared" si="734"/>
        <v>OFF</v>
      </c>
      <c r="D7865" s="4">
        <f t="shared" si="736"/>
        <v>42757.62499998093</v>
      </c>
      <c r="E7865" t="str">
        <f t="shared" si="737"/>
        <v>LRKPLGS</v>
      </c>
      <c r="F7865" s="39">
        <v>75.282905578613281</v>
      </c>
      <c r="G7865">
        <f t="shared" si="735"/>
        <v>1.1588629841718854E-3</v>
      </c>
      <c r="H7865" s="38">
        <f>G7865*SUMIF('Manual Inputs'!$B$11:$B$22,'Expanded kW'!A7865,'Manual Inputs'!$C$11:$C$22)</f>
        <v>35596.845274779109</v>
      </c>
    </row>
    <row r="7866" spans="1:8" x14ac:dyDescent="0.2">
      <c r="A7866">
        <f t="shared" si="732"/>
        <v>1</v>
      </c>
      <c r="B7866" t="b">
        <f t="shared" si="733"/>
        <v>0</v>
      </c>
      <c r="C7866" t="str">
        <f t="shared" si="734"/>
        <v>OFF</v>
      </c>
      <c r="D7866" s="4">
        <f t="shared" si="736"/>
        <v>42757.666666647594</v>
      </c>
      <c r="E7866" t="str">
        <f t="shared" si="737"/>
        <v>LRKPLGS</v>
      </c>
      <c r="F7866" s="39">
        <v>77.979415893554688</v>
      </c>
      <c r="G7866">
        <f t="shared" si="735"/>
        <v>1.200371557285607E-3</v>
      </c>
      <c r="H7866" s="38">
        <f>G7866*SUMIF('Manual Inputs'!$B$11:$B$22,'Expanded kW'!A7866,'Manual Inputs'!$C$11:$C$22)</f>
        <v>36871.865941490512</v>
      </c>
    </row>
    <row r="7867" spans="1:8" x14ac:dyDescent="0.2">
      <c r="A7867">
        <f t="shared" si="732"/>
        <v>1</v>
      </c>
      <c r="B7867" t="b">
        <f t="shared" si="733"/>
        <v>0</v>
      </c>
      <c r="C7867" t="str">
        <f t="shared" si="734"/>
        <v>OFF</v>
      </c>
      <c r="D7867" s="4">
        <f t="shared" si="736"/>
        <v>42757.708333314258</v>
      </c>
      <c r="E7867" t="str">
        <f t="shared" si="737"/>
        <v>LRKPLGS</v>
      </c>
      <c r="F7867" s="39">
        <v>79.839637756347656</v>
      </c>
      <c r="G7867">
        <f t="shared" si="735"/>
        <v>1.229006773242926E-3</v>
      </c>
      <c r="H7867" s="38">
        <f>G7867*SUMIF('Manual Inputs'!$B$11:$B$22,'Expanded kW'!A7867,'Manual Inputs'!$C$11:$C$22)</f>
        <v>37751.455130000984</v>
      </c>
    </row>
    <row r="7868" spans="1:8" x14ac:dyDescent="0.2">
      <c r="A7868">
        <f t="shared" si="732"/>
        <v>1</v>
      </c>
      <c r="B7868" t="b">
        <f t="shared" si="733"/>
        <v>0</v>
      </c>
      <c r="C7868" t="str">
        <f t="shared" si="734"/>
        <v>OFF</v>
      </c>
      <c r="D7868" s="4">
        <f t="shared" si="736"/>
        <v>42757.749999980922</v>
      </c>
      <c r="E7868" t="str">
        <f t="shared" si="737"/>
        <v>LRKPLGS</v>
      </c>
      <c r="F7868" s="39">
        <v>71.747604370117187</v>
      </c>
      <c r="G7868">
        <f t="shared" si="735"/>
        <v>1.1044425327169918E-3</v>
      </c>
      <c r="H7868" s="38">
        <f>G7868*SUMIF('Manual Inputs'!$B$11:$B$22,'Expanded kW'!A7868,'Manual Inputs'!$C$11:$C$22)</f>
        <v>33925.209872939275</v>
      </c>
    </row>
    <row r="7869" spans="1:8" x14ac:dyDescent="0.2">
      <c r="A7869">
        <f t="shared" si="732"/>
        <v>1</v>
      </c>
      <c r="B7869" t="b">
        <f t="shared" si="733"/>
        <v>0</v>
      </c>
      <c r="C7869" t="str">
        <f t="shared" si="734"/>
        <v>OFF</v>
      </c>
      <c r="D7869" s="4">
        <f t="shared" si="736"/>
        <v>42757.791666647587</v>
      </c>
      <c r="E7869" t="str">
        <f t="shared" si="737"/>
        <v>LRKPLGS</v>
      </c>
      <c r="F7869" s="39">
        <v>68.93072509765625</v>
      </c>
      <c r="G7869">
        <f t="shared" si="735"/>
        <v>1.0610810671273405E-3</v>
      </c>
      <c r="H7869" s="38">
        <f>G7869*SUMIF('Manual Inputs'!$B$11:$B$22,'Expanded kW'!A7869,'Manual Inputs'!$C$11:$C$22)</f>
        <v>32593.273826517474</v>
      </c>
    </row>
    <row r="7870" spans="1:8" x14ac:dyDescent="0.2">
      <c r="A7870">
        <f t="shared" si="732"/>
        <v>1</v>
      </c>
      <c r="B7870" t="b">
        <f t="shared" si="733"/>
        <v>0</v>
      </c>
      <c r="C7870" t="str">
        <f t="shared" si="734"/>
        <v>OFF</v>
      </c>
      <c r="D7870" s="4">
        <f t="shared" si="736"/>
        <v>42757.833333314251</v>
      </c>
      <c r="E7870" t="str">
        <f t="shared" si="737"/>
        <v>LRKPLGS</v>
      </c>
      <c r="F7870" s="39">
        <v>65.580078125</v>
      </c>
      <c r="G7870">
        <f t="shared" si="735"/>
        <v>1.0095030798034559E-3</v>
      </c>
      <c r="H7870" s="38">
        <f>G7870*SUMIF('Manual Inputs'!$B$11:$B$22,'Expanded kW'!A7870,'Manual Inputs'!$C$11:$C$22)</f>
        <v>31008.950520458264</v>
      </c>
    </row>
    <row r="7871" spans="1:8" x14ac:dyDescent="0.2">
      <c r="A7871">
        <f t="shared" si="732"/>
        <v>1</v>
      </c>
      <c r="B7871" t="b">
        <f t="shared" si="733"/>
        <v>0</v>
      </c>
      <c r="C7871" t="str">
        <f t="shared" si="734"/>
        <v>OFF</v>
      </c>
      <c r="D7871" s="4">
        <f t="shared" si="736"/>
        <v>42757.874999980915</v>
      </c>
      <c r="E7871" t="str">
        <f t="shared" si="737"/>
        <v>LRKPLGS</v>
      </c>
      <c r="F7871" s="39">
        <v>65.286247253417969</v>
      </c>
      <c r="G7871">
        <f t="shared" si="735"/>
        <v>1.0049800115442505E-3</v>
      </c>
      <c r="H7871" s="38">
        <f>G7871*SUMIF('Manual Inputs'!$B$11:$B$22,'Expanded kW'!A7871,'Manual Inputs'!$C$11:$C$22)</f>
        <v>30870.015233725251</v>
      </c>
    </row>
    <row r="7872" spans="1:8" x14ac:dyDescent="0.2">
      <c r="A7872">
        <f t="shared" si="732"/>
        <v>1</v>
      </c>
      <c r="B7872" t="b">
        <f t="shared" si="733"/>
        <v>0</v>
      </c>
      <c r="C7872" t="str">
        <f t="shared" si="734"/>
        <v>OFF</v>
      </c>
      <c r="D7872" s="4">
        <f t="shared" si="736"/>
        <v>42757.916666647579</v>
      </c>
      <c r="E7872" t="str">
        <f t="shared" si="737"/>
        <v>LRKPLGS</v>
      </c>
      <c r="F7872" s="39">
        <v>67.091773986816406</v>
      </c>
      <c r="G7872">
        <f t="shared" si="735"/>
        <v>1.0327732812405604E-3</v>
      </c>
      <c r="H7872" s="38">
        <f>G7872*SUMIF('Manual Inputs'!$B$11:$B$22,'Expanded kW'!A7872,'Manual Inputs'!$C$11:$C$22)</f>
        <v>31723.74232189067</v>
      </c>
    </row>
    <row r="7873" spans="1:8" x14ac:dyDescent="0.2">
      <c r="A7873">
        <f t="shared" si="732"/>
        <v>1</v>
      </c>
      <c r="B7873" t="b">
        <f t="shared" si="733"/>
        <v>0</v>
      </c>
      <c r="C7873" t="str">
        <f t="shared" si="734"/>
        <v>OFF</v>
      </c>
      <c r="D7873" s="4">
        <f t="shared" si="736"/>
        <v>42757.958333314244</v>
      </c>
      <c r="E7873" t="str">
        <f t="shared" si="737"/>
        <v>LRKPLGS</v>
      </c>
      <c r="F7873" s="39">
        <v>65.837989807128906</v>
      </c>
      <c r="G7873">
        <f t="shared" si="735"/>
        <v>1.0134732281300582E-3</v>
      </c>
      <c r="H7873" s="38">
        <f>G7873*SUMIF('Manual Inputs'!$B$11:$B$22,'Expanded kW'!A7873,'Manual Inputs'!$C$11:$C$22)</f>
        <v>31130.901741293037</v>
      </c>
    </row>
    <row r="7874" spans="1:8" x14ac:dyDescent="0.2">
      <c r="A7874">
        <f t="shared" ref="A7874:A7937" si="738">MONTH(D7874)</f>
        <v>1</v>
      </c>
      <c r="B7874" t="b">
        <f t="shared" ref="B7874:B7937" si="739">IF(ISNA(VLOOKUP(DATE(YEAR(D7874),MONTH(D7874),DAY(D7874)),Holidays,1,FALSE)),FALSE,TRUE)</f>
        <v>0</v>
      </c>
      <c r="C7874" t="str">
        <f t="shared" ref="C7874:C7937" si="740">IF(OR(HOUR(D7874)&lt;PkStart,HOUR(D7874)&gt;OPkStart-1,WEEKDAY(D7874,2)&gt;5,B7874)=TRUE,"OFF","ON")</f>
        <v>OFF</v>
      </c>
      <c r="D7874" s="4">
        <f t="shared" si="736"/>
        <v>42757.999999980908</v>
      </c>
      <c r="E7874" t="str">
        <f t="shared" si="737"/>
        <v>LRKPLGS</v>
      </c>
      <c r="F7874" s="39">
        <v>64.244171142578125</v>
      </c>
      <c r="G7874">
        <f t="shared" ref="G7874:G7937" si="741">IF(SUMIF($A$2:$A$8761,A7874,$F$2:$F$8761)=0,0,F7874/SUMIF($A$2:$A$8761,A7874,$F$2:$F$8761))</f>
        <v>9.8893887415375695E-4</v>
      </c>
      <c r="H7874" s="38">
        <f>G7874*SUMIF('Manual Inputs'!$B$11:$B$22,'Expanded kW'!A7874,'Manual Inputs'!$C$11:$C$22)</f>
        <v>30377.278910691413</v>
      </c>
    </row>
    <row r="7875" spans="1:8" x14ac:dyDescent="0.2">
      <c r="A7875">
        <f t="shared" si="738"/>
        <v>1</v>
      </c>
      <c r="B7875" t="b">
        <f t="shared" si="739"/>
        <v>0</v>
      </c>
      <c r="C7875" t="str">
        <f t="shared" si="740"/>
        <v>OFF</v>
      </c>
      <c r="D7875" s="4">
        <f t="shared" si="736"/>
        <v>42758.041666647572</v>
      </c>
      <c r="E7875" t="str">
        <f t="shared" si="737"/>
        <v>LRKPLGS</v>
      </c>
      <c r="F7875" s="39">
        <v>65.457069396972656</v>
      </c>
      <c r="G7875">
        <f t="shared" si="741"/>
        <v>1.0076095521753001E-3</v>
      </c>
      <c r="H7875" s="38">
        <f>G7875*SUMIF('Manual Inputs'!$B$11:$B$22,'Expanded kW'!A7875,'Manual Inputs'!$C$11:$C$22)</f>
        <v>30950.786948988989</v>
      </c>
    </row>
    <row r="7876" spans="1:8" x14ac:dyDescent="0.2">
      <c r="A7876">
        <f t="shared" si="738"/>
        <v>1</v>
      </c>
      <c r="B7876" t="b">
        <f t="shared" si="739"/>
        <v>0</v>
      </c>
      <c r="C7876" t="str">
        <f t="shared" si="740"/>
        <v>OFF</v>
      </c>
      <c r="D7876" s="4">
        <f t="shared" ref="D7876:D7939" si="742">+D7875+1/24</f>
        <v>42758.083333314236</v>
      </c>
      <c r="E7876" t="str">
        <f t="shared" ref="E7876:E7939" si="743">+E7875</f>
        <v>LRKPLGS</v>
      </c>
      <c r="F7876" s="39">
        <v>62.609043121337891</v>
      </c>
      <c r="G7876">
        <f t="shared" si="741"/>
        <v>9.6376862702217132E-4</v>
      </c>
      <c r="H7876" s="38">
        <f>G7876*SUMIF('Manual Inputs'!$B$11:$B$22,'Expanded kW'!A7876,'Manual Inputs'!$C$11:$C$22)</f>
        <v>29604.123322059626</v>
      </c>
    </row>
    <row r="7877" spans="1:8" x14ac:dyDescent="0.2">
      <c r="A7877">
        <f t="shared" si="738"/>
        <v>1</v>
      </c>
      <c r="B7877" t="b">
        <f t="shared" si="739"/>
        <v>0</v>
      </c>
      <c r="C7877" t="str">
        <f t="shared" si="740"/>
        <v>OFF</v>
      </c>
      <c r="D7877" s="4">
        <f t="shared" si="742"/>
        <v>42758.124999980901</v>
      </c>
      <c r="E7877" t="str">
        <f t="shared" si="743"/>
        <v>LRKPLGS</v>
      </c>
      <c r="F7877" s="39">
        <v>65.540168762207031</v>
      </c>
      <c r="G7877">
        <f t="shared" si="741"/>
        <v>1.0088887373719678E-3</v>
      </c>
      <c r="H7877" s="38">
        <f>G7877*SUMIF('Manual Inputs'!$B$11:$B$22,'Expanded kW'!A7877,'Manual Inputs'!$C$11:$C$22)</f>
        <v>30990.079736959182</v>
      </c>
    </row>
    <row r="7878" spans="1:8" x14ac:dyDescent="0.2">
      <c r="A7878">
        <f t="shared" si="738"/>
        <v>1</v>
      </c>
      <c r="B7878" t="b">
        <f t="shared" si="739"/>
        <v>0</v>
      </c>
      <c r="C7878" t="str">
        <f t="shared" si="740"/>
        <v>OFF</v>
      </c>
      <c r="D7878" s="4">
        <f t="shared" si="742"/>
        <v>42758.166666647565</v>
      </c>
      <c r="E7878" t="str">
        <f t="shared" si="743"/>
        <v>LRKPLGS</v>
      </c>
      <c r="F7878" s="39">
        <v>68.449913024902344</v>
      </c>
      <c r="G7878">
        <f t="shared" si="741"/>
        <v>1.0536797147329964E-3</v>
      </c>
      <c r="H7878" s="38">
        <f>G7878*SUMIF('Manual Inputs'!$B$11:$B$22,'Expanded kW'!A7878,'Manual Inputs'!$C$11:$C$22)</f>
        <v>32365.926159360897</v>
      </c>
    </row>
    <row r="7879" spans="1:8" x14ac:dyDescent="0.2">
      <c r="A7879">
        <f t="shared" si="738"/>
        <v>1</v>
      </c>
      <c r="B7879" t="b">
        <f t="shared" si="739"/>
        <v>0</v>
      </c>
      <c r="C7879" t="str">
        <f t="shared" si="740"/>
        <v>OFF</v>
      </c>
      <c r="D7879" s="4">
        <f t="shared" si="742"/>
        <v>42758.208333314229</v>
      </c>
      <c r="E7879" t="str">
        <f t="shared" si="743"/>
        <v>LRKPLGS</v>
      </c>
      <c r="F7879" s="39">
        <v>76.655364990234375</v>
      </c>
      <c r="G7879">
        <f t="shared" si="741"/>
        <v>1.1799898574930163E-3</v>
      </c>
      <c r="H7879" s="38">
        <f>G7879*SUMIF('Manual Inputs'!$B$11:$B$22,'Expanded kW'!A7879,'Manual Inputs'!$C$11:$C$22)</f>
        <v>36245.800372166712</v>
      </c>
    </row>
    <row r="7880" spans="1:8" x14ac:dyDescent="0.2">
      <c r="A7880">
        <f t="shared" si="738"/>
        <v>1</v>
      </c>
      <c r="B7880" t="b">
        <f t="shared" si="739"/>
        <v>0</v>
      </c>
      <c r="C7880" t="str">
        <f t="shared" si="740"/>
        <v>OFF</v>
      </c>
      <c r="D7880" s="4">
        <f t="shared" si="742"/>
        <v>42758.249999980893</v>
      </c>
      <c r="E7880" t="str">
        <f t="shared" si="743"/>
        <v>LRKPLGS</v>
      </c>
      <c r="F7880" s="39">
        <v>91.406845092773438</v>
      </c>
      <c r="G7880">
        <f t="shared" si="741"/>
        <v>1.4070658998055624E-3</v>
      </c>
      <c r="H7880" s="38">
        <f>G7880*SUMIF('Manual Inputs'!$B$11:$B$22,'Expanded kW'!A7880,'Manual Inputs'!$C$11:$C$22)</f>
        <v>43220.905155227054</v>
      </c>
    </row>
    <row r="7881" spans="1:8" x14ac:dyDescent="0.2">
      <c r="A7881">
        <f t="shared" si="738"/>
        <v>1</v>
      </c>
      <c r="B7881" t="b">
        <f t="shared" si="739"/>
        <v>0</v>
      </c>
      <c r="C7881" t="str">
        <f t="shared" si="740"/>
        <v>ON</v>
      </c>
      <c r="D7881" s="4">
        <f t="shared" si="742"/>
        <v>42758.291666647558</v>
      </c>
      <c r="E7881" t="str">
        <f t="shared" si="743"/>
        <v>LRKPLGS</v>
      </c>
      <c r="F7881" s="39">
        <v>104.39394378662109</v>
      </c>
      <c r="G7881">
        <f t="shared" si="741"/>
        <v>1.6069820405603984E-3</v>
      </c>
      <c r="H7881" s="38">
        <f>G7881*SUMIF('Manual Inputs'!$B$11:$B$22,'Expanded kW'!A7881,'Manual Inputs'!$C$11:$C$22)</f>
        <v>49361.738047103543</v>
      </c>
    </row>
    <row r="7882" spans="1:8" x14ac:dyDescent="0.2">
      <c r="A7882">
        <f t="shared" si="738"/>
        <v>1</v>
      </c>
      <c r="B7882" t="b">
        <f t="shared" si="739"/>
        <v>0</v>
      </c>
      <c r="C7882" t="str">
        <f t="shared" si="740"/>
        <v>ON</v>
      </c>
      <c r="D7882" s="4">
        <f t="shared" si="742"/>
        <v>42758.333333314222</v>
      </c>
      <c r="E7882" t="str">
        <f t="shared" si="743"/>
        <v>LRKPLGS</v>
      </c>
      <c r="F7882" s="39">
        <v>102.20654296875</v>
      </c>
      <c r="G7882">
        <f t="shared" si="741"/>
        <v>1.5733104145797688E-3</v>
      </c>
      <c r="H7882" s="38">
        <f>G7882*SUMIF('Manual Inputs'!$B$11:$B$22,'Expanded kW'!A7882,'Manual Inputs'!$C$11:$C$22)</f>
        <v>48327.445230304998</v>
      </c>
    </row>
    <row r="7883" spans="1:8" x14ac:dyDescent="0.2">
      <c r="A7883">
        <f t="shared" si="738"/>
        <v>1</v>
      </c>
      <c r="B7883" t="b">
        <f t="shared" si="739"/>
        <v>0</v>
      </c>
      <c r="C7883" t="str">
        <f t="shared" si="740"/>
        <v>ON</v>
      </c>
      <c r="D7883" s="4">
        <f t="shared" si="742"/>
        <v>42758.374999980886</v>
      </c>
      <c r="E7883" t="str">
        <f t="shared" si="743"/>
        <v>LRKPLGS</v>
      </c>
      <c r="F7883" s="39">
        <v>106.30320739746094</v>
      </c>
      <c r="G7883">
        <f t="shared" si="741"/>
        <v>1.6363721777850862E-3</v>
      </c>
      <c r="H7883" s="38">
        <f>G7883*SUMIF('Manual Inputs'!$B$11:$B$22,'Expanded kW'!A7883,'Manual Inputs'!$C$11:$C$22)</f>
        <v>50264.516185400316</v>
      </c>
    </row>
    <row r="7884" spans="1:8" x14ac:dyDescent="0.2">
      <c r="A7884">
        <f t="shared" si="738"/>
        <v>1</v>
      </c>
      <c r="B7884" t="b">
        <f t="shared" si="739"/>
        <v>0</v>
      </c>
      <c r="C7884" t="str">
        <f t="shared" si="740"/>
        <v>ON</v>
      </c>
      <c r="D7884" s="4">
        <f t="shared" si="742"/>
        <v>42758.41666664755</v>
      </c>
      <c r="E7884" t="str">
        <f t="shared" si="743"/>
        <v>LRKPLGS</v>
      </c>
      <c r="F7884" s="39">
        <v>113.71349334716797</v>
      </c>
      <c r="G7884">
        <f t="shared" si="741"/>
        <v>1.7504419791993938E-3</v>
      </c>
      <c r="H7884" s="38">
        <f>G7884*SUMIF('Manual Inputs'!$B$11:$B$22,'Expanded kW'!A7884,'Manual Inputs'!$C$11:$C$22)</f>
        <v>53768.403294514865</v>
      </c>
    </row>
    <row r="7885" spans="1:8" x14ac:dyDescent="0.2">
      <c r="A7885">
        <f t="shared" si="738"/>
        <v>1</v>
      </c>
      <c r="B7885" t="b">
        <f t="shared" si="739"/>
        <v>0</v>
      </c>
      <c r="C7885" t="str">
        <f t="shared" si="740"/>
        <v>ON</v>
      </c>
      <c r="D7885" s="4">
        <f t="shared" si="742"/>
        <v>42758.458333314215</v>
      </c>
      <c r="E7885" t="str">
        <f t="shared" si="743"/>
        <v>LRKPLGS</v>
      </c>
      <c r="F7885" s="39">
        <v>108.59614562988281</v>
      </c>
      <c r="G7885">
        <f t="shared" si="741"/>
        <v>1.6716683877563056E-3</v>
      </c>
      <c r="H7885" s="38">
        <f>G7885*SUMIF('Manual Inputs'!$B$11:$B$22,'Expanded kW'!A7885,'Manual Inputs'!$C$11:$C$22)</f>
        <v>51348.7114201195</v>
      </c>
    </row>
    <row r="7886" spans="1:8" x14ac:dyDescent="0.2">
      <c r="A7886">
        <f t="shared" si="738"/>
        <v>1</v>
      </c>
      <c r="B7886" t="b">
        <f t="shared" si="739"/>
        <v>0</v>
      </c>
      <c r="C7886" t="str">
        <f t="shared" si="740"/>
        <v>ON</v>
      </c>
      <c r="D7886" s="4">
        <f t="shared" si="742"/>
        <v>42758.499999980879</v>
      </c>
      <c r="E7886" t="str">
        <f t="shared" si="743"/>
        <v>LRKPLGS</v>
      </c>
      <c r="F7886" s="39">
        <v>108.40695953369141</v>
      </c>
      <c r="G7886">
        <f t="shared" si="741"/>
        <v>1.6687561626992206E-3</v>
      </c>
      <c r="H7886" s="38">
        <f>G7886*SUMIF('Manual Inputs'!$B$11:$B$22,'Expanded kW'!A7886,'Manual Inputs'!$C$11:$C$22)</f>
        <v>51259.256474903115</v>
      </c>
    </row>
    <row r="7887" spans="1:8" x14ac:dyDescent="0.2">
      <c r="A7887">
        <f t="shared" si="738"/>
        <v>1</v>
      </c>
      <c r="B7887" t="b">
        <f t="shared" si="739"/>
        <v>0</v>
      </c>
      <c r="C7887" t="str">
        <f t="shared" si="740"/>
        <v>ON</v>
      </c>
      <c r="D7887" s="4">
        <f t="shared" si="742"/>
        <v>42758.541666647543</v>
      </c>
      <c r="E7887" t="str">
        <f t="shared" si="743"/>
        <v>LRKPLGS</v>
      </c>
      <c r="F7887" s="39">
        <v>111.16338348388672</v>
      </c>
      <c r="G7887">
        <f t="shared" si="741"/>
        <v>1.7111870128373116E-3</v>
      </c>
      <c r="H7887" s="38">
        <f>G7887*SUMIF('Manual Inputs'!$B$11:$B$22,'Expanded kW'!A7887,'Manual Inputs'!$C$11:$C$22)</f>
        <v>52562.606765552264</v>
      </c>
    </row>
    <row r="7888" spans="1:8" x14ac:dyDescent="0.2">
      <c r="A7888">
        <f t="shared" si="738"/>
        <v>1</v>
      </c>
      <c r="B7888" t="b">
        <f t="shared" si="739"/>
        <v>0</v>
      </c>
      <c r="C7888" t="str">
        <f t="shared" si="740"/>
        <v>ON</v>
      </c>
      <c r="D7888" s="4">
        <f t="shared" si="742"/>
        <v>42758.583333314207</v>
      </c>
      <c r="E7888" t="str">
        <f t="shared" si="743"/>
        <v>LRKPLGS</v>
      </c>
      <c r="F7888" s="39">
        <v>108.20414733886719</v>
      </c>
      <c r="G7888">
        <f t="shared" si="741"/>
        <v>1.6656341850933615E-3</v>
      </c>
      <c r="H7888" s="38">
        <f>G7888*SUMIF('Manual Inputs'!$B$11:$B$22,'Expanded kW'!A7888,'Manual Inputs'!$C$11:$C$22)</f>
        <v>51163.358551416932</v>
      </c>
    </row>
    <row r="7889" spans="1:8" x14ac:dyDescent="0.2">
      <c r="A7889">
        <f t="shared" si="738"/>
        <v>1</v>
      </c>
      <c r="B7889" t="b">
        <f t="shared" si="739"/>
        <v>0</v>
      </c>
      <c r="C7889" t="str">
        <f t="shared" si="740"/>
        <v>ON</v>
      </c>
      <c r="D7889" s="4">
        <f t="shared" si="742"/>
        <v>42758.624999980872</v>
      </c>
      <c r="E7889" t="str">
        <f t="shared" si="743"/>
        <v>LRKPLGS</v>
      </c>
      <c r="F7889" s="39">
        <v>106.27116394042969</v>
      </c>
      <c r="G7889">
        <f t="shared" si="741"/>
        <v>1.6358789187118209E-3</v>
      </c>
      <c r="H7889" s="38">
        <f>G7889*SUMIF('Manual Inputs'!$B$11:$B$22,'Expanded kW'!A7889,'Manual Inputs'!$C$11:$C$22)</f>
        <v>50249.364724743427</v>
      </c>
    </row>
    <row r="7890" spans="1:8" x14ac:dyDescent="0.2">
      <c r="A7890">
        <f t="shared" si="738"/>
        <v>1</v>
      </c>
      <c r="B7890" t="b">
        <f t="shared" si="739"/>
        <v>0</v>
      </c>
      <c r="C7890" t="str">
        <f t="shared" si="740"/>
        <v>ON</v>
      </c>
      <c r="D7890" s="4">
        <f t="shared" si="742"/>
        <v>42758.666666647536</v>
      </c>
      <c r="E7890" t="str">
        <f t="shared" si="743"/>
        <v>LRKPLGS</v>
      </c>
      <c r="F7890" s="39">
        <v>94.377655029296875</v>
      </c>
      <c r="G7890">
        <f t="shared" si="741"/>
        <v>1.4527968880290705E-3</v>
      </c>
      <c r="H7890" s="38">
        <f>G7890*SUMIF('Manual Inputs'!$B$11:$B$22,'Expanded kW'!A7890,'Manual Inputs'!$C$11:$C$22)</f>
        <v>44625.62593265203</v>
      </c>
    </row>
    <row r="7891" spans="1:8" x14ac:dyDescent="0.2">
      <c r="A7891">
        <f t="shared" si="738"/>
        <v>1</v>
      </c>
      <c r="B7891" t="b">
        <f t="shared" si="739"/>
        <v>0</v>
      </c>
      <c r="C7891" t="str">
        <f t="shared" si="740"/>
        <v>ON</v>
      </c>
      <c r="D7891" s="4">
        <f t="shared" si="742"/>
        <v>42758.7083333142</v>
      </c>
      <c r="E7891" t="str">
        <f t="shared" si="743"/>
        <v>LRKPLGS</v>
      </c>
      <c r="F7891" s="39">
        <v>87.037490844726563</v>
      </c>
      <c r="G7891">
        <f t="shared" si="741"/>
        <v>1.3398065018867583E-3</v>
      </c>
      <c r="H7891" s="38">
        <f>G7891*SUMIF('Manual Inputs'!$B$11:$B$22,'Expanded kW'!A7891,'Manual Inputs'!$C$11:$C$22)</f>
        <v>41154.89526994164</v>
      </c>
    </row>
    <row r="7892" spans="1:8" x14ac:dyDescent="0.2">
      <c r="A7892">
        <f t="shared" si="738"/>
        <v>1</v>
      </c>
      <c r="B7892" t="b">
        <f t="shared" si="739"/>
        <v>0</v>
      </c>
      <c r="C7892" t="str">
        <f t="shared" si="740"/>
        <v>ON</v>
      </c>
      <c r="D7892" s="4">
        <f t="shared" si="742"/>
        <v>42758.749999980864</v>
      </c>
      <c r="E7892" t="str">
        <f t="shared" si="743"/>
        <v>LRKPLGS</v>
      </c>
      <c r="F7892" s="39">
        <v>89.340476989746094</v>
      </c>
      <c r="G7892">
        <f t="shared" si="741"/>
        <v>1.3752573838102372E-3</v>
      </c>
      <c r="H7892" s="38">
        <f>G7892*SUMIF('Manual Inputs'!$B$11:$B$22,'Expanded kW'!A7892,'Manual Inputs'!$C$11:$C$22)</f>
        <v>42243.841569823948</v>
      </c>
    </row>
    <row r="7893" spans="1:8" x14ac:dyDescent="0.2">
      <c r="A7893">
        <f t="shared" si="738"/>
        <v>1</v>
      </c>
      <c r="B7893" t="b">
        <f t="shared" si="739"/>
        <v>0</v>
      </c>
      <c r="C7893" t="str">
        <f t="shared" si="740"/>
        <v>ON</v>
      </c>
      <c r="D7893" s="4">
        <f t="shared" si="742"/>
        <v>42758.791666647528</v>
      </c>
      <c r="E7893" t="str">
        <f t="shared" si="743"/>
        <v>LRKPLGS</v>
      </c>
      <c r="F7893" s="39">
        <v>80.007011413574219</v>
      </c>
      <c r="G7893">
        <f t="shared" si="741"/>
        <v>1.2315832298022812E-3</v>
      </c>
      <c r="H7893" s="38">
        <f>G7893*SUMIF('Manual Inputs'!$B$11:$B$22,'Expanded kW'!A7893,'Manual Inputs'!$C$11:$C$22)</f>
        <v>37830.596259498787</v>
      </c>
    </row>
    <row r="7894" spans="1:8" x14ac:dyDescent="0.2">
      <c r="A7894">
        <f t="shared" si="738"/>
        <v>1</v>
      </c>
      <c r="B7894" t="b">
        <f t="shared" si="739"/>
        <v>0</v>
      </c>
      <c r="C7894" t="str">
        <f t="shared" si="740"/>
        <v>ON</v>
      </c>
      <c r="D7894" s="4">
        <f t="shared" si="742"/>
        <v>42758.833333314193</v>
      </c>
      <c r="E7894" t="str">
        <f t="shared" si="743"/>
        <v>LRKPLGS</v>
      </c>
      <c r="F7894" s="39">
        <v>70.377449035644531</v>
      </c>
      <c r="G7894">
        <f t="shared" si="741"/>
        <v>1.0833511270720816E-3</v>
      </c>
      <c r="H7894" s="38">
        <f>G7894*SUMIF('Manual Inputs'!$B$11:$B$22,'Expanded kW'!A7894,'Manual Inputs'!$C$11:$C$22)</f>
        <v>33277.344237722718</v>
      </c>
    </row>
    <row r="7895" spans="1:8" x14ac:dyDescent="0.2">
      <c r="A7895">
        <f t="shared" si="738"/>
        <v>1</v>
      </c>
      <c r="B7895" t="b">
        <f t="shared" si="739"/>
        <v>0</v>
      </c>
      <c r="C7895" t="str">
        <f t="shared" si="740"/>
        <v>OFF</v>
      </c>
      <c r="D7895" s="4">
        <f t="shared" si="742"/>
        <v>42758.874999980857</v>
      </c>
      <c r="E7895" t="str">
        <f t="shared" si="743"/>
        <v>LRKPLGS</v>
      </c>
      <c r="F7895" s="39">
        <v>65.749366760253906</v>
      </c>
      <c r="G7895">
        <f t="shared" si="741"/>
        <v>1.0121090144645706E-3</v>
      </c>
      <c r="H7895" s="38">
        <f>G7895*SUMIF('Manual Inputs'!$B$11:$B$22,'Expanded kW'!A7895,'Manual Inputs'!$C$11:$C$22)</f>
        <v>31088.99713010485</v>
      </c>
    </row>
    <row r="7896" spans="1:8" x14ac:dyDescent="0.2">
      <c r="A7896">
        <f t="shared" si="738"/>
        <v>1</v>
      </c>
      <c r="B7896" t="b">
        <f t="shared" si="739"/>
        <v>0</v>
      </c>
      <c r="C7896" t="str">
        <f t="shared" si="740"/>
        <v>OFF</v>
      </c>
      <c r="D7896" s="4">
        <f t="shared" si="742"/>
        <v>42758.916666647521</v>
      </c>
      <c r="E7896" t="str">
        <f t="shared" si="743"/>
        <v>LRKPLGS</v>
      </c>
      <c r="F7896" s="39">
        <v>63.913219451904297</v>
      </c>
      <c r="G7896">
        <f t="shared" si="741"/>
        <v>9.8384438874670127E-4</v>
      </c>
      <c r="H7896" s="38">
        <f>G7896*SUMIF('Manual Inputs'!$B$11:$B$22,'Expanded kW'!A7896,'Manual Inputs'!$C$11:$C$22)</f>
        <v>30220.791378285528</v>
      </c>
    </row>
    <row r="7897" spans="1:8" x14ac:dyDescent="0.2">
      <c r="A7897">
        <f t="shared" si="738"/>
        <v>1</v>
      </c>
      <c r="B7897" t="b">
        <f t="shared" si="739"/>
        <v>0</v>
      </c>
      <c r="C7897" t="str">
        <f t="shared" si="740"/>
        <v>OFF</v>
      </c>
      <c r="D7897" s="4">
        <f t="shared" si="742"/>
        <v>42758.958333314185</v>
      </c>
      <c r="E7897" t="str">
        <f t="shared" si="743"/>
        <v>LRKPLGS</v>
      </c>
      <c r="F7897" s="39">
        <v>62.739772796630859</v>
      </c>
      <c r="G7897">
        <f t="shared" si="741"/>
        <v>9.6578100659845678E-4</v>
      </c>
      <c r="H7897" s="38">
        <f>G7897*SUMIF('Manual Inputs'!$B$11:$B$22,'Expanded kW'!A7897,'Manual Inputs'!$C$11:$C$22)</f>
        <v>29665.937674049088</v>
      </c>
    </row>
    <row r="7898" spans="1:8" x14ac:dyDescent="0.2">
      <c r="A7898">
        <f t="shared" si="738"/>
        <v>1</v>
      </c>
      <c r="B7898" t="b">
        <f t="shared" si="739"/>
        <v>0</v>
      </c>
      <c r="C7898" t="str">
        <f t="shared" si="740"/>
        <v>OFF</v>
      </c>
      <c r="D7898" s="4">
        <f t="shared" si="742"/>
        <v>42758.99999998085</v>
      </c>
      <c r="E7898" t="str">
        <f t="shared" si="743"/>
        <v>LRKPLGS</v>
      </c>
      <c r="F7898" s="39">
        <v>64.960609436035156</v>
      </c>
      <c r="G7898">
        <f t="shared" si="741"/>
        <v>9.9996732493351135E-4</v>
      </c>
      <c r="H7898" s="38">
        <f>G7898*SUMIF('Manual Inputs'!$B$11:$B$22,'Expanded kW'!A7898,'Manual Inputs'!$C$11:$C$22)</f>
        <v>30716.040318544965</v>
      </c>
    </row>
    <row r="7899" spans="1:8" x14ac:dyDescent="0.2">
      <c r="A7899">
        <f t="shared" si="738"/>
        <v>1</v>
      </c>
      <c r="B7899" t="b">
        <f t="shared" si="739"/>
        <v>0</v>
      </c>
      <c r="C7899" t="str">
        <f t="shared" si="740"/>
        <v>OFF</v>
      </c>
      <c r="D7899" s="4">
        <f t="shared" si="742"/>
        <v>42759.041666647514</v>
      </c>
      <c r="E7899" t="str">
        <f t="shared" si="743"/>
        <v>LRKPLGS</v>
      </c>
      <c r="F7899" s="39">
        <v>64.411003112792969</v>
      </c>
      <c r="G7899">
        <f t="shared" si="741"/>
        <v>9.9150699228592125E-4</v>
      </c>
      <c r="H7899" s="38">
        <f>G7899*SUMIF('Manual Inputs'!$B$11:$B$22,'Expanded kW'!A7899,'Manual Inputs'!$C$11:$C$22)</f>
        <v>30456.163908354305</v>
      </c>
    </row>
    <row r="7900" spans="1:8" x14ac:dyDescent="0.2">
      <c r="A7900">
        <f t="shared" si="738"/>
        <v>1</v>
      </c>
      <c r="B7900" t="b">
        <f t="shared" si="739"/>
        <v>0</v>
      </c>
      <c r="C7900" t="str">
        <f t="shared" si="740"/>
        <v>OFF</v>
      </c>
      <c r="D7900" s="4">
        <f t="shared" si="742"/>
        <v>42759.083333314178</v>
      </c>
      <c r="E7900" t="str">
        <f t="shared" si="743"/>
        <v>LRKPLGS</v>
      </c>
      <c r="F7900" s="39">
        <v>63.558925628662109</v>
      </c>
      <c r="G7900">
        <f t="shared" si="741"/>
        <v>9.7839058759329909E-4</v>
      </c>
      <c r="H7900" s="38">
        <f>G7900*SUMIF('Manual Inputs'!$B$11:$B$22,'Expanded kW'!A7900,'Manual Inputs'!$C$11:$C$22)</f>
        <v>30053.266728289222</v>
      </c>
    </row>
    <row r="7901" spans="1:8" x14ac:dyDescent="0.2">
      <c r="A7901">
        <f t="shared" si="738"/>
        <v>1</v>
      </c>
      <c r="B7901" t="b">
        <f t="shared" si="739"/>
        <v>0</v>
      </c>
      <c r="C7901" t="str">
        <f t="shared" si="740"/>
        <v>OFF</v>
      </c>
      <c r="D7901" s="4">
        <f t="shared" si="742"/>
        <v>42759.124999980842</v>
      </c>
      <c r="E7901" t="str">
        <f t="shared" si="743"/>
        <v>LRKPLGS</v>
      </c>
      <c r="F7901" s="39">
        <v>65.188392639160156</v>
      </c>
      <c r="G7901">
        <f t="shared" si="741"/>
        <v>1.0034736922886079E-3</v>
      </c>
      <c r="H7901" s="38">
        <f>G7901*SUMIF('Manual Inputs'!$B$11:$B$22,'Expanded kW'!A7901,'Manual Inputs'!$C$11:$C$22)</f>
        <v>30823.745558871629</v>
      </c>
    </row>
    <row r="7902" spans="1:8" x14ac:dyDescent="0.2">
      <c r="A7902">
        <f t="shared" si="738"/>
        <v>1</v>
      </c>
      <c r="B7902" t="b">
        <f t="shared" si="739"/>
        <v>0</v>
      </c>
      <c r="C7902" t="str">
        <f t="shared" si="740"/>
        <v>OFF</v>
      </c>
      <c r="D7902" s="4">
        <f t="shared" si="742"/>
        <v>42759.166666647507</v>
      </c>
      <c r="E7902" t="str">
        <f t="shared" si="743"/>
        <v>LRKPLGS</v>
      </c>
      <c r="F7902" s="39">
        <v>67.273841857910156</v>
      </c>
      <c r="G7902">
        <f t="shared" si="741"/>
        <v>1.0355759323177987E-3</v>
      </c>
      <c r="H7902" s="38">
        <f>G7902*SUMIF('Manual Inputs'!$B$11:$B$22,'Expanded kW'!A7902,'Manual Inputs'!$C$11:$C$22)</f>
        <v>31809.831478346845</v>
      </c>
    </row>
    <row r="7903" spans="1:8" x14ac:dyDescent="0.2">
      <c r="A7903">
        <f t="shared" si="738"/>
        <v>1</v>
      </c>
      <c r="B7903" t="b">
        <f t="shared" si="739"/>
        <v>0</v>
      </c>
      <c r="C7903" t="str">
        <f t="shared" si="740"/>
        <v>OFF</v>
      </c>
      <c r="D7903" s="4">
        <f t="shared" si="742"/>
        <v>42759.208333314171</v>
      </c>
      <c r="E7903" t="str">
        <f t="shared" si="743"/>
        <v>LRKPLGS</v>
      </c>
      <c r="F7903" s="39">
        <v>78.189422607421875</v>
      </c>
      <c r="G7903">
        <f t="shared" si="741"/>
        <v>1.2036042832976779E-3</v>
      </c>
      <c r="H7903" s="38">
        <f>G7903*SUMIF('Manual Inputs'!$B$11:$B$22,'Expanded kW'!A7903,'Manual Inputs'!$C$11:$C$22)</f>
        <v>36971.165728643238</v>
      </c>
    </row>
    <row r="7904" spans="1:8" x14ac:dyDescent="0.2">
      <c r="A7904">
        <f t="shared" si="738"/>
        <v>1</v>
      </c>
      <c r="B7904" t="b">
        <f t="shared" si="739"/>
        <v>0</v>
      </c>
      <c r="C7904" t="str">
        <f t="shared" si="740"/>
        <v>OFF</v>
      </c>
      <c r="D7904" s="4">
        <f t="shared" si="742"/>
        <v>42759.249999980835</v>
      </c>
      <c r="E7904" t="str">
        <f t="shared" si="743"/>
        <v>LRKPLGS</v>
      </c>
      <c r="F7904" s="39">
        <v>91.075393676757813</v>
      </c>
      <c r="G7904">
        <f t="shared" si="741"/>
        <v>1.4019637219058164E-3</v>
      </c>
      <c r="H7904" s="38">
        <f>G7904*SUMIF('Manual Inputs'!$B$11:$B$22,'Expanded kW'!A7904,'Manual Inputs'!$C$11:$C$22)</f>
        <v>43064.181332184722</v>
      </c>
    </row>
    <row r="7905" spans="1:8" x14ac:dyDescent="0.2">
      <c r="A7905">
        <f t="shared" si="738"/>
        <v>1</v>
      </c>
      <c r="B7905" t="b">
        <f t="shared" si="739"/>
        <v>0</v>
      </c>
      <c r="C7905" t="str">
        <f t="shared" si="740"/>
        <v>ON</v>
      </c>
      <c r="D7905" s="4">
        <f t="shared" si="742"/>
        <v>42759.291666647499</v>
      </c>
      <c r="E7905" t="str">
        <f t="shared" si="743"/>
        <v>LRKPLGS</v>
      </c>
      <c r="F7905" s="39">
        <v>107.10867309570312</v>
      </c>
      <c r="G7905">
        <f t="shared" si="741"/>
        <v>1.6487710666900622E-3</v>
      </c>
      <c r="H7905" s="38">
        <f>G7905*SUMIF('Manual Inputs'!$B$11:$B$22,'Expanded kW'!A7905,'Manual Inputs'!$C$11:$C$22)</f>
        <v>50645.373401445577</v>
      </c>
    </row>
    <row r="7906" spans="1:8" x14ac:dyDescent="0.2">
      <c r="A7906">
        <f t="shared" si="738"/>
        <v>1</v>
      </c>
      <c r="B7906" t="b">
        <f t="shared" si="739"/>
        <v>0</v>
      </c>
      <c r="C7906" t="str">
        <f t="shared" si="740"/>
        <v>ON</v>
      </c>
      <c r="D7906" s="4">
        <f t="shared" si="742"/>
        <v>42759.333333314164</v>
      </c>
      <c r="E7906" t="str">
        <f t="shared" si="743"/>
        <v>LRKPLGS</v>
      </c>
      <c r="F7906" s="39">
        <v>112.41688537597656</v>
      </c>
      <c r="G7906">
        <f t="shared" si="741"/>
        <v>1.7304827205702636E-3</v>
      </c>
      <c r="H7906" s="38">
        <f>G7906*SUMIF('Manual Inputs'!$B$11:$B$22,'Expanded kW'!A7906,'Manual Inputs'!$C$11:$C$22)</f>
        <v>53155.313868996491</v>
      </c>
    </row>
    <row r="7907" spans="1:8" x14ac:dyDescent="0.2">
      <c r="A7907">
        <f t="shared" si="738"/>
        <v>1</v>
      </c>
      <c r="B7907" t="b">
        <f t="shared" si="739"/>
        <v>0</v>
      </c>
      <c r="C7907" t="str">
        <f t="shared" si="740"/>
        <v>ON</v>
      </c>
      <c r="D7907" s="4">
        <f t="shared" si="742"/>
        <v>42759.374999980828</v>
      </c>
      <c r="E7907" t="str">
        <f t="shared" si="743"/>
        <v>LRKPLGS</v>
      </c>
      <c r="F7907" s="39">
        <v>111.19272613525391</v>
      </c>
      <c r="G7907">
        <f t="shared" si="741"/>
        <v>1.7116386972172587E-3</v>
      </c>
      <c r="H7907" s="38">
        <f>G7907*SUMIF('Manual Inputs'!$B$11:$B$22,'Expanded kW'!A7907,'Manual Inputs'!$C$11:$C$22)</f>
        <v>52576.481174525215</v>
      </c>
    </row>
    <row r="7908" spans="1:8" x14ac:dyDescent="0.2">
      <c r="A7908">
        <f t="shared" si="738"/>
        <v>1</v>
      </c>
      <c r="B7908" t="b">
        <f t="shared" si="739"/>
        <v>0</v>
      </c>
      <c r="C7908" t="str">
        <f t="shared" si="740"/>
        <v>ON</v>
      </c>
      <c r="D7908" s="4">
        <f t="shared" si="742"/>
        <v>42759.416666647492</v>
      </c>
      <c r="E7908" t="str">
        <f t="shared" si="743"/>
        <v>LRKPLGS</v>
      </c>
      <c r="F7908" s="39">
        <v>116.69983673095703</v>
      </c>
      <c r="G7908">
        <f t="shared" si="741"/>
        <v>1.796412080630799E-3</v>
      </c>
      <c r="H7908" s="38">
        <f>G7908*SUMIF('Manual Inputs'!$B$11:$B$22,'Expanded kW'!A7908,'Manual Inputs'!$C$11:$C$22)</f>
        <v>55180.468922867796</v>
      </c>
    </row>
    <row r="7909" spans="1:8" x14ac:dyDescent="0.2">
      <c r="A7909">
        <f t="shared" si="738"/>
        <v>1</v>
      </c>
      <c r="B7909" t="b">
        <f t="shared" si="739"/>
        <v>0</v>
      </c>
      <c r="C7909" t="str">
        <f t="shared" si="740"/>
        <v>ON</v>
      </c>
      <c r="D7909" s="4">
        <f t="shared" si="742"/>
        <v>42759.458333314156</v>
      </c>
      <c r="E7909" t="str">
        <f t="shared" si="743"/>
        <v>LRKPLGS</v>
      </c>
      <c r="F7909" s="39">
        <v>119.20734405517578</v>
      </c>
      <c r="G7909">
        <f t="shared" si="741"/>
        <v>1.8350112473107113E-3</v>
      </c>
      <c r="H7909" s="38">
        <f>G7909*SUMIF('Manual Inputs'!$B$11:$B$22,'Expanded kW'!A7909,'Manual Inputs'!$C$11:$C$22)</f>
        <v>56366.121224137998</v>
      </c>
    </row>
    <row r="7910" spans="1:8" x14ac:dyDescent="0.2">
      <c r="A7910">
        <f t="shared" si="738"/>
        <v>1</v>
      </c>
      <c r="B7910" t="b">
        <f t="shared" si="739"/>
        <v>0</v>
      </c>
      <c r="C7910" t="str">
        <f t="shared" si="740"/>
        <v>ON</v>
      </c>
      <c r="D7910" s="4">
        <f t="shared" si="742"/>
        <v>42759.499999980821</v>
      </c>
      <c r="E7910" t="str">
        <f t="shared" si="743"/>
        <v>LRKPLGS</v>
      </c>
      <c r="F7910" s="39">
        <v>123.72625732421875</v>
      </c>
      <c r="G7910">
        <f t="shared" si="741"/>
        <v>1.9045728732326626E-3</v>
      </c>
      <c r="H7910" s="38">
        <f>G7910*SUMIF('Manual Inputs'!$B$11:$B$22,'Expanded kW'!A7910,'Manual Inputs'!$C$11:$C$22)</f>
        <v>58502.84874829412</v>
      </c>
    </row>
    <row r="7911" spans="1:8" x14ac:dyDescent="0.2">
      <c r="A7911">
        <f t="shared" si="738"/>
        <v>1</v>
      </c>
      <c r="B7911" t="b">
        <f t="shared" si="739"/>
        <v>0</v>
      </c>
      <c r="C7911" t="str">
        <f t="shared" si="740"/>
        <v>ON</v>
      </c>
      <c r="D7911" s="4">
        <f t="shared" si="742"/>
        <v>42759.541666647485</v>
      </c>
      <c r="E7911" t="str">
        <f t="shared" si="743"/>
        <v>LRKPLGS</v>
      </c>
      <c r="F7911" s="39">
        <v>121.47579193115234</v>
      </c>
      <c r="G7911">
        <f t="shared" si="741"/>
        <v>1.8699304664187924E-3</v>
      </c>
      <c r="H7911" s="38">
        <f>G7911*SUMIF('Manual Inputs'!$B$11:$B$22,'Expanded kW'!A7911,'Manual Inputs'!$C$11:$C$22)</f>
        <v>57438.73641392657</v>
      </c>
    </row>
    <row r="7912" spans="1:8" x14ac:dyDescent="0.2">
      <c r="A7912">
        <f t="shared" si="738"/>
        <v>1</v>
      </c>
      <c r="B7912" t="b">
        <f t="shared" si="739"/>
        <v>0</v>
      </c>
      <c r="C7912" t="str">
        <f t="shared" si="740"/>
        <v>ON</v>
      </c>
      <c r="D7912" s="4">
        <f t="shared" si="742"/>
        <v>42759.583333314149</v>
      </c>
      <c r="E7912" t="str">
        <f t="shared" si="743"/>
        <v>LRKPLGS</v>
      </c>
      <c r="F7912" s="39">
        <v>118.18350982666016</v>
      </c>
      <c r="G7912">
        <f t="shared" si="741"/>
        <v>1.8192509152640695E-3</v>
      </c>
      <c r="H7912" s="38">
        <f>G7912*SUMIF('Manual Inputs'!$B$11:$B$22,'Expanded kW'!A7912,'Manual Inputs'!$C$11:$C$22)</f>
        <v>55882.010411206698</v>
      </c>
    </row>
    <row r="7913" spans="1:8" x14ac:dyDescent="0.2">
      <c r="A7913">
        <f t="shared" si="738"/>
        <v>1</v>
      </c>
      <c r="B7913" t="b">
        <f t="shared" si="739"/>
        <v>0</v>
      </c>
      <c r="C7913" t="str">
        <f t="shared" si="740"/>
        <v>ON</v>
      </c>
      <c r="D7913" s="4">
        <f t="shared" si="742"/>
        <v>42759.624999980813</v>
      </c>
      <c r="E7913" t="str">
        <f t="shared" si="743"/>
        <v>LRKPLGS</v>
      </c>
      <c r="F7913" s="39">
        <v>119.73239898681641</v>
      </c>
      <c r="G7913">
        <f t="shared" si="741"/>
        <v>1.843093649554071E-3</v>
      </c>
      <c r="H7913" s="38">
        <f>G7913*SUMIF('Manual Inputs'!$B$11:$B$22,'Expanded kW'!A7913,'Manual Inputs'!$C$11:$C$22)</f>
        <v>56614.388729472979</v>
      </c>
    </row>
    <row r="7914" spans="1:8" x14ac:dyDescent="0.2">
      <c r="A7914">
        <f t="shared" si="738"/>
        <v>1</v>
      </c>
      <c r="B7914" t="b">
        <f t="shared" si="739"/>
        <v>0</v>
      </c>
      <c r="C7914" t="str">
        <f t="shared" si="740"/>
        <v>ON</v>
      </c>
      <c r="D7914" s="4">
        <f t="shared" si="742"/>
        <v>42759.666666647478</v>
      </c>
      <c r="E7914" t="str">
        <f t="shared" si="743"/>
        <v>LRKPLGS</v>
      </c>
      <c r="F7914" s="39">
        <v>107.13597106933594</v>
      </c>
      <c r="G7914">
        <f t="shared" si="741"/>
        <v>1.6491912764434297E-3</v>
      </c>
      <c r="H7914" s="38">
        <f>G7914*SUMIF('Manual Inputs'!$B$11:$B$22,'Expanded kW'!A7914,'Manual Inputs'!$C$11:$C$22)</f>
        <v>50658.281002928998</v>
      </c>
    </row>
    <row r="7915" spans="1:8" x14ac:dyDescent="0.2">
      <c r="A7915">
        <f t="shared" si="738"/>
        <v>1</v>
      </c>
      <c r="B7915" t="b">
        <f t="shared" si="739"/>
        <v>0</v>
      </c>
      <c r="C7915" t="str">
        <f t="shared" si="740"/>
        <v>ON</v>
      </c>
      <c r="D7915" s="4">
        <f t="shared" si="742"/>
        <v>42759.708333314142</v>
      </c>
      <c r="E7915" t="str">
        <f t="shared" si="743"/>
        <v>LRKPLGS</v>
      </c>
      <c r="F7915" s="39">
        <v>93.2247314453125</v>
      </c>
      <c r="G7915">
        <f t="shared" si="741"/>
        <v>1.4350494265729888E-3</v>
      </c>
      <c r="H7915" s="38">
        <f>G7915*SUMIF('Manual Inputs'!$B$11:$B$22,'Expanded kW'!A7915,'Manual Inputs'!$C$11:$C$22)</f>
        <v>44080.476378217267</v>
      </c>
    </row>
    <row r="7916" spans="1:8" x14ac:dyDescent="0.2">
      <c r="A7916">
        <f t="shared" si="738"/>
        <v>1</v>
      </c>
      <c r="B7916" t="b">
        <f t="shared" si="739"/>
        <v>0</v>
      </c>
      <c r="C7916" t="str">
        <f t="shared" si="740"/>
        <v>ON</v>
      </c>
      <c r="D7916" s="4">
        <f t="shared" si="742"/>
        <v>42759.749999980806</v>
      </c>
      <c r="E7916" t="str">
        <f t="shared" si="743"/>
        <v>LRKPLGS</v>
      </c>
      <c r="F7916" s="39">
        <v>92.362083435058594</v>
      </c>
      <c r="G7916">
        <f t="shared" si="741"/>
        <v>1.4217703051075073E-3</v>
      </c>
      <c r="H7916" s="38">
        <f>G7916*SUMIF('Manual Inputs'!$B$11:$B$22,'Expanded kW'!A7916,'Manual Inputs'!$C$11:$C$22)</f>
        <v>43672.58101988073</v>
      </c>
    </row>
    <row r="7917" spans="1:8" x14ac:dyDescent="0.2">
      <c r="A7917">
        <f t="shared" si="738"/>
        <v>1</v>
      </c>
      <c r="B7917" t="b">
        <f t="shared" si="739"/>
        <v>0</v>
      </c>
      <c r="C7917" t="str">
        <f t="shared" si="740"/>
        <v>ON</v>
      </c>
      <c r="D7917" s="4">
        <f t="shared" si="742"/>
        <v>42759.79166664747</v>
      </c>
      <c r="E7917" t="str">
        <f t="shared" si="743"/>
        <v>LRKPLGS</v>
      </c>
      <c r="F7917" s="39">
        <v>87.938102722167969</v>
      </c>
      <c r="G7917">
        <f t="shared" si="741"/>
        <v>1.3536700179114225E-3</v>
      </c>
      <c r="H7917" s="38">
        <f>G7917*SUMIF('Manual Inputs'!$B$11:$B$22,'Expanded kW'!A7917,'Manual Inputs'!$C$11:$C$22)</f>
        <v>41580.741501665951</v>
      </c>
    </row>
    <row r="7918" spans="1:8" x14ac:dyDescent="0.2">
      <c r="A7918">
        <f t="shared" si="738"/>
        <v>1</v>
      </c>
      <c r="B7918" t="b">
        <f t="shared" si="739"/>
        <v>0</v>
      </c>
      <c r="C7918" t="str">
        <f t="shared" si="740"/>
        <v>ON</v>
      </c>
      <c r="D7918" s="4">
        <f t="shared" si="742"/>
        <v>42759.833333314135</v>
      </c>
      <c r="E7918" t="str">
        <f t="shared" si="743"/>
        <v>LRKPLGS</v>
      </c>
      <c r="F7918" s="39">
        <v>77.947502136230469</v>
      </c>
      <c r="G7918">
        <f t="shared" si="741"/>
        <v>1.1998802947371622E-3</v>
      </c>
      <c r="H7918" s="38">
        <f>G7918*SUMIF('Manual Inputs'!$B$11:$B$22,'Expanded kW'!A7918,'Manual Inputs'!$C$11:$C$22)</f>
        <v>36856.775808174381</v>
      </c>
    </row>
    <row r="7919" spans="1:8" x14ac:dyDescent="0.2">
      <c r="A7919">
        <f t="shared" si="738"/>
        <v>1</v>
      </c>
      <c r="B7919" t="b">
        <f t="shared" si="739"/>
        <v>0</v>
      </c>
      <c r="C7919" t="str">
        <f t="shared" si="740"/>
        <v>OFF</v>
      </c>
      <c r="D7919" s="4">
        <f t="shared" si="742"/>
        <v>42759.874999980799</v>
      </c>
      <c r="E7919" t="str">
        <f t="shared" si="743"/>
        <v>LRKPLGS</v>
      </c>
      <c r="F7919" s="39">
        <v>73.031181335449219</v>
      </c>
      <c r="G7919">
        <f t="shared" si="741"/>
        <v>1.1242011993229941E-3</v>
      </c>
      <c r="H7919" s="38">
        <f>G7919*SUMIF('Manual Inputs'!$B$11:$B$22,'Expanded kW'!A7919,'Manual Inputs'!$C$11:$C$22)</f>
        <v>34532.137704457178</v>
      </c>
    </row>
    <row r="7920" spans="1:8" x14ac:dyDescent="0.2">
      <c r="A7920">
        <f t="shared" si="738"/>
        <v>1</v>
      </c>
      <c r="B7920" t="b">
        <f t="shared" si="739"/>
        <v>0</v>
      </c>
      <c r="C7920" t="str">
        <f t="shared" si="740"/>
        <v>OFF</v>
      </c>
      <c r="D7920" s="4">
        <f t="shared" si="742"/>
        <v>42759.916666647463</v>
      </c>
      <c r="E7920" t="str">
        <f t="shared" si="743"/>
        <v>LRKPLGS</v>
      </c>
      <c r="F7920" s="39">
        <v>72.85052490234375</v>
      </c>
      <c r="G7920">
        <f t="shared" si="741"/>
        <v>1.1214202751335068E-3</v>
      </c>
      <c r="H7920" s="38">
        <f>G7920*SUMIF('Manual Inputs'!$B$11:$B$22,'Expanded kW'!A7920,'Manual Inputs'!$C$11:$C$22)</f>
        <v>34446.715933768035</v>
      </c>
    </row>
    <row r="7921" spans="1:8" x14ac:dyDescent="0.2">
      <c r="A7921">
        <f t="shared" si="738"/>
        <v>1</v>
      </c>
      <c r="B7921" t="b">
        <f t="shared" si="739"/>
        <v>0</v>
      </c>
      <c r="C7921" t="str">
        <f t="shared" si="740"/>
        <v>OFF</v>
      </c>
      <c r="D7921" s="4">
        <f t="shared" si="742"/>
        <v>42759.958333314127</v>
      </c>
      <c r="E7921" t="str">
        <f t="shared" si="743"/>
        <v>LRKPLGS</v>
      </c>
      <c r="F7921" s="39">
        <v>72.353294372558594</v>
      </c>
      <c r="G7921">
        <f t="shared" si="741"/>
        <v>1.1137661861854325E-3</v>
      </c>
      <c r="H7921" s="38">
        <f>G7921*SUMIF('Manual Inputs'!$B$11:$B$22,'Expanded kW'!A7921,'Manual Inputs'!$C$11:$C$22)</f>
        <v>34211.604946770123</v>
      </c>
    </row>
    <row r="7922" spans="1:8" x14ac:dyDescent="0.2">
      <c r="A7922">
        <f t="shared" si="738"/>
        <v>1</v>
      </c>
      <c r="B7922" t="b">
        <f t="shared" si="739"/>
        <v>0</v>
      </c>
      <c r="C7922" t="str">
        <f t="shared" si="740"/>
        <v>OFF</v>
      </c>
      <c r="D7922" s="4">
        <f t="shared" si="742"/>
        <v>42759.999999980791</v>
      </c>
      <c r="E7922" t="str">
        <f t="shared" si="743"/>
        <v>LRKPLGS</v>
      </c>
      <c r="F7922" s="39">
        <v>71.072441101074219</v>
      </c>
      <c r="G7922">
        <f t="shared" si="741"/>
        <v>1.0940494466006576E-3</v>
      </c>
      <c r="H7922" s="38">
        <f>G7922*SUMIF('Manual Inputs'!$B$11:$B$22,'Expanded kW'!A7922,'Manual Inputs'!$C$11:$C$22)</f>
        <v>33605.96498940805</v>
      </c>
    </row>
    <row r="7923" spans="1:8" x14ac:dyDescent="0.2">
      <c r="A7923">
        <f t="shared" si="738"/>
        <v>1</v>
      </c>
      <c r="B7923" t="b">
        <f t="shared" si="739"/>
        <v>0</v>
      </c>
      <c r="C7923" t="str">
        <f t="shared" si="740"/>
        <v>OFF</v>
      </c>
      <c r="D7923" s="4">
        <f t="shared" si="742"/>
        <v>42760.041666647456</v>
      </c>
      <c r="E7923" t="str">
        <f t="shared" si="743"/>
        <v>LRKPLGS</v>
      </c>
      <c r="F7923" s="39">
        <v>71.017379760742187</v>
      </c>
      <c r="G7923">
        <f t="shared" si="741"/>
        <v>1.093201863093097E-3</v>
      </c>
      <c r="H7923" s="38">
        <f>G7923*SUMIF('Manual Inputs'!$B$11:$B$22,'Expanded kW'!A7923,'Manual Inputs'!$C$11:$C$22)</f>
        <v>33579.929729512638</v>
      </c>
    </row>
    <row r="7924" spans="1:8" x14ac:dyDescent="0.2">
      <c r="A7924">
        <f t="shared" si="738"/>
        <v>1</v>
      </c>
      <c r="B7924" t="b">
        <f t="shared" si="739"/>
        <v>0</v>
      </c>
      <c r="C7924" t="str">
        <f t="shared" si="740"/>
        <v>OFF</v>
      </c>
      <c r="D7924" s="4">
        <f t="shared" si="742"/>
        <v>42760.08333331412</v>
      </c>
      <c r="E7924" t="str">
        <f t="shared" si="743"/>
        <v>LRKPLGS</v>
      </c>
      <c r="F7924" s="39">
        <v>68.354911804199219</v>
      </c>
      <c r="G7924">
        <f t="shared" si="741"/>
        <v>1.0522173190234015E-3</v>
      </c>
      <c r="H7924" s="38">
        <f>G7924*SUMIF('Manual Inputs'!$B$11:$B$22,'Expanded kW'!A7924,'Manual Inputs'!$C$11:$C$22)</f>
        <v>32321.00568600386</v>
      </c>
    </row>
    <row r="7925" spans="1:8" x14ac:dyDescent="0.2">
      <c r="A7925">
        <f t="shared" si="738"/>
        <v>1</v>
      </c>
      <c r="B7925" t="b">
        <f t="shared" si="739"/>
        <v>0</v>
      </c>
      <c r="C7925" t="str">
        <f t="shared" si="740"/>
        <v>OFF</v>
      </c>
      <c r="D7925" s="4">
        <f t="shared" si="742"/>
        <v>42760.124999980784</v>
      </c>
      <c r="E7925" t="str">
        <f t="shared" si="743"/>
        <v>LRKPLGS</v>
      </c>
      <c r="F7925" s="39">
        <v>68.206085205078125</v>
      </c>
      <c r="G7925">
        <f t="shared" si="741"/>
        <v>1.0499263655133577E-3</v>
      </c>
      <c r="H7925" s="38">
        <f>G7925*SUMIF('Manual Inputs'!$B$11:$B$22,'Expanded kW'!A7925,'Manual Inputs'!$C$11:$C$22)</f>
        <v>32250.634366233891</v>
      </c>
    </row>
    <row r="7926" spans="1:8" x14ac:dyDescent="0.2">
      <c r="A7926">
        <f t="shared" si="738"/>
        <v>1</v>
      </c>
      <c r="B7926" t="b">
        <f t="shared" si="739"/>
        <v>0</v>
      </c>
      <c r="C7926" t="str">
        <f t="shared" si="740"/>
        <v>OFF</v>
      </c>
      <c r="D7926" s="4">
        <f t="shared" si="742"/>
        <v>42760.166666647448</v>
      </c>
      <c r="E7926" t="str">
        <f t="shared" si="743"/>
        <v>LRKPLGS</v>
      </c>
      <c r="F7926" s="39">
        <v>72.623344421386719</v>
      </c>
      <c r="G7926">
        <f t="shared" si="741"/>
        <v>1.1179231857466933E-3</v>
      </c>
      <c r="H7926" s="38">
        <f>G7926*SUMIF('Manual Inputs'!$B$11:$B$22,'Expanded kW'!A7926,'Manual Inputs'!$C$11:$C$22)</f>
        <v>34339.295685201352</v>
      </c>
    </row>
    <row r="7927" spans="1:8" x14ac:dyDescent="0.2">
      <c r="A7927">
        <f t="shared" si="738"/>
        <v>1</v>
      </c>
      <c r="B7927" t="b">
        <f t="shared" si="739"/>
        <v>0</v>
      </c>
      <c r="C7927" t="str">
        <f t="shared" si="740"/>
        <v>OFF</v>
      </c>
      <c r="D7927" s="4">
        <f t="shared" si="742"/>
        <v>42760.208333314113</v>
      </c>
      <c r="E7927" t="str">
        <f t="shared" si="743"/>
        <v>LRKPLGS</v>
      </c>
      <c r="F7927" s="39">
        <v>87.700286865234375</v>
      </c>
      <c r="G7927">
        <f t="shared" si="741"/>
        <v>1.3500092134893394E-3</v>
      </c>
      <c r="H7927" s="38">
        <f>G7927*SUMIF('Manual Inputs'!$B$11:$B$22,'Expanded kW'!A7927,'Manual Inputs'!$C$11:$C$22)</f>
        <v>41468.292411157432</v>
      </c>
    </row>
    <row r="7928" spans="1:8" x14ac:dyDescent="0.2">
      <c r="A7928">
        <f t="shared" si="738"/>
        <v>1</v>
      </c>
      <c r="B7928" t="b">
        <f t="shared" si="739"/>
        <v>0</v>
      </c>
      <c r="C7928" t="str">
        <f t="shared" si="740"/>
        <v>OFF</v>
      </c>
      <c r="D7928" s="4">
        <f t="shared" si="742"/>
        <v>42760.249999980777</v>
      </c>
      <c r="E7928" t="str">
        <f t="shared" si="743"/>
        <v>LRKPLGS</v>
      </c>
      <c r="F7928" s="39">
        <v>99.670845031738281</v>
      </c>
      <c r="G7928">
        <f t="shared" si="741"/>
        <v>1.5342772973580196E-3</v>
      </c>
      <c r="H7928" s="38">
        <f>G7928*SUMIF('Manual Inputs'!$B$11:$B$22,'Expanded kW'!A7928,'Manual Inputs'!$C$11:$C$22)</f>
        <v>47128.463251147376</v>
      </c>
    </row>
    <row r="7929" spans="1:8" x14ac:dyDescent="0.2">
      <c r="A7929">
        <f t="shared" si="738"/>
        <v>1</v>
      </c>
      <c r="B7929" t="b">
        <f t="shared" si="739"/>
        <v>0</v>
      </c>
      <c r="C7929" t="str">
        <f t="shared" si="740"/>
        <v>ON</v>
      </c>
      <c r="D7929" s="4">
        <f t="shared" si="742"/>
        <v>42760.291666647441</v>
      </c>
      <c r="E7929" t="str">
        <f t="shared" si="743"/>
        <v>LRKPLGS</v>
      </c>
      <c r="F7929" s="39">
        <v>107.94738006591797</v>
      </c>
      <c r="G7929">
        <f t="shared" si="741"/>
        <v>1.6616816531622328E-3</v>
      </c>
      <c r="H7929" s="38">
        <f>G7929*SUMIF('Manual Inputs'!$B$11:$B$22,'Expanded kW'!A7929,'Manual Inputs'!$C$11:$C$22)</f>
        <v>51041.948454177043</v>
      </c>
    </row>
    <row r="7930" spans="1:8" x14ac:dyDescent="0.2">
      <c r="A7930">
        <f t="shared" si="738"/>
        <v>1</v>
      </c>
      <c r="B7930" t="b">
        <f t="shared" si="739"/>
        <v>0</v>
      </c>
      <c r="C7930" t="str">
        <f t="shared" si="740"/>
        <v>ON</v>
      </c>
      <c r="D7930" s="4">
        <f t="shared" si="742"/>
        <v>42760.333333314105</v>
      </c>
      <c r="E7930" t="str">
        <f t="shared" si="743"/>
        <v>LRKPLGS</v>
      </c>
      <c r="F7930" s="39">
        <v>117.27967071533203</v>
      </c>
      <c r="G7930">
        <f t="shared" si="741"/>
        <v>1.8053377210041691E-3</v>
      </c>
      <c r="H7930" s="38">
        <f>G7930*SUMIF('Manual Inputs'!$B$11:$B$22,'Expanded kW'!A7930,'Manual Inputs'!$C$11:$C$22)</f>
        <v>55454.638210944788</v>
      </c>
    </row>
    <row r="7931" spans="1:8" x14ac:dyDescent="0.2">
      <c r="A7931">
        <f t="shared" si="738"/>
        <v>1</v>
      </c>
      <c r="B7931" t="b">
        <f t="shared" si="739"/>
        <v>0</v>
      </c>
      <c r="C7931" t="str">
        <f t="shared" si="740"/>
        <v>ON</v>
      </c>
      <c r="D7931" s="4">
        <f t="shared" si="742"/>
        <v>42760.37499998077</v>
      </c>
      <c r="E7931" t="str">
        <f t="shared" si="743"/>
        <v>LRKPLGS</v>
      </c>
      <c r="F7931" s="39">
        <v>116.03384399414062</v>
      </c>
      <c r="G7931">
        <f t="shared" si="741"/>
        <v>1.7861601605635279E-3</v>
      </c>
      <c r="H7931" s="38">
        <f>G7931*SUMIF('Manual Inputs'!$B$11:$B$22,'Expanded kW'!A7931,'Manual Inputs'!$C$11:$C$22)</f>
        <v>54865.56024307695</v>
      </c>
    </row>
    <row r="7932" spans="1:8" x14ac:dyDescent="0.2">
      <c r="A7932">
        <f t="shared" si="738"/>
        <v>1</v>
      </c>
      <c r="B7932" t="b">
        <f t="shared" si="739"/>
        <v>0</v>
      </c>
      <c r="C7932" t="str">
        <f t="shared" si="740"/>
        <v>ON</v>
      </c>
      <c r="D7932" s="4">
        <f t="shared" si="742"/>
        <v>42760.416666647434</v>
      </c>
      <c r="E7932" t="str">
        <f t="shared" si="743"/>
        <v>LRKPLGS</v>
      </c>
      <c r="F7932" s="39">
        <v>115.48735046386719</v>
      </c>
      <c r="G7932">
        <f t="shared" si="741"/>
        <v>1.7777477445116265E-3</v>
      </c>
      <c r="H7932" s="38">
        <f>G7932*SUMIF('Manual Inputs'!$B$11:$B$22,'Expanded kW'!A7932,'Manual Inputs'!$C$11:$C$22)</f>
        <v>54607.155689064391</v>
      </c>
    </row>
    <row r="7933" spans="1:8" x14ac:dyDescent="0.2">
      <c r="A7933">
        <f t="shared" si="738"/>
        <v>1</v>
      </c>
      <c r="B7933" t="b">
        <f t="shared" si="739"/>
        <v>0</v>
      </c>
      <c r="C7933" t="str">
        <f t="shared" si="740"/>
        <v>ON</v>
      </c>
      <c r="D7933" s="4">
        <f t="shared" si="742"/>
        <v>42760.458333314098</v>
      </c>
      <c r="E7933" t="str">
        <f t="shared" si="743"/>
        <v>LRKPLGS</v>
      </c>
      <c r="F7933" s="39">
        <v>108.52181243896484</v>
      </c>
      <c r="G7933">
        <f t="shared" si="741"/>
        <v>1.6705241441489669E-3</v>
      </c>
      <c r="H7933" s="38">
        <f>G7933*SUMIF('Manual Inputs'!$B$11:$B$22,'Expanded kW'!A7933,'Manual Inputs'!$C$11:$C$22)</f>
        <v>51313.56363888616</v>
      </c>
    </row>
    <row r="7934" spans="1:8" x14ac:dyDescent="0.2">
      <c r="A7934">
        <f t="shared" si="738"/>
        <v>1</v>
      </c>
      <c r="B7934" t="b">
        <f t="shared" si="739"/>
        <v>0</v>
      </c>
      <c r="C7934" t="str">
        <f t="shared" si="740"/>
        <v>ON</v>
      </c>
      <c r="D7934" s="4">
        <f t="shared" si="742"/>
        <v>42760.499999980762</v>
      </c>
      <c r="E7934" t="str">
        <f t="shared" si="743"/>
        <v>LRKPLGS</v>
      </c>
      <c r="F7934" s="39">
        <v>115.83071136474609</v>
      </c>
      <c r="G7934">
        <f t="shared" si="741"/>
        <v>1.783033250366936E-3</v>
      </c>
      <c r="H7934" s="38">
        <f>G7934*SUMIF('Manual Inputs'!$B$11:$B$22,'Expanded kW'!A7934,'Manual Inputs'!$C$11:$C$22)</f>
        <v>54769.510804984187</v>
      </c>
    </row>
    <row r="7935" spans="1:8" x14ac:dyDescent="0.2">
      <c r="A7935">
        <f t="shared" si="738"/>
        <v>1</v>
      </c>
      <c r="B7935" t="b">
        <f t="shared" si="739"/>
        <v>0</v>
      </c>
      <c r="C7935" t="str">
        <f t="shared" si="740"/>
        <v>ON</v>
      </c>
      <c r="D7935" s="4">
        <f t="shared" si="742"/>
        <v>42760.541666647427</v>
      </c>
      <c r="E7935" t="str">
        <f t="shared" si="743"/>
        <v>LRKPLGS</v>
      </c>
      <c r="F7935" s="39">
        <v>112.63499450683594</v>
      </c>
      <c r="G7935">
        <f t="shared" si="741"/>
        <v>1.7338401706622887E-3</v>
      </c>
      <c r="H7935" s="38">
        <f>G7935*SUMIF('Manual Inputs'!$B$11:$B$22,'Expanded kW'!A7935,'Manual Inputs'!$C$11:$C$22)</f>
        <v>53258.444811201029</v>
      </c>
    </row>
    <row r="7936" spans="1:8" x14ac:dyDescent="0.2">
      <c r="A7936">
        <f t="shared" si="738"/>
        <v>1</v>
      </c>
      <c r="B7936" t="b">
        <f t="shared" si="739"/>
        <v>0</v>
      </c>
      <c r="C7936" t="str">
        <f t="shared" si="740"/>
        <v>ON</v>
      </c>
      <c r="D7936" s="4">
        <f t="shared" si="742"/>
        <v>42760.583333314091</v>
      </c>
      <c r="E7936" t="str">
        <f t="shared" si="743"/>
        <v>LRKPLGS</v>
      </c>
      <c r="F7936" s="39">
        <v>111.42974090576172</v>
      </c>
      <c r="G7936">
        <f t="shared" si="741"/>
        <v>1.7152871701625102E-3</v>
      </c>
      <c r="H7936" s="38">
        <f>G7936*SUMIF('Manual Inputs'!$B$11:$B$22,'Expanded kW'!A7936,'Manual Inputs'!$C$11:$C$22)</f>
        <v>52688.551478517315</v>
      </c>
    </row>
    <row r="7937" spans="1:8" x14ac:dyDescent="0.2">
      <c r="A7937">
        <f t="shared" si="738"/>
        <v>1</v>
      </c>
      <c r="B7937" t="b">
        <f t="shared" si="739"/>
        <v>0</v>
      </c>
      <c r="C7937" t="str">
        <f t="shared" si="740"/>
        <v>ON</v>
      </c>
      <c r="D7937" s="4">
        <f t="shared" si="742"/>
        <v>42760.624999980755</v>
      </c>
      <c r="E7937" t="str">
        <f t="shared" si="743"/>
        <v>LRKPLGS</v>
      </c>
      <c r="F7937" s="39">
        <v>105.25154876708984</v>
      </c>
      <c r="G7937">
        <f t="shared" si="741"/>
        <v>1.6201835324431589E-3</v>
      </c>
      <c r="H7937" s="38">
        <f>G7937*SUMIF('Manual Inputs'!$B$11:$B$22,'Expanded kW'!A7937,'Manual Inputs'!$C$11:$C$22)</f>
        <v>49767.24885413194</v>
      </c>
    </row>
    <row r="7938" spans="1:8" x14ac:dyDescent="0.2">
      <c r="A7938">
        <f t="shared" ref="A7938:A8001" si="744">MONTH(D7938)</f>
        <v>1</v>
      </c>
      <c r="B7938" t="b">
        <f t="shared" ref="B7938:B8001" si="745">IF(ISNA(VLOOKUP(DATE(YEAR(D7938),MONTH(D7938),DAY(D7938)),Holidays,1,FALSE)),FALSE,TRUE)</f>
        <v>0</v>
      </c>
      <c r="C7938" t="str">
        <f t="shared" ref="C7938:C8001" si="746">IF(OR(HOUR(D7938)&lt;PkStart,HOUR(D7938)&gt;OPkStart-1,WEEKDAY(D7938,2)&gt;5,B7938)=TRUE,"OFF","ON")</f>
        <v>ON</v>
      </c>
      <c r="D7938" s="4">
        <f t="shared" si="742"/>
        <v>42760.666666647419</v>
      </c>
      <c r="E7938" t="str">
        <f t="shared" si="743"/>
        <v>LRKPLGS</v>
      </c>
      <c r="F7938" s="39">
        <v>101.78663635253906</v>
      </c>
      <c r="G7938">
        <f t="shared" ref="G7938:G8001" si="747">IF(SUMIF($A$2:$A$8761,A7938,$F$2:$F$8761)=0,0,F7938/SUMIF($A$2:$A$8761,A7938,$F$2:$F$8761))</f>
        <v>1.566846606752538E-3</v>
      </c>
      <c r="H7938" s="38">
        <f>G7938*SUMIF('Manual Inputs'!$B$11:$B$22,'Expanded kW'!A7938,'Manual Inputs'!$C$11:$C$22)</f>
        <v>48128.896160868404</v>
      </c>
    </row>
    <row r="7939" spans="1:8" x14ac:dyDescent="0.2">
      <c r="A7939">
        <f t="shared" si="744"/>
        <v>1</v>
      </c>
      <c r="B7939" t="b">
        <f t="shared" si="745"/>
        <v>0</v>
      </c>
      <c r="C7939" t="str">
        <f t="shared" si="746"/>
        <v>ON</v>
      </c>
      <c r="D7939" s="4">
        <f t="shared" si="742"/>
        <v>42760.708333314084</v>
      </c>
      <c r="E7939" t="str">
        <f t="shared" si="743"/>
        <v>LRKPLGS</v>
      </c>
      <c r="F7939" s="39">
        <v>103.41698455810547</v>
      </c>
      <c r="G7939">
        <f t="shared" si="747"/>
        <v>1.5919432760723615E-3</v>
      </c>
      <c r="H7939" s="38">
        <f>G7939*SUMIF('Manual Inputs'!$B$11:$B$22,'Expanded kW'!A7939,'Manual Inputs'!$C$11:$C$22)</f>
        <v>48899.79165661888</v>
      </c>
    </row>
    <row r="7940" spans="1:8" x14ac:dyDescent="0.2">
      <c r="A7940">
        <f t="shared" si="744"/>
        <v>1</v>
      </c>
      <c r="B7940" t="b">
        <f t="shared" si="745"/>
        <v>0</v>
      </c>
      <c r="C7940" t="str">
        <f t="shared" si="746"/>
        <v>ON</v>
      </c>
      <c r="D7940" s="4">
        <f t="shared" ref="D7940:D8003" si="748">+D7939+1/24</f>
        <v>42760.749999980748</v>
      </c>
      <c r="E7940" t="str">
        <f t="shared" ref="E7940:E8003" si="749">+E7939</f>
        <v>LRKPLGS</v>
      </c>
      <c r="F7940" s="39">
        <v>93.410842895507813</v>
      </c>
      <c r="G7940">
        <f t="shared" si="747"/>
        <v>1.4379143222475676E-3</v>
      </c>
      <c r="H7940" s="38">
        <f>G7940*SUMIF('Manual Inputs'!$B$11:$B$22,'Expanded kW'!A7940,'Manual Inputs'!$C$11:$C$22)</f>
        <v>44168.47750470871</v>
      </c>
    </row>
    <row r="7941" spans="1:8" x14ac:dyDescent="0.2">
      <c r="A7941">
        <f t="shared" si="744"/>
        <v>1</v>
      </c>
      <c r="B7941" t="b">
        <f t="shared" si="745"/>
        <v>0</v>
      </c>
      <c r="C7941" t="str">
        <f t="shared" si="746"/>
        <v>ON</v>
      </c>
      <c r="D7941" s="4">
        <f t="shared" si="748"/>
        <v>42760.791666647412</v>
      </c>
      <c r="E7941" t="str">
        <f t="shared" si="749"/>
        <v>LRKPLGS</v>
      </c>
      <c r="F7941" s="39">
        <v>79.827323913574219</v>
      </c>
      <c r="G7941">
        <f t="shared" si="747"/>
        <v>1.2288172208276284E-3</v>
      </c>
      <c r="H7941" s="38">
        <f>G7941*SUMIF('Manual Inputs'!$B$11:$B$22,'Expanded kW'!A7941,'Manual Inputs'!$C$11:$C$22)</f>
        <v>37745.632640119977</v>
      </c>
    </row>
    <row r="7942" spans="1:8" x14ac:dyDescent="0.2">
      <c r="A7942">
        <f t="shared" si="744"/>
        <v>1</v>
      </c>
      <c r="B7942" t="b">
        <f t="shared" si="745"/>
        <v>0</v>
      </c>
      <c r="C7942" t="str">
        <f t="shared" si="746"/>
        <v>ON</v>
      </c>
      <c r="D7942" s="4">
        <f t="shared" si="748"/>
        <v>42760.833333314076</v>
      </c>
      <c r="E7942" t="str">
        <f t="shared" si="749"/>
        <v>LRKPLGS</v>
      </c>
      <c r="F7942" s="39">
        <v>76.759292602539063</v>
      </c>
      <c r="G7942">
        <f t="shared" si="747"/>
        <v>1.1815896610873062E-3</v>
      </c>
      <c r="H7942" s="38">
        <f>G7942*SUMIF('Manual Inputs'!$B$11:$B$22,'Expanded kW'!A7942,'Manual Inputs'!$C$11:$C$22)</f>
        <v>36294.941609563873</v>
      </c>
    </row>
    <row r="7943" spans="1:8" x14ac:dyDescent="0.2">
      <c r="A7943">
        <f t="shared" si="744"/>
        <v>1</v>
      </c>
      <c r="B7943" t="b">
        <f t="shared" si="745"/>
        <v>0</v>
      </c>
      <c r="C7943" t="str">
        <f t="shared" si="746"/>
        <v>OFF</v>
      </c>
      <c r="D7943" s="4">
        <f t="shared" si="748"/>
        <v>42760.874999980741</v>
      </c>
      <c r="E7943" t="str">
        <f t="shared" si="749"/>
        <v>LRKPLGS</v>
      </c>
      <c r="F7943" s="39">
        <v>73.34613037109375</v>
      </c>
      <c r="G7943">
        <f t="shared" si="747"/>
        <v>1.1290493488000086E-3</v>
      </c>
      <c r="H7943" s="38">
        <f>G7943*SUMIF('Manual Inputs'!$B$11:$B$22,'Expanded kW'!A7943,'Manual Inputs'!$C$11:$C$22)</f>
        <v>34681.058525261215</v>
      </c>
    </row>
    <row r="7944" spans="1:8" x14ac:dyDescent="0.2">
      <c r="A7944">
        <f t="shared" si="744"/>
        <v>1</v>
      </c>
      <c r="B7944" t="b">
        <f t="shared" si="745"/>
        <v>0</v>
      </c>
      <c r="C7944" t="str">
        <f t="shared" si="746"/>
        <v>OFF</v>
      </c>
      <c r="D7944" s="4">
        <f t="shared" si="748"/>
        <v>42760.916666647405</v>
      </c>
      <c r="E7944" t="str">
        <f t="shared" si="749"/>
        <v>LRKPLGS</v>
      </c>
      <c r="F7944" s="39">
        <v>67.43951416015625</v>
      </c>
      <c r="G7944">
        <f t="shared" si="747"/>
        <v>1.0381261991692162E-3</v>
      </c>
      <c r="H7944" s="38">
        <f>G7944*SUMIF('Manual Inputs'!$B$11:$B$22,'Expanded kW'!A7944,'Manual Inputs'!$C$11:$C$22)</f>
        <v>31888.168137433575</v>
      </c>
    </row>
    <row r="7945" spans="1:8" x14ac:dyDescent="0.2">
      <c r="A7945">
        <f t="shared" si="744"/>
        <v>1</v>
      </c>
      <c r="B7945" t="b">
        <f t="shared" si="745"/>
        <v>0</v>
      </c>
      <c r="C7945" t="str">
        <f t="shared" si="746"/>
        <v>OFF</v>
      </c>
      <c r="D7945" s="4">
        <f t="shared" si="748"/>
        <v>42760.958333314069</v>
      </c>
      <c r="E7945" t="str">
        <f t="shared" si="749"/>
        <v>LRKPLGS</v>
      </c>
      <c r="F7945" s="39">
        <v>63.425113677978516</v>
      </c>
      <c r="G7945">
        <f t="shared" si="747"/>
        <v>9.763307611918709E-4</v>
      </c>
      <c r="H7945" s="38">
        <f>G7945*SUMIF('Manual Inputs'!$B$11:$B$22,'Expanded kW'!A7945,'Manual Inputs'!$C$11:$C$22)</f>
        <v>29989.99495008419</v>
      </c>
    </row>
    <row r="7946" spans="1:8" x14ac:dyDescent="0.2">
      <c r="A7946">
        <f t="shared" si="744"/>
        <v>1</v>
      </c>
      <c r="B7946" t="b">
        <f t="shared" si="745"/>
        <v>0</v>
      </c>
      <c r="C7946" t="str">
        <f t="shared" si="746"/>
        <v>OFF</v>
      </c>
      <c r="D7946" s="4">
        <f t="shared" si="748"/>
        <v>42760.999999980733</v>
      </c>
      <c r="E7946" t="str">
        <f t="shared" si="749"/>
        <v>LRKPLGS</v>
      </c>
      <c r="F7946" s="39">
        <v>61.014873504638672</v>
      </c>
      <c r="G7946">
        <f t="shared" si="747"/>
        <v>9.3922887068459133E-4</v>
      </c>
      <c r="H7946" s="38">
        <f>G7946*SUMIF('Manual Inputs'!$B$11:$B$22,'Expanded kW'!A7946,'Manual Inputs'!$C$11:$C$22)</f>
        <v>28850.334546888902</v>
      </c>
    </row>
    <row r="7947" spans="1:8" x14ac:dyDescent="0.2">
      <c r="A7947">
        <f t="shared" si="744"/>
        <v>1</v>
      </c>
      <c r="B7947" t="b">
        <f t="shared" si="745"/>
        <v>0</v>
      </c>
      <c r="C7947" t="str">
        <f t="shared" si="746"/>
        <v>OFF</v>
      </c>
      <c r="D7947" s="4">
        <f t="shared" si="748"/>
        <v>42761.041666647398</v>
      </c>
      <c r="E7947" t="str">
        <f t="shared" si="749"/>
        <v>LRKPLGS</v>
      </c>
      <c r="F7947" s="39">
        <v>61.986175537109375</v>
      </c>
      <c r="G7947">
        <f t="shared" si="747"/>
        <v>9.5418055145766957E-4</v>
      </c>
      <c r="H7947" s="38">
        <f>G7947*SUMIF('Manual Inputs'!$B$11:$B$22,'Expanded kW'!A7947,'Manual Inputs'!$C$11:$C$22)</f>
        <v>29309.605983069501</v>
      </c>
    </row>
    <row r="7948" spans="1:8" x14ac:dyDescent="0.2">
      <c r="A7948">
        <f t="shared" si="744"/>
        <v>1</v>
      </c>
      <c r="B7948" t="b">
        <f t="shared" si="745"/>
        <v>0</v>
      </c>
      <c r="C7948" t="str">
        <f t="shared" si="746"/>
        <v>OFF</v>
      </c>
      <c r="D7948" s="4">
        <f t="shared" si="748"/>
        <v>42761.083333314062</v>
      </c>
      <c r="E7948" t="str">
        <f t="shared" si="749"/>
        <v>LRKPLGS</v>
      </c>
      <c r="F7948" s="39">
        <v>59.887153625488281</v>
      </c>
      <c r="G7948">
        <f t="shared" si="747"/>
        <v>9.2186938097816001E-4</v>
      </c>
      <c r="H7948" s="38">
        <f>G7948*SUMIF('Manual Inputs'!$B$11:$B$22,'Expanded kW'!A7948,'Manual Inputs'!$C$11:$C$22)</f>
        <v>28317.102337758904</v>
      </c>
    </row>
    <row r="7949" spans="1:8" x14ac:dyDescent="0.2">
      <c r="A7949">
        <f t="shared" si="744"/>
        <v>1</v>
      </c>
      <c r="B7949" t="b">
        <f t="shared" si="745"/>
        <v>0</v>
      </c>
      <c r="C7949" t="str">
        <f t="shared" si="746"/>
        <v>OFF</v>
      </c>
      <c r="D7949" s="4">
        <f t="shared" si="748"/>
        <v>42761.124999980726</v>
      </c>
      <c r="E7949" t="str">
        <f t="shared" si="749"/>
        <v>LRKPLGS</v>
      </c>
      <c r="F7949" s="39">
        <v>59.393604278564453</v>
      </c>
      <c r="G7949">
        <f t="shared" si="747"/>
        <v>9.1427195810219288E-4</v>
      </c>
      <c r="H7949" s="38">
        <f>G7949*SUMIF('Manual Inputs'!$B$11:$B$22,'Expanded kW'!A7949,'Manual Inputs'!$C$11:$C$22)</f>
        <v>28083.731964991217</v>
      </c>
    </row>
    <row r="7950" spans="1:8" x14ac:dyDescent="0.2">
      <c r="A7950">
        <f t="shared" si="744"/>
        <v>1</v>
      </c>
      <c r="B7950" t="b">
        <f t="shared" si="745"/>
        <v>0</v>
      </c>
      <c r="C7950" t="str">
        <f t="shared" si="746"/>
        <v>OFF</v>
      </c>
      <c r="D7950" s="4">
        <f t="shared" si="748"/>
        <v>42761.16666664739</v>
      </c>
      <c r="E7950" t="str">
        <f t="shared" si="749"/>
        <v>LRKPLGS</v>
      </c>
      <c r="F7950" s="39">
        <v>62.850864410400391</v>
      </c>
      <c r="G7950">
        <f t="shared" si="747"/>
        <v>9.6749108882841263E-4</v>
      </c>
      <c r="H7950" s="38">
        <f>G7950*SUMIF('Manual Inputs'!$B$11:$B$22,'Expanded kW'!A7950,'Manual Inputs'!$C$11:$C$22)</f>
        <v>29718.46634515026</v>
      </c>
    </row>
    <row r="7951" spans="1:8" x14ac:dyDescent="0.2">
      <c r="A7951">
        <f t="shared" si="744"/>
        <v>1</v>
      </c>
      <c r="B7951" t="b">
        <f t="shared" si="745"/>
        <v>0</v>
      </c>
      <c r="C7951" t="str">
        <f t="shared" si="746"/>
        <v>OFF</v>
      </c>
      <c r="D7951" s="4">
        <f t="shared" si="748"/>
        <v>42761.208333314054</v>
      </c>
      <c r="E7951" t="str">
        <f t="shared" si="749"/>
        <v>LRKPLGS</v>
      </c>
      <c r="F7951" s="39">
        <v>76.045074462890625</v>
      </c>
      <c r="G7951">
        <f t="shared" si="747"/>
        <v>1.170595386114771E-3</v>
      </c>
      <c r="H7951" s="38">
        <f>G7951*SUMIF('Manual Inputs'!$B$11:$B$22,'Expanded kW'!A7951,'Manual Inputs'!$C$11:$C$22)</f>
        <v>35957.229981484408</v>
      </c>
    </row>
    <row r="7952" spans="1:8" x14ac:dyDescent="0.2">
      <c r="A7952">
        <f t="shared" si="744"/>
        <v>1</v>
      </c>
      <c r="B7952" t="b">
        <f t="shared" si="745"/>
        <v>0</v>
      </c>
      <c r="C7952" t="str">
        <f t="shared" si="746"/>
        <v>OFF</v>
      </c>
      <c r="D7952" s="4">
        <f t="shared" si="748"/>
        <v>42761.249999980719</v>
      </c>
      <c r="E7952" t="str">
        <f t="shared" si="749"/>
        <v>LRKPLGS</v>
      </c>
      <c r="F7952" s="39">
        <v>90.185264587402344</v>
      </c>
      <c r="G7952">
        <f t="shared" si="747"/>
        <v>1.3882615720636918E-3</v>
      </c>
      <c r="H7952" s="38">
        <f>G7952*SUMIF('Manual Inputs'!$B$11:$B$22,'Expanded kW'!A7952,'Manual Inputs'!$C$11:$C$22)</f>
        <v>42643.291792589589</v>
      </c>
    </row>
    <row r="7953" spans="1:8" x14ac:dyDescent="0.2">
      <c r="A7953">
        <f t="shared" si="744"/>
        <v>1</v>
      </c>
      <c r="B7953" t="b">
        <f t="shared" si="745"/>
        <v>0</v>
      </c>
      <c r="C7953" t="str">
        <f t="shared" si="746"/>
        <v>ON</v>
      </c>
      <c r="D7953" s="4">
        <f t="shared" si="748"/>
        <v>42761.291666647383</v>
      </c>
      <c r="E7953" t="str">
        <f t="shared" si="749"/>
        <v>LRKPLGS</v>
      </c>
      <c r="F7953" s="39">
        <v>102.90631103515625</v>
      </c>
      <c r="G7953">
        <f t="shared" si="747"/>
        <v>1.5840822531987889E-3</v>
      </c>
      <c r="H7953" s="38">
        <f>G7953*SUMIF('Manual Inputs'!$B$11:$B$22,'Expanded kW'!A7953,'Manual Inputs'!$C$11:$C$22)</f>
        <v>48658.324271126337</v>
      </c>
    </row>
    <row r="7954" spans="1:8" x14ac:dyDescent="0.2">
      <c r="A7954">
        <f t="shared" si="744"/>
        <v>1</v>
      </c>
      <c r="B7954" t="b">
        <f t="shared" si="745"/>
        <v>0</v>
      </c>
      <c r="C7954" t="str">
        <f t="shared" si="746"/>
        <v>ON</v>
      </c>
      <c r="D7954" s="4">
        <f t="shared" si="748"/>
        <v>42761.333333314047</v>
      </c>
      <c r="E7954" t="str">
        <f t="shared" si="749"/>
        <v>LRKPLGS</v>
      </c>
      <c r="F7954" s="39">
        <v>108.99285125732422</v>
      </c>
      <c r="G7954">
        <f t="shared" si="747"/>
        <v>1.6777750525259652E-3</v>
      </c>
      <c r="H7954" s="38">
        <f>G7954*SUMIF('Manual Inputs'!$B$11:$B$22,'Expanded kW'!A7954,'Manual Inputs'!$C$11:$C$22)</f>
        <v>51536.290110542381</v>
      </c>
    </row>
    <row r="7955" spans="1:8" x14ac:dyDescent="0.2">
      <c r="A7955">
        <f t="shared" si="744"/>
        <v>1</v>
      </c>
      <c r="B7955" t="b">
        <f t="shared" si="745"/>
        <v>0</v>
      </c>
      <c r="C7955" t="str">
        <f t="shared" si="746"/>
        <v>ON</v>
      </c>
      <c r="D7955" s="4">
        <f t="shared" si="748"/>
        <v>42761.374999980711</v>
      </c>
      <c r="E7955" t="str">
        <f t="shared" si="749"/>
        <v>LRKPLGS</v>
      </c>
      <c r="F7955" s="39">
        <v>114.53663635253906</v>
      </c>
      <c r="G7955">
        <f t="shared" si="747"/>
        <v>1.7631129826931212E-3</v>
      </c>
      <c r="H7955" s="38">
        <f>G7955*SUMIF('Manual Inputs'!$B$11:$B$22,'Expanded kW'!A7955,'Manual Inputs'!$C$11:$C$22)</f>
        <v>54157.619066355845</v>
      </c>
    </row>
    <row r="7956" spans="1:8" x14ac:dyDescent="0.2">
      <c r="A7956">
        <f t="shared" si="744"/>
        <v>1</v>
      </c>
      <c r="B7956" t="b">
        <f t="shared" si="745"/>
        <v>0</v>
      </c>
      <c r="C7956" t="str">
        <f t="shared" si="746"/>
        <v>ON</v>
      </c>
      <c r="D7956" s="4">
        <f t="shared" si="748"/>
        <v>42761.416666647376</v>
      </c>
      <c r="E7956" t="str">
        <f t="shared" si="749"/>
        <v>LRKPLGS</v>
      </c>
      <c r="F7956" s="39">
        <v>118.44218444824219</v>
      </c>
      <c r="G7956">
        <f t="shared" si="747"/>
        <v>1.8232328078543209E-3</v>
      </c>
      <c r="H7956" s="38">
        <f>G7956*SUMIF('Manual Inputs'!$B$11:$B$22,'Expanded kW'!A7956,'Manual Inputs'!$C$11:$C$22)</f>
        <v>56004.322381104721</v>
      </c>
    </row>
    <row r="7957" spans="1:8" x14ac:dyDescent="0.2">
      <c r="A7957">
        <f t="shared" si="744"/>
        <v>1</v>
      </c>
      <c r="B7957" t="b">
        <f t="shared" si="745"/>
        <v>0</v>
      </c>
      <c r="C7957" t="str">
        <f t="shared" si="746"/>
        <v>ON</v>
      </c>
      <c r="D7957" s="4">
        <f t="shared" si="748"/>
        <v>42761.45833331404</v>
      </c>
      <c r="E7957" t="str">
        <f t="shared" si="749"/>
        <v>LRKPLGS</v>
      </c>
      <c r="F7957" s="39">
        <v>102.83968353271484</v>
      </c>
      <c r="G7957">
        <f t="shared" si="747"/>
        <v>1.5830566266543066E-3</v>
      </c>
      <c r="H7957" s="38">
        <f>G7957*SUMIF('Manual Inputs'!$B$11:$B$22,'Expanded kW'!A7957,'Manual Inputs'!$C$11:$C$22)</f>
        <v>48626.820055431905</v>
      </c>
    </row>
    <row r="7958" spans="1:8" x14ac:dyDescent="0.2">
      <c r="A7958">
        <f t="shared" si="744"/>
        <v>1</v>
      </c>
      <c r="B7958" t="b">
        <f t="shared" si="745"/>
        <v>0</v>
      </c>
      <c r="C7958" t="str">
        <f t="shared" si="746"/>
        <v>ON</v>
      </c>
      <c r="D7958" s="4">
        <f t="shared" si="748"/>
        <v>42761.499999980704</v>
      </c>
      <c r="E7958" t="str">
        <f t="shared" si="749"/>
        <v>LRKPLGS</v>
      </c>
      <c r="F7958" s="39">
        <v>116.42645263671875</v>
      </c>
      <c r="G7958">
        <f t="shared" si="747"/>
        <v>1.7922037586373914E-3</v>
      </c>
      <c r="H7958" s="38">
        <f>G7958*SUMIF('Manual Inputs'!$B$11:$B$22,'Expanded kW'!A7958,'Manual Inputs'!$C$11:$C$22)</f>
        <v>55051.201711030131</v>
      </c>
    </row>
    <row r="7959" spans="1:8" x14ac:dyDescent="0.2">
      <c r="A7959">
        <f t="shared" si="744"/>
        <v>1</v>
      </c>
      <c r="B7959" t="b">
        <f t="shared" si="745"/>
        <v>0</v>
      </c>
      <c r="C7959" t="str">
        <f t="shared" si="746"/>
        <v>ON</v>
      </c>
      <c r="D7959" s="4">
        <f t="shared" si="748"/>
        <v>42761.541666647368</v>
      </c>
      <c r="E7959" t="str">
        <f t="shared" si="749"/>
        <v>LRKPLGS</v>
      </c>
      <c r="F7959" s="39">
        <v>121.96615600585937</v>
      </c>
      <c r="G7959">
        <f t="shared" si="747"/>
        <v>1.8774788569940243E-3</v>
      </c>
      <c r="H7959" s="38">
        <f>G7959*SUMIF('Manual Inputs'!$B$11:$B$22,'Expanded kW'!A7959,'Manual Inputs'!$C$11:$C$22)</f>
        <v>57670.60065935515</v>
      </c>
    </row>
    <row r="7960" spans="1:8" x14ac:dyDescent="0.2">
      <c r="A7960">
        <f t="shared" si="744"/>
        <v>1</v>
      </c>
      <c r="B7960" t="b">
        <f t="shared" si="745"/>
        <v>0</v>
      </c>
      <c r="C7960" t="str">
        <f t="shared" si="746"/>
        <v>ON</v>
      </c>
      <c r="D7960" s="4">
        <f t="shared" si="748"/>
        <v>42761.583333314033</v>
      </c>
      <c r="E7960" t="str">
        <f t="shared" si="749"/>
        <v>LRKPLGS</v>
      </c>
      <c r="F7960" s="39">
        <v>117.21788787841797</v>
      </c>
      <c r="G7960">
        <f t="shared" si="747"/>
        <v>1.8043866705338594E-3</v>
      </c>
      <c r="H7960" s="38">
        <f>G7960*SUMIF('Manual Inputs'!$B$11:$B$22,'Expanded kW'!A7960,'Manual Inputs'!$C$11:$C$22)</f>
        <v>55425.424751802064</v>
      </c>
    </row>
    <row r="7961" spans="1:8" x14ac:dyDescent="0.2">
      <c r="A7961">
        <f t="shared" si="744"/>
        <v>1</v>
      </c>
      <c r="B7961" t="b">
        <f t="shared" si="745"/>
        <v>0</v>
      </c>
      <c r="C7961" t="str">
        <f t="shared" si="746"/>
        <v>ON</v>
      </c>
      <c r="D7961" s="4">
        <f t="shared" si="748"/>
        <v>42761.624999980697</v>
      </c>
      <c r="E7961" t="str">
        <f t="shared" si="749"/>
        <v>LRKPLGS</v>
      </c>
      <c r="F7961" s="39">
        <v>110.10089111328125</v>
      </c>
      <c r="G7961">
        <f t="shared" si="747"/>
        <v>1.6948315989515662E-3</v>
      </c>
      <c r="H7961" s="38">
        <f>G7961*SUMIF('Manual Inputs'!$B$11:$B$22,'Expanded kW'!A7961,'Manual Inputs'!$C$11:$C$22)</f>
        <v>52060.216797585614</v>
      </c>
    </row>
    <row r="7962" spans="1:8" x14ac:dyDescent="0.2">
      <c r="A7962">
        <f t="shared" si="744"/>
        <v>1</v>
      </c>
      <c r="B7962" t="b">
        <f t="shared" si="745"/>
        <v>0</v>
      </c>
      <c r="C7962" t="str">
        <f t="shared" si="746"/>
        <v>ON</v>
      </c>
      <c r="D7962" s="4">
        <f t="shared" si="748"/>
        <v>42761.666666647361</v>
      </c>
      <c r="E7962" t="str">
        <f t="shared" si="749"/>
        <v>LRKPLGS</v>
      </c>
      <c r="F7962" s="39">
        <v>103.79153442382812</v>
      </c>
      <c r="G7962">
        <f t="shared" si="747"/>
        <v>1.5977088874256492E-3</v>
      </c>
      <c r="H7962" s="38">
        <f>G7962*SUMIF('Manual Inputs'!$B$11:$B$22,'Expanded kW'!A7962,'Manual Inputs'!$C$11:$C$22)</f>
        <v>49076.894194244713</v>
      </c>
    </row>
    <row r="7963" spans="1:8" x14ac:dyDescent="0.2">
      <c r="A7963">
        <f t="shared" si="744"/>
        <v>1</v>
      </c>
      <c r="B7963" t="b">
        <f t="shared" si="745"/>
        <v>0</v>
      </c>
      <c r="C7963" t="str">
        <f t="shared" si="746"/>
        <v>ON</v>
      </c>
      <c r="D7963" s="4">
        <f t="shared" si="748"/>
        <v>42761.708333314025</v>
      </c>
      <c r="E7963" t="str">
        <f t="shared" si="749"/>
        <v>LRKPLGS</v>
      </c>
      <c r="F7963" s="39">
        <v>98.414588928222656</v>
      </c>
      <c r="G7963">
        <f t="shared" si="747"/>
        <v>1.5149391928332941E-3</v>
      </c>
      <c r="H7963" s="38">
        <f>G7963*SUMIF('Manual Inputs'!$B$11:$B$22,'Expanded kW'!A7963,'Manual Inputs'!$C$11:$C$22)</f>
        <v>46534.453843584779</v>
      </c>
    </row>
    <row r="7964" spans="1:8" x14ac:dyDescent="0.2">
      <c r="A7964">
        <f t="shared" si="744"/>
        <v>1</v>
      </c>
      <c r="B7964" t="b">
        <f t="shared" si="745"/>
        <v>0</v>
      </c>
      <c r="C7964" t="str">
        <f t="shared" si="746"/>
        <v>ON</v>
      </c>
      <c r="D7964" s="4">
        <f t="shared" si="748"/>
        <v>42761.74999998069</v>
      </c>
      <c r="E7964" t="str">
        <f t="shared" si="749"/>
        <v>LRKPLGS</v>
      </c>
      <c r="F7964" s="39">
        <v>93.779556274414063</v>
      </c>
      <c r="G7964">
        <f t="shared" si="747"/>
        <v>1.4435900899839392E-3</v>
      </c>
      <c r="H7964" s="38">
        <f>G7964*SUMIF('Manual Inputs'!$B$11:$B$22,'Expanded kW'!A7964,'Manual Inputs'!$C$11:$C$22)</f>
        <v>44342.820312000622</v>
      </c>
    </row>
    <row r="7965" spans="1:8" x14ac:dyDescent="0.2">
      <c r="A7965">
        <f t="shared" si="744"/>
        <v>1</v>
      </c>
      <c r="B7965" t="b">
        <f t="shared" si="745"/>
        <v>0</v>
      </c>
      <c r="C7965" t="str">
        <f t="shared" si="746"/>
        <v>ON</v>
      </c>
      <c r="D7965" s="4">
        <f t="shared" si="748"/>
        <v>42761.791666647354</v>
      </c>
      <c r="E7965" t="str">
        <f t="shared" si="749"/>
        <v>LRKPLGS</v>
      </c>
      <c r="F7965" s="39">
        <v>92.599525451660156</v>
      </c>
      <c r="G7965">
        <f t="shared" si="747"/>
        <v>1.4254253548404024E-3</v>
      </c>
      <c r="H7965" s="38">
        <f>G7965*SUMIF('Manual Inputs'!$B$11:$B$22,'Expanded kW'!A7965,'Manual Inputs'!$C$11:$C$22)</f>
        <v>43784.853343348252</v>
      </c>
    </row>
    <row r="7966" spans="1:8" x14ac:dyDescent="0.2">
      <c r="A7966">
        <f t="shared" si="744"/>
        <v>1</v>
      </c>
      <c r="B7966" t="b">
        <f t="shared" si="745"/>
        <v>0</v>
      </c>
      <c r="C7966" t="str">
        <f t="shared" si="746"/>
        <v>ON</v>
      </c>
      <c r="D7966" s="4">
        <f t="shared" si="748"/>
        <v>42761.833333314018</v>
      </c>
      <c r="E7966" t="str">
        <f t="shared" si="749"/>
        <v>LRKPLGS</v>
      </c>
      <c r="F7966" s="39">
        <v>87.572113037109375</v>
      </c>
      <c r="G7966">
        <f t="shared" si="747"/>
        <v>1.3480361771962786E-3</v>
      </c>
      <c r="H7966" s="38">
        <f>G7966*SUMIF('Manual Inputs'!$B$11:$B$22,'Expanded kW'!A7966,'Manual Inputs'!$C$11:$C$22)</f>
        <v>41407.686568529891</v>
      </c>
    </row>
    <row r="7967" spans="1:8" x14ac:dyDescent="0.2">
      <c r="A7967">
        <f t="shared" si="744"/>
        <v>1</v>
      </c>
      <c r="B7967" t="b">
        <f t="shared" si="745"/>
        <v>0</v>
      </c>
      <c r="C7967" t="str">
        <f t="shared" si="746"/>
        <v>OFF</v>
      </c>
      <c r="D7967" s="4">
        <f t="shared" si="748"/>
        <v>42761.874999980682</v>
      </c>
      <c r="E7967" t="str">
        <f t="shared" si="749"/>
        <v>LRKPLGS</v>
      </c>
      <c r="F7967" s="39">
        <v>86.54693603515625</v>
      </c>
      <c r="G7967">
        <f t="shared" si="747"/>
        <v>1.3322551752456141E-3</v>
      </c>
      <c r="H7967" s="38">
        <f>G7967*SUMIF('Manual Inputs'!$B$11:$B$22,'Expanded kW'!A7967,'Manual Inputs'!$C$11:$C$22)</f>
        <v>40922.940837247239</v>
      </c>
    </row>
    <row r="7968" spans="1:8" x14ac:dyDescent="0.2">
      <c r="A7968">
        <f t="shared" si="744"/>
        <v>1</v>
      </c>
      <c r="B7968" t="b">
        <f t="shared" si="745"/>
        <v>0</v>
      </c>
      <c r="C7968" t="str">
        <f t="shared" si="746"/>
        <v>OFF</v>
      </c>
      <c r="D7968" s="4">
        <f t="shared" si="748"/>
        <v>42761.916666647347</v>
      </c>
      <c r="E7968" t="str">
        <f t="shared" si="749"/>
        <v>LRKPLGS</v>
      </c>
      <c r="F7968" s="39">
        <v>83.674545288085937</v>
      </c>
      <c r="G7968">
        <f t="shared" si="747"/>
        <v>1.288039197032849E-3</v>
      </c>
      <c r="H7968" s="38">
        <f>G7968*SUMIF('Manual Inputs'!$B$11:$B$22,'Expanded kW'!A7968,'Manual Inputs'!$C$11:$C$22)</f>
        <v>39564.756688982692</v>
      </c>
    </row>
    <row r="7969" spans="1:8" x14ac:dyDescent="0.2">
      <c r="A7969">
        <f t="shared" si="744"/>
        <v>1</v>
      </c>
      <c r="B7969" t="b">
        <f t="shared" si="745"/>
        <v>0</v>
      </c>
      <c r="C7969" t="str">
        <f t="shared" si="746"/>
        <v>OFF</v>
      </c>
      <c r="D7969" s="4">
        <f t="shared" si="748"/>
        <v>42761.958333314011</v>
      </c>
      <c r="E7969" t="str">
        <f t="shared" si="749"/>
        <v>LRKPLGS</v>
      </c>
      <c r="F7969" s="39">
        <v>77.621536254882813</v>
      </c>
      <c r="G7969">
        <f t="shared" si="747"/>
        <v>1.1948625580930536E-3</v>
      </c>
      <c r="H7969" s="38">
        <f>G7969*SUMIF('Manual Inputs'!$B$11:$B$22,'Expanded kW'!A7969,'Manual Inputs'!$C$11:$C$22)</f>
        <v>36702.645770896881</v>
      </c>
    </row>
    <row r="7970" spans="1:8" x14ac:dyDescent="0.2">
      <c r="A7970">
        <f t="shared" si="744"/>
        <v>1</v>
      </c>
      <c r="B7970" t="b">
        <f t="shared" si="745"/>
        <v>0</v>
      </c>
      <c r="C7970" t="str">
        <f t="shared" si="746"/>
        <v>OFF</v>
      </c>
      <c r="D7970" s="4">
        <f t="shared" si="748"/>
        <v>42761.999999980675</v>
      </c>
      <c r="E7970" t="str">
        <f t="shared" si="749"/>
        <v>LRKPLGS</v>
      </c>
      <c r="F7970" s="39">
        <v>73.667922973632812</v>
      </c>
      <c r="G7970">
        <f t="shared" si="747"/>
        <v>1.1340028443219562E-3</v>
      </c>
      <c r="H7970" s="38">
        <f>G7970*SUMIF('Manual Inputs'!$B$11:$B$22,'Expanded kW'!A7970,'Manual Inputs'!$C$11:$C$22)</f>
        <v>34833.215265162675</v>
      </c>
    </row>
    <row r="7971" spans="1:8" x14ac:dyDescent="0.2">
      <c r="A7971">
        <f t="shared" si="744"/>
        <v>1</v>
      </c>
      <c r="B7971" t="b">
        <f t="shared" si="745"/>
        <v>0</v>
      </c>
      <c r="C7971" t="str">
        <f t="shared" si="746"/>
        <v>OFF</v>
      </c>
      <c r="D7971" s="4">
        <f t="shared" si="748"/>
        <v>42762.041666647339</v>
      </c>
      <c r="E7971" t="str">
        <f t="shared" si="749"/>
        <v>LRKPLGS</v>
      </c>
      <c r="F7971" s="39">
        <v>72.604316711425781</v>
      </c>
      <c r="G7971">
        <f t="shared" si="747"/>
        <v>1.117630283811283E-3</v>
      </c>
      <c r="H7971" s="38">
        <f>G7971*SUMIF('Manual Inputs'!$B$11:$B$22,'Expanded kW'!A7971,'Manual Inputs'!$C$11:$C$22)</f>
        <v>34330.298603563664</v>
      </c>
    </row>
    <row r="7972" spans="1:8" x14ac:dyDescent="0.2">
      <c r="A7972">
        <f t="shared" si="744"/>
        <v>1</v>
      </c>
      <c r="B7972" t="b">
        <f t="shared" si="745"/>
        <v>0</v>
      </c>
      <c r="C7972" t="str">
        <f t="shared" si="746"/>
        <v>OFF</v>
      </c>
      <c r="D7972" s="4">
        <f t="shared" si="748"/>
        <v>42762.083333314004</v>
      </c>
      <c r="E7972" t="str">
        <f t="shared" si="749"/>
        <v>LRKPLGS</v>
      </c>
      <c r="F7972" s="39">
        <v>72.174247741699219</v>
      </c>
      <c r="G7972">
        <f t="shared" si="747"/>
        <v>1.111010042392245E-3</v>
      </c>
      <c r="H7972" s="38">
        <f>G7972*SUMIF('Manual Inputs'!$B$11:$B$22,'Expanded kW'!A7972,'Manual Inputs'!$C$11:$C$22)</f>
        <v>34126.944356604457</v>
      </c>
    </row>
    <row r="7973" spans="1:8" x14ac:dyDescent="0.2">
      <c r="A7973">
        <f t="shared" si="744"/>
        <v>1</v>
      </c>
      <c r="B7973" t="b">
        <f t="shared" si="745"/>
        <v>0</v>
      </c>
      <c r="C7973" t="str">
        <f t="shared" si="746"/>
        <v>OFF</v>
      </c>
      <c r="D7973" s="4">
        <f t="shared" si="748"/>
        <v>42762.124999980668</v>
      </c>
      <c r="E7973" t="str">
        <f t="shared" si="749"/>
        <v>LRKPLGS</v>
      </c>
      <c r="F7973" s="39">
        <v>74.449317932128906</v>
      </c>
      <c r="G7973">
        <f t="shared" si="747"/>
        <v>1.1460312017088008E-3</v>
      </c>
      <c r="H7973" s="38">
        <f>G7973*SUMIF('Manual Inputs'!$B$11:$B$22,'Expanded kW'!A7973,'Manual Inputs'!$C$11:$C$22)</f>
        <v>35202.690848262107</v>
      </c>
    </row>
    <row r="7974" spans="1:8" x14ac:dyDescent="0.2">
      <c r="A7974">
        <f t="shared" si="744"/>
        <v>1</v>
      </c>
      <c r="B7974" t="b">
        <f t="shared" si="745"/>
        <v>0</v>
      </c>
      <c r="C7974" t="str">
        <f t="shared" si="746"/>
        <v>OFF</v>
      </c>
      <c r="D7974" s="4">
        <f t="shared" si="748"/>
        <v>42762.166666647332</v>
      </c>
      <c r="E7974" t="str">
        <f t="shared" si="749"/>
        <v>LRKPLGS</v>
      </c>
      <c r="F7974" s="39">
        <v>79.235153198242188</v>
      </c>
      <c r="G7974">
        <f t="shared" si="747"/>
        <v>1.219701675711051E-3</v>
      </c>
      <c r="H7974" s="38">
        <f>G7974*SUMIF('Manual Inputs'!$B$11:$B$22,'Expanded kW'!A7974,'Manual Inputs'!$C$11:$C$22)</f>
        <v>37465.630039690084</v>
      </c>
    </row>
    <row r="7975" spans="1:8" x14ac:dyDescent="0.2">
      <c r="A7975">
        <f t="shared" si="744"/>
        <v>1</v>
      </c>
      <c r="B7975" t="b">
        <f t="shared" si="745"/>
        <v>0</v>
      </c>
      <c r="C7975" t="str">
        <f t="shared" si="746"/>
        <v>OFF</v>
      </c>
      <c r="D7975" s="4">
        <f t="shared" si="748"/>
        <v>42762.208333313996</v>
      </c>
      <c r="E7975" t="str">
        <f t="shared" si="749"/>
        <v>LRKPLGS</v>
      </c>
      <c r="F7975" s="39">
        <v>92.441436767578125</v>
      </c>
      <c r="G7975">
        <f t="shared" si="747"/>
        <v>1.4229918259696577E-3</v>
      </c>
      <c r="H7975" s="38">
        <f>G7975*SUMIF('Manual Inputs'!$B$11:$B$22,'Expanded kW'!A7975,'Manual Inputs'!$C$11:$C$22)</f>
        <v>43710.102529950316</v>
      </c>
    </row>
    <row r="7976" spans="1:8" x14ac:dyDescent="0.2">
      <c r="A7976">
        <f t="shared" si="744"/>
        <v>1</v>
      </c>
      <c r="B7976" t="b">
        <f t="shared" si="745"/>
        <v>0</v>
      </c>
      <c r="C7976" t="str">
        <f t="shared" si="746"/>
        <v>OFF</v>
      </c>
      <c r="D7976" s="4">
        <f t="shared" si="748"/>
        <v>42762.249999980661</v>
      </c>
      <c r="E7976" t="str">
        <f t="shared" si="749"/>
        <v>LRKPLGS</v>
      </c>
      <c r="F7976" s="39">
        <v>104.86837768554687</v>
      </c>
      <c r="G7976">
        <f t="shared" si="747"/>
        <v>1.6142852109106356E-3</v>
      </c>
      <c r="H7976" s="38">
        <f>G7976*SUMIF('Manual Inputs'!$B$11:$B$22,'Expanded kW'!A7976,'Manual Inputs'!$C$11:$C$22)</f>
        <v>49586.06985209127</v>
      </c>
    </row>
    <row r="7977" spans="1:8" x14ac:dyDescent="0.2">
      <c r="A7977">
        <f t="shared" si="744"/>
        <v>1</v>
      </c>
      <c r="B7977" t="b">
        <f t="shared" si="745"/>
        <v>0</v>
      </c>
      <c r="C7977" t="str">
        <f t="shared" si="746"/>
        <v>ON</v>
      </c>
      <c r="D7977" s="4">
        <f t="shared" si="748"/>
        <v>42762.291666647325</v>
      </c>
      <c r="E7977" t="str">
        <f t="shared" si="749"/>
        <v>LRKPLGS</v>
      </c>
      <c r="F7977" s="39">
        <v>116.99386596679687</v>
      </c>
      <c r="G7977">
        <f t="shared" si="747"/>
        <v>1.8009382023985532E-3</v>
      </c>
      <c r="H7977" s="38">
        <f>G7977*SUMIF('Manual Inputs'!$B$11:$B$22,'Expanded kW'!A7977,'Manual Inputs'!$C$11:$C$22)</f>
        <v>55319.498004357265</v>
      </c>
    </row>
    <row r="7978" spans="1:8" x14ac:dyDescent="0.2">
      <c r="A7978">
        <f t="shared" si="744"/>
        <v>1</v>
      </c>
      <c r="B7978" t="b">
        <f t="shared" si="745"/>
        <v>0</v>
      </c>
      <c r="C7978" t="str">
        <f t="shared" si="746"/>
        <v>ON</v>
      </c>
      <c r="D7978" s="4">
        <f t="shared" si="748"/>
        <v>42762.333333313989</v>
      </c>
      <c r="E7978" t="str">
        <f t="shared" si="749"/>
        <v>LRKPLGS</v>
      </c>
      <c r="F7978" s="39">
        <v>125.84119415283203</v>
      </c>
      <c r="G7978">
        <f t="shared" si="747"/>
        <v>1.9371290290518938E-3</v>
      </c>
      <c r="H7978" s="38">
        <f>G7978*SUMIF('Manual Inputs'!$B$11:$B$22,'Expanded kW'!A7978,'Manual Inputs'!$C$11:$C$22)</f>
        <v>59502.877619064304</v>
      </c>
    </row>
    <row r="7979" spans="1:8" x14ac:dyDescent="0.2">
      <c r="A7979">
        <f t="shared" si="744"/>
        <v>1</v>
      </c>
      <c r="B7979" t="b">
        <f t="shared" si="745"/>
        <v>0</v>
      </c>
      <c r="C7979" t="str">
        <f t="shared" si="746"/>
        <v>ON</v>
      </c>
      <c r="D7979" s="4">
        <f t="shared" si="748"/>
        <v>42762.374999980653</v>
      </c>
      <c r="E7979" t="str">
        <f t="shared" si="749"/>
        <v>LRKPLGS</v>
      </c>
      <c r="F7979" s="39">
        <v>130.18635559082031</v>
      </c>
      <c r="G7979">
        <f t="shared" si="747"/>
        <v>2.0040160163703829E-3</v>
      </c>
      <c r="H7979" s="38">
        <f>G7979*SUMIF('Manual Inputs'!$B$11:$B$22,'Expanded kW'!A7979,'Manual Inputs'!$C$11:$C$22)</f>
        <v>61557.44815155377</v>
      </c>
    </row>
    <row r="7980" spans="1:8" x14ac:dyDescent="0.2">
      <c r="A7980">
        <f t="shared" si="744"/>
        <v>1</v>
      </c>
      <c r="B7980" t="b">
        <f t="shared" si="745"/>
        <v>0</v>
      </c>
      <c r="C7980" t="str">
        <f t="shared" si="746"/>
        <v>ON</v>
      </c>
      <c r="D7980" s="4">
        <f t="shared" si="748"/>
        <v>42762.416666647317</v>
      </c>
      <c r="E7980" t="str">
        <f t="shared" si="749"/>
        <v>LRKPLGS</v>
      </c>
      <c r="F7980" s="39">
        <v>130.74444580078125</v>
      </c>
      <c r="G7980">
        <f t="shared" si="747"/>
        <v>2.0126069452297514E-3</v>
      </c>
      <c r="H7980" s="38">
        <f>G7980*SUMIF('Manual Inputs'!$B$11:$B$22,'Expanded kW'!A7980,'Manual Inputs'!$C$11:$C$22)</f>
        <v>61821.336091327859</v>
      </c>
    </row>
    <row r="7981" spans="1:8" x14ac:dyDescent="0.2">
      <c r="A7981">
        <f t="shared" si="744"/>
        <v>1</v>
      </c>
      <c r="B7981" t="b">
        <f t="shared" si="745"/>
        <v>0</v>
      </c>
      <c r="C7981" t="str">
        <f t="shared" si="746"/>
        <v>ON</v>
      </c>
      <c r="D7981" s="4">
        <f t="shared" si="748"/>
        <v>42762.458333313982</v>
      </c>
      <c r="E7981" t="str">
        <f t="shared" si="749"/>
        <v>LRKPLGS</v>
      </c>
      <c r="F7981" s="39">
        <v>128.52720642089844</v>
      </c>
      <c r="G7981">
        <f t="shared" si="747"/>
        <v>1.9784760010978027E-3</v>
      </c>
      <c r="H7981" s="38">
        <f>G7981*SUMIF('Manual Inputs'!$B$11:$B$22,'Expanded kW'!A7981,'Manual Inputs'!$C$11:$C$22)</f>
        <v>60772.934378665253</v>
      </c>
    </row>
    <row r="7982" spans="1:8" x14ac:dyDescent="0.2">
      <c r="A7982">
        <f t="shared" si="744"/>
        <v>1</v>
      </c>
      <c r="B7982" t="b">
        <f t="shared" si="745"/>
        <v>0</v>
      </c>
      <c r="C7982" t="str">
        <f t="shared" si="746"/>
        <v>ON</v>
      </c>
      <c r="D7982" s="4">
        <f t="shared" si="748"/>
        <v>42762.499999980646</v>
      </c>
      <c r="E7982" t="str">
        <f t="shared" si="749"/>
        <v>LRKPLGS</v>
      </c>
      <c r="F7982" s="39">
        <v>134.11540222167969</v>
      </c>
      <c r="G7982">
        <f t="shared" si="747"/>
        <v>2.064497564851977E-3</v>
      </c>
      <c r="H7982" s="38">
        <f>G7982*SUMIF('Manual Inputs'!$B$11:$B$22,'Expanded kW'!A7982,'Manual Inputs'!$C$11:$C$22)</f>
        <v>63415.262537451032</v>
      </c>
    </row>
    <row r="7983" spans="1:8" x14ac:dyDescent="0.2">
      <c r="A7983">
        <f t="shared" si="744"/>
        <v>1</v>
      </c>
      <c r="B7983" t="b">
        <f t="shared" si="745"/>
        <v>0</v>
      </c>
      <c r="C7983" t="str">
        <f t="shared" si="746"/>
        <v>ON</v>
      </c>
      <c r="D7983" s="4">
        <f t="shared" si="748"/>
        <v>42762.54166664731</v>
      </c>
      <c r="E7983" t="str">
        <f t="shared" si="749"/>
        <v>LRKPLGS</v>
      </c>
      <c r="F7983" s="39">
        <v>130.57916259765625</v>
      </c>
      <c r="G7983">
        <f t="shared" si="747"/>
        <v>2.010062667952795E-3</v>
      </c>
      <c r="H7983" s="38">
        <f>G7983*SUMIF('Manual Inputs'!$B$11:$B$22,'Expanded kW'!A7983,'Manual Inputs'!$C$11:$C$22)</f>
        <v>61743.183414263396</v>
      </c>
    </row>
    <row r="7984" spans="1:8" x14ac:dyDescent="0.2">
      <c r="A7984">
        <f t="shared" si="744"/>
        <v>1</v>
      </c>
      <c r="B7984" t="b">
        <f t="shared" si="745"/>
        <v>0</v>
      </c>
      <c r="C7984" t="str">
        <f t="shared" si="746"/>
        <v>ON</v>
      </c>
      <c r="D7984" s="4">
        <f t="shared" si="748"/>
        <v>42762.583333313974</v>
      </c>
      <c r="E7984" t="str">
        <f t="shared" si="749"/>
        <v>LRKPLGS</v>
      </c>
      <c r="F7984" s="39">
        <v>123.41096496582031</v>
      </c>
      <c r="G7984">
        <f t="shared" si="747"/>
        <v>1.899719438837006E-3</v>
      </c>
      <c r="H7984" s="38">
        <f>G7984*SUMIF('Manual Inputs'!$B$11:$B$22,'Expanded kW'!A7984,'Manual Inputs'!$C$11:$C$22)</f>
        <v>58353.765590411625</v>
      </c>
    </row>
    <row r="7985" spans="1:8" x14ac:dyDescent="0.2">
      <c r="A7985">
        <f t="shared" si="744"/>
        <v>1</v>
      </c>
      <c r="B7985" t="b">
        <f t="shared" si="745"/>
        <v>0</v>
      </c>
      <c r="C7985" t="str">
        <f t="shared" si="746"/>
        <v>ON</v>
      </c>
      <c r="D7985" s="4">
        <f t="shared" si="748"/>
        <v>42762.624999980639</v>
      </c>
      <c r="E7985" t="str">
        <f t="shared" si="749"/>
        <v>LRKPLGS</v>
      </c>
      <c r="F7985" s="39">
        <v>119.83663940429687</v>
      </c>
      <c r="G7985">
        <f t="shared" si="747"/>
        <v>1.8446982682964574E-3</v>
      </c>
      <c r="H7985" s="38">
        <f>G7985*SUMIF('Manual Inputs'!$B$11:$B$22,'Expanded kW'!A7985,'Manual Inputs'!$C$11:$C$22)</f>
        <v>56663.677873986089</v>
      </c>
    </row>
    <row r="7986" spans="1:8" x14ac:dyDescent="0.2">
      <c r="A7986">
        <f t="shared" si="744"/>
        <v>1</v>
      </c>
      <c r="B7986" t="b">
        <f t="shared" si="745"/>
        <v>0</v>
      </c>
      <c r="C7986" t="str">
        <f t="shared" si="746"/>
        <v>ON</v>
      </c>
      <c r="D7986" s="4">
        <f t="shared" si="748"/>
        <v>42762.666666647303</v>
      </c>
      <c r="E7986" t="str">
        <f t="shared" si="749"/>
        <v>LRKPLGS</v>
      </c>
      <c r="F7986" s="39">
        <v>110.64411163330078</v>
      </c>
      <c r="G7986">
        <f t="shared" si="747"/>
        <v>1.7031936321124125E-3</v>
      </c>
      <c r="H7986" s="38">
        <f>G7986*SUMIF('Manual Inputs'!$B$11:$B$22,'Expanded kW'!A7986,'Manual Inputs'!$C$11:$C$22)</f>
        <v>52317.073738116786</v>
      </c>
    </row>
    <row r="7987" spans="1:8" x14ac:dyDescent="0.2">
      <c r="A7987">
        <f t="shared" si="744"/>
        <v>1</v>
      </c>
      <c r="B7987" t="b">
        <f t="shared" si="745"/>
        <v>0</v>
      </c>
      <c r="C7987" t="str">
        <f t="shared" si="746"/>
        <v>ON</v>
      </c>
      <c r="D7987" s="4">
        <f t="shared" si="748"/>
        <v>42762.708333313967</v>
      </c>
      <c r="E7987" t="str">
        <f t="shared" si="749"/>
        <v>LRKPLGS</v>
      </c>
      <c r="F7987" s="39">
        <v>111.23633575439453</v>
      </c>
      <c r="G7987">
        <f t="shared" si="747"/>
        <v>1.7123099993274454E-3</v>
      </c>
      <c r="H7987" s="38">
        <f>G7987*SUMIF('Manual Inputs'!$B$11:$B$22,'Expanded kW'!A7987,'Manual Inputs'!$C$11:$C$22)</f>
        <v>52597.10159098111</v>
      </c>
    </row>
    <row r="7988" spans="1:8" x14ac:dyDescent="0.2">
      <c r="A7988">
        <f t="shared" si="744"/>
        <v>1</v>
      </c>
      <c r="B7988" t="b">
        <f t="shared" si="745"/>
        <v>0</v>
      </c>
      <c r="C7988" t="str">
        <f t="shared" si="746"/>
        <v>ON</v>
      </c>
      <c r="D7988" s="4">
        <f t="shared" si="748"/>
        <v>42762.749999980631</v>
      </c>
      <c r="E7988" t="str">
        <f t="shared" si="749"/>
        <v>LRKPLGS</v>
      </c>
      <c r="F7988" s="39">
        <v>100.2210693359375</v>
      </c>
      <c r="G7988">
        <f t="shared" si="747"/>
        <v>1.5427471428591654E-3</v>
      </c>
      <c r="H7988" s="38">
        <f>G7988*SUMIF('Manual Inputs'!$B$11:$B$22,'Expanded kW'!A7988,'Manual Inputs'!$C$11:$C$22)</f>
        <v>47388.631868079268</v>
      </c>
    </row>
    <row r="7989" spans="1:8" x14ac:dyDescent="0.2">
      <c r="A7989">
        <f t="shared" si="744"/>
        <v>1</v>
      </c>
      <c r="B7989" t="b">
        <f t="shared" si="745"/>
        <v>0</v>
      </c>
      <c r="C7989" t="str">
        <f t="shared" si="746"/>
        <v>ON</v>
      </c>
      <c r="D7989" s="4">
        <f t="shared" si="748"/>
        <v>42762.791666647296</v>
      </c>
      <c r="E7989" t="str">
        <f t="shared" si="749"/>
        <v>LRKPLGS</v>
      </c>
      <c r="F7989" s="39">
        <v>90.6036376953125</v>
      </c>
      <c r="G7989">
        <f t="shared" si="747"/>
        <v>1.3947017739209878E-3</v>
      </c>
      <c r="H7989" s="38">
        <f>G7989*SUMIF('Manual Inputs'!$B$11:$B$22,'Expanded kW'!A7989,'Manual Inputs'!$C$11:$C$22)</f>
        <v>42841.115756409032</v>
      </c>
    </row>
    <row r="7990" spans="1:8" x14ac:dyDescent="0.2">
      <c r="A7990">
        <f t="shared" si="744"/>
        <v>1</v>
      </c>
      <c r="B7990" t="b">
        <f t="shared" si="745"/>
        <v>0</v>
      </c>
      <c r="C7990" t="str">
        <f t="shared" si="746"/>
        <v>ON</v>
      </c>
      <c r="D7990" s="4">
        <f t="shared" si="748"/>
        <v>42762.83333331396</v>
      </c>
      <c r="E7990" t="str">
        <f t="shared" si="749"/>
        <v>LRKPLGS</v>
      </c>
      <c r="F7990" s="39">
        <v>84.111663818359375</v>
      </c>
      <c r="G7990">
        <f t="shared" si="747"/>
        <v>1.2947679554480053E-3</v>
      </c>
      <c r="H7990" s="38">
        <f>G7990*SUMIF('Manual Inputs'!$B$11:$B$22,'Expanded kW'!A7990,'Manual Inputs'!$C$11:$C$22)</f>
        <v>39771.444257286421</v>
      </c>
    </row>
    <row r="7991" spans="1:8" x14ac:dyDescent="0.2">
      <c r="A7991">
        <f t="shared" si="744"/>
        <v>1</v>
      </c>
      <c r="B7991" t="b">
        <f t="shared" si="745"/>
        <v>0</v>
      </c>
      <c r="C7991" t="str">
        <f t="shared" si="746"/>
        <v>OFF</v>
      </c>
      <c r="D7991" s="4">
        <f t="shared" si="748"/>
        <v>42762.874999980624</v>
      </c>
      <c r="E7991" t="str">
        <f t="shared" si="749"/>
        <v>LRKPLGS</v>
      </c>
      <c r="F7991" s="39">
        <v>82.135490417480469</v>
      </c>
      <c r="G7991">
        <f t="shared" si="747"/>
        <v>1.2643478463012852E-3</v>
      </c>
      <c r="H7991" s="38">
        <f>G7991*SUMIF('Manual Inputs'!$B$11:$B$22,'Expanded kW'!A7991,'Manual Inputs'!$C$11:$C$22)</f>
        <v>38837.028426141813</v>
      </c>
    </row>
    <row r="7992" spans="1:8" x14ac:dyDescent="0.2">
      <c r="A7992">
        <f t="shared" si="744"/>
        <v>1</v>
      </c>
      <c r="B7992" t="b">
        <f t="shared" si="745"/>
        <v>0</v>
      </c>
      <c r="C7992" t="str">
        <f t="shared" si="746"/>
        <v>OFF</v>
      </c>
      <c r="D7992" s="4">
        <f t="shared" si="748"/>
        <v>42762.916666647288</v>
      </c>
      <c r="E7992" t="str">
        <f t="shared" si="749"/>
        <v>LRKPLGS</v>
      </c>
      <c r="F7992" s="39">
        <v>80.925933837890625</v>
      </c>
      <c r="G7992">
        <f t="shared" si="747"/>
        <v>1.2457286081545256E-3</v>
      </c>
      <c r="H7992" s="38">
        <f>G7992*SUMIF('Manual Inputs'!$B$11:$B$22,'Expanded kW'!A7992,'Manual Inputs'!$C$11:$C$22)</f>
        <v>38265.100468741322</v>
      </c>
    </row>
    <row r="7993" spans="1:8" x14ac:dyDescent="0.2">
      <c r="A7993">
        <f t="shared" si="744"/>
        <v>1</v>
      </c>
      <c r="B7993" t="b">
        <f t="shared" si="745"/>
        <v>0</v>
      </c>
      <c r="C7993" t="str">
        <f t="shared" si="746"/>
        <v>OFF</v>
      </c>
      <c r="D7993" s="4">
        <f t="shared" si="748"/>
        <v>42762.958333313953</v>
      </c>
      <c r="E7993" t="str">
        <f t="shared" si="749"/>
        <v>LRKPLGS</v>
      </c>
      <c r="F7993" s="39">
        <v>79.186576843261719</v>
      </c>
      <c r="G7993">
        <f t="shared" si="747"/>
        <v>1.2189539184445082E-3</v>
      </c>
      <c r="H7993" s="38">
        <f>G7993*SUMIF('Manual Inputs'!$B$11:$B$22,'Expanded kW'!A7993,'Manual Inputs'!$C$11:$C$22)</f>
        <v>37442.661146832368</v>
      </c>
    </row>
    <row r="7994" spans="1:8" x14ac:dyDescent="0.2">
      <c r="A7994">
        <f t="shared" si="744"/>
        <v>1</v>
      </c>
      <c r="B7994" t="b">
        <f t="shared" si="745"/>
        <v>0</v>
      </c>
      <c r="C7994" t="str">
        <f t="shared" si="746"/>
        <v>OFF</v>
      </c>
      <c r="D7994" s="4">
        <f t="shared" si="748"/>
        <v>42762.999999980617</v>
      </c>
      <c r="E7994" t="str">
        <f t="shared" si="749"/>
        <v>LRKPLGS</v>
      </c>
      <c r="F7994" s="39">
        <v>77.495109558105469</v>
      </c>
      <c r="G7994">
        <f t="shared" si="747"/>
        <v>1.1929164161637495E-3</v>
      </c>
      <c r="H7994" s="38">
        <f>G7994*SUMIF('Manual Inputs'!$B$11:$B$22,'Expanded kW'!A7994,'Manual Inputs'!$C$11:$C$22)</f>
        <v>36642.866043624206</v>
      </c>
    </row>
    <row r="7995" spans="1:8" x14ac:dyDescent="0.2">
      <c r="A7995">
        <f t="shared" si="744"/>
        <v>1</v>
      </c>
      <c r="B7995" t="b">
        <f t="shared" si="745"/>
        <v>0</v>
      </c>
      <c r="C7995" t="str">
        <f t="shared" si="746"/>
        <v>OFF</v>
      </c>
      <c r="D7995" s="4">
        <f t="shared" si="748"/>
        <v>42763.041666647281</v>
      </c>
      <c r="E7995" t="str">
        <f t="shared" si="749"/>
        <v>LRKPLGS</v>
      </c>
      <c r="F7995" s="39">
        <v>77.029563903808594</v>
      </c>
      <c r="G7995">
        <f t="shared" si="747"/>
        <v>1.1857500664850251E-3</v>
      </c>
      <c r="H7995" s="38">
        <f>G7995*SUMIF('Manual Inputs'!$B$11:$B$22,'Expanded kW'!A7995,'Manual Inputs'!$C$11:$C$22)</f>
        <v>36422.736965223441</v>
      </c>
    </row>
    <row r="7996" spans="1:8" x14ac:dyDescent="0.2">
      <c r="A7996">
        <f t="shared" si="744"/>
        <v>1</v>
      </c>
      <c r="B7996" t="b">
        <f t="shared" si="745"/>
        <v>0</v>
      </c>
      <c r="C7996" t="str">
        <f t="shared" si="746"/>
        <v>OFF</v>
      </c>
      <c r="D7996" s="4">
        <f t="shared" si="748"/>
        <v>42763.083333313945</v>
      </c>
      <c r="E7996" t="str">
        <f t="shared" si="749"/>
        <v>LRKPLGS</v>
      </c>
      <c r="F7996" s="39">
        <v>76.019905090332031</v>
      </c>
      <c r="G7996">
        <f t="shared" si="747"/>
        <v>1.1702079428569849E-3</v>
      </c>
      <c r="H7996" s="38">
        <f>G7996*SUMIF('Manual Inputs'!$B$11:$B$22,'Expanded kW'!A7996,'Manual Inputs'!$C$11:$C$22)</f>
        <v>35945.328869887489</v>
      </c>
    </row>
    <row r="7997" spans="1:8" x14ac:dyDescent="0.2">
      <c r="A7997">
        <f t="shared" si="744"/>
        <v>1</v>
      </c>
      <c r="B7997" t="b">
        <f t="shared" si="745"/>
        <v>0</v>
      </c>
      <c r="C7997" t="str">
        <f t="shared" si="746"/>
        <v>OFF</v>
      </c>
      <c r="D7997" s="4">
        <f t="shared" si="748"/>
        <v>42763.12499998061</v>
      </c>
      <c r="E7997" t="str">
        <f t="shared" si="749"/>
        <v>LRKPLGS</v>
      </c>
      <c r="F7997" s="39">
        <v>76.441581726074219</v>
      </c>
      <c r="G7997">
        <f t="shared" si="747"/>
        <v>1.1766989973758819E-3</v>
      </c>
      <c r="H7997" s="38">
        <f>G7997*SUMIF('Manual Inputs'!$B$11:$B$22,'Expanded kW'!A7997,'Manual Inputs'!$C$11:$C$22)</f>
        <v>36144.714877150851</v>
      </c>
    </row>
    <row r="7998" spans="1:8" x14ac:dyDescent="0.2">
      <c r="A7998">
        <f t="shared" si="744"/>
        <v>1</v>
      </c>
      <c r="B7998" t="b">
        <f t="shared" si="745"/>
        <v>0</v>
      </c>
      <c r="C7998" t="str">
        <f t="shared" si="746"/>
        <v>OFF</v>
      </c>
      <c r="D7998" s="4">
        <f t="shared" si="748"/>
        <v>42763.166666647274</v>
      </c>
      <c r="E7998" t="str">
        <f t="shared" si="749"/>
        <v>LRKPLGS</v>
      </c>
      <c r="F7998" s="39">
        <v>77.817230224609375</v>
      </c>
      <c r="G7998">
        <f t="shared" si="747"/>
        <v>1.1978749617190662E-3</v>
      </c>
      <c r="H7998" s="38">
        <f>G7998*SUMIF('Manual Inputs'!$B$11:$B$22,'Expanded kW'!A7998,'Manual Inputs'!$C$11:$C$22)</f>
        <v>36795.17790562287</v>
      </c>
    </row>
    <row r="7999" spans="1:8" x14ac:dyDescent="0.2">
      <c r="A7999">
        <f t="shared" si="744"/>
        <v>1</v>
      </c>
      <c r="B7999" t="b">
        <f t="shared" si="745"/>
        <v>0</v>
      </c>
      <c r="C7999" t="str">
        <f t="shared" si="746"/>
        <v>OFF</v>
      </c>
      <c r="D7999" s="4">
        <f t="shared" si="748"/>
        <v>42763.208333313938</v>
      </c>
      <c r="E7999" t="str">
        <f t="shared" si="749"/>
        <v>LRKPLGS</v>
      </c>
      <c r="F7999" s="39">
        <v>84.683357238769531</v>
      </c>
      <c r="G7999">
        <f t="shared" si="747"/>
        <v>1.3035682845282388E-3</v>
      </c>
      <c r="H7999" s="38">
        <f>G7999*SUMIF('Manual Inputs'!$B$11:$B$22,'Expanded kW'!A7999,'Manual Inputs'!$C$11:$C$22)</f>
        <v>40041.76435285843</v>
      </c>
    </row>
    <row r="8000" spans="1:8" x14ac:dyDescent="0.2">
      <c r="A8000">
        <f t="shared" si="744"/>
        <v>1</v>
      </c>
      <c r="B8000" t="b">
        <f t="shared" si="745"/>
        <v>0</v>
      </c>
      <c r="C8000" t="str">
        <f t="shared" si="746"/>
        <v>OFF</v>
      </c>
      <c r="D8000" s="4">
        <f t="shared" si="748"/>
        <v>42763.249999980602</v>
      </c>
      <c r="E8000" t="str">
        <f t="shared" si="749"/>
        <v>LRKPLGS</v>
      </c>
      <c r="F8000" s="39">
        <v>88.475730895996094</v>
      </c>
      <c r="G8000">
        <f t="shared" si="747"/>
        <v>1.3619459656197205E-3</v>
      </c>
      <c r="H8000" s="38">
        <f>G8000*SUMIF('Manual Inputs'!$B$11:$B$22,'Expanded kW'!A8000,'Manual Inputs'!$C$11:$C$22)</f>
        <v>41834.954151563441</v>
      </c>
    </row>
    <row r="8001" spans="1:8" x14ac:dyDescent="0.2">
      <c r="A8001">
        <f t="shared" si="744"/>
        <v>1</v>
      </c>
      <c r="B8001" t="b">
        <f t="shared" si="745"/>
        <v>0</v>
      </c>
      <c r="C8001" t="str">
        <f t="shared" si="746"/>
        <v>OFF</v>
      </c>
      <c r="D8001" s="4">
        <f t="shared" si="748"/>
        <v>42763.291666647267</v>
      </c>
      <c r="E8001" t="str">
        <f t="shared" si="749"/>
        <v>LRKPLGS</v>
      </c>
      <c r="F8001" s="39">
        <v>96.133430480957031</v>
      </c>
      <c r="G8001">
        <f t="shared" si="747"/>
        <v>1.4798243142928179E-3</v>
      </c>
      <c r="H8001" s="38">
        <f>G8001*SUMIF('Manual Inputs'!$B$11:$B$22,'Expanded kW'!A8001,'Manual Inputs'!$C$11:$C$22)</f>
        <v>45455.828574402316</v>
      </c>
    </row>
    <row r="8002" spans="1:8" x14ac:dyDescent="0.2">
      <c r="A8002">
        <f t="shared" ref="A8002:A8065" si="750">MONTH(D8002)</f>
        <v>1</v>
      </c>
      <c r="B8002" t="b">
        <f t="shared" ref="B8002:B8065" si="751">IF(ISNA(VLOOKUP(DATE(YEAR(D8002),MONTH(D8002),DAY(D8002)),Holidays,1,FALSE)),FALSE,TRUE)</f>
        <v>0</v>
      </c>
      <c r="C8002" t="str">
        <f t="shared" ref="C8002:C8065" si="752">IF(OR(HOUR(D8002)&lt;PkStart,HOUR(D8002)&gt;OPkStart-1,WEEKDAY(D8002,2)&gt;5,B8002)=TRUE,"OFF","ON")</f>
        <v>OFF</v>
      </c>
      <c r="D8002" s="4">
        <f t="shared" si="748"/>
        <v>42763.333333313931</v>
      </c>
      <c r="E8002" t="str">
        <f t="shared" si="749"/>
        <v>LRKPLGS</v>
      </c>
      <c r="F8002" s="39">
        <v>98.6767578125</v>
      </c>
      <c r="G8002">
        <f t="shared" ref="G8002:G8065" si="753">IF(SUMIF($A$2:$A$8761,A8002,$F$2:$F$8761)=0,0,F8002/SUMIF($A$2:$A$8761,A8002,$F$2:$F$8761))</f>
        <v>1.5189748741510588E-3</v>
      </c>
      <c r="H8002" s="38">
        <f>G8002*SUMIF('Manual Inputs'!$B$11:$B$22,'Expanded kW'!A8002,'Manual Inputs'!$C$11:$C$22)</f>
        <v>46658.418044192535</v>
      </c>
    </row>
    <row r="8003" spans="1:8" x14ac:dyDescent="0.2">
      <c r="A8003">
        <f t="shared" si="750"/>
        <v>1</v>
      </c>
      <c r="B8003" t="b">
        <f t="shared" si="751"/>
        <v>0</v>
      </c>
      <c r="C8003" t="str">
        <f t="shared" si="752"/>
        <v>OFF</v>
      </c>
      <c r="D8003" s="4">
        <f t="shared" si="748"/>
        <v>42763.374999980595</v>
      </c>
      <c r="E8003" t="str">
        <f t="shared" si="749"/>
        <v>LRKPLGS</v>
      </c>
      <c r="F8003" s="39">
        <v>101.29077911376953</v>
      </c>
      <c r="G8003">
        <f t="shared" si="753"/>
        <v>1.559213657479032E-3</v>
      </c>
      <c r="H8003" s="38">
        <f>G8003*SUMIF('Manual Inputs'!$B$11:$B$22,'Expanded kW'!A8003,'Manual Inputs'!$C$11:$C$22)</f>
        <v>47894.434522184354</v>
      </c>
    </row>
    <row r="8004" spans="1:8" x14ac:dyDescent="0.2">
      <c r="A8004">
        <f t="shared" si="750"/>
        <v>1</v>
      </c>
      <c r="B8004" t="b">
        <f t="shared" si="751"/>
        <v>0</v>
      </c>
      <c r="C8004" t="str">
        <f t="shared" si="752"/>
        <v>OFF</v>
      </c>
      <c r="D8004" s="4">
        <f t="shared" ref="D8004:D8067" si="754">+D8003+1/24</f>
        <v>42763.416666647259</v>
      </c>
      <c r="E8004" t="str">
        <f t="shared" ref="E8004:E8067" si="755">+E8003</f>
        <v>LRKPLGS</v>
      </c>
      <c r="F8004" s="39">
        <v>94.197982788085938</v>
      </c>
      <c r="G8004">
        <f t="shared" si="753"/>
        <v>1.4500311139396906E-3</v>
      </c>
      <c r="H8004" s="38">
        <f>G8004*SUMIF('Manual Inputs'!$B$11:$B$22,'Expanded kW'!A8004,'Manual Inputs'!$C$11:$C$22)</f>
        <v>44540.66952825449</v>
      </c>
    </row>
    <row r="8005" spans="1:8" x14ac:dyDescent="0.2">
      <c r="A8005">
        <f t="shared" si="750"/>
        <v>1</v>
      </c>
      <c r="B8005" t="b">
        <f t="shared" si="751"/>
        <v>0</v>
      </c>
      <c r="C8005" t="str">
        <f t="shared" si="752"/>
        <v>OFF</v>
      </c>
      <c r="D8005" s="4">
        <f t="shared" si="754"/>
        <v>42763.458333313924</v>
      </c>
      <c r="E8005" t="str">
        <f t="shared" si="755"/>
        <v>LRKPLGS</v>
      </c>
      <c r="F8005" s="39">
        <v>94.757575988769531</v>
      </c>
      <c r="G8005">
        <f t="shared" si="753"/>
        <v>1.4586451789984484E-3</v>
      </c>
      <c r="H8005" s="38">
        <f>G8005*SUMIF('Manual Inputs'!$B$11:$B$22,'Expanded kW'!A8005,'Manual Inputs'!$C$11:$C$22)</f>
        <v>44805.268143683214</v>
      </c>
    </row>
    <row r="8006" spans="1:8" x14ac:dyDescent="0.2">
      <c r="A8006">
        <f t="shared" si="750"/>
        <v>1</v>
      </c>
      <c r="B8006" t="b">
        <f t="shared" si="751"/>
        <v>0</v>
      </c>
      <c r="C8006" t="str">
        <f t="shared" si="752"/>
        <v>OFF</v>
      </c>
      <c r="D8006" s="4">
        <f t="shared" si="754"/>
        <v>42763.499999980588</v>
      </c>
      <c r="E8006" t="str">
        <f t="shared" si="755"/>
        <v>LRKPLGS</v>
      </c>
      <c r="F8006" s="39">
        <v>95.061203002929688</v>
      </c>
      <c r="G8006">
        <f t="shared" si="753"/>
        <v>1.4633190436029091E-3</v>
      </c>
      <c r="H8006" s="38">
        <f>G8006*SUMIF('Manual Inputs'!$B$11:$B$22,'Expanded kW'!A8006,'Manual Inputs'!$C$11:$C$22)</f>
        <v>44948.835448388476</v>
      </c>
    </row>
    <row r="8007" spans="1:8" x14ac:dyDescent="0.2">
      <c r="A8007">
        <f t="shared" si="750"/>
        <v>1</v>
      </c>
      <c r="B8007" t="b">
        <f t="shared" si="751"/>
        <v>0</v>
      </c>
      <c r="C8007" t="str">
        <f t="shared" si="752"/>
        <v>OFF</v>
      </c>
      <c r="D8007" s="4">
        <f t="shared" si="754"/>
        <v>42763.541666647252</v>
      </c>
      <c r="E8007" t="str">
        <f t="shared" si="755"/>
        <v>LRKPLGS</v>
      </c>
      <c r="F8007" s="39">
        <v>94.759536743164063</v>
      </c>
      <c r="G8007">
        <f t="shared" si="753"/>
        <v>1.4586753617560266E-3</v>
      </c>
      <c r="H8007" s="38">
        <f>G8007*SUMIF('Manual Inputs'!$B$11:$B$22,'Expanded kW'!A8007,'Manual Inputs'!$C$11:$C$22)</f>
        <v>44806.195268775788</v>
      </c>
    </row>
    <row r="8008" spans="1:8" x14ac:dyDescent="0.2">
      <c r="A8008">
        <f t="shared" si="750"/>
        <v>1</v>
      </c>
      <c r="B8008" t="b">
        <f t="shared" si="751"/>
        <v>0</v>
      </c>
      <c r="C8008" t="str">
        <f t="shared" si="752"/>
        <v>OFF</v>
      </c>
      <c r="D8008" s="4">
        <f t="shared" si="754"/>
        <v>42763.583333313916</v>
      </c>
      <c r="E8008" t="str">
        <f t="shared" si="755"/>
        <v>LRKPLGS</v>
      </c>
      <c r="F8008" s="39">
        <v>89.266128540039063</v>
      </c>
      <c r="G8008">
        <f t="shared" si="753"/>
        <v>1.3741129053176256E-3</v>
      </c>
      <c r="H8008" s="38">
        <f>G8008*SUMIF('Manual Inputs'!$B$11:$B$22,'Expanded kW'!A8008,'Manual Inputs'!$C$11:$C$22)</f>
        <v>42208.686573609339</v>
      </c>
    </row>
    <row r="8009" spans="1:8" x14ac:dyDescent="0.2">
      <c r="A8009">
        <f t="shared" si="750"/>
        <v>1</v>
      </c>
      <c r="B8009" t="b">
        <f t="shared" si="751"/>
        <v>0</v>
      </c>
      <c r="C8009" t="str">
        <f t="shared" si="752"/>
        <v>OFF</v>
      </c>
      <c r="D8009" s="4">
        <f t="shared" si="754"/>
        <v>42763.62499998058</v>
      </c>
      <c r="E8009" t="str">
        <f t="shared" si="755"/>
        <v>LRKPLGS</v>
      </c>
      <c r="F8009" s="39">
        <v>89.652931213378906</v>
      </c>
      <c r="G8009">
        <f t="shared" si="753"/>
        <v>1.380067129545119E-3</v>
      </c>
      <c r="H8009" s="38">
        <f>G8009*SUMIF('Manual Inputs'!$B$11:$B$22,'Expanded kW'!A8009,'Manual Inputs'!$C$11:$C$22)</f>
        <v>42391.582741191123</v>
      </c>
    </row>
    <row r="8010" spans="1:8" x14ac:dyDescent="0.2">
      <c r="A8010">
        <f t="shared" si="750"/>
        <v>1</v>
      </c>
      <c r="B8010" t="b">
        <f t="shared" si="751"/>
        <v>0</v>
      </c>
      <c r="C8010" t="str">
        <f t="shared" si="752"/>
        <v>OFF</v>
      </c>
      <c r="D8010" s="4">
        <f t="shared" si="754"/>
        <v>42763.666666647245</v>
      </c>
      <c r="E8010" t="str">
        <f t="shared" si="755"/>
        <v>LRKPLGS</v>
      </c>
      <c r="F8010" s="39">
        <v>88.995048522949219</v>
      </c>
      <c r="G8010">
        <f t="shared" si="753"/>
        <v>1.3699400510004385E-3</v>
      </c>
      <c r="H8010" s="38">
        <f>G8010*SUMIF('Manual Inputs'!$B$11:$B$22,'Expanded kW'!A8010,'Manual Inputs'!$C$11:$C$22)</f>
        <v>42080.508823942713</v>
      </c>
    </row>
    <row r="8011" spans="1:8" x14ac:dyDescent="0.2">
      <c r="A8011">
        <f t="shared" si="750"/>
        <v>1</v>
      </c>
      <c r="B8011" t="b">
        <f t="shared" si="751"/>
        <v>0</v>
      </c>
      <c r="C8011" t="str">
        <f t="shared" si="752"/>
        <v>OFF</v>
      </c>
      <c r="D8011" s="4">
        <f t="shared" si="754"/>
        <v>42763.708333313909</v>
      </c>
      <c r="E8011" t="str">
        <f t="shared" si="755"/>
        <v>LRKPLGS</v>
      </c>
      <c r="F8011" s="39">
        <v>85.473381042480469</v>
      </c>
      <c r="G8011">
        <f t="shared" si="753"/>
        <v>1.3157294695369556E-3</v>
      </c>
      <c r="H8011" s="38">
        <f>G8011*SUMIF('Manual Inputs'!$B$11:$B$22,'Expanded kW'!A8011,'Manual Inputs'!$C$11:$C$22)</f>
        <v>40415.320007863324</v>
      </c>
    </row>
    <row r="8012" spans="1:8" x14ac:dyDescent="0.2">
      <c r="A8012">
        <f t="shared" si="750"/>
        <v>1</v>
      </c>
      <c r="B8012" t="b">
        <f t="shared" si="751"/>
        <v>0</v>
      </c>
      <c r="C8012" t="str">
        <f t="shared" si="752"/>
        <v>OFF</v>
      </c>
      <c r="D8012" s="4">
        <f t="shared" si="754"/>
        <v>42763.749999980573</v>
      </c>
      <c r="E8012" t="str">
        <f t="shared" si="755"/>
        <v>LRKPLGS</v>
      </c>
      <c r="F8012" s="39">
        <v>90.675132751464844</v>
      </c>
      <c r="G8012">
        <f t="shared" si="753"/>
        <v>1.3958023288675517E-3</v>
      </c>
      <c r="H8012" s="38">
        <f>G8012*SUMIF('Manual Inputs'!$B$11:$B$22,'Expanded kW'!A8012,'Manual Inputs'!$C$11:$C$22)</f>
        <v>42874.92155112706</v>
      </c>
    </row>
    <row r="8013" spans="1:8" x14ac:dyDescent="0.2">
      <c r="A8013">
        <f t="shared" si="750"/>
        <v>1</v>
      </c>
      <c r="B8013" t="b">
        <f t="shared" si="751"/>
        <v>0</v>
      </c>
      <c r="C8013" t="str">
        <f t="shared" si="752"/>
        <v>OFF</v>
      </c>
      <c r="D8013" s="4">
        <f t="shared" si="754"/>
        <v>42763.791666647237</v>
      </c>
      <c r="E8013" t="str">
        <f t="shared" si="755"/>
        <v>LRKPLGS</v>
      </c>
      <c r="F8013" s="39">
        <v>80.832794189453125</v>
      </c>
      <c r="G8013">
        <f t="shared" si="753"/>
        <v>1.2442948684482347E-3</v>
      </c>
      <c r="H8013" s="38">
        <f>G8013*SUMIF('Manual Inputs'!$B$11:$B$22,'Expanded kW'!A8013,'Manual Inputs'!$C$11:$C$22)</f>
        <v>38221.060223098641</v>
      </c>
    </row>
    <row r="8014" spans="1:8" x14ac:dyDescent="0.2">
      <c r="A8014">
        <f t="shared" si="750"/>
        <v>1</v>
      </c>
      <c r="B8014" t="b">
        <f t="shared" si="751"/>
        <v>0</v>
      </c>
      <c r="C8014" t="str">
        <f t="shared" si="752"/>
        <v>OFF</v>
      </c>
      <c r="D8014" s="4">
        <f t="shared" si="754"/>
        <v>42763.833333313902</v>
      </c>
      <c r="E8014" t="str">
        <f t="shared" si="755"/>
        <v>LRKPLGS</v>
      </c>
      <c r="F8014" s="39">
        <v>75.531524658203125</v>
      </c>
      <c r="G8014">
        <f t="shared" si="753"/>
        <v>1.1626900873672409E-3</v>
      </c>
      <c r="H8014" s="38">
        <f>G8014*SUMIF('Manual Inputs'!$B$11:$B$22,'Expanded kW'!A8014,'Manual Inputs'!$C$11:$C$22)</f>
        <v>35714.402572023384</v>
      </c>
    </row>
    <row r="8015" spans="1:8" x14ac:dyDescent="0.2">
      <c r="A8015">
        <f t="shared" si="750"/>
        <v>1</v>
      </c>
      <c r="B8015" t="b">
        <f t="shared" si="751"/>
        <v>0</v>
      </c>
      <c r="C8015" t="str">
        <f t="shared" si="752"/>
        <v>OFF</v>
      </c>
      <c r="D8015" s="4">
        <f t="shared" si="754"/>
        <v>42763.874999980566</v>
      </c>
      <c r="E8015" t="str">
        <f t="shared" si="755"/>
        <v>LRKPLGS</v>
      </c>
      <c r="F8015" s="39">
        <v>74.0927734375</v>
      </c>
      <c r="G8015">
        <f t="shared" si="753"/>
        <v>1.1405427549776336E-3</v>
      </c>
      <c r="H8015" s="38">
        <f>G8015*SUMIF('Manual Inputs'!$B$11:$B$22,'Expanded kW'!A8015,'Manual Inputs'!$C$11:$C$22)</f>
        <v>35034.10198852919</v>
      </c>
    </row>
    <row r="8016" spans="1:8" x14ac:dyDescent="0.2">
      <c r="A8016">
        <f t="shared" si="750"/>
        <v>1</v>
      </c>
      <c r="B8016" t="b">
        <f t="shared" si="751"/>
        <v>0</v>
      </c>
      <c r="C8016" t="str">
        <f t="shared" si="752"/>
        <v>OFF</v>
      </c>
      <c r="D8016" s="4">
        <f t="shared" si="754"/>
        <v>42763.91666664723</v>
      </c>
      <c r="E8016" t="str">
        <f t="shared" si="755"/>
        <v>LRKPLGS</v>
      </c>
      <c r="F8016" s="39">
        <v>71.827934265136719</v>
      </c>
      <c r="G8016">
        <f t="shared" si="753"/>
        <v>1.1056790862366132E-3</v>
      </c>
      <c r="H8016" s="38">
        <f>G8016*SUMIF('Manual Inputs'!$B$11:$B$22,'Expanded kW'!A8016,'Manual Inputs'!$C$11:$C$22)</f>
        <v>33963.193141809839</v>
      </c>
    </row>
    <row r="8017" spans="1:8" x14ac:dyDescent="0.2">
      <c r="A8017">
        <f t="shared" si="750"/>
        <v>1</v>
      </c>
      <c r="B8017" t="b">
        <f t="shared" si="751"/>
        <v>0</v>
      </c>
      <c r="C8017" t="str">
        <f t="shared" si="752"/>
        <v>OFF</v>
      </c>
      <c r="D8017" s="4">
        <f t="shared" si="754"/>
        <v>42763.958333313894</v>
      </c>
      <c r="E8017" t="str">
        <f t="shared" si="755"/>
        <v>LRKPLGS</v>
      </c>
      <c r="F8017" s="39">
        <v>70.386215209960938</v>
      </c>
      <c r="G8017">
        <f t="shared" si="753"/>
        <v>1.0834860686614106E-3</v>
      </c>
      <c r="H8017" s="38">
        <f>G8017*SUMIF('Manual Inputs'!$B$11:$B$22,'Expanded kW'!A8017,'Manual Inputs'!$C$11:$C$22)</f>
        <v>33281.489244459568</v>
      </c>
    </row>
    <row r="8018" spans="1:8" x14ac:dyDescent="0.2">
      <c r="A8018">
        <f t="shared" si="750"/>
        <v>1</v>
      </c>
      <c r="B8018" t="b">
        <f t="shared" si="751"/>
        <v>0</v>
      </c>
      <c r="C8018" t="str">
        <f t="shared" si="752"/>
        <v>OFF</v>
      </c>
      <c r="D8018" s="4">
        <f t="shared" si="754"/>
        <v>42763.999999980559</v>
      </c>
      <c r="E8018" t="str">
        <f t="shared" si="755"/>
        <v>LRKPLGS</v>
      </c>
      <c r="F8018" s="39">
        <v>70.318122863769531</v>
      </c>
      <c r="G8018">
        <f t="shared" si="753"/>
        <v>1.0824378931307221E-3</v>
      </c>
      <c r="H8018" s="38">
        <f>G8018*SUMIF('Manual Inputs'!$B$11:$B$22,'Expanded kW'!A8018,'Manual Inputs'!$C$11:$C$22)</f>
        <v>33249.292390563685</v>
      </c>
    </row>
    <row r="8019" spans="1:8" x14ac:dyDescent="0.2">
      <c r="A8019">
        <f t="shared" si="750"/>
        <v>1</v>
      </c>
      <c r="B8019" t="b">
        <f t="shared" si="751"/>
        <v>0</v>
      </c>
      <c r="C8019" t="str">
        <f t="shared" si="752"/>
        <v>OFF</v>
      </c>
      <c r="D8019" s="4">
        <f t="shared" si="754"/>
        <v>42764.041666647223</v>
      </c>
      <c r="E8019" t="str">
        <f t="shared" si="755"/>
        <v>LRKPLGS</v>
      </c>
      <c r="F8019" s="39">
        <v>70.923233032226563</v>
      </c>
      <c r="G8019">
        <f t="shared" si="753"/>
        <v>1.0917526209587892E-3</v>
      </c>
      <c r="H8019" s="38">
        <f>G8019*SUMIF('Manual Inputs'!$B$11:$B$22,'Expanded kW'!A8019,'Manual Inputs'!$C$11:$C$22)</f>
        <v>33535.413295106453</v>
      </c>
    </row>
    <row r="8020" spans="1:8" x14ac:dyDescent="0.2">
      <c r="A8020">
        <f t="shared" si="750"/>
        <v>1</v>
      </c>
      <c r="B8020" t="b">
        <f t="shared" si="751"/>
        <v>0</v>
      </c>
      <c r="C8020" t="str">
        <f t="shared" si="752"/>
        <v>OFF</v>
      </c>
      <c r="D8020" s="4">
        <f t="shared" si="754"/>
        <v>42764.083333313887</v>
      </c>
      <c r="E8020" t="str">
        <f t="shared" si="755"/>
        <v>LRKPLGS</v>
      </c>
      <c r="F8020" s="39">
        <v>69.812400817871094</v>
      </c>
      <c r="G8020">
        <f t="shared" si="753"/>
        <v>1.0746530905282323E-3</v>
      </c>
      <c r="H8020" s="38">
        <f>G8020*SUMIF('Manual Inputs'!$B$11:$B$22,'Expanded kW'!A8020,'Manual Inputs'!$C$11:$C$22)</f>
        <v>33010.166266491695</v>
      </c>
    </row>
    <row r="8021" spans="1:8" x14ac:dyDescent="0.2">
      <c r="A8021">
        <f t="shared" si="750"/>
        <v>1</v>
      </c>
      <c r="B8021" t="b">
        <f t="shared" si="751"/>
        <v>0</v>
      </c>
      <c r="C8021" t="str">
        <f t="shared" si="752"/>
        <v>OFF</v>
      </c>
      <c r="D8021" s="4">
        <f t="shared" si="754"/>
        <v>42764.124999980551</v>
      </c>
      <c r="E8021" t="str">
        <f t="shared" si="755"/>
        <v>LRKPLGS</v>
      </c>
      <c r="F8021" s="39">
        <v>69.261550903320313</v>
      </c>
      <c r="G8021">
        <f t="shared" si="753"/>
        <v>1.0661736147308941E-3</v>
      </c>
      <c r="H8021" s="38">
        <f>G8021*SUMIF('Manual Inputs'!$B$11:$B$22,'Expanded kW'!A8021,'Manual Inputs'!$C$11:$C$22)</f>
        <v>32749.701835327924</v>
      </c>
    </row>
    <row r="8022" spans="1:8" x14ac:dyDescent="0.2">
      <c r="A8022">
        <f t="shared" si="750"/>
        <v>1</v>
      </c>
      <c r="B8022" t="b">
        <f t="shared" si="751"/>
        <v>0</v>
      </c>
      <c r="C8022" t="str">
        <f t="shared" si="752"/>
        <v>OFF</v>
      </c>
      <c r="D8022" s="4">
        <f t="shared" si="754"/>
        <v>42764.166666647216</v>
      </c>
      <c r="E8022" t="str">
        <f t="shared" si="755"/>
        <v>LRKPLGS</v>
      </c>
      <c r="F8022" s="39">
        <v>70.823684692382812</v>
      </c>
      <c r="G8022">
        <f t="shared" si="753"/>
        <v>1.0902202294378455E-3</v>
      </c>
      <c r="H8022" s="38">
        <f>G8022*SUMIF('Manual Inputs'!$B$11:$B$22,'Expanded kW'!A8022,'Manual Inputs'!$C$11:$C$22)</f>
        <v>33488.342757332393</v>
      </c>
    </row>
    <row r="8023" spans="1:8" x14ac:dyDescent="0.2">
      <c r="A8023">
        <f t="shared" si="750"/>
        <v>1</v>
      </c>
      <c r="B8023" t="b">
        <f t="shared" si="751"/>
        <v>0</v>
      </c>
      <c r="C8023" t="str">
        <f t="shared" si="752"/>
        <v>OFF</v>
      </c>
      <c r="D8023" s="4">
        <f t="shared" si="754"/>
        <v>42764.20833331388</v>
      </c>
      <c r="E8023" t="str">
        <f t="shared" si="755"/>
        <v>LRKPLGS</v>
      </c>
      <c r="F8023" s="39">
        <v>78.706298828125</v>
      </c>
      <c r="G8023">
        <f t="shared" si="753"/>
        <v>1.2115607870347184E-3</v>
      </c>
      <c r="H8023" s="38">
        <f>G8023*SUMIF('Manual Inputs'!$B$11:$B$22,'Expanded kW'!A8023,'Manual Inputs'!$C$11:$C$22)</f>
        <v>37215.566004020075</v>
      </c>
    </row>
    <row r="8024" spans="1:8" x14ac:dyDescent="0.2">
      <c r="A8024">
        <f t="shared" si="750"/>
        <v>1</v>
      </c>
      <c r="B8024" t="b">
        <f t="shared" si="751"/>
        <v>0</v>
      </c>
      <c r="C8024" t="str">
        <f t="shared" si="752"/>
        <v>OFF</v>
      </c>
      <c r="D8024" s="4">
        <f t="shared" si="754"/>
        <v>42764.249999980544</v>
      </c>
      <c r="E8024" t="str">
        <f t="shared" si="755"/>
        <v>LRKPLGS</v>
      </c>
      <c r="F8024" s="39">
        <v>81.912567138671875</v>
      </c>
      <c r="G8024">
        <f t="shared" si="753"/>
        <v>1.260916289905634E-3</v>
      </c>
      <c r="H8024" s="38">
        <f>G8024*SUMIF('Manual Inputs'!$B$11:$B$22,'Expanded kW'!A8024,'Manual Inputs'!$C$11:$C$22)</f>
        <v>38731.621157348112</v>
      </c>
    </row>
    <row r="8025" spans="1:8" x14ac:dyDescent="0.2">
      <c r="A8025">
        <f t="shared" si="750"/>
        <v>1</v>
      </c>
      <c r="B8025" t="b">
        <f t="shared" si="751"/>
        <v>0</v>
      </c>
      <c r="C8025" t="str">
        <f t="shared" si="752"/>
        <v>OFF</v>
      </c>
      <c r="D8025" s="4">
        <f t="shared" si="754"/>
        <v>42764.291666647208</v>
      </c>
      <c r="E8025" t="str">
        <f t="shared" si="755"/>
        <v>LRKPLGS</v>
      </c>
      <c r="F8025" s="39">
        <v>79.044677734375</v>
      </c>
      <c r="G8025">
        <f t="shared" si="753"/>
        <v>1.2167696028483989E-3</v>
      </c>
      <c r="H8025" s="38">
        <f>G8025*SUMIF('Manual Inputs'!$B$11:$B$22,'Expanded kW'!A8025,'Manual Inputs'!$C$11:$C$22)</f>
        <v>37375.565428556794</v>
      </c>
    </row>
    <row r="8026" spans="1:8" x14ac:dyDescent="0.2">
      <c r="A8026">
        <f t="shared" si="750"/>
        <v>1</v>
      </c>
      <c r="B8026" t="b">
        <f t="shared" si="751"/>
        <v>0</v>
      </c>
      <c r="C8026" t="str">
        <f t="shared" si="752"/>
        <v>OFF</v>
      </c>
      <c r="D8026" s="4">
        <f t="shared" si="754"/>
        <v>42764.333333313873</v>
      </c>
      <c r="E8026" t="str">
        <f t="shared" si="755"/>
        <v>LRKPLGS</v>
      </c>
      <c r="F8026" s="39">
        <v>85.696220397949219</v>
      </c>
      <c r="G8026">
        <f t="shared" si="753"/>
        <v>1.3191597340636056E-3</v>
      </c>
      <c r="H8026" s="38">
        <f>G8026*SUMIF('Manual Inputs'!$B$11:$B$22,'Expanded kW'!A8026,'Manual Inputs'!$C$11:$C$22)</f>
        <v>40520.687594260067</v>
      </c>
    </row>
    <row r="8027" spans="1:8" x14ac:dyDescent="0.2">
      <c r="A8027">
        <f t="shared" si="750"/>
        <v>1</v>
      </c>
      <c r="B8027" t="b">
        <f t="shared" si="751"/>
        <v>0</v>
      </c>
      <c r="C8027" t="str">
        <f t="shared" si="752"/>
        <v>OFF</v>
      </c>
      <c r="D8027" s="4">
        <f t="shared" si="754"/>
        <v>42764.374999980537</v>
      </c>
      <c r="E8027" t="str">
        <f t="shared" si="755"/>
        <v>LRKPLGS</v>
      </c>
      <c r="F8027" s="39">
        <v>84.621360778808594</v>
      </c>
      <c r="G8027">
        <f t="shared" si="753"/>
        <v>1.3026139456641071E-3</v>
      </c>
      <c r="H8027" s="38">
        <f>G8027*SUMIF('Manual Inputs'!$B$11:$B$22,'Expanded kW'!A8027,'Manual Inputs'!$C$11:$C$22)</f>
        <v>40012.449883977984</v>
      </c>
    </row>
    <row r="8028" spans="1:8" x14ac:dyDescent="0.2">
      <c r="A8028">
        <f t="shared" si="750"/>
        <v>1</v>
      </c>
      <c r="B8028" t="b">
        <f t="shared" si="751"/>
        <v>0</v>
      </c>
      <c r="C8028" t="str">
        <f t="shared" si="752"/>
        <v>OFF</v>
      </c>
      <c r="D8028" s="4">
        <f t="shared" si="754"/>
        <v>42764.416666647201</v>
      </c>
      <c r="E8028" t="str">
        <f t="shared" si="755"/>
        <v>LRKPLGS</v>
      </c>
      <c r="F8028" s="39">
        <v>82.636093139648437</v>
      </c>
      <c r="G8028">
        <f t="shared" si="753"/>
        <v>1.2720538448946889E-3</v>
      </c>
      <c r="H8028" s="38">
        <f>G8028*SUMIF('Manual Inputs'!$B$11:$B$22,'Expanded kW'!A8028,'Manual Inputs'!$C$11:$C$22)</f>
        <v>39073.733923999338</v>
      </c>
    </row>
    <row r="8029" spans="1:8" x14ac:dyDescent="0.2">
      <c r="A8029">
        <f t="shared" si="750"/>
        <v>1</v>
      </c>
      <c r="B8029" t="b">
        <f t="shared" si="751"/>
        <v>0</v>
      </c>
      <c r="C8029" t="str">
        <f t="shared" si="752"/>
        <v>OFF</v>
      </c>
      <c r="D8029" s="4">
        <f t="shared" si="754"/>
        <v>42764.458333313865</v>
      </c>
      <c r="E8029" t="str">
        <f t="shared" si="755"/>
        <v>LRKPLGS</v>
      </c>
      <c r="F8029" s="39">
        <v>85.676345825195313</v>
      </c>
      <c r="G8029">
        <f t="shared" si="753"/>
        <v>1.3188537959955447E-3</v>
      </c>
      <c r="H8029" s="38">
        <f>G8029*SUMIF('Manual Inputs'!$B$11:$B$22,'Expanded kW'!A8029,'Manual Inputs'!$C$11:$C$22)</f>
        <v>40511.290081162173</v>
      </c>
    </row>
    <row r="8030" spans="1:8" x14ac:dyDescent="0.2">
      <c r="A8030">
        <f t="shared" si="750"/>
        <v>1</v>
      </c>
      <c r="B8030" t="b">
        <f t="shared" si="751"/>
        <v>0</v>
      </c>
      <c r="C8030" t="str">
        <f t="shared" si="752"/>
        <v>OFF</v>
      </c>
      <c r="D8030" s="4">
        <f t="shared" si="754"/>
        <v>42764.49999998053</v>
      </c>
      <c r="E8030" t="str">
        <f t="shared" si="755"/>
        <v>LRKPLGS</v>
      </c>
      <c r="F8030" s="39">
        <v>85.467308044433594</v>
      </c>
      <c r="G8030">
        <f t="shared" si="753"/>
        <v>1.3156359851983082E-3</v>
      </c>
      <c r="H8030" s="38">
        <f>G8030*SUMIF('Manual Inputs'!$B$11:$B$22,'Expanded kW'!A8030,'Manual Inputs'!$C$11:$C$22)</f>
        <v>40412.44844531978</v>
      </c>
    </row>
    <row r="8031" spans="1:8" x14ac:dyDescent="0.2">
      <c r="A8031">
        <f t="shared" si="750"/>
        <v>1</v>
      </c>
      <c r="B8031" t="b">
        <f t="shared" si="751"/>
        <v>0</v>
      </c>
      <c r="C8031" t="str">
        <f t="shared" si="752"/>
        <v>OFF</v>
      </c>
      <c r="D8031" s="4">
        <f t="shared" si="754"/>
        <v>42764.541666647194</v>
      </c>
      <c r="E8031" t="str">
        <f t="shared" si="755"/>
        <v>LRKPLGS</v>
      </c>
      <c r="F8031" s="39">
        <v>81.907867431640625</v>
      </c>
      <c r="G8031">
        <f t="shared" si="753"/>
        <v>1.2608439452415549E-3</v>
      </c>
      <c r="H8031" s="38">
        <f>G8031*SUMIF('Manual Inputs'!$B$11:$B$22,'Expanded kW'!A8031,'Manual Inputs'!$C$11:$C$22)</f>
        <v>38729.398943118431</v>
      </c>
    </row>
    <row r="8032" spans="1:8" x14ac:dyDescent="0.2">
      <c r="A8032">
        <f t="shared" si="750"/>
        <v>1</v>
      </c>
      <c r="B8032" t="b">
        <f t="shared" si="751"/>
        <v>0</v>
      </c>
      <c r="C8032" t="str">
        <f t="shared" si="752"/>
        <v>OFF</v>
      </c>
      <c r="D8032" s="4">
        <f t="shared" si="754"/>
        <v>42764.583333313858</v>
      </c>
      <c r="E8032" t="str">
        <f t="shared" si="755"/>
        <v>LRKPLGS</v>
      </c>
      <c r="F8032" s="39">
        <v>86.398994445800781</v>
      </c>
      <c r="G8032">
        <f t="shared" si="753"/>
        <v>1.3299778450814033E-3</v>
      </c>
      <c r="H8032" s="38">
        <f>G8032*SUMIF('Manual Inputs'!$B$11:$B$22,'Expanded kW'!A8032,'Manual Inputs'!$C$11:$C$22)</f>
        <v>40852.987986390646</v>
      </c>
    </row>
    <row r="8033" spans="1:8" x14ac:dyDescent="0.2">
      <c r="A8033">
        <f t="shared" si="750"/>
        <v>1</v>
      </c>
      <c r="B8033" t="b">
        <f t="shared" si="751"/>
        <v>0</v>
      </c>
      <c r="C8033" t="str">
        <f t="shared" si="752"/>
        <v>OFF</v>
      </c>
      <c r="D8033" s="4">
        <f t="shared" si="754"/>
        <v>42764.624999980522</v>
      </c>
      <c r="E8033" t="str">
        <f t="shared" si="755"/>
        <v>LRKPLGS</v>
      </c>
      <c r="F8033" s="39">
        <v>87.802825927734375</v>
      </c>
      <c r="G8033">
        <f t="shared" si="753"/>
        <v>1.3515876425237879E-3</v>
      </c>
      <c r="H8033" s="38">
        <f>G8033*SUMIF('Manual Inputs'!$B$11:$B$22,'Expanded kW'!A8033,'Manual Inputs'!$C$11:$C$22)</f>
        <v>41516.777085259462</v>
      </c>
    </row>
    <row r="8034" spans="1:8" x14ac:dyDescent="0.2">
      <c r="A8034">
        <f t="shared" si="750"/>
        <v>1</v>
      </c>
      <c r="B8034" t="b">
        <f t="shared" si="751"/>
        <v>0</v>
      </c>
      <c r="C8034" t="str">
        <f t="shared" si="752"/>
        <v>OFF</v>
      </c>
      <c r="D8034" s="4">
        <f t="shared" si="754"/>
        <v>42764.666666647187</v>
      </c>
      <c r="E8034" t="str">
        <f t="shared" si="755"/>
        <v>LRKPLGS</v>
      </c>
      <c r="F8034" s="39">
        <v>86.820053100585937</v>
      </c>
      <c r="G8034">
        <f t="shared" si="753"/>
        <v>1.3364593867467443E-3</v>
      </c>
      <c r="H8034" s="38">
        <f>G8034*SUMIF('Manual Inputs'!$B$11:$B$22,'Expanded kW'!A8034,'Manual Inputs'!$C$11:$C$22)</f>
        <v>41052.081786912764</v>
      </c>
    </row>
    <row r="8035" spans="1:8" x14ac:dyDescent="0.2">
      <c r="A8035">
        <f t="shared" si="750"/>
        <v>1</v>
      </c>
      <c r="B8035" t="b">
        <f t="shared" si="751"/>
        <v>0</v>
      </c>
      <c r="C8035" t="str">
        <f t="shared" si="752"/>
        <v>OFF</v>
      </c>
      <c r="D8035" s="4">
        <f t="shared" si="754"/>
        <v>42764.708333313851</v>
      </c>
      <c r="E8035" t="str">
        <f t="shared" si="755"/>
        <v>LRKPLGS</v>
      </c>
      <c r="F8035" s="39">
        <v>93.371322631835938</v>
      </c>
      <c r="G8035">
        <f t="shared" si="753"/>
        <v>1.4373059693905405E-3</v>
      </c>
      <c r="H8035" s="38">
        <f>G8035*SUMIF('Manual Inputs'!$B$11:$B$22,'Expanded kW'!A8035,'Manual Inputs'!$C$11:$C$22)</f>
        <v>44149.790703231884</v>
      </c>
    </row>
    <row r="8036" spans="1:8" x14ac:dyDescent="0.2">
      <c r="A8036">
        <f t="shared" si="750"/>
        <v>1</v>
      </c>
      <c r="B8036" t="b">
        <f t="shared" si="751"/>
        <v>0</v>
      </c>
      <c r="C8036" t="str">
        <f t="shared" si="752"/>
        <v>OFF</v>
      </c>
      <c r="D8036" s="4">
        <f t="shared" si="754"/>
        <v>42764.749999980515</v>
      </c>
      <c r="E8036" t="str">
        <f t="shared" si="755"/>
        <v>LRKPLGS</v>
      </c>
      <c r="F8036" s="39">
        <v>86.054710388183594</v>
      </c>
      <c r="G8036">
        <f t="shared" si="753"/>
        <v>1.3246781286670782E-3</v>
      </c>
      <c r="H8036" s="38">
        <f>G8036*SUMIF('Manual Inputs'!$B$11:$B$22,'Expanded kW'!A8036,'Manual Inputs'!$C$11:$C$22)</f>
        <v>40690.196364104304</v>
      </c>
    </row>
    <row r="8037" spans="1:8" x14ac:dyDescent="0.2">
      <c r="A8037">
        <f t="shared" si="750"/>
        <v>1</v>
      </c>
      <c r="B8037" t="b">
        <f t="shared" si="751"/>
        <v>0</v>
      </c>
      <c r="C8037" t="str">
        <f t="shared" si="752"/>
        <v>OFF</v>
      </c>
      <c r="D8037" s="4">
        <f t="shared" si="754"/>
        <v>42764.791666647179</v>
      </c>
      <c r="E8037" t="str">
        <f t="shared" si="755"/>
        <v>LRKPLGS</v>
      </c>
      <c r="F8037" s="39">
        <v>79.257347106933594</v>
      </c>
      <c r="G8037">
        <f t="shared" si="753"/>
        <v>1.2200433163406055E-3</v>
      </c>
      <c r="H8037" s="38">
        <f>G8037*SUMIF('Manual Inputs'!$B$11:$B$22,'Expanded kW'!A8037,'Manual Inputs'!$C$11:$C$22)</f>
        <v>37476.124229940295</v>
      </c>
    </row>
    <row r="8038" spans="1:8" x14ac:dyDescent="0.2">
      <c r="A8038">
        <f t="shared" si="750"/>
        <v>1</v>
      </c>
      <c r="B8038" t="b">
        <f t="shared" si="751"/>
        <v>0</v>
      </c>
      <c r="C8038" t="str">
        <f t="shared" si="752"/>
        <v>OFF</v>
      </c>
      <c r="D8038" s="4">
        <f t="shared" si="754"/>
        <v>42764.833333313843</v>
      </c>
      <c r="E8038" t="str">
        <f t="shared" si="755"/>
        <v>LRKPLGS</v>
      </c>
      <c r="F8038" s="39">
        <v>78.733367919921875</v>
      </c>
      <c r="G8038">
        <f t="shared" si="753"/>
        <v>1.2119774735089911E-3</v>
      </c>
      <c r="H8038" s="38">
        <f>G8038*SUMIF('Manual Inputs'!$B$11:$B$22,'Expanded kW'!A8038,'Manual Inputs'!$C$11:$C$22)</f>
        <v>37228.365380784511</v>
      </c>
    </row>
    <row r="8039" spans="1:8" x14ac:dyDescent="0.2">
      <c r="A8039">
        <f t="shared" si="750"/>
        <v>1</v>
      </c>
      <c r="B8039" t="b">
        <f t="shared" si="751"/>
        <v>0</v>
      </c>
      <c r="C8039" t="str">
        <f t="shared" si="752"/>
        <v>OFF</v>
      </c>
      <c r="D8039" s="4">
        <f t="shared" si="754"/>
        <v>42764.874999980508</v>
      </c>
      <c r="E8039" t="str">
        <f t="shared" si="755"/>
        <v>LRKPLGS</v>
      </c>
      <c r="F8039" s="39">
        <v>74.679214477539062</v>
      </c>
      <c r="G8039">
        <f t="shared" si="753"/>
        <v>1.1495701006742057E-3</v>
      </c>
      <c r="H8039" s="38">
        <f>G8039*SUMIF('Manual Inputs'!$B$11:$B$22,'Expanded kW'!A8039,'Manual Inputs'!$C$11:$C$22)</f>
        <v>35311.395363494004</v>
      </c>
    </row>
    <row r="8040" spans="1:8" x14ac:dyDescent="0.2">
      <c r="A8040">
        <f t="shared" si="750"/>
        <v>1</v>
      </c>
      <c r="B8040" t="b">
        <f t="shared" si="751"/>
        <v>0</v>
      </c>
      <c r="C8040" t="str">
        <f t="shared" si="752"/>
        <v>OFF</v>
      </c>
      <c r="D8040" s="4">
        <f t="shared" si="754"/>
        <v>42764.916666647172</v>
      </c>
      <c r="E8040" t="str">
        <f t="shared" si="755"/>
        <v>LRKPLGS</v>
      </c>
      <c r="F8040" s="39">
        <v>71.68548583984375</v>
      </c>
      <c r="G8040">
        <f t="shared" si="753"/>
        <v>1.1034863147706764E-3</v>
      </c>
      <c r="H8040" s="38">
        <f>G8040*SUMIF('Manual Inputs'!$B$11:$B$22,'Expanded kW'!A8040,'Manual Inputs'!$C$11:$C$22)</f>
        <v>33895.837684208716</v>
      </c>
    </row>
    <row r="8041" spans="1:8" x14ac:dyDescent="0.2">
      <c r="A8041">
        <f t="shared" si="750"/>
        <v>1</v>
      </c>
      <c r="B8041" t="b">
        <f t="shared" si="751"/>
        <v>0</v>
      </c>
      <c r="C8041" t="str">
        <f t="shared" si="752"/>
        <v>OFF</v>
      </c>
      <c r="D8041" s="4">
        <f t="shared" si="754"/>
        <v>42764.958333313836</v>
      </c>
      <c r="E8041" t="str">
        <f t="shared" si="755"/>
        <v>LRKPLGS</v>
      </c>
      <c r="F8041" s="39">
        <v>70.934173583984375</v>
      </c>
      <c r="G8041">
        <f t="shared" si="753"/>
        <v>1.0919210336995185E-3</v>
      </c>
      <c r="H8041" s="38">
        <f>G8041*SUMIF('Manual Inputs'!$B$11:$B$22,'Expanded kW'!A8041,'Manual Inputs'!$C$11:$C$22)</f>
        <v>33540.586436673591</v>
      </c>
    </row>
    <row r="8042" spans="1:8" x14ac:dyDescent="0.2">
      <c r="A8042">
        <f t="shared" si="750"/>
        <v>1</v>
      </c>
      <c r="B8042" t="b">
        <f t="shared" si="751"/>
        <v>0</v>
      </c>
      <c r="C8042" t="str">
        <f t="shared" si="752"/>
        <v>OFF</v>
      </c>
      <c r="D8042" s="4">
        <f t="shared" si="754"/>
        <v>42764.9999999805</v>
      </c>
      <c r="E8042" t="str">
        <f t="shared" si="755"/>
        <v>LRKPLGS</v>
      </c>
      <c r="F8042" s="39">
        <v>70.433082580566406</v>
      </c>
      <c r="G8042">
        <f t="shared" si="753"/>
        <v>1.0842075187773791E-3</v>
      </c>
      <c r="H8042" s="38">
        <f>G8042*SUMIF('Manual Inputs'!$B$11:$B$22,'Expanded kW'!A8042,'Manual Inputs'!$C$11:$C$22)</f>
        <v>33303.65005941558</v>
      </c>
    </row>
    <row r="8043" spans="1:8" x14ac:dyDescent="0.2">
      <c r="A8043">
        <f t="shared" si="750"/>
        <v>1</v>
      </c>
      <c r="B8043" t="b">
        <f t="shared" si="751"/>
        <v>0</v>
      </c>
      <c r="C8043" t="str">
        <f t="shared" si="752"/>
        <v>OFF</v>
      </c>
      <c r="D8043" s="4">
        <f t="shared" si="754"/>
        <v>42765.041666647165</v>
      </c>
      <c r="E8043" t="str">
        <f t="shared" si="755"/>
        <v>LRKPLGS</v>
      </c>
      <c r="F8043" s="39">
        <v>70.255340576171875</v>
      </c>
      <c r="G8043">
        <f t="shared" si="753"/>
        <v>1.0814714576750319E-3</v>
      </c>
      <c r="H8043" s="38">
        <f>G8043*SUMIF('Manual Inputs'!$B$11:$B$22,'Expanded kW'!A8043,'Manual Inputs'!$C$11:$C$22)</f>
        <v>33219.606350148089</v>
      </c>
    </row>
    <row r="8044" spans="1:8" x14ac:dyDescent="0.2">
      <c r="A8044">
        <f t="shared" si="750"/>
        <v>1</v>
      </c>
      <c r="B8044" t="b">
        <f t="shared" si="751"/>
        <v>0</v>
      </c>
      <c r="C8044" t="str">
        <f t="shared" si="752"/>
        <v>OFF</v>
      </c>
      <c r="D8044" s="4">
        <f t="shared" si="754"/>
        <v>42765.083333313829</v>
      </c>
      <c r="E8044" t="str">
        <f t="shared" si="755"/>
        <v>LRKPLGS</v>
      </c>
      <c r="F8044" s="39">
        <v>72.310028076171875</v>
      </c>
      <c r="G8044">
        <f t="shared" si="753"/>
        <v>1.113100168993888E-3</v>
      </c>
      <c r="H8044" s="38">
        <f>G8044*SUMIF('Manual Inputs'!$B$11:$B$22,'Expanded kW'!A8044,'Manual Inputs'!$C$11:$C$22)</f>
        <v>34191.146867392694</v>
      </c>
    </row>
    <row r="8045" spans="1:8" x14ac:dyDescent="0.2">
      <c r="A8045">
        <f t="shared" si="750"/>
        <v>1</v>
      </c>
      <c r="B8045" t="b">
        <f t="shared" si="751"/>
        <v>0</v>
      </c>
      <c r="C8045" t="str">
        <f t="shared" si="752"/>
        <v>OFF</v>
      </c>
      <c r="D8045" s="4">
        <f t="shared" si="754"/>
        <v>42765.124999980493</v>
      </c>
      <c r="E8045" t="str">
        <f t="shared" si="755"/>
        <v>LRKPLGS</v>
      </c>
      <c r="F8045" s="39">
        <v>74.075416564941406</v>
      </c>
      <c r="G8045">
        <f t="shared" si="753"/>
        <v>1.140275572979615E-3</v>
      </c>
      <c r="H8045" s="38">
        <f>G8045*SUMIF('Manual Inputs'!$B$11:$B$22,'Expanded kW'!A8045,'Manual Inputs'!$C$11:$C$22)</f>
        <v>35025.894947340043</v>
      </c>
    </row>
    <row r="8046" spans="1:8" x14ac:dyDescent="0.2">
      <c r="A8046">
        <f t="shared" si="750"/>
        <v>1</v>
      </c>
      <c r="B8046" t="b">
        <f t="shared" si="751"/>
        <v>0</v>
      </c>
      <c r="C8046" t="str">
        <f t="shared" si="752"/>
        <v>OFF</v>
      </c>
      <c r="D8046" s="4">
        <f t="shared" si="754"/>
        <v>42765.166666647157</v>
      </c>
      <c r="E8046" t="str">
        <f t="shared" si="755"/>
        <v>LRKPLGS</v>
      </c>
      <c r="F8046" s="39">
        <v>77.953681945800781</v>
      </c>
      <c r="G8046">
        <f t="shared" si="753"/>
        <v>1.1999754232727205E-3</v>
      </c>
      <c r="H8046" s="38">
        <f>G8046*SUMIF('Manual Inputs'!$B$11:$B$22,'Expanded kW'!A8046,'Manual Inputs'!$C$11:$C$22)</f>
        <v>36859.697875586782</v>
      </c>
    </row>
    <row r="8047" spans="1:8" x14ac:dyDescent="0.2">
      <c r="A8047">
        <f t="shared" si="750"/>
        <v>1</v>
      </c>
      <c r="B8047" t="b">
        <f t="shared" si="751"/>
        <v>0</v>
      </c>
      <c r="C8047" t="str">
        <f t="shared" si="752"/>
        <v>OFF</v>
      </c>
      <c r="D8047" s="4">
        <f t="shared" si="754"/>
        <v>42765.208333313822</v>
      </c>
      <c r="E8047" t="str">
        <f t="shared" si="755"/>
        <v>LRKPLGS</v>
      </c>
      <c r="F8047" s="39">
        <v>86.12969970703125</v>
      </c>
      <c r="G8047">
        <f t="shared" si="753"/>
        <v>1.3258324723411552E-3</v>
      </c>
      <c r="H8047" s="38">
        <f>G8047*SUMIF('Manual Inputs'!$B$11:$B$22,'Expanded kW'!A8047,'Manual Inputs'!$C$11:$C$22)</f>
        <v>40725.65438953205</v>
      </c>
    </row>
    <row r="8048" spans="1:8" x14ac:dyDescent="0.2">
      <c r="A8048">
        <f t="shared" si="750"/>
        <v>1</v>
      </c>
      <c r="B8048" t="b">
        <f t="shared" si="751"/>
        <v>0</v>
      </c>
      <c r="C8048" t="str">
        <f t="shared" si="752"/>
        <v>OFF</v>
      </c>
      <c r="D8048" s="4">
        <f t="shared" si="754"/>
        <v>42765.249999980486</v>
      </c>
      <c r="E8048" t="str">
        <f t="shared" si="755"/>
        <v>LRKPLGS</v>
      </c>
      <c r="F8048" s="39">
        <v>107.40453338623047</v>
      </c>
      <c r="G8048">
        <f t="shared" si="753"/>
        <v>1.6533253746905743E-3</v>
      </c>
      <c r="H8048" s="38">
        <f>G8048*SUMIF('Manual Inputs'!$B$11:$B$22,'Expanded kW'!A8048,'Manual Inputs'!$C$11:$C$22)</f>
        <v>50785.268280686862</v>
      </c>
    </row>
    <row r="8049" spans="1:8" x14ac:dyDescent="0.2">
      <c r="A8049">
        <f t="shared" si="750"/>
        <v>1</v>
      </c>
      <c r="B8049" t="b">
        <f t="shared" si="751"/>
        <v>0</v>
      </c>
      <c r="C8049" t="str">
        <f t="shared" si="752"/>
        <v>ON</v>
      </c>
      <c r="D8049" s="4">
        <f t="shared" si="754"/>
        <v>42765.29166664715</v>
      </c>
      <c r="E8049" t="str">
        <f t="shared" si="755"/>
        <v>LRKPLGS</v>
      </c>
      <c r="F8049" s="39">
        <v>119.81846618652344</v>
      </c>
      <c r="G8049">
        <f t="shared" si="753"/>
        <v>1.844418519936334E-3</v>
      </c>
      <c r="H8049" s="38">
        <f>G8049*SUMIF('Manual Inputs'!$B$11:$B$22,'Expanded kW'!A8049,'Manual Inputs'!$C$11:$C$22)</f>
        <v>56655.084831299246</v>
      </c>
    </row>
    <row r="8050" spans="1:8" x14ac:dyDescent="0.2">
      <c r="A8050">
        <f t="shared" si="750"/>
        <v>1</v>
      </c>
      <c r="B8050" t="b">
        <f t="shared" si="751"/>
        <v>0</v>
      </c>
      <c r="C8050" t="str">
        <f t="shared" si="752"/>
        <v>ON</v>
      </c>
      <c r="D8050" s="4">
        <f t="shared" si="754"/>
        <v>42765.333333313814</v>
      </c>
      <c r="E8050" t="str">
        <f t="shared" si="755"/>
        <v>LRKPLGS</v>
      </c>
      <c r="F8050" s="39">
        <v>124.33603668212891</v>
      </c>
      <c r="G8050">
        <f t="shared" si="753"/>
        <v>1.9139594759542628E-3</v>
      </c>
      <c r="H8050" s="38">
        <f>G8050*SUMIF('Manual Inputs'!$B$11:$B$22,'Expanded kW'!A8050,'Manual Inputs'!$C$11:$C$22)</f>
        <v>58791.17743710403</v>
      </c>
    </row>
    <row r="8051" spans="1:8" x14ac:dyDescent="0.2">
      <c r="A8051">
        <f t="shared" si="750"/>
        <v>1</v>
      </c>
      <c r="B8051" t="b">
        <f t="shared" si="751"/>
        <v>0</v>
      </c>
      <c r="C8051" t="str">
        <f t="shared" si="752"/>
        <v>ON</v>
      </c>
      <c r="D8051" s="4">
        <f t="shared" si="754"/>
        <v>42765.374999980479</v>
      </c>
      <c r="E8051" t="str">
        <f t="shared" si="755"/>
        <v>LRKPLGS</v>
      </c>
      <c r="F8051" s="39">
        <v>120.20310211181641</v>
      </c>
      <c r="G8051">
        <f t="shared" si="753"/>
        <v>1.8503393904550638E-3</v>
      </c>
      <c r="H8051" s="38">
        <f>G8051*SUMIF('Manual Inputs'!$B$11:$B$22,'Expanded kW'!A8051,'Manual Inputs'!$C$11:$C$22)</f>
        <v>56836.956471541373</v>
      </c>
    </row>
    <row r="8052" spans="1:8" x14ac:dyDescent="0.2">
      <c r="A8052">
        <f t="shared" si="750"/>
        <v>1</v>
      </c>
      <c r="B8052" t="b">
        <f t="shared" si="751"/>
        <v>0</v>
      </c>
      <c r="C8052" t="str">
        <f t="shared" si="752"/>
        <v>ON</v>
      </c>
      <c r="D8052" s="4">
        <f t="shared" si="754"/>
        <v>42765.416666647143</v>
      </c>
      <c r="E8052" t="str">
        <f t="shared" si="755"/>
        <v>LRKPLGS</v>
      </c>
      <c r="F8052" s="39">
        <v>122.49274444580078</v>
      </c>
      <c r="G8052">
        <f t="shared" si="753"/>
        <v>1.8855848652073188E-3</v>
      </c>
      <c r="H8052" s="38">
        <f>G8052*SUMIF('Manual Inputs'!$B$11:$B$22,'Expanded kW'!A8052,'Manual Inputs'!$C$11:$C$22)</f>
        <v>57919.593270307283</v>
      </c>
    </row>
    <row r="8053" spans="1:8" x14ac:dyDescent="0.2">
      <c r="A8053">
        <f t="shared" si="750"/>
        <v>1</v>
      </c>
      <c r="B8053" t="b">
        <f t="shared" si="751"/>
        <v>0</v>
      </c>
      <c r="C8053" t="str">
        <f t="shared" si="752"/>
        <v>ON</v>
      </c>
      <c r="D8053" s="4">
        <f t="shared" si="754"/>
        <v>42765.458333313807</v>
      </c>
      <c r="E8053" t="str">
        <f t="shared" si="755"/>
        <v>LRKPLGS</v>
      </c>
      <c r="F8053" s="39">
        <v>112.59929656982422</v>
      </c>
      <c r="G8053">
        <f t="shared" si="753"/>
        <v>1.7332906565661439E-3</v>
      </c>
      <c r="H8053" s="38">
        <f>G8053*SUMIF('Manual Inputs'!$B$11:$B$22,'Expanded kW'!A8053,'Manual Inputs'!$C$11:$C$22)</f>
        <v>53241.565362531132</v>
      </c>
    </row>
    <row r="8054" spans="1:8" x14ac:dyDescent="0.2">
      <c r="A8054">
        <f t="shared" si="750"/>
        <v>1</v>
      </c>
      <c r="B8054" t="b">
        <f t="shared" si="751"/>
        <v>0</v>
      </c>
      <c r="C8054" t="str">
        <f t="shared" si="752"/>
        <v>ON</v>
      </c>
      <c r="D8054" s="4">
        <f t="shared" si="754"/>
        <v>42765.499999980471</v>
      </c>
      <c r="E8054" t="str">
        <f t="shared" si="755"/>
        <v>LRKPLGS</v>
      </c>
      <c r="F8054" s="39">
        <v>115.30773162841797</v>
      </c>
      <c r="G8054">
        <f t="shared" si="753"/>
        <v>1.7749827925207021E-3</v>
      </c>
      <c r="H8054" s="38">
        <f>G8054*SUMIF('Manual Inputs'!$B$11:$B$22,'Expanded kW'!A8054,'Manual Inputs'!$C$11:$C$22)</f>
        <v>54522.224537101276</v>
      </c>
    </row>
    <row r="8055" spans="1:8" x14ac:dyDescent="0.2">
      <c r="A8055">
        <f t="shared" si="750"/>
        <v>1</v>
      </c>
      <c r="B8055" t="b">
        <f t="shared" si="751"/>
        <v>0</v>
      </c>
      <c r="C8055" t="str">
        <f t="shared" si="752"/>
        <v>ON</v>
      </c>
      <c r="D8055" s="4">
        <f t="shared" si="754"/>
        <v>42765.541666647136</v>
      </c>
      <c r="E8055" t="str">
        <f t="shared" si="755"/>
        <v>LRKPLGS</v>
      </c>
      <c r="F8055" s="39">
        <v>117.17019653320312</v>
      </c>
      <c r="G8055">
        <f t="shared" si="753"/>
        <v>1.8036525366131495E-3</v>
      </c>
      <c r="H8055" s="38">
        <f>G8055*SUMIF('Manual Inputs'!$B$11:$B$22,'Expanded kW'!A8055,'Manual Inputs'!$C$11:$C$22)</f>
        <v>55402.874327857724</v>
      </c>
    </row>
    <row r="8056" spans="1:8" x14ac:dyDescent="0.2">
      <c r="A8056">
        <f t="shared" si="750"/>
        <v>1</v>
      </c>
      <c r="B8056" t="b">
        <f t="shared" si="751"/>
        <v>0</v>
      </c>
      <c r="C8056" t="str">
        <f t="shared" si="752"/>
        <v>ON</v>
      </c>
      <c r="D8056" s="4">
        <f t="shared" si="754"/>
        <v>42765.5833333138</v>
      </c>
      <c r="E8056" t="str">
        <f t="shared" si="755"/>
        <v>LRKPLGS</v>
      </c>
      <c r="F8056" s="39">
        <v>110.83811187744141</v>
      </c>
      <c r="G8056">
        <f t="shared" si="753"/>
        <v>1.7061799634731239E-3</v>
      </c>
      <c r="H8056" s="38">
        <f>G8056*SUMIF('Manual Inputs'!$B$11:$B$22,'Expanded kW'!A8056,'Manual Inputs'!$C$11:$C$22)</f>
        <v>52408.80500992234</v>
      </c>
    </row>
    <row r="8057" spans="1:8" x14ac:dyDescent="0.2">
      <c r="A8057">
        <f t="shared" si="750"/>
        <v>1</v>
      </c>
      <c r="B8057" t="b">
        <f t="shared" si="751"/>
        <v>0</v>
      </c>
      <c r="C8057" t="str">
        <f t="shared" si="752"/>
        <v>ON</v>
      </c>
      <c r="D8057" s="4">
        <f t="shared" si="754"/>
        <v>42765.624999980464</v>
      </c>
      <c r="E8057" t="str">
        <f t="shared" si="755"/>
        <v>LRKPLGS</v>
      </c>
      <c r="F8057" s="39">
        <v>109.68407440185547</v>
      </c>
      <c r="G8057">
        <f t="shared" si="753"/>
        <v>1.6884153553921144E-3</v>
      </c>
      <c r="H8057" s="38">
        <f>G8057*SUMIF('Manual Inputs'!$B$11:$B$22,'Expanded kW'!A8057,'Manual Inputs'!$C$11:$C$22)</f>
        <v>51863.128761855216</v>
      </c>
    </row>
    <row r="8058" spans="1:8" x14ac:dyDescent="0.2">
      <c r="A8058">
        <f t="shared" si="750"/>
        <v>1</v>
      </c>
      <c r="B8058" t="b">
        <f t="shared" si="751"/>
        <v>0</v>
      </c>
      <c r="C8058" t="str">
        <f t="shared" si="752"/>
        <v>ON</v>
      </c>
      <c r="D8058" s="4">
        <f t="shared" si="754"/>
        <v>42765.666666647128</v>
      </c>
      <c r="E8058" t="str">
        <f t="shared" si="755"/>
        <v>LRKPLGS</v>
      </c>
      <c r="F8058" s="39">
        <v>106.55427551269531</v>
      </c>
      <c r="G8058">
        <f t="shared" si="753"/>
        <v>1.6402369800667554E-3</v>
      </c>
      <c r="H8058" s="38">
        <f>G8058*SUMIF('Manual Inputs'!$B$11:$B$22,'Expanded kW'!A8058,'Manual Inputs'!$C$11:$C$22)</f>
        <v>50383.231487137651</v>
      </c>
    </row>
    <row r="8059" spans="1:8" x14ac:dyDescent="0.2">
      <c r="A8059">
        <f t="shared" si="750"/>
        <v>1</v>
      </c>
      <c r="B8059" t="b">
        <f t="shared" si="751"/>
        <v>0</v>
      </c>
      <c r="C8059" t="str">
        <f t="shared" si="752"/>
        <v>ON</v>
      </c>
      <c r="D8059" s="4">
        <f t="shared" si="754"/>
        <v>42765.708333313793</v>
      </c>
      <c r="E8059" t="str">
        <f t="shared" si="755"/>
        <v>LRKPLGS</v>
      </c>
      <c r="F8059" s="39">
        <v>105.22090911865234</v>
      </c>
      <c r="G8059">
        <f t="shared" si="753"/>
        <v>1.6197118828150082E-3</v>
      </c>
      <c r="H8059" s="38">
        <f>G8059*SUMIF('Manual Inputs'!$B$11:$B$22,'Expanded kW'!A8059,'Manual Inputs'!$C$11:$C$22)</f>
        <v>49752.761171751452</v>
      </c>
    </row>
    <row r="8060" spans="1:8" x14ac:dyDescent="0.2">
      <c r="A8060">
        <f t="shared" si="750"/>
        <v>1</v>
      </c>
      <c r="B8060" t="b">
        <f t="shared" si="751"/>
        <v>0</v>
      </c>
      <c r="C8060" t="str">
        <f t="shared" si="752"/>
        <v>ON</v>
      </c>
      <c r="D8060" s="4">
        <f t="shared" si="754"/>
        <v>42765.749999980457</v>
      </c>
      <c r="E8060" t="str">
        <f t="shared" si="755"/>
        <v>LRKPLGS</v>
      </c>
      <c r="F8060" s="39">
        <v>111.74666595458984</v>
      </c>
      <c r="G8060">
        <f t="shared" si="753"/>
        <v>1.7201657372823761E-3</v>
      </c>
      <c r="H8060" s="38">
        <f>G8060*SUMIF('Manual Inputs'!$B$11:$B$22,'Expanded kW'!A8060,'Manual Inputs'!$C$11:$C$22)</f>
        <v>52838.406639395187</v>
      </c>
    </row>
    <row r="8061" spans="1:8" x14ac:dyDescent="0.2">
      <c r="A8061">
        <f t="shared" si="750"/>
        <v>1</v>
      </c>
      <c r="B8061" t="b">
        <f t="shared" si="751"/>
        <v>0</v>
      </c>
      <c r="C8061" t="str">
        <f t="shared" si="752"/>
        <v>ON</v>
      </c>
      <c r="D8061" s="4">
        <f t="shared" si="754"/>
        <v>42765.791666647121</v>
      </c>
      <c r="E8061" t="str">
        <f t="shared" si="755"/>
        <v>LRKPLGS</v>
      </c>
      <c r="F8061" s="39">
        <v>102.54000091552734</v>
      </c>
      <c r="G8061">
        <f t="shared" si="753"/>
        <v>1.5784434798929122E-3</v>
      </c>
      <c r="H8061" s="38">
        <f>G8061*SUMIF('Manual Inputs'!$B$11:$B$22,'Expanded kW'!A8061,'Manual Inputs'!$C$11:$C$22)</f>
        <v>48485.117823383698</v>
      </c>
    </row>
    <row r="8062" spans="1:8" x14ac:dyDescent="0.2">
      <c r="A8062">
        <f t="shared" si="750"/>
        <v>1</v>
      </c>
      <c r="B8062" t="b">
        <f t="shared" si="751"/>
        <v>0</v>
      </c>
      <c r="C8062" t="str">
        <f t="shared" si="752"/>
        <v>ON</v>
      </c>
      <c r="D8062" s="4">
        <f t="shared" si="754"/>
        <v>42765.833333313785</v>
      </c>
      <c r="E8062" t="str">
        <f t="shared" si="755"/>
        <v>LRKPLGS</v>
      </c>
      <c r="F8062" s="39">
        <v>87.268348693847656</v>
      </c>
      <c r="G8062">
        <f t="shared" si="753"/>
        <v>1.3433601986243609E-3</v>
      </c>
      <c r="H8062" s="38">
        <f>G8062*SUMIF('Manual Inputs'!$B$11:$B$22,'Expanded kW'!A8062,'Manual Inputs'!$C$11:$C$22)</f>
        <v>41264.054328993232</v>
      </c>
    </row>
    <row r="8063" spans="1:8" x14ac:dyDescent="0.2">
      <c r="A8063">
        <f t="shared" si="750"/>
        <v>1</v>
      </c>
      <c r="B8063" t="b">
        <f t="shared" si="751"/>
        <v>0</v>
      </c>
      <c r="C8063" t="str">
        <f t="shared" si="752"/>
        <v>OFF</v>
      </c>
      <c r="D8063" s="4">
        <f t="shared" si="754"/>
        <v>42765.87499998045</v>
      </c>
      <c r="E8063" t="str">
        <f t="shared" si="755"/>
        <v>LRKPLGS</v>
      </c>
      <c r="F8063" s="39">
        <v>80.305160522460938</v>
      </c>
      <c r="G8063">
        <f t="shared" si="753"/>
        <v>1.2361727705937407E-3</v>
      </c>
      <c r="H8063" s="38">
        <f>G8063*SUMIF('Manual Inputs'!$B$11:$B$22,'Expanded kW'!A8063,'Manual Inputs'!$C$11:$C$22)</f>
        <v>37971.573385929842</v>
      </c>
    </row>
    <row r="8064" spans="1:8" x14ac:dyDescent="0.2">
      <c r="A8064">
        <f t="shared" si="750"/>
        <v>1</v>
      </c>
      <c r="B8064" t="b">
        <f t="shared" si="751"/>
        <v>0</v>
      </c>
      <c r="C8064" t="str">
        <f t="shared" si="752"/>
        <v>OFF</v>
      </c>
      <c r="D8064" s="4">
        <f t="shared" si="754"/>
        <v>42765.916666647114</v>
      </c>
      <c r="E8064" t="str">
        <f t="shared" si="755"/>
        <v>LRKPLGS</v>
      </c>
      <c r="F8064" s="39">
        <v>77.145156860351563</v>
      </c>
      <c r="G8064">
        <f t="shared" si="753"/>
        <v>1.1875294398705112E-3</v>
      </c>
      <c r="H8064" s="38">
        <f>G8064*SUMIF('Manual Inputs'!$B$11:$B$22,'Expanded kW'!A8064,'Manual Inputs'!$C$11:$C$22)</f>
        <v>36477.394055797849</v>
      </c>
    </row>
    <row r="8065" spans="1:8" x14ac:dyDescent="0.2">
      <c r="A8065">
        <f t="shared" si="750"/>
        <v>1</v>
      </c>
      <c r="B8065" t="b">
        <f t="shared" si="751"/>
        <v>0</v>
      </c>
      <c r="C8065" t="str">
        <f t="shared" si="752"/>
        <v>OFF</v>
      </c>
      <c r="D8065" s="4">
        <f t="shared" si="754"/>
        <v>42765.958333313778</v>
      </c>
      <c r="E8065" t="str">
        <f t="shared" si="755"/>
        <v>LRKPLGS</v>
      </c>
      <c r="F8065" s="39">
        <v>76.385879516601563</v>
      </c>
      <c r="G8065">
        <f t="shared" si="753"/>
        <v>1.1758415486868559E-3</v>
      </c>
      <c r="H8065" s="38">
        <f>G8065*SUMIF('Manual Inputs'!$B$11:$B$22,'Expanded kW'!A8065,'Manual Inputs'!$C$11:$C$22)</f>
        <v>36118.376588042294</v>
      </c>
    </row>
    <row r="8066" spans="1:8" x14ac:dyDescent="0.2">
      <c r="A8066">
        <f t="shared" ref="A8066:A8129" si="756">MONTH(D8066)</f>
        <v>1</v>
      </c>
      <c r="B8066" t="b">
        <f t="shared" ref="B8066:B8129" si="757">IF(ISNA(VLOOKUP(DATE(YEAR(D8066),MONTH(D8066),DAY(D8066)),Holidays,1,FALSE)),FALSE,TRUE)</f>
        <v>0</v>
      </c>
      <c r="C8066" t="str">
        <f t="shared" ref="C8066:C8129" si="758">IF(OR(HOUR(D8066)&lt;PkStart,HOUR(D8066)&gt;OPkStart-1,WEEKDAY(D8066,2)&gt;5,B8066)=TRUE,"OFF","ON")</f>
        <v>OFF</v>
      </c>
      <c r="D8066" s="4">
        <f t="shared" si="754"/>
        <v>42765.999999980442</v>
      </c>
      <c r="E8066" t="str">
        <f t="shared" si="755"/>
        <v>LRKPLGS</v>
      </c>
      <c r="F8066" s="39">
        <v>75.581573486328125</v>
      </c>
      <c r="G8066">
        <f t="shared" ref="G8066:G8129" si="759">IF(SUMIF($A$2:$A$8761,A8066,$F$2:$F$8761)=0,0,F8066/SUMIF($A$2:$A$8761,A8066,$F$2:$F$8761))</f>
        <v>1.1634605110626265E-3</v>
      </c>
      <c r="H8066" s="38">
        <f>G8066*SUMIF('Manual Inputs'!$B$11:$B$22,'Expanded kW'!A8066,'Manual Inputs'!$C$11:$C$22)</f>
        <v>35738.067710573188</v>
      </c>
    </row>
    <row r="8067" spans="1:8" x14ac:dyDescent="0.2">
      <c r="A8067">
        <f t="shared" si="756"/>
        <v>1</v>
      </c>
      <c r="B8067" t="b">
        <f t="shared" si="757"/>
        <v>0</v>
      </c>
      <c r="C8067" t="str">
        <f t="shared" si="758"/>
        <v>OFF</v>
      </c>
      <c r="D8067" s="4">
        <f t="shared" si="754"/>
        <v>42766.041666647106</v>
      </c>
      <c r="E8067" t="str">
        <f t="shared" si="755"/>
        <v>LRKPLGS</v>
      </c>
      <c r="F8067" s="39">
        <v>74.442840576171875</v>
      </c>
      <c r="G8067">
        <f t="shared" si="759"/>
        <v>1.1459314929104193E-3</v>
      </c>
      <c r="H8067" s="38">
        <f>G8067*SUMIF('Manual Inputs'!$B$11:$B$22,'Expanded kW'!A8067,'Manual Inputs'!$C$11:$C$22)</f>
        <v>35199.628088715035</v>
      </c>
    </row>
    <row r="8068" spans="1:8" x14ac:dyDescent="0.2">
      <c r="A8068">
        <f t="shared" si="756"/>
        <v>1</v>
      </c>
      <c r="B8068" t="b">
        <f t="shared" si="757"/>
        <v>0</v>
      </c>
      <c r="C8068" t="str">
        <f t="shared" si="758"/>
        <v>OFF</v>
      </c>
      <c r="D8068" s="4">
        <f t="shared" ref="D8068:D8131" si="760">+D8067+1/24</f>
        <v>42766.083333313771</v>
      </c>
      <c r="E8068" t="str">
        <f t="shared" ref="E8068:E8131" si="761">+E8067</f>
        <v>LRKPLGS</v>
      </c>
      <c r="F8068" s="39">
        <v>73.458404541015625</v>
      </c>
      <c r="G8068">
        <f t="shared" si="759"/>
        <v>1.1307776346386206E-3</v>
      </c>
      <c r="H8068" s="38">
        <f>G8068*SUMIF('Manual Inputs'!$B$11:$B$22,'Expanded kW'!A8068,'Manual Inputs'!$C$11:$C$22)</f>
        <v>34734.146357410435</v>
      </c>
    </row>
    <row r="8069" spans="1:8" x14ac:dyDescent="0.2">
      <c r="A8069">
        <f t="shared" si="756"/>
        <v>1</v>
      </c>
      <c r="B8069" t="b">
        <f t="shared" si="757"/>
        <v>0</v>
      </c>
      <c r="C8069" t="str">
        <f t="shared" si="758"/>
        <v>OFF</v>
      </c>
      <c r="D8069" s="4">
        <f t="shared" si="760"/>
        <v>42766.124999980435</v>
      </c>
      <c r="E8069" t="str">
        <f t="shared" si="761"/>
        <v>LRKPLGS</v>
      </c>
      <c r="F8069" s="39">
        <v>72.4619140625</v>
      </c>
      <c r="G8069">
        <f t="shared" si="759"/>
        <v>1.1154382170011649E-3</v>
      </c>
      <c r="H8069" s="38">
        <f>G8069*SUMIF('Manual Inputs'!$B$11:$B$22,'Expanded kW'!A8069,'Manual Inputs'!$C$11:$C$22)</f>
        <v>34262.964790906328</v>
      </c>
    </row>
    <row r="8070" spans="1:8" x14ac:dyDescent="0.2">
      <c r="A8070">
        <f t="shared" si="756"/>
        <v>1</v>
      </c>
      <c r="B8070" t="b">
        <f t="shared" si="757"/>
        <v>0</v>
      </c>
      <c r="C8070" t="str">
        <f t="shared" si="758"/>
        <v>OFF</v>
      </c>
      <c r="D8070" s="4">
        <f t="shared" si="760"/>
        <v>42766.166666647099</v>
      </c>
      <c r="E8070" t="str">
        <f t="shared" si="761"/>
        <v>LRKPLGS</v>
      </c>
      <c r="F8070" s="39">
        <v>75.2457275390625</v>
      </c>
      <c r="G8070">
        <f t="shared" si="759"/>
        <v>1.1582906862042614E-3</v>
      </c>
      <c r="H8070" s="38">
        <f>G8070*SUMIF('Manual Inputs'!$B$11:$B$22,'Expanded kW'!A8070,'Manual Inputs'!$C$11:$C$22)</f>
        <v>35579.265972926492</v>
      </c>
    </row>
    <row r="8071" spans="1:8" x14ac:dyDescent="0.2">
      <c r="A8071">
        <f t="shared" si="756"/>
        <v>1</v>
      </c>
      <c r="B8071" t="b">
        <f t="shared" si="757"/>
        <v>0</v>
      </c>
      <c r="C8071" t="str">
        <f t="shared" si="758"/>
        <v>OFF</v>
      </c>
      <c r="D8071" s="4">
        <f t="shared" si="760"/>
        <v>42766.208333313763</v>
      </c>
      <c r="E8071" t="str">
        <f t="shared" si="761"/>
        <v>LRKPLGS</v>
      </c>
      <c r="F8071" s="39">
        <v>79.028984069824219</v>
      </c>
      <c r="G8071">
        <f t="shared" si="759"/>
        <v>1.2165280233451354E-3</v>
      </c>
      <c r="H8071" s="38">
        <f>G8071*SUMIF('Manual Inputs'!$B$11:$B$22,'Expanded kW'!A8071,'Manual Inputs'!$C$11:$C$22)</f>
        <v>37368.14482032555</v>
      </c>
    </row>
    <row r="8072" spans="1:8" x14ac:dyDescent="0.2">
      <c r="A8072">
        <f t="shared" si="756"/>
        <v>1</v>
      </c>
      <c r="B8072" t="b">
        <f t="shared" si="757"/>
        <v>0</v>
      </c>
      <c r="C8072" t="str">
        <f t="shared" si="758"/>
        <v>OFF</v>
      </c>
      <c r="D8072" s="4">
        <f t="shared" si="760"/>
        <v>42766.249999980428</v>
      </c>
      <c r="E8072" t="str">
        <f t="shared" si="761"/>
        <v>LRKPLGS</v>
      </c>
      <c r="F8072" s="39">
        <v>87.519027709960938</v>
      </c>
      <c r="G8072">
        <f t="shared" si="759"/>
        <v>1.3472190113315691E-3</v>
      </c>
      <c r="H8072" s="38">
        <f>G8072*SUMIF('Manual Inputs'!$B$11:$B$22,'Expanded kW'!A8072,'Manual Inputs'!$C$11:$C$22)</f>
        <v>41382.585648708307</v>
      </c>
    </row>
    <row r="8073" spans="1:8" x14ac:dyDescent="0.2">
      <c r="A8073">
        <f t="shared" si="756"/>
        <v>1</v>
      </c>
      <c r="B8073" t="b">
        <f t="shared" si="757"/>
        <v>0</v>
      </c>
      <c r="C8073" t="str">
        <f t="shared" si="758"/>
        <v>ON</v>
      </c>
      <c r="D8073" s="4">
        <f t="shared" si="760"/>
        <v>42766.291666647092</v>
      </c>
      <c r="E8073" t="str">
        <f t="shared" si="761"/>
        <v>LRKPLGS</v>
      </c>
      <c r="F8073" s="39">
        <v>100.60235595703125</v>
      </c>
      <c r="G8073">
        <f t="shared" si="759"/>
        <v>1.5486164560604752E-3</v>
      </c>
      <c r="H8073" s="38">
        <f>G8073*SUMIF('Manual Inputs'!$B$11:$B$22,'Expanded kW'!A8073,'Manual Inputs'!$C$11:$C$22)</f>
        <v>47568.919819933682</v>
      </c>
    </row>
    <row r="8074" spans="1:8" x14ac:dyDescent="0.2">
      <c r="A8074">
        <f t="shared" si="756"/>
        <v>1</v>
      </c>
      <c r="B8074" t="b">
        <f t="shared" si="757"/>
        <v>0</v>
      </c>
      <c r="C8074" t="str">
        <f t="shared" si="758"/>
        <v>ON</v>
      </c>
      <c r="D8074" s="4">
        <f t="shared" si="760"/>
        <v>42766.333333313756</v>
      </c>
      <c r="E8074" t="str">
        <f t="shared" si="761"/>
        <v>LRKPLGS</v>
      </c>
      <c r="F8074" s="39">
        <v>105.59831237792969</v>
      </c>
      <c r="G8074">
        <f t="shared" si="759"/>
        <v>1.6255214177143438E-3</v>
      </c>
      <c r="H8074" s="38">
        <f>G8074*SUMIF('Manual Inputs'!$B$11:$B$22,'Expanded kW'!A8074,'Manual Inputs'!$C$11:$C$22)</f>
        <v>49931.212910873881</v>
      </c>
    </row>
    <row r="8075" spans="1:8" x14ac:dyDescent="0.2">
      <c r="A8075">
        <f t="shared" si="756"/>
        <v>1</v>
      </c>
      <c r="B8075" t="b">
        <f t="shared" si="757"/>
        <v>0</v>
      </c>
      <c r="C8075" t="str">
        <f t="shared" si="758"/>
        <v>ON</v>
      </c>
      <c r="D8075" s="4">
        <f t="shared" si="760"/>
        <v>42766.37499998042</v>
      </c>
      <c r="E8075" t="str">
        <f t="shared" si="761"/>
        <v>LRKPLGS</v>
      </c>
      <c r="F8075" s="39">
        <v>103.4287109375</v>
      </c>
      <c r="G8075">
        <f t="shared" si="759"/>
        <v>1.5921237854046493E-3</v>
      </c>
      <c r="H8075" s="38">
        <f>G8075*SUMIF('Manual Inputs'!$B$11:$B$22,'Expanded kW'!A8075,'Manual Inputs'!$C$11:$C$22)</f>
        <v>48905.336369721168</v>
      </c>
    </row>
    <row r="8076" spans="1:8" x14ac:dyDescent="0.2">
      <c r="A8076">
        <f t="shared" si="756"/>
        <v>1</v>
      </c>
      <c r="B8076" t="b">
        <f t="shared" si="757"/>
        <v>0</v>
      </c>
      <c r="C8076" t="str">
        <f t="shared" si="758"/>
        <v>ON</v>
      </c>
      <c r="D8076" s="4">
        <f t="shared" si="760"/>
        <v>42766.416666647085</v>
      </c>
      <c r="E8076" t="str">
        <f t="shared" si="761"/>
        <v>LRKPLGS</v>
      </c>
      <c r="F8076" s="39">
        <v>105.51853942871094</v>
      </c>
      <c r="G8076">
        <f t="shared" si="759"/>
        <v>1.6242934375071865E-3</v>
      </c>
      <c r="H8076" s="38">
        <f>G8076*SUMIF('Manual Inputs'!$B$11:$B$22,'Expanded kW'!A8076,'Manual Inputs'!$C$11:$C$22)</f>
        <v>49893.492988819497</v>
      </c>
    </row>
    <row r="8077" spans="1:8" x14ac:dyDescent="0.2">
      <c r="A8077">
        <f t="shared" si="756"/>
        <v>1</v>
      </c>
      <c r="B8077" t="b">
        <f t="shared" si="757"/>
        <v>0</v>
      </c>
      <c r="C8077" t="str">
        <f t="shared" si="758"/>
        <v>ON</v>
      </c>
      <c r="D8077" s="4">
        <f t="shared" si="760"/>
        <v>42766.458333313749</v>
      </c>
      <c r="E8077" t="str">
        <f t="shared" si="761"/>
        <v>LRKPLGS</v>
      </c>
      <c r="F8077" s="39">
        <v>99.948143005371094</v>
      </c>
      <c r="G8077">
        <f t="shared" si="759"/>
        <v>1.5385458674239474E-3</v>
      </c>
      <c r="H8077" s="38">
        <f>G8077*SUMIF('Manual Inputs'!$B$11:$B$22,'Expanded kW'!A8077,'Manual Inputs'!$C$11:$C$22)</f>
        <v>47259.581105679557</v>
      </c>
    </row>
    <row r="8078" spans="1:8" x14ac:dyDescent="0.2">
      <c r="A8078">
        <f t="shared" si="756"/>
        <v>1</v>
      </c>
      <c r="B8078" t="b">
        <f t="shared" si="757"/>
        <v>0</v>
      </c>
      <c r="C8078" t="str">
        <f t="shared" si="758"/>
        <v>ON</v>
      </c>
      <c r="D8078" s="4">
        <f t="shared" si="760"/>
        <v>42766.499999980413</v>
      </c>
      <c r="E8078" t="str">
        <f t="shared" si="761"/>
        <v>LRKPLGS</v>
      </c>
      <c r="F8078" s="39">
        <v>106.99611663818359</v>
      </c>
      <c r="G8078">
        <f t="shared" si="759"/>
        <v>1.6470384354739E-3</v>
      </c>
      <c r="H8078" s="38">
        <f>G8078*SUMIF('Manual Inputs'!$B$11:$B$22,'Expanded kW'!A8078,'Manual Inputs'!$C$11:$C$22)</f>
        <v>50592.152092142947</v>
      </c>
    </row>
    <row r="8079" spans="1:8" x14ac:dyDescent="0.2">
      <c r="A8079">
        <f t="shared" si="756"/>
        <v>1</v>
      </c>
      <c r="B8079" t="b">
        <f t="shared" si="757"/>
        <v>0</v>
      </c>
      <c r="C8079" t="str">
        <f t="shared" si="758"/>
        <v>ON</v>
      </c>
      <c r="D8079" s="4">
        <f t="shared" si="760"/>
        <v>42766.541666647077</v>
      </c>
      <c r="E8079" t="str">
        <f t="shared" si="761"/>
        <v>LRKPLGS</v>
      </c>
      <c r="F8079" s="39">
        <v>104.37628173828125</v>
      </c>
      <c r="G8079">
        <f t="shared" si="759"/>
        <v>1.6067101608569201E-3</v>
      </c>
      <c r="H8079" s="38">
        <f>G8079*SUMIF('Manual Inputs'!$B$11:$B$22,'Expanded kW'!A8079,'Manual Inputs'!$C$11:$C$22)</f>
        <v>49353.386706289093</v>
      </c>
    </row>
    <row r="8080" spans="1:8" x14ac:dyDescent="0.2">
      <c r="A8080">
        <f t="shared" si="756"/>
        <v>1</v>
      </c>
      <c r="B8080" t="b">
        <f t="shared" si="757"/>
        <v>0</v>
      </c>
      <c r="C8080" t="str">
        <f t="shared" si="758"/>
        <v>ON</v>
      </c>
      <c r="D8080" s="4">
        <f t="shared" si="760"/>
        <v>42766.583333313742</v>
      </c>
      <c r="E8080" t="str">
        <f t="shared" si="761"/>
        <v>LRKPLGS</v>
      </c>
      <c r="F8080" s="39">
        <v>100.45059204101562</v>
      </c>
      <c r="G8080">
        <f t="shared" si="759"/>
        <v>1.5462802871353822E-3</v>
      </c>
      <c r="H8080" s="38">
        <f>G8080*SUMIF('Manual Inputs'!$B$11:$B$22,'Expanded kW'!A8080,'Manual Inputs'!$C$11:$C$22)</f>
        <v>47497.159616270168</v>
      </c>
    </row>
    <row r="8081" spans="1:8" x14ac:dyDescent="0.2">
      <c r="A8081">
        <f t="shared" si="756"/>
        <v>1</v>
      </c>
      <c r="B8081" t="b">
        <f t="shared" si="757"/>
        <v>0</v>
      </c>
      <c r="C8081" t="str">
        <f t="shared" si="758"/>
        <v>ON</v>
      </c>
      <c r="D8081" s="4">
        <f t="shared" si="760"/>
        <v>42766.624999980406</v>
      </c>
      <c r="E8081" t="str">
        <f t="shared" si="761"/>
        <v>LRKPLGS</v>
      </c>
      <c r="F8081" s="39">
        <v>93.370948791503906</v>
      </c>
      <c r="G8081">
        <f t="shared" si="759"/>
        <v>1.4373002147013525E-3</v>
      </c>
      <c r="H8081" s="38">
        <f>G8081*SUMIF('Manual Inputs'!$B$11:$B$22,'Expanded kW'!A8081,'Manual Inputs'!$C$11:$C$22)</f>
        <v>44149.613936190894</v>
      </c>
    </row>
    <row r="8082" spans="1:8" x14ac:dyDescent="0.2">
      <c r="A8082">
        <f t="shared" si="756"/>
        <v>1</v>
      </c>
      <c r="B8082" t="b">
        <f t="shared" si="757"/>
        <v>0</v>
      </c>
      <c r="C8082" t="str">
        <f t="shared" si="758"/>
        <v>ON</v>
      </c>
      <c r="D8082" s="4">
        <f t="shared" si="760"/>
        <v>42766.66666664707</v>
      </c>
      <c r="E8082" t="str">
        <f t="shared" si="761"/>
        <v>LRKPLGS</v>
      </c>
      <c r="F8082" s="39">
        <v>87.967338562011719</v>
      </c>
      <c r="G8082">
        <f t="shared" si="759"/>
        <v>1.3541200580944588E-3</v>
      </c>
      <c r="H8082" s="38">
        <f>G8082*SUMIF('Manual Inputs'!$B$11:$B$22,'Expanded kW'!A8082,'Manual Inputs'!$C$11:$C$22)</f>
        <v>41594.565405770045</v>
      </c>
    </row>
    <row r="8083" spans="1:8" x14ac:dyDescent="0.2">
      <c r="A8083">
        <f t="shared" si="756"/>
        <v>1</v>
      </c>
      <c r="B8083" t="b">
        <f t="shared" si="757"/>
        <v>0</v>
      </c>
      <c r="C8083" t="str">
        <f t="shared" si="758"/>
        <v>ON</v>
      </c>
      <c r="D8083" s="4">
        <f t="shared" si="760"/>
        <v>42766.708333313734</v>
      </c>
      <c r="E8083" t="str">
        <f t="shared" si="761"/>
        <v>LRKPLGS</v>
      </c>
      <c r="F8083" s="39">
        <v>88.022727966308594</v>
      </c>
      <c r="G8083">
        <f t="shared" si="759"/>
        <v>1.3549726916353886E-3</v>
      </c>
      <c r="H8083" s="38">
        <f>G8083*SUMIF('Manual Inputs'!$B$11:$B$22,'Expanded kW'!A8083,'Manual Inputs'!$C$11:$C$22)</f>
        <v>41620.75578776266</v>
      </c>
    </row>
    <row r="8084" spans="1:8" x14ac:dyDescent="0.2">
      <c r="A8084">
        <f t="shared" si="756"/>
        <v>1</v>
      </c>
      <c r="B8084" t="b">
        <f t="shared" si="757"/>
        <v>0</v>
      </c>
      <c r="C8084" t="str">
        <f t="shared" si="758"/>
        <v>ON</v>
      </c>
      <c r="D8084" s="4">
        <f t="shared" si="760"/>
        <v>42766.749999980399</v>
      </c>
      <c r="E8084" t="str">
        <f t="shared" si="761"/>
        <v>LRKPLGS</v>
      </c>
      <c r="F8084" s="39">
        <v>89.243896484375</v>
      </c>
      <c r="G8084">
        <f t="shared" si="759"/>
        <v>1.3737706774748888E-3</v>
      </c>
      <c r="H8084" s="38">
        <f>G8084*SUMIF('Manual Inputs'!$B$11:$B$22,'Expanded kW'!A8084,'Manual Inputs'!$C$11:$C$22)</f>
        <v>42198.174345905965</v>
      </c>
    </row>
    <row r="8085" spans="1:8" x14ac:dyDescent="0.2">
      <c r="A8085">
        <f t="shared" si="756"/>
        <v>1</v>
      </c>
      <c r="B8085" t="b">
        <f t="shared" si="757"/>
        <v>0</v>
      </c>
      <c r="C8085" t="str">
        <f t="shared" si="758"/>
        <v>ON</v>
      </c>
      <c r="D8085" s="4">
        <f t="shared" si="760"/>
        <v>42766.791666647063</v>
      </c>
      <c r="E8085" t="str">
        <f t="shared" si="761"/>
        <v>LRKPLGS</v>
      </c>
      <c r="F8085" s="39">
        <v>85.327171325683594</v>
      </c>
      <c r="G8085">
        <f t="shared" si="759"/>
        <v>1.3134787988512285E-3</v>
      </c>
      <c r="H8085" s="38">
        <f>G8085*SUMIF('Manual Inputs'!$B$11:$B$22,'Expanded kW'!A8085,'Manual Inputs'!$C$11:$C$22)</f>
        <v>40346.186057380335</v>
      </c>
    </row>
    <row r="8086" spans="1:8" x14ac:dyDescent="0.2">
      <c r="A8086">
        <f t="shared" si="756"/>
        <v>1</v>
      </c>
      <c r="B8086" t="b">
        <f t="shared" si="757"/>
        <v>0</v>
      </c>
      <c r="C8086" t="str">
        <f t="shared" si="758"/>
        <v>ON</v>
      </c>
      <c r="D8086" s="4">
        <f t="shared" si="760"/>
        <v>42766.833333313727</v>
      </c>
      <c r="E8086" t="str">
        <f t="shared" si="761"/>
        <v>LRKPLGS</v>
      </c>
      <c r="F8086" s="39">
        <v>79.888336181640625</v>
      </c>
      <c r="G8086">
        <f t="shared" si="759"/>
        <v>1.2297564095916525E-3</v>
      </c>
      <c r="H8086" s="38">
        <f>G8086*SUMIF('Manual Inputs'!$B$11:$B$22,'Expanded kW'!A8086,'Manual Inputs'!$C$11:$C$22)</f>
        <v>37774.481742708813</v>
      </c>
    </row>
    <row r="8087" spans="1:8" x14ac:dyDescent="0.2">
      <c r="A8087">
        <f t="shared" si="756"/>
        <v>1</v>
      </c>
      <c r="B8087" t="b">
        <f t="shared" si="757"/>
        <v>0</v>
      </c>
      <c r="C8087" t="str">
        <f t="shared" si="758"/>
        <v>OFF</v>
      </c>
      <c r="D8087" s="4">
        <f t="shared" si="760"/>
        <v>42766.874999980391</v>
      </c>
      <c r="E8087" t="str">
        <f t="shared" si="761"/>
        <v>LRKPLGS</v>
      </c>
      <c r="F8087" s="39">
        <v>76.066459655761719</v>
      </c>
      <c r="G8087">
        <f t="shared" si="759"/>
        <v>1.1709245778248572E-3</v>
      </c>
      <c r="H8087" s="38">
        <f>G8087*SUMIF('Manual Inputs'!$B$11:$B$22,'Expanded kW'!A8087,'Manual Inputs'!$C$11:$C$22)</f>
        <v>35967.341777727561</v>
      </c>
    </row>
    <row r="8088" spans="1:8" x14ac:dyDescent="0.2">
      <c r="A8088">
        <f t="shared" si="756"/>
        <v>1</v>
      </c>
      <c r="B8088" t="b">
        <f t="shared" si="757"/>
        <v>0</v>
      </c>
      <c r="C8088" t="str">
        <f t="shared" si="758"/>
        <v>OFF</v>
      </c>
      <c r="D8088" s="4">
        <f t="shared" si="760"/>
        <v>42766.916666647056</v>
      </c>
      <c r="E8088" t="str">
        <f t="shared" si="761"/>
        <v>LRKPLGS</v>
      </c>
      <c r="F8088" s="39">
        <v>72.9312744140625</v>
      </c>
      <c r="G8088">
        <f t="shared" si="759"/>
        <v>1.1226632879981352E-3</v>
      </c>
      <c r="H8088" s="38">
        <f>G8088*SUMIF('Manual Inputs'!$B$11:$B$22,'Expanded kW'!A8088,'Manual Inputs'!$C$11:$C$22)</f>
        <v>34484.897614623391</v>
      </c>
    </row>
    <row r="8089" spans="1:8" x14ac:dyDescent="0.2">
      <c r="A8089">
        <f t="shared" si="756"/>
        <v>1</v>
      </c>
      <c r="B8089" t="b">
        <f t="shared" si="757"/>
        <v>0</v>
      </c>
      <c r="C8089" t="str">
        <f t="shared" si="758"/>
        <v>OFF</v>
      </c>
      <c r="D8089" s="4">
        <f t="shared" si="760"/>
        <v>42766.95833331372</v>
      </c>
      <c r="E8089" t="str">
        <f t="shared" si="761"/>
        <v>LRKPLGS</v>
      </c>
      <c r="F8089" s="39">
        <v>69.312782287597656</v>
      </c>
      <c r="G8089">
        <f t="shared" si="759"/>
        <v>1.066962242034936E-3</v>
      </c>
      <c r="H8089" s="38">
        <f>G8089*SUMIF('Manual Inputs'!$B$11:$B$22,'Expanded kW'!A8089,'Manual Inputs'!$C$11:$C$22)</f>
        <v>32773.926134925779</v>
      </c>
    </row>
    <row r="8090" spans="1:8" x14ac:dyDescent="0.2">
      <c r="A8090">
        <f t="shared" si="756"/>
        <v>2</v>
      </c>
      <c r="B8090" t="b">
        <f t="shared" si="757"/>
        <v>0</v>
      </c>
      <c r="C8090" t="str">
        <f t="shared" si="758"/>
        <v>OFF</v>
      </c>
      <c r="D8090" s="4">
        <f t="shared" si="760"/>
        <v>42766.999999980384</v>
      </c>
      <c r="E8090" t="str">
        <f t="shared" si="761"/>
        <v>LRKPLGS</v>
      </c>
      <c r="F8090" s="39">
        <v>64.22540283203125</v>
      </c>
      <c r="G8090">
        <f t="shared" si="759"/>
        <v>1.1370134477598935E-3</v>
      </c>
      <c r="H8090" s="38">
        <f>G8090*SUMIF('Manual Inputs'!$B$11:$B$22,'Expanded kW'!A8090,'Manual Inputs'!$C$11:$C$22)</f>
        <v>30280.655613352646</v>
      </c>
    </row>
    <row r="8091" spans="1:8" x14ac:dyDescent="0.2">
      <c r="A8091">
        <f t="shared" si="756"/>
        <v>2</v>
      </c>
      <c r="B8091" t="b">
        <f t="shared" si="757"/>
        <v>0</v>
      </c>
      <c r="C8091" t="str">
        <f t="shared" si="758"/>
        <v>OFF</v>
      </c>
      <c r="D8091" s="4">
        <f t="shared" si="760"/>
        <v>42767.041666647048</v>
      </c>
      <c r="E8091" t="str">
        <f t="shared" si="761"/>
        <v>LRKPLGS</v>
      </c>
      <c r="F8091" s="39">
        <v>63.899036407470703</v>
      </c>
      <c r="G8091">
        <f t="shared" si="759"/>
        <v>1.1312356246983061E-3</v>
      </c>
      <c r="H8091" s="38">
        <f>G8091*SUMIF('Manual Inputs'!$B$11:$B$22,'Expanded kW'!A8091,'Manual Inputs'!$C$11:$C$22)</f>
        <v>30126.782085587864</v>
      </c>
    </row>
    <row r="8092" spans="1:8" x14ac:dyDescent="0.2">
      <c r="A8092">
        <f t="shared" si="756"/>
        <v>2</v>
      </c>
      <c r="B8092" t="b">
        <f t="shared" si="757"/>
        <v>0</v>
      </c>
      <c r="C8092" t="str">
        <f t="shared" si="758"/>
        <v>OFF</v>
      </c>
      <c r="D8092" s="4">
        <f t="shared" si="760"/>
        <v>42767.083333313713</v>
      </c>
      <c r="E8092" t="str">
        <f t="shared" si="761"/>
        <v>LRKPLGS</v>
      </c>
      <c r="F8092" s="39">
        <v>62.060523986816406</v>
      </c>
      <c r="G8092">
        <f t="shared" si="759"/>
        <v>1.0986875478629673E-3</v>
      </c>
      <c r="H8092" s="38">
        <f>G8092*SUMIF('Manual Inputs'!$B$11:$B$22,'Expanded kW'!A8092,'Manual Inputs'!$C$11:$C$22)</f>
        <v>29259.969905424485</v>
      </c>
    </row>
    <row r="8093" spans="1:8" x14ac:dyDescent="0.2">
      <c r="A8093">
        <f t="shared" si="756"/>
        <v>2</v>
      </c>
      <c r="B8093" t="b">
        <f t="shared" si="757"/>
        <v>0</v>
      </c>
      <c r="C8093" t="str">
        <f t="shared" si="758"/>
        <v>OFF</v>
      </c>
      <c r="D8093" s="4">
        <f t="shared" si="760"/>
        <v>42767.124999980377</v>
      </c>
      <c r="E8093" t="str">
        <f t="shared" si="761"/>
        <v>LRKPLGS</v>
      </c>
      <c r="F8093" s="39">
        <v>66.378524780273437</v>
      </c>
      <c r="G8093">
        <f t="shared" si="759"/>
        <v>1.1751312096090632E-3</v>
      </c>
      <c r="H8093" s="38">
        <f>G8093*SUMIF('Manual Inputs'!$B$11:$B$22,'Expanded kW'!A8093,'Manual Inputs'!$C$11:$C$22)</f>
        <v>31295.798241243749</v>
      </c>
    </row>
    <row r="8094" spans="1:8" x14ac:dyDescent="0.2">
      <c r="A8094">
        <f t="shared" si="756"/>
        <v>2</v>
      </c>
      <c r="B8094" t="b">
        <f t="shared" si="757"/>
        <v>0</v>
      </c>
      <c r="C8094" t="str">
        <f t="shared" si="758"/>
        <v>OFF</v>
      </c>
      <c r="D8094" s="4">
        <f t="shared" si="760"/>
        <v>42767.166666647041</v>
      </c>
      <c r="E8094" t="str">
        <f t="shared" si="761"/>
        <v>LRKPLGS</v>
      </c>
      <c r="F8094" s="39">
        <v>68.293960571289062</v>
      </c>
      <c r="G8094">
        <f t="shared" si="759"/>
        <v>1.2090410981682859E-3</v>
      </c>
      <c r="H8094" s="38">
        <f>G8094*SUMIF('Manual Inputs'!$B$11:$B$22,'Expanded kW'!A8094,'Manual Inputs'!$C$11:$C$22)</f>
        <v>32198.877848061053</v>
      </c>
    </row>
    <row r="8095" spans="1:8" x14ac:dyDescent="0.2">
      <c r="A8095">
        <f t="shared" si="756"/>
        <v>2</v>
      </c>
      <c r="B8095" t="b">
        <f t="shared" si="757"/>
        <v>0</v>
      </c>
      <c r="C8095" t="str">
        <f t="shared" si="758"/>
        <v>OFF</v>
      </c>
      <c r="D8095" s="4">
        <f t="shared" si="760"/>
        <v>42767.208333313705</v>
      </c>
      <c r="E8095" t="str">
        <f t="shared" si="761"/>
        <v>LRKPLGS</v>
      </c>
      <c r="F8095" s="39">
        <v>76.251205444335938</v>
      </c>
      <c r="G8095">
        <f t="shared" si="759"/>
        <v>1.3499120624413273E-3</v>
      </c>
      <c r="H8095" s="38">
        <f>G8095*SUMIF('Manual Inputs'!$B$11:$B$22,'Expanded kW'!A8095,'Manual Inputs'!$C$11:$C$22)</f>
        <v>35950.51786909769</v>
      </c>
    </row>
    <row r="8096" spans="1:8" x14ac:dyDescent="0.2">
      <c r="A8096">
        <f t="shared" si="756"/>
        <v>2</v>
      </c>
      <c r="B8096" t="b">
        <f t="shared" si="757"/>
        <v>0</v>
      </c>
      <c r="C8096" t="str">
        <f t="shared" si="758"/>
        <v>OFF</v>
      </c>
      <c r="D8096" s="4">
        <f t="shared" si="760"/>
        <v>42767.249999980369</v>
      </c>
      <c r="E8096" t="str">
        <f t="shared" si="761"/>
        <v>LRKPLGS</v>
      </c>
      <c r="F8096" s="39">
        <v>85.809165954589844</v>
      </c>
      <c r="G8096">
        <f t="shared" si="759"/>
        <v>1.5191212717901353E-3</v>
      </c>
      <c r="H8096" s="38">
        <f>G8096*SUMIF('Manual Inputs'!$B$11:$B$22,'Expanded kW'!A8096,'Manual Inputs'!$C$11:$C$22)</f>
        <v>40456.854891754396</v>
      </c>
    </row>
    <row r="8097" spans="1:8" x14ac:dyDescent="0.2">
      <c r="A8097">
        <f t="shared" si="756"/>
        <v>2</v>
      </c>
      <c r="B8097" t="b">
        <f t="shared" si="757"/>
        <v>0</v>
      </c>
      <c r="C8097" t="str">
        <f t="shared" si="758"/>
        <v>ON</v>
      </c>
      <c r="D8097" s="4">
        <f t="shared" si="760"/>
        <v>42767.291666647034</v>
      </c>
      <c r="E8097" t="str">
        <f t="shared" si="761"/>
        <v>LRKPLGS</v>
      </c>
      <c r="F8097" s="39">
        <v>98.696075439453125</v>
      </c>
      <c r="G8097">
        <f t="shared" si="759"/>
        <v>1.747264478967442E-3</v>
      </c>
      <c r="H8097" s="38">
        <f>G8097*SUMIF('Manual Inputs'!$B$11:$B$22,'Expanded kW'!A8097,'Manual Inputs'!$C$11:$C$22)</f>
        <v>46532.707293212217</v>
      </c>
    </row>
    <row r="8098" spans="1:8" x14ac:dyDescent="0.2">
      <c r="A8098">
        <f t="shared" si="756"/>
        <v>2</v>
      </c>
      <c r="B8098" t="b">
        <f t="shared" si="757"/>
        <v>0</v>
      </c>
      <c r="C8098" t="str">
        <f t="shared" si="758"/>
        <v>ON</v>
      </c>
      <c r="D8098" s="4">
        <f t="shared" si="760"/>
        <v>42767.333333313698</v>
      </c>
      <c r="E8098" t="str">
        <f t="shared" si="761"/>
        <v>LRKPLGS</v>
      </c>
      <c r="F8098" s="39">
        <v>100.20722961425781</v>
      </c>
      <c r="G8098">
        <f t="shared" si="759"/>
        <v>1.7740171740480014E-3</v>
      </c>
      <c r="H8098" s="38">
        <f>G8098*SUMIF('Manual Inputs'!$B$11:$B$22,'Expanded kW'!A8098,'Manual Inputs'!$C$11:$C$22)</f>
        <v>47245.178326918511</v>
      </c>
    </row>
    <row r="8099" spans="1:8" x14ac:dyDescent="0.2">
      <c r="A8099">
        <f t="shared" si="756"/>
        <v>2</v>
      </c>
      <c r="B8099" t="b">
        <f t="shared" si="757"/>
        <v>0</v>
      </c>
      <c r="C8099" t="str">
        <f t="shared" si="758"/>
        <v>ON</v>
      </c>
      <c r="D8099" s="4">
        <f t="shared" si="760"/>
        <v>42767.374999980362</v>
      </c>
      <c r="E8099" t="str">
        <f t="shared" si="761"/>
        <v>LRKPLGS</v>
      </c>
      <c r="F8099" s="39">
        <v>105.39780426025391</v>
      </c>
      <c r="G8099">
        <f t="shared" si="759"/>
        <v>1.8659084337966396E-3</v>
      </c>
      <c r="H8099" s="38">
        <f>G8099*SUMIF('Manual Inputs'!$B$11:$B$22,'Expanded kW'!A8099,'Manual Inputs'!$C$11:$C$22)</f>
        <v>49692.403199946792</v>
      </c>
    </row>
    <row r="8100" spans="1:8" x14ac:dyDescent="0.2">
      <c r="A8100">
        <f t="shared" si="756"/>
        <v>2</v>
      </c>
      <c r="B8100" t="b">
        <f t="shared" si="757"/>
        <v>0</v>
      </c>
      <c r="C8100" t="str">
        <f t="shared" si="758"/>
        <v>ON</v>
      </c>
      <c r="D8100" s="4">
        <f t="shared" si="760"/>
        <v>42767.416666647026</v>
      </c>
      <c r="E8100" t="str">
        <f t="shared" si="761"/>
        <v>LRKPLGS</v>
      </c>
      <c r="F8100" s="39">
        <v>107.79749298095703</v>
      </c>
      <c r="G8100">
        <f t="shared" si="759"/>
        <v>1.9083912867732566E-3</v>
      </c>
      <c r="H8100" s="38">
        <f>G8100*SUMIF('Manual Inputs'!$B$11:$B$22,'Expanded kW'!A8100,'Manual Inputs'!$C$11:$C$22)</f>
        <v>50823.795834741104</v>
      </c>
    </row>
    <row r="8101" spans="1:8" x14ac:dyDescent="0.2">
      <c r="A8101">
        <f t="shared" si="756"/>
        <v>2</v>
      </c>
      <c r="B8101" t="b">
        <f t="shared" si="757"/>
        <v>0</v>
      </c>
      <c r="C8101" t="str">
        <f t="shared" si="758"/>
        <v>ON</v>
      </c>
      <c r="D8101" s="4">
        <f t="shared" si="760"/>
        <v>42767.458333313691</v>
      </c>
      <c r="E8101" t="str">
        <f t="shared" si="761"/>
        <v>LRKPLGS</v>
      </c>
      <c r="F8101" s="39">
        <v>102.06970977783203</v>
      </c>
      <c r="G8101">
        <f t="shared" si="759"/>
        <v>1.80698956345766E-3</v>
      </c>
      <c r="H8101" s="38">
        <f>G8101*SUMIF('Manual Inputs'!$B$11:$B$22,'Expanded kW'!A8101,'Manual Inputs'!$C$11:$C$22)</f>
        <v>48123.290692634408</v>
      </c>
    </row>
    <row r="8102" spans="1:8" x14ac:dyDescent="0.2">
      <c r="A8102">
        <f t="shared" si="756"/>
        <v>2</v>
      </c>
      <c r="B8102" t="b">
        <f t="shared" si="757"/>
        <v>0</v>
      </c>
      <c r="C8102" t="str">
        <f t="shared" si="758"/>
        <v>ON</v>
      </c>
      <c r="D8102" s="4">
        <f t="shared" si="760"/>
        <v>42767.499999980355</v>
      </c>
      <c r="E8102" t="str">
        <f t="shared" si="761"/>
        <v>LRKPLGS</v>
      </c>
      <c r="F8102" s="39">
        <v>103.01618194580078</v>
      </c>
      <c r="G8102">
        <f t="shared" si="759"/>
        <v>1.8237454191698521E-3</v>
      </c>
      <c r="H8102" s="38">
        <f>G8102*SUMIF('Manual Inputs'!$B$11:$B$22,'Expanded kW'!A8102,'Manual Inputs'!$C$11:$C$22)</f>
        <v>48569.528419485869</v>
      </c>
    </row>
    <row r="8103" spans="1:8" x14ac:dyDescent="0.2">
      <c r="A8103">
        <f t="shared" si="756"/>
        <v>2</v>
      </c>
      <c r="B8103" t="b">
        <f t="shared" si="757"/>
        <v>0</v>
      </c>
      <c r="C8103" t="str">
        <f t="shared" si="758"/>
        <v>ON</v>
      </c>
      <c r="D8103" s="4">
        <f t="shared" si="760"/>
        <v>42767.541666647019</v>
      </c>
      <c r="E8103" t="str">
        <f t="shared" si="761"/>
        <v>LRKPLGS</v>
      </c>
      <c r="F8103" s="39">
        <v>98.395271301269531</v>
      </c>
      <c r="G8103">
        <f t="shared" si="759"/>
        <v>1.7419391974561518E-3</v>
      </c>
      <c r="H8103" s="38">
        <f>G8103*SUMIF('Manual Inputs'!$B$11:$B$22,'Expanded kW'!A8103,'Manual Inputs'!$C$11:$C$22)</f>
        <v>46390.885737974473</v>
      </c>
    </row>
    <row r="8104" spans="1:8" x14ac:dyDescent="0.2">
      <c r="A8104">
        <f t="shared" si="756"/>
        <v>2</v>
      </c>
      <c r="B8104" t="b">
        <f t="shared" si="757"/>
        <v>0</v>
      </c>
      <c r="C8104" t="str">
        <f t="shared" si="758"/>
        <v>ON</v>
      </c>
      <c r="D8104" s="4">
        <f t="shared" si="760"/>
        <v>42767.583333313683</v>
      </c>
      <c r="E8104" t="str">
        <f t="shared" si="761"/>
        <v>LRKPLGS</v>
      </c>
      <c r="F8104" s="39">
        <v>99.418067932128906</v>
      </c>
      <c r="G8104">
        <f t="shared" si="759"/>
        <v>1.7600462621428779E-3</v>
      </c>
      <c r="H8104" s="38">
        <f>G8104*SUMIF('Manual Inputs'!$B$11:$B$22,'Expanded kW'!A8104,'Manual Inputs'!$C$11:$C$22)</f>
        <v>46873.108521731061</v>
      </c>
    </row>
    <row r="8105" spans="1:8" x14ac:dyDescent="0.2">
      <c r="A8105">
        <f t="shared" si="756"/>
        <v>2</v>
      </c>
      <c r="B8105" t="b">
        <f t="shared" si="757"/>
        <v>0</v>
      </c>
      <c r="C8105" t="str">
        <f t="shared" si="758"/>
        <v>ON</v>
      </c>
      <c r="D8105" s="4">
        <f t="shared" si="760"/>
        <v>42767.624999980348</v>
      </c>
      <c r="E8105" t="str">
        <f t="shared" si="761"/>
        <v>LRKPLGS</v>
      </c>
      <c r="F8105" s="39">
        <v>92.129608154296875</v>
      </c>
      <c r="G8105">
        <f t="shared" si="759"/>
        <v>1.6310151246889748E-3</v>
      </c>
      <c r="H8105" s="38">
        <f>G8105*SUMIF('Manual Inputs'!$B$11:$B$22,'Expanded kW'!A8105,'Manual Inputs'!$C$11:$C$22)</f>
        <v>43436.783784905354</v>
      </c>
    </row>
    <row r="8106" spans="1:8" x14ac:dyDescent="0.2">
      <c r="A8106">
        <f t="shared" si="756"/>
        <v>2</v>
      </c>
      <c r="B8106" t="b">
        <f t="shared" si="757"/>
        <v>0</v>
      </c>
      <c r="C8106" t="str">
        <f t="shared" si="758"/>
        <v>ON</v>
      </c>
      <c r="D8106" s="4">
        <f t="shared" si="760"/>
        <v>42767.666666647012</v>
      </c>
      <c r="E8106" t="str">
        <f t="shared" si="761"/>
        <v>LRKPLGS</v>
      </c>
      <c r="F8106" s="39">
        <v>86.944061279296875</v>
      </c>
      <c r="G8106">
        <f t="shared" si="759"/>
        <v>1.5392128740081314E-3</v>
      </c>
      <c r="H8106" s="38">
        <f>G8106*SUMIF('Manual Inputs'!$B$11:$B$22,'Expanded kW'!A8106,'Manual Inputs'!$C$11:$C$22)</f>
        <v>40991.929378940302</v>
      </c>
    </row>
    <row r="8107" spans="1:8" x14ac:dyDescent="0.2">
      <c r="A8107">
        <f t="shared" si="756"/>
        <v>2</v>
      </c>
      <c r="B8107" t="b">
        <f t="shared" si="757"/>
        <v>0</v>
      </c>
      <c r="C8107" t="str">
        <f t="shared" si="758"/>
        <v>ON</v>
      </c>
      <c r="D8107" s="4">
        <f t="shared" si="760"/>
        <v>42767.708333313676</v>
      </c>
      <c r="E8107" t="str">
        <f t="shared" si="761"/>
        <v>LRKPLGS</v>
      </c>
      <c r="F8107" s="39">
        <v>81.540863037109375</v>
      </c>
      <c r="G8107">
        <f t="shared" si="759"/>
        <v>1.4435574356398127E-3</v>
      </c>
      <c r="H8107" s="38">
        <f>G8107*SUMIF('Manual Inputs'!$B$11:$B$22,'Expanded kW'!A8107,'Manual Inputs'!$C$11:$C$22)</f>
        <v>38444.457849485712</v>
      </c>
    </row>
    <row r="8108" spans="1:8" x14ac:dyDescent="0.2">
      <c r="A8108">
        <f t="shared" si="756"/>
        <v>2</v>
      </c>
      <c r="B8108" t="b">
        <f t="shared" si="757"/>
        <v>0</v>
      </c>
      <c r="C8108" t="str">
        <f t="shared" si="758"/>
        <v>ON</v>
      </c>
      <c r="D8108" s="4">
        <f t="shared" si="760"/>
        <v>42767.74999998034</v>
      </c>
      <c r="E8108" t="str">
        <f t="shared" si="761"/>
        <v>LRKPLGS</v>
      </c>
      <c r="F8108" s="39">
        <v>79.950782775878906</v>
      </c>
      <c r="G8108">
        <f t="shared" si="759"/>
        <v>1.415407473781809E-3</v>
      </c>
      <c r="H8108" s="38">
        <f>G8108*SUMIF('Manual Inputs'!$B$11:$B$22,'Expanded kW'!A8108,'Manual Inputs'!$C$11:$C$22)</f>
        <v>37694.775159073746</v>
      </c>
    </row>
    <row r="8109" spans="1:8" x14ac:dyDescent="0.2">
      <c r="A8109">
        <f t="shared" si="756"/>
        <v>2</v>
      </c>
      <c r="B8109" t="b">
        <f t="shared" si="757"/>
        <v>0</v>
      </c>
      <c r="C8109" t="str">
        <f t="shared" si="758"/>
        <v>ON</v>
      </c>
      <c r="D8109" s="4">
        <f t="shared" si="760"/>
        <v>42767.791666647005</v>
      </c>
      <c r="E8109" t="str">
        <f t="shared" si="761"/>
        <v>LRKPLGS</v>
      </c>
      <c r="F8109" s="39">
        <v>76.401847839355469</v>
      </c>
      <c r="G8109">
        <f t="shared" si="759"/>
        <v>1.3525789578033996E-3</v>
      </c>
      <c r="H8109" s="38">
        <f>G8109*SUMIF('Manual Inputs'!$B$11:$B$22,'Expanded kW'!A8109,'Manual Inputs'!$C$11:$C$22)</f>
        <v>36021.541954322776</v>
      </c>
    </row>
    <row r="8110" spans="1:8" x14ac:dyDescent="0.2">
      <c r="A8110">
        <f t="shared" si="756"/>
        <v>2</v>
      </c>
      <c r="B8110" t="b">
        <f t="shared" si="757"/>
        <v>0</v>
      </c>
      <c r="C8110" t="str">
        <f t="shared" si="758"/>
        <v>ON</v>
      </c>
      <c r="D8110" s="4">
        <f t="shared" si="760"/>
        <v>42767.833333313669</v>
      </c>
      <c r="E8110" t="str">
        <f t="shared" si="761"/>
        <v>LRKPLGS</v>
      </c>
      <c r="F8110" s="39">
        <v>76.679679870605469</v>
      </c>
      <c r="G8110">
        <f t="shared" si="759"/>
        <v>1.3574975529669965E-3</v>
      </c>
      <c r="H8110" s="38">
        <f>G8110*SUMIF('Manual Inputs'!$B$11:$B$22,'Expanded kW'!A8110,'Manual Inputs'!$C$11:$C$22)</f>
        <v>36152.532741233699</v>
      </c>
    </row>
    <row r="8111" spans="1:8" x14ac:dyDescent="0.2">
      <c r="A8111">
        <f t="shared" si="756"/>
        <v>2</v>
      </c>
      <c r="B8111" t="b">
        <f t="shared" si="757"/>
        <v>0</v>
      </c>
      <c r="C8111" t="str">
        <f t="shared" si="758"/>
        <v>OFF</v>
      </c>
      <c r="D8111" s="4">
        <f t="shared" si="760"/>
        <v>42767.874999980333</v>
      </c>
      <c r="E8111" t="str">
        <f t="shared" si="761"/>
        <v>LRKPLGS</v>
      </c>
      <c r="F8111" s="39">
        <v>78.475204467773437</v>
      </c>
      <c r="G8111">
        <f t="shared" si="759"/>
        <v>1.3892845955193473E-3</v>
      </c>
      <c r="H8111" s="38">
        <f>G8111*SUMIF('Manual Inputs'!$B$11:$B$22,'Expanded kW'!A8111,'Manual Inputs'!$C$11:$C$22)</f>
        <v>36999.077248153189</v>
      </c>
    </row>
    <row r="8112" spans="1:8" x14ac:dyDescent="0.2">
      <c r="A8112">
        <f t="shared" si="756"/>
        <v>2</v>
      </c>
      <c r="B8112" t="b">
        <f t="shared" si="757"/>
        <v>0</v>
      </c>
      <c r="C8112" t="str">
        <f t="shared" si="758"/>
        <v>OFF</v>
      </c>
      <c r="D8112" s="4">
        <f t="shared" si="760"/>
        <v>42767.916666646997</v>
      </c>
      <c r="E8112" t="str">
        <f t="shared" si="761"/>
        <v>LRKPLGS</v>
      </c>
      <c r="F8112" s="39">
        <v>75.364906311035156</v>
      </c>
      <c r="G8112">
        <f t="shared" si="759"/>
        <v>1.3342214791383863E-3</v>
      </c>
      <c r="H8112" s="38">
        <f>G8112*SUMIF('Manual Inputs'!$B$11:$B$22,'Expanded kW'!A8112,'Manual Inputs'!$C$11:$C$22)</f>
        <v>35532.65020860076</v>
      </c>
    </row>
    <row r="8113" spans="1:8" x14ac:dyDescent="0.2">
      <c r="A8113">
        <f t="shared" si="756"/>
        <v>2</v>
      </c>
      <c r="B8113" t="b">
        <f t="shared" si="757"/>
        <v>0</v>
      </c>
      <c r="C8113" t="str">
        <f t="shared" si="758"/>
        <v>OFF</v>
      </c>
      <c r="D8113" s="4">
        <f t="shared" si="760"/>
        <v>42767.958333313662</v>
      </c>
      <c r="E8113" t="str">
        <f t="shared" si="761"/>
        <v>LRKPLGS</v>
      </c>
      <c r="F8113" s="39">
        <v>65.491958618164063</v>
      </c>
      <c r="G8113">
        <f t="shared" si="759"/>
        <v>1.1594358989656475E-3</v>
      </c>
      <c r="H8113" s="38">
        <f>G8113*SUMIF('Manual Inputs'!$B$11:$B$22,'Expanded kW'!A8113,'Manual Inputs'!$C$11:$C$22)</f>
        <v>30877.804683406583</v>
      </c>
    </row>
    <row r="8114" spans="1:8" x14ac:dyDescent="0.2">
      <c r="A8114">
        <f t="shared" si="756"/>
        <v>2</v>
      </c>
      <c r="B8114" t="b">
        <f t="shared" si="757"/>
        <v>0</v>
      </c>
      <c r="C8114" t="str">
        <f t="shared" si="758"/>
        <v>OFF</v>
      </c>
      <c r="D8114" s="4">
        <f t="shared" si="760"/>
        <v>42767.999999980326</v>
      </c>
      <c r="E8114" t="str">
        <f t="shared" si="761"/>
        <v>LRKPLGS</v>
      </c>
      <c r="F8114" s="39">
        <v>64.164764404296875</v>
      </c>
      <c r="G8114">
        <f t="shared" si="759"/>
        <v>1.1359399362715294E-3</v>
      </c>
      <c r="H8114" s="38">
        <f>G8114*SUMIF('Manual Inputs'!$B$11:$B$22,'Expanded kW'!A8114,'Manual Inputs'!$C$11:$C$22)</f>
        <v>30252.066125919431</v>
      </c>
    </row>
    <row r="8115" spans="1:8" x14ac:dyDescent="0.2">
      <c r="A8115">
        <f t="shared" si="756"/>
        <v>2</v>
      </c>
      <c r="B8115" t="b">
        <f t="shared" si="757"/>
        <v>0</v>
      </c>
      <c r="C8115" t="str">
        <f t="shared" si="758"/>
        <v>OFF</v>
      </c>
      <c r="D8115" s="4">
        <f t="shared" si="760"/>
        <v>42768.04166664699</v>
      </c>
      <c r="E8115" t="str">
        <f t="shared" si="761"/>
        <v>LRKPLGS</v>
      </c>
      <c r="F8115" s="39">
        <v>66.194190979003906</v>
      </c>
      <c r="G8115">
        <f t="shared" si="759"/>
        <v>1.1718678589459572E-3</v>
      </c>
      <c r="H8115" s="38">
        <f>G8115*SUMIF('Manual Inputs'!$B$11:$B$22,'Expanded kW'!A8115,'Manual Inputs'!$C$11:$C$22)</f>
        <v>31208.889508748278</v>
      </c>
    </row>
    <row r="8116" spans="1:8" x14ac:dyDescent="0.2">
      <c r="A8116">
        <f t="shared" si="756"/>
        <v>2</v>
      </c>
      <c r="B8116" t="b">
        <f t="shared" si="757"/>
        <v>0</v>
      </c>
      <c r="C8116" t="str">
        <f t="shared" si="758"/>
        <v>OFF</v>
      </c>
      <c r="D8116" s="4">
        <f t="shared" si="760"/>
        <v>42768.083333313654</v>
      </c>
      <c r="E8116" t="str">
        <f t="shared" si="761"/>
        <v>LRKPLGS</v>
      </c>
      <c r="F8116" s="39">
        <v>63.078262329101563</v>
      </c>
      <c r="G8116">
        <f t="shared" si="759"/>
        <v>1.1167050632144159E-3</v>
      </c>
      <c r="H8116" s="38">
        <f>G8116*SUMIF('Manual Inputs'!$B$11:$B$22,'Expanded kW'!A8116,'Manual Inputs'!$C$11:$C$22)</f>
        <v>29739.807833850395</v>
      </c>
    </row>
    <row r="8117" spans="1:8" x14ac:dyDescent="0.2">
      <c r="A8117">
        <f t="shared" si="756"/>
        <v>2</v>
      </c>
      <c r="B8117" t="b">
        <f t="shared" si="757"/>
        <v>0</v>
      </c>
      <c r="C8117" t="str">
        <f t="shared" si="758"/>
        <v>OFF</v>
      </c>
      <c r="D8117" s="4">
        <f t="shared" si="760"/>
        <v>42768.124999980319</v>
      </c>
      <c r="E8117" t="str">
        <f t="shared" si="761"/>
        <v>LRKPLGS</v>
      </c>
      <c r="F8117" s="39">
        <v>65.222480773925781</v>
      </c>
      <c r="G8117">
        <f t="shared" si="759"/>
        <v>1.1546652020254726E-3</v>
      </c>
      <c r="H8117" s="38">
        <f>G8117*SUMIF('Manual Inputs'!$B$11:$B$22,'Expanded kW'!A8117,'Manual Inputs'!$C$11:$C$22)</f>
        <v>30750.752684711475</v>
      </c>
    </row>
    <row r="8118" spans="1:8" x14ac:dyDescent="0.2">
      <c r="A8118">
        <f t="shared" si="756"/>
        <v>2</v>
      </c>
      <c r="B8118" t="b">
        <f t="shared" si="757"/>
        <v>0</v>
      </c>
      <c r="C8118" t="str">
        <f t="shared" si="758"/>
        <v>OFF</v>
      </c>
      <c r="D8118" s="4">
        <f t="shared" si="760"/>
        <v>42768.166666646983</v>
      </c>
      <c r="E8118" t="str">
        <f t="shared" si="761"/>
        <v>LRKPLGS</v>
      </c>
      <c r="F8118" s="39">
        <v>69.461570739746094</v>
      </c>
      <c r="G8118">
        <f t="shared" si="759"/>
        <v>1.2297118671278655E-3</v>
      </c>
      <c r="H8118" s="38">
        <f>G8118*SUMIF('Manual Inputs'!$B$11:$B$22,'Expanded kW'!A8118,'Manual Inputs'!$C$11:$C$22)</f>
        <v>32749.376557958796</v>
      </c>
    </row>
    <row r="8119" spans="1:8" x14ac:dyDescent="0.2">
      <c r="A8119">
        <f t="shared" si="756"/>
        <v>2</v>
      </c>
      <c r="B8119" t="b">
        <f t="shared" si="757"/>
        <v>0</v>
      </c>
      <c r="C8119" t="str">
        <f t="shared" si="758"/>
        <v>OFF</v>
      </c>
      <c r="D8119" s="4">
        <f t="shared" si="760"/>
        <v>42768.208333313647</v>
      </c>
      <c r="E8119" t="str">
        <f t="shared" si="761"/>
        <v>LRKPLGS</v>
      </c>
      <c r="F8119" s="39">
        <v>78.868759155273438</v>
      </c>
      <c r="G8119">
        <f t="shared" si="759"/>
        <v>1.3962518849777992E-3</v>
      </c>
      <c r="H8119" s="38">
        <f>G8119*SUMIF('Manual Inputs'!$B$11:$B$22,'Expanded kW'!A8119,'Manual Inputs'!$C$11:$C$22)</f>
        <v>37184.628345253732</v>
      </c>
    </row>
    <row r="8120" spans="1:8" x14ac:dyDescent="0.2">
      <c r="A8120">
        <f t="shared" si="756"/>
        <v>2</v>
      </c>
      <c r="B8120" t="b">
        <f t="shared" si="757"/>
        <v>0</v>
      </c>
      <c r="C8120" t="str">
        <f t="shared" si="758"/>
        <v>OFF</v>
      </c>
      <c r="D8120" s="4">
        <f t="shared" si="760"/>
        <v>42768.249999980311</v>
      </c>
      <c r="E8120" t="str">
        <f t="shared" si="761"/>
        <v>LRKPLGS</v>
      </c>
      <c r="F8120" s="39">
        <v>90.689720153808594</v>
      </c>
      <c r="G8120">
        <f t="shared" si="759"/>
        <v>1.6055240892476719E-3</v>
      </c>
      <c r="H8120" s="38">
        <f>G8120*SUMIF('Manual Inputs'!$B$11:$B$22,'Expanded kW'!A8120,'Manual Inputs'!$C$11:$C$22)</f>
        <v>42757.912952773506</v>
      </c>
    </row>
    <row r="8121" spans="1:8" x14ac:dyDescent="0.2">
      <c r="A8121">
        <f t="shared" si="756"/>
        <v>2</v>
      </c>
      <c r="B8121" t="b">
        <f t="shared" si="757"/>
        <v>0</v>
      </c>
      <c r="C8121" t="str">
        <f t="shared" si="758"/>
        <v>ON</v>
      </c>
      <c r="D8121" s="4">
        <f t="shared" si="760"/>
        <v>42768.291666646976</v>
      </c>
      <c r="E8121" t="str">
        <f t="shared" si="761"/>
        <v>LRKPLGS</v>
      </c>
      <c r="F8121" s="39">
        <v>102.47238922119141</v>
      </c>
      <c r="G8121">
        <f t="shared" si="759"/>
        <v>1.8141183928934753E-3</v>
      </c>
      <c r="H8121" s="38">
        <f>G8121*SUMIF('Manual Inputs'!$B$11:$B$22,'Expanded kW'!A8121,'Manual Inputs'!$C$11:$C$22)</f>
        <v>48313.143881704025</v>
      </c>
    </row>
    <row r="8122" spans="1:8" x14ac:dyDescent="0.2">
      <c r="A8122">
        <f t="shared" si="756"/>
        <v>2</v>
      </c>
      <c r="B8122" t="b">
        <f t="shared" si="757"/>
        <v>0</v>
      </c>
      <c r="C8122" t="str">
        <f t="shared" si="758"/>
        <v>ON</v>
      </c>
      <c r="D8122" s="4">
        <f t="shared" si="760"/>
        <v>42768.33333331364</v>
      </c>
      <c r="E8122" t="str">
        <f t="shared" si="761"/>
        <v>LRKPLGS</v>
      </c>
      <c r="F8122" s="39">
        <v>111.20733642578125</v>
      </c>
      <c r="G8122">
        <f t="shared" si="759"/>
        <v>1.9687573986318413E-3</v>
      </c>
      <c r="H8122" s="38">
        <f>G8122*SUMIF('Manual Inputs'!$B$11:$B$22,'Expanded kW'!A8122,'Manual Inputs'!$C$11:$C$22)</f>
        <v>52431.450913498746</v>
      </c>
    </row>
    <row r="8123" spans="1:8" x14ac:dyDescent="0.2">
      <c r="A8123">
        <f t="shared" si="756"/>
        <v>2</v>
      </c>
      <c r="B8123" t="b">
        <f t="shared" si="757"/>
        <v>0</v>
      </c>
      <c r="C8123" t="str">
        <f t="shared" si="758"/>
        <v>ON</v>
      </c>
      <c r="D8123" s="4">
        <f t="shared" si="760"/>
        <v>42768.374999980304</v>
      </c>
      <c r="E8123" t="str">
        <f t="shared" si="761"/>
        <v>LRKPLGS</v>
      </c>
      <c r="F8123" s="39">
        <v>110.34255981445312</v>
      </c>
      <c r="G8123">
        <f t="shared" si="759"/>
        <v>1.9534478389711596E-3</v>
      </c>
      <c r="H8123" s="38">
        <f>G8123*SUMIF('Manual Inputs'!$B$11:$B$22,'Expanded kW'!A8123,'Manual Inputs'!$C$11:$C$22)</f>
        <v>52023.730578624498</v>
      </c>
    </row>
    <row r="8124" spans="1:8" x14ac:dyDescent="0.2">
      <c r="A8124">
        <f t="shared" si="756"/>
        <v>2</v>
      </c>
      <c r="B8124" t="b">
        <f t="shared" si="757"/>
        <v>0</v>
      </c>
      <c r="C8124" t="str">
        <f t="shared" si="758"/>
        <v>ON</v>
      </c>
      <c r="D8124" s="4">
        <f t="shared" si="760"/>
        <v>42768.416666646968</v>
      </c>
      <c r="E8124" t="str">
        <f t="shared" si="761"/>
        <v>LRKPLGS</v>
      </c>
      <c r="F8124" s="39">
        <v>110.89128875732422</v>
      </c>
      <c r="G8124">
        <f t="shared" si="759"/>
        <v>1.9631622535128826E-3</v>
      </c>
      <c r="H8124" s="38">
        <f>G8124*SUMIF('Manual Inputs'!$B$11:$B$22,'Expanded kW'!A8124,'Manual Inputs'!$C$11:$C$22)</f>
        <v>52282.442418667204</v>
      </c>
    </row>
    <row r="8125" spans="1:8" x14ac:dyDescent="0.2">
      <c r="A8125">
        <f t="shared" si="756"/>
        <v>2</v>
      </c>
      <c r="B8125" t="b">
        <f t="shared" si="757"/>
        <v>0</v>
      </c>
      <c r="C8125" t="str">
        <f t="shared" si="758"/>
        <v>ON</v>
      </c>
      <c r="D8125" s="4">
        <f t="shared" si="760"/>
        <v>42768.458333313632</v>
      </c>
      <c r="E8125" t="str">
        <f t="shared" si="761"/>
        <v>LRKPLGS</v>
      </c>
      <c r="F8125" s="39">
        <v>109.80316925048828</v>
      </c>
      <c r="G8125">
        <f t="shared" si="759"/>
        <v>1.9438987462791794E-3</v>
      </c>
      <c r="H8125" s="38">
        <f>G8125*SUMIF('Manual Inputs'!$B$11:$B$22,'Expanded kW'!A8125,'Manual Inputs'!$C$11:$C$22)</f>
        <v>51769.421548423044</v>
      </c>
    </row>
    <row r="8126" spans="1:8" x14ac:dyDescent="0.2">
      <c r="A8126">
        <f t="shared" si="756"/>
        <v>2</v>
      </c>
      <c r="B8126" t="b">
        <f t="shared" si="757"/>
        <v>0</v>
      </c>
      <c r="C8126" t="str">
        <f t="shared" si="758"/>
        <v>ON</v>
      </c>
      <c r="D8126" s="4">
        <f t="shared" si="760"/>
        <v>42768.499999980297</v>
      </c>
      <c r="E8126" t="str">
        <f t="shared" si="761"/>
        <v>LRKPLGS</v>
      </c>
      <c r="F8126" s="39">
        <v>111.16597747802734</v>
      </c>
      <c r="G8126">
        <f t="shared" si="759"/>
        <v>1.9680252011257489E-3</v>
      </c>
      <c r="H8126" s="38">
        <f>G8126*SUMIF('Manual Inputs'!$B$11:$B$22,'Expanded kW'!A8126,'Manual Inputs'!$C$11:$C$22)</f>
        <v>52411.951214030261</v>
      </c>
    </row>
    <row r="8127" spans="1:8" x14ac:dyDescent="0.2">
      <c r="A8127">
        <f t="shared" si="756"/>
        <v>2</v>
      </c>
      <c r="B8127" t="b">
        <f t="shared" si="757"/>
        <v>0</v>
      </c>
      <c r="C8127" t="str">
        <f t="shared" si="758"/>
        <v>ON</v>
      </c>
      <c r="D8127" s="4">
        <f t="shared" si="760"/>
        <v>42768.541666646961</v>
      </c>
      <c r="E8127" t="str">
        <f t="shared" si="761"/>
        <v>LRKPLGS</v>
      </c>
      <c r="F8127" s="39">
        <v>104.78829193115234</v>
      </c>
      <c r="G8127">
        <f t="shared" si="759"/>
        <v>1.8551179414960091E-3</v>
      </c>
      <c r="H8127" s="38">
        <f>G8127*SUMIF('Manual Inputs'!$B$11:$B$22,'Expanded kW'!A8127,'Manual Inputs'!$C$11:$C$22)</f>
        <v>49405.03352820046</v>
      </c>
    </row>
    <row r="8128" spans="1:8" x14ac:dyDescent="0.2">
      <c r="A8128">
        <f t="shared" si="756"/>
        <v>2</v>
      </c>
      <c r="B8128" t="b">
        <f t="shared" si="757"/>
        <v>0</v>
      </c>
      <c r="C8128" t="str">
        <f t="shared" si="758"/>
        <v>ON</v>
      </c>
      <c r="D8128" s="4">
        <f t="shared" si="760"/>
        <v>42768.583333313625</v>
      </c>
      <c r="E8128" t="str">
        <f t="shared" si="761"/>
        <v>LRKPLGS</v>
      </c>
      <c r="F8128" s="39">
        <v>112.42687225341797</v>
      </c>
      <c r="G8128">
        <f t="shared" si="759"/>
        <v>1.9903474327134397E-3</v>
      </c>
      <c r="H8128" s="38">
        <f>G8128*SUMIF('Manual Inputs'!$B$11:$B$22,'Expanded kW'!A8128,'Manual Inputs'!$C$11:$C$22)</f>
        <v>53006.431260471283</v>
      </c>
    </row>
    <row r="8129" spans="1:8" x14ac:dyDescent="0.2">
      <c r="A8129">
        <f t="shared" si="756"/>
        <v>2</v>
      </c>
      <c r="B8129" t="b">
        <f t="shared" si="757"/>
        <v>0</v>
      </c>
      <c r="C8129" t="str">
        <f t="shared" si="758"/>
        <v>ON</v>
      </c>
      <c r="D8129" s="4">
        <f t="shared" si="760"/>
        <v>42768.624999980289</v>
      </c>
      <c r="E8129" t="str">
        <f t="shared" si="761"/>
        <v>LRKPLGS</v>
      </c>
      <c r="F8129" s="39">
        <v>104.86339569091797</v>
      </c>
      <c r="G8129">
        <f t="shared" si="759"/>
        <v>1.8564475397712301E-3</v>
      </c>
      <c r="H8129" s="38">
        <f>G8129*SUMIF('Manual Inputs'!$B$11:$B$22,'Expanded kW'!A8129,'Manual Inputs'!$C$11:$C$22)</f>
        <v>49440.443054407377</v>
      </c>
    </row>
    <row r="8130" spans="1:8" x14ac:dyDescent="0.2">
      <c r="A8130">
        <f t="shared" ref="A8130:A8193" si="762">MONTH(D8130)</f>
        <v>2</v>
      </c>
      <c r="B8130" t="b">
        <f t="shared" ref="B8130:B8193" si="763">IF(ISNA(VLOOKUP(DATE(YEAR(D8130),MONTH(D8130),DAY(D8130)),Holidays,1,FALSE)),FALSE,TRUE)</f>
        <v>0</v>
      </c>
      <c r="C8130" t="str">
        <f t="shared" ref="C8130:C8193" si="764">IF(OR(HOUR(D8130)&lt;PkStart,HOUR(D8130)&gt;OPkStart-1,WEEKDAY(D8130,2)&gt;5,B8130)=TRUE,"OFF","ON")</f>
        <v>ON</v>
      </c>
      <c r="D8130" s="4">
        <f t="shared" si="760"/>
        <v>42768.666666646954</v>
      </c>
      <c r="E8130" t="str">
        <f t="shared" si="761"/>
        <v>LRKPLGS</v>
      </c>
      <c r="F8130" s="39">
        <v>99.381072998046875</v>
      </c>
      <c r="G8130">
        <f t="shared" ref="G8130:G8193" si="765">IF(SUMIF($A$2:$A$8761,A8130,$F$2:$F$8761)=0,0,F8130/SUMIF($A$2:$A$8761,A8130,$F$2:$F$8761))</f>
        <v>1.7593913228868287E-3</v>
      </c>
      <c r="H8130" s="38">
        <f>G8130*SUMIF('Manual Inputs'!$B$11:$B$22,'Expanded kW'!A8130,'Manual Inputs'!$C$11:$C$22)</f>
        <v>46855.666344508652</v>
      </c>
    </row>
    <row r="8131" spans="1:8" x14ac:dyDescent="0.2">
      <c r="A8131">
        <f t="shared" si="762"/>
        <v>2</v>
      </c>
      <c r="B8131" t="b">
        <f t="shared" si="763"/>
        <v>0</v>
      </c>
      <c r="C8131" t="str">
        <f t="shared" si="764"/>
        <v>ON</v>
      </c>
      <c r="D8131" s="4">
        <f t="shared" si="760"/>
        <v>42768.708333313618</v>
      </c>
      <c r="E8131" t="str">
        <f t="shared" si="761"/>
        <v>LRKPLGS</v>
      </c>
      <c r="F8131" s="39">
        <v>93.446067810058594</v>
      </c>
      <c r="G8131">
        <f t="shared" si="765"/>
        <v>1.6543210482960109E-3</v>
      </c>
      <c r="H8131" s="38">
        <f>G8131*SUMIF('Manual Inputs'!$B$11:$B$22,'Expanded kW'!A8131,'Manual Inputs'!$C$11:$C$22)</f>
        <v>44057.461269315194</v>
      </c>
    </row>
    <row r="8132" spans="1:8" x14ac:dyDescent="0.2">
      <c r="A8132">
        <f t="shared" si="762"/>
        <v>2</v>
      </c>
      <c r="B8132" t="b">
        <f t="shared" si="763"/>
        <v>0</v>
      </c>
      <c r="C8132" t="str">
        <f t="shared" si="764"/>
        <v>ON</v>
      </c>
      <c r="D8132" s="4">
        <f t="shared" ref="D8132:D8195" si="766">+D8131+1/24</f>
        <v>42768.749999980282</v>
      </c>
      <c r="E8132" t="str">
        <f t="shared" ref="E8132:E8195" si="767">+E8131</f>
        <v>LRKPLGS</v>
      </c>
      <c r="F8132" s="39">
        <v>93.12237548828125</v>
      </c>
      <c r="G8132">
        <f t="shared" si="765"/>
        <v>1.6485905661726057E-3</v>
      </c>
      <c r="H8132" s="38">
        <f>G8132*SUMIF('Manual Inputs'!$B$11:$B$22,'Expanded kW'!A8132,'Manual Inputs'!$C$11:$C$22)</f>
        <v>43904.848513486162</v>
      </c>
    </row>
    <row r="8133" spans="1:8" x14ac:dyDescent="0.2">
      <c r="A8133">
        <f t="shared" si="762"/>
        <v>2</v>
      </c>
      <c r="B8133" t="b">
        <f t="shared" si="763"/>
        <v>0</v>
      </c>
      <c r="C8133" t="str">
        <f t="shared" si="764"/>
        <v>ON</v>
      </c>
      <c r="D8133" s="4">
        <f t="shared" si="766"/>
        <v>42768.791666646946</v>
      </c>
      <c r="E8133" t="str">
        <f t="shared" si="767"/>
        <v>LRKPLGS</v>
      </c>
      <c r="F8133" s="39">
        <v>89.591026306152344</v>
      </c>
      <c r="G8133">
        <f t="shared" si="765"/>
        <v>1.5860733793311714E-3</v>
      </c>
      <c r="H8133" s="38">
        <f>G8133*SUMIF('Manual Inputs'!$B$11:$B$22,'Expanded kW'!A8133,'Manual Inputs'!$C$11:$C$22)</f>
        <v>42239.906547856168</v>
      </c>
    </row>
    <row r="8134" spans="1:8" x14ac:dyDescent="0.2">
      <c r="A8134">
        <f t="shared" si="762"/>
        <v>2</v>
      </c>
      <c r="B8134" t="b">
        <f t="shared" si="763"/>
        <v>0</v>
      </c>
      <c r="C8134" t="str">
        <f t="shared" si="764"/>
        <v>ON</v>
      </c>
      <c r="D8134" s="4">
        <f t="shared" si="766"/>
        <v>42768.833333313611</v>
      </c>
      <c r="E8134" t="str">
        <f t="shared" si="767"/>
        <v>LRKPLGS</v>
      </c>
      <c r="F8134" s="39">
        <v>80.581344604492188</v>
      </c>
      <c r="G8134">
        <f t="shared" si="765"/>
        <v>1.4265706155787148E-3</v>
      </c>
      <c r="H8134" s="38">
        <f>G8134*SUMIF('Manual Inputs'!$B$11:$B$22,'Expanded kW'!A8134,'Manual Inputs'!$C$11:$C$22)</f>
        <v>37992.069138297207</v>
      </c>
    </row>
    <row r="8135" spans="1:8" x14ac:dyDescent="0.2">
      <c r="A8135">
        <f t="shared" si="762"/>
        <v>2</v>
      </c>
      <c r="B8135" t="b">
        <f t="shared" si="763"/>
        <v>0</v>
      </c>
      <c r="C8135" t="str">
        <f t="shared" si="764"/>
        <v>OFF</v>
      </c>
      <c r="D8135" s="4">
        <f t="shared" si="766"/>
        <v>42768.874999980275</v>
      </c>
      <c r="E8135" t="str">
        <f t="shared" si="767"/>
        <v>LRKPLGS</v>
      </c>
      <c r="F8135" s="39">
        <v>79.521934509277344</v>
      </c>
      <c r="G8135">
        <f t="shared" si="765"/>
        <v>1.4078153649794752E-3</v>
      </c>
      <c r="H8135" s="38">
        <f>G8135*SUMIF('Manual Inputs'!$B$11:$B$22,'Expanded kW'!A8135,'Manual Inputs'!$C$11:$C$22)</f>
        <v>37492.584030661412</v>
      </c>
    </row>
    <row r="8136" spans="1:8" x14ac:dyDescent="0.2">
      <c r="A8136">
        <f t="shared" si="762"/>
        <v>2</v>
      </c>
      <c r="B8136" t="b">
        <f t="shared" si="763"/>
        <v>0</v>
      </c>
      <c r="C8136" t="str">
        <f t="shared" si="764"/>
        <v>OFF</v>
      </c>
      <c r="D8136" s="4">
        <f t="shared" si="766"/>
        <v>42768.916666646939</v>
      </c>
      <c r="E8136" t="str">
        <f t="shared" si="767"/>
        <v>LRKPLGS</v>
      </c>
      <c r="F8136" s="39">
        <v>78.793228149414063</v>
      </c>
      <c r="G8136">
        <f t="shared" si="765"/>
        <v>1.3949147229578187E-3</v>
      </c>
      <c r="H8136" s="38">
        <f>G8136*SUMIF('Manual Inputs'!$B$11:$B$22,'Expanded kW'!A8136,'Manual Inputs'!$C$11:$C$22)</f>
        <v>37149.017383302446</v>
      </c>
    </row>
    <row r="8137" spans="1:8" x14ac:dyDescent="0.2">
      <c r="A8137">
        <f t="shared" si="762"/>
        <v>2</v>
      </c>
      <c r="B8137" t="b">
        <f t="shared" si="763"/>
        <v>0</v>
      </c>
      <c r="C8137" t="str">
        <f t="shared" si="764"/>
        <v>OFF</v>
      </c>
      <c r="D8137" s="4">
        <f t="shared" si="766"/>
        <v>42768.958333313603</v>
      </c>
      <c r="E8137" t="str">
        <f t="shared" si="767"/>
        <v>LRKPLGS</v>
      </c>
      <c r="F8137" s="39">
        <v>79.194557189941406</v>
      </c>
      <c r="G8137">
        <f t="shared" si="765"/>
        <v>1.4020196455575193E-3</v>
      </c>
      <c r="H8137" s="38">
        <f>G8137*SUMIF('Manual Inputs'!$B$11:$B$22,'Expanded kW'!A8137,'Manual Inputs'!$C$11:$C$22)</f>
        <v>37338.233891537173</v>
      </c>
    </row>
    <row r="8138" spans="1:8" x14ac:dyDescent="0.2">
      <c r="A8138">
        <f t="shared" si="762"/>
        <v>2</v>
      </c>
      <c r="B8138" t="b">
        <f t="shared" si="763"/>
        <v>0</v>
      </c>
      <c r="C8138" t="str">
        <f t="shared" si="764"/>
        <v>OFF</v>
      </c>
      <c r="D8138" s="4">
        <f t="shared" si="766"/>
        <v>42768.999999980268</v>
      </c>
      <c r="E8138" t="str">
        <f t="shared" si="767"/>
        <v>LRKPLGS</v>
      </c>
      <c r="F8138" s="39">
        <v>73.437103271484375</v>
      </c>
      <c r="G8138">
        <f t="shared" si="765"/>
        <v>1.3000926471817506E-3</v>
      </c>
      <c r="H8138" s="38">
        <f>G8138*SUMIF('Manual Inputs'!$B$11:$B$22,'Expanded kW'!A8138,'Manual Inputs'!$C$11:$C$22)</f>
        <v>34623.739756397292</v>
      </c>
    </row>
    <row r="8139" spans="1:8" x14ac:dyDescent="0.2">
      <c r="A8139">
        <f t="shared" si="762"/>
        <v>2</v>
      </c>
      <c r="B8139" t="b">
        <f t="shared" si="763"/>
        <v>0</v>
      </c>
      <c r="C8139" t="str">
        <f t="shared" si="764"/>
        <v>OFF</v>
      </c>
      <c r="D8139" s="4">
        <f t="shared" si="766"/>
        <v>42769.041666646932</v>
      </c>
      <c r="E8139" t="str">
        <f t="shared" si="767"/>
        <v>LRKPLGS</v>
      </c>
      <c r="F8139" s="39">
        <v>72.177360534667969</v>
      </c>
      <c r="G8139">
        <f t="shared" si="765"/>
        <v>1.2777908106915363E-3</v>
      </c>
      <c r="H8139" s="38">
        <f>G8139*SUMIF('Manual Inputs'!$B$11:$B$22,'Expanded kW'!A8139,'Manual Inputs'!$C$11:$C$22)</f>
        <v>34029.802867052698</v>
      </c>
    </row>
    <row r="8140" spans="1:8" x14ac:dyDescent="0.2">
      <c r="A8140">
        <f t="shared" si="762"/>
        <v>2</v>
      </c>
      <c r="B8140" t="b">
        <f t="shared" si="763"/>
        <v>0</v>
      </c>
      <c r="C8140" t="str">
        <f t="shared" si="764"/>
        <v>OFF</v>
      </c>
      <c r="D8140" s="4">
        <f t="shared" si="766"/>
        <v>42769.083333313596</v>
      </c>
      <c r="E8140" t="str">
        <f t="shared" si="767"/>
        <v>LRKPLGS</v>
      </c>
      <c r="F8140" s="39">
        <v>71.674453735351562</v>
      </c>
      <c r="G8140">
        <f t="shared" si="765"/>
        <v>1.2688876077752681E-3</v>
      </c>
      <c r="H8140" s="38">
        <f>G8140*SUMIF('Manual Inputs'!$B$11:$B$22,'Expanded kW'!A8140,'Manual Inputs'!$C$11:$C$22)</f>
        <v>33792.695010593779</v>
      </c>
    </row>
    <row r="8141" spans="1:8" x14ac:dyDescent="0.2">
      <c r="A8141">
        <f t="shared" si="762"/>
        <v>2</v>
      </c>
      <c r="B8141" t="b">
        <f t="shared" si="763"/>
        <v>0</v>
      </c>
      <c r="C8141" t="str">
        <f t="shared" si="764"/>
        <v>OFF</v>
      </c>
      <c r="D8141" s="4">
        <f t="shared" si="766"/>
        <v>42769.12499998026</v>
      </c>
      <c r="E8141" t="str">
        <f t="shared" si="767"/>
        <v>LRKPLGS</v>
      </c>
      <c r="F8141" s="39">
        <v>74.209602355957031</v>
      </c>
      <c r="G8141">
        <f t="shared" si="765"/>
        <v>1.3137685730412543E-3</v>
      </c>
      <c r="H8141" s="38">
        <f>G8141*SUMIF('Manual Inputs'!$B$11:$B$22,'Expanded kW'!A8141,'Manual Inputs'!$C$11:$C$22)</f>
        <v>34987.953567554279</v>
      </c>
    </row>
    <row r="8142" spans="1:8" x14ac:dyDescent="0.2">
      <c r="A8142">
        <f t="shared" si="762"/>
        <v>2</v>
      </c>
      <c r="B8142" t="b">
        <f t="shared" si="763"/>
        <v>0</v>
      </c>
      <c r="C8142" t="str">
        <f t="shared" si="764"/>
        <v>OFF</v>
      </c>
      <c r="D8142" s="4">
        <f t="shared" si="766"/>
        <v>42769.166666646925</v>
      </c>
      <c r="E8142" t="str">
        <f t="shared" si="767"/>
        <v>LRKPLGS</v>
      </c>
      <c r="F8142" s="39">
        <v>76.357269287109375</v>
      </c>
      <c r="G8142">
        <f t="shared" si="765"/>
        <v>1.3517897620778697E-3</v>
      </c>
      <c r="H8142" s="38">
        <f>G8142*SUMIF('Manual Inputs'!$B$11:$B$22,'Expanded kW'!A8142,'Manual Inputs'!$C$11:$C$22)</f>
        <v>36000.524292637783</v>
      </c>
    </row>
    <row r="8143" spans="1:8" x14ac:dyDescent="0.2">
      <c r="A8143">
        <f t="shared" si="762"/>
        <v>2</v>
      </c>
      <c r="B8143" t="b">
        <f t="shared" si="763"/>
        <v>0</v>
      </c>
      <c r="C8143" t="str">
        <f t="shared" si="764"/>
        <v>OFF</v>
      </c>
      <c r="D8143" s="4">
        <f t="shared" si="766"/>
        <v>42769.208333313589</v>
      </c>
      <c r="E8143" t="str">
        <f t="shared" si="767"/>
        <v>LRKPLGS</v>
      </c>
      <c r="F8143" s="39">
        <v>92.937400817871094</v>
      </c>
      <c r="G8143">
        <f t="shared" si="765"/>
        <v>1.6453158698923605E-3</v>
      </c>
      <c r="H8143" s="38">
        <f>G8143*SUMIF('Manual Inputs'!$B$11:$B$22,'Expanded kW'!A8143,'Manual Inputs'!$C$11:$C$22)</f>
        <v>43817.637627374133</v>
      </c>
    </row>
    <row r="8144" spans="1:8" x14ac:dyDescent="0.2">
      <c r="A8144">
        <f t="shared" si="762"/>
        <v>2</v>
      </c>
      <c r="B8144" t="b">
        <f t="shared" si="763"/>
        <v>0</v>
      </c>
      <c r="C8144" t="str">
        <f t="shared" si="764"/>
        <v>OFF</v>
      </c>
      <c r="D8144" s="4">
        <f t="shared" si="766"/>
        <v>42769.249999980253</v>
      </c>
      <c r="E8144" t="str">
        <f t="shared" si="767"/>
        <v>LRKPLGS</v>
      </c>
      <c r="F8144" s="39">
        <v>108.66646575927734</v>
      </c>
      <c r="G8144">
        <f t="shared" si="765"/>
        <v>1.9237751332128264E-3</v>
      </c>
      <c r="H8144" s="38">
        <f>G8144*SUMIF('Manual Inputs'!$B$11:$B$22,'Expanded kW'!A8144,'Manual Inputs'!$C$11:$C$22)</f>
        <v>51233.494556390426</v>
      </c>
    </row>
    <row r="8145" spans="1:8" x14ac:dyDescent="0.2">
      <c r="A8145">
        <f t="shared" si="762"/>
        <v>2</v>
      </c>
      <c r="B8145" t="b">
        <f t="shared" si="763"/>
        <v>0</v>
      </c>
      <c r="C8145" t="str">
        <f t="shared" si="764"/>
        <v>ON</v>
      </c>
      <c r="D8145" s="4">
        <f t="shared" si="766"/>
        <v>42769.291666646917</v>
      </c>
      <c r="E8145" t="str">
        <f t="shared" si="767"/>
        <v>LRKPLGS</v>
      </c>
      <c r="F8145" s="39">
        <v>115.61807250976562</v>
      </c>
      <c r="G8145">
        <f t="shared" si="765"/>
        <v>2.0468427981913577E-3</v>
      </c>
      <c r="H8145" s="38">
        <f>G8145*SUMIF('Manual Inputs'!$B$11:$B$22,'Expanded kW'!A8145,'Manual Inputs'!$C$11:$C$22)</f>
        <v>54511.001597047092</v>
      </c>
    </row>
    <row r="8146" spans="1:8" x14ac:dyDescent="0.2">
      <c r="A8146">
        <f t="shared" si="762"/>
        <v>2</v>
      </c>
      <c r="B8146" t="b">
        <f t="shared" si="763"/>
        <v>0</v>
      </c>
      <c r="C8146" t="str">
        <f t="shared" si="764"/>
        <v>ON</v>
      </c>
      <c r="D8146" s="4">
        <f t="shared" si="766"/>
        <v>42769.333333313582</v>
      </c>
      <c r="E8146" t="str">
        <f t="shared" si="767"/>
        <v>LRKPLGS</v>
      </c>
      <c r="F8146" s="39">
        <v>124.07144165039062</v>
      </c>
      <c r="G8146">
        <f t="shared" si="765"/>
        <v>2.1964968909326103E-3</v>
      </c>
      <c r="H8146" s="38">
        <f>G8146*SUMIF('Manual Inputs'!$B$11:$B$22,'Expanded kW'!A8146,'Manual Inputs'!$C$11:$C$22)</f>
        <v>58496.551682100762</v>
      </c>
    </row>
    <row r="8147" spans="1:8" x14ac:dyDescent="0.2">
      <c r="A8147">
        <f t="shared" si="762"/>
        <v>2</v>
      </c>
      <c r="B8147" t="b">
        <f t="shared" si="763"/>
        <v>0</v>
      </c>
      <c r="C8147" t="str">
        <f t="shared" si="764"/>
        <v>ON</v>
      </c>
      <c r="D8147" s="4">
        <f t="shared" si="766"/>
        <v>42769.374999980246</v>
      </c>
      <c r="E8147" t="str">
        <f t="shared" si="767"/>
        <v>LRKPLGS</v>
      </c>
      <c r="F8147" s="39">
        <v>125.24292755126953</v>
      </c>
      <c r="G8147">
        <f t="shared" si="765"/>
        <v>2.2172362738625078E-3</v>
      </c>
      <c r="H8147" s="38">
        <f>G8147*SUMIF('Manual Inputs'!$B$11:$B$22,'Expanded kW'!A8147,'Manual Inputs'!$C$11:$C$22)</f>
        <v>59048.877701965292</v>
      </c>
    </row>
    <row r="8148" spans="1:8" x14ac:dyDescent="0.2">
      <c r="A8148">
        <f t="shared" si="762"/>
        <v>2</v>
      </c>
      <c r="B8148" t="b">
        <f t="shared" si="763"/>
        <v>0</v>
      </c>
      <c r="C8148" t="str">
        <f t="shared" si="764"/>
        <v>ON</v>
      </c>
      <c r="D8148" s="4">
        <f t="shared" si="766"/>
        <v>42769.41666664691</v>
      </c>
      <c r="E8148" t="str">
        <f t="shared" si="767"/>
        <v>LRKPLGS</v>
      </c>
      <c r="F8148" s="39">
        <v>118.17493438720703</v>
      </c>
      <c r="G8148">
        <f t="shared" si="765"/>
        <v>2.0921081637713702E-3</v>
      </c>
      <c r="H8148" s="38">
        <f>G8148*SUMIF('Manual Inputs'!$B$11:$B$22,'Expanded kW'!A8148,'Manual Inputs'!$C$11:$C$22)</f>
        <v>55716.49740630186</v>
      </c>
    </row>
    <row r="8149" spans="1:8" x14ac:dyDescent="0.2">
      <c r="A8149">
        <f t="shared" si="762"/>
        <v>2</v>
      </c>
      <c r="B8149" t="b">
        <f t="shared" si="763"/>
        <v>0</v>
      </c>
      <c r="C8149" t="str">
        <f t="shared" si="764"/>
        <v>ON</v>
      </c>
      <c r="D8149" s="4">
        <f t="shared" si="766"/>
        <v>42769.458333313574</v>
      </c>
      <c r="E8149" t="str">
        <f t="shared" si="767"/>
        <v>LRKPLGS</v>
      </c>
      <c r="F8149" s="39">
        <v>114.73866271972656</v>
      </c>
      <c r="G8149">
        <f t="shared" si="765"/>
        <v>2.0312741802726631E-3</v>
      </c>
      <c r="H8149" s="38">
        <f>G8149*SUMIF('Manual Inputs'!$B$11:$B$22,'Expanded kW'!A8149,'Manual Inputs'!$C$11:$C$22)</f>
        <v>54096.382087928134</v>
      </c>
    </row>
    <row r="8150" spans="1:8" x14ac:dyDescent="0.2">
      <c r="A8150">
        <f t="shared" si="762"/>
        <v>2</v>
      </c>
      <c r="B8150" t="b">
        <f t="shared" si="763"/>
        <v>0</v>
      </c>
      <c r="C8150" t="str">
        <f t="shared" si="764"/>
        <v>ON</v>
      </c>
      <c r="D8150" s="4">
        <f t="shared" si="766"/>
        <v>42769.499999980238</v>
      </c>
      <c r="E8150" t="str">
        <f t="shared" si="767"/>
        <v>LRKPLGS</v>
      </c>
      <c r="F8150" s="39">
        <v>118.45015716552734</v>
      </c>
      <c r="G8150">
        <f t="shared" si="765"/>
        <v>2.0969805660651861E-3</v>
      </c>
      <c r="H8150" s="38">
        <f>G8150*SUMIF('Manual Inputs'!$B$11:$B$22,'Expanded kW'!A8150,'Manual Inputs'!$C$11:$C$22)</f>
        <v>55846.25799634539</v>
      </c>
    </row>
    <row r="8151" spans="1:8" x14ac:dyDescent="0.2">
      <c r="A8151">
        <f t="shared" si="762"/>
        <v>2</v>
      </c>
      <c r="B8151" t="b">
        <f t="shared" si="763"/>
        <v>0</v>
      </c>
      <c r="C8151" t="str">
        <f t="shared" si="764"/>
        <v>ON</v>
      </c>
      <c r="D8151" s="4">
        <f t="shared" si="766"/>
        <v>42769.541666646903</v>
      </c>
      <c r="E8151" t="str">
        <f t="shared" si="767"/>
        <v>LRKPLGS</v>
      </c>
      <c r="F8151" s="39">
        <v>115.05086517333984</v>
      </c>
      <c r="G8151">
        <f t="shared" si="765"/>
        <v>2.0368012516887865E-3</v>
      </c>
      <c r="H8151" s="38">
        <f>G8151*SUMIF('Manual Inputs'!$B$11:$B$22,'Expanded kW'!A8151,'Manual Inputs'!$C$11:$C$22)</f>
        <v>54243.577661060335</v>
      </c>
    </row>
    <row r="8152" spans="1:8" x14ac:dyDescent="0.2">
      <c r="A8152">
        <f t="shared" si="762"/>
        <v>2</v>
      </c>
      <c r="B8152" t="b">
        <f t="shared" si="763"/>
        <v>0</v>
      </c>
      <c r="C8152" t="str">
        <f t="shared" si="764"/>
        <v>ON</v>
      </c>
      <c r="D8152" s="4">
        <f t="shared" si="766"/>
        <v>42769.583333313567</v>
      </c>
      <c r="E8152" t="str">
        <f t="shared" si="767"/>
        <v>LRKPLGS</v>
      </c>
      <c r="F8152" s="39">
        <v>116.58892059326172</v>
      </c>
      <c r="G8152">
        <f t="shared" si="765"/>
        <v>2.0640301925554526E-3</v>
      </c>
      <c r="H8152" s="38">
        <f>G8152*SUMIF('Manual Inputs'!$B$11:$B$22,'Expanded kW'!A8152,'Manual Inputs'!$C$11:$C$22)</f>
        <v>54968.731952528287</v>
      </c>
    </row>
    <row r="8153" spans="1:8" x14ac:dyDescent="0.2">
      <c r="A8153">
        <f t="shared" si="762"/>
        <v>2</v>
      </c>
      <c r="B8153" t="b">
        <f t="shared" si="763"/>
        <v>0</v>
      </c>
      <c r="C8153" t="str">
        <f t="shared" si="764"/>
        <v>ON</v>
      </c>
      <c r="D8153" s="4">
        <f t="shared" si="766"/>
        <v>42769.624999980231</v>
      </c>
      <c r="E8153" t="str">
        <f t="shared" si="767"/>
        <v>LRKPLGS</v>
      </c>
      <c r="F8153" s="39">
        <v>109.49192047119141</v>
      </c>
      <c r="G8153">
        <f t="shared" si="765"/>
        <v>1.9383885582218941E-3</v>
      </c>
      <c r="H8153" s="38">
        <f>G8153*SUMIF('Manual Inputs'!$B$11:$B$22,'Expanded kW'!A8153,'Manual Inputs'!$C$11:$C$22)</f>
        <v>51622.675608648809</v>
      </c>
    </row>
    <row r="8154" spans="1:8" x14ac:dyDescent="0.2">
      <c r="A8154">
        <f t="shared" si="762"/>
        <v>2</v>
      </c>
      <c r="B8154" t="b">
        <f t="shared" si="763"/>
        <v>0</v>
      </c>
      <c r="C8154" t="str">
        <f t="shared" si="764"/>
        <v>ON</v>
      </c>
      <c r="D8154" s="4">
        <f t="shared" si="766"/>
        <v>42769.666666646895</v>
      </c>
      <c r="E8154" t="str">
        <f t="shared" si="767"/>
        <v>LRKPLGS</v>
      </c>
      <c r="F8154" s="39">
        <v>99.281990051269531</v>
      </c>
      <c r="G8154">
        <f t="shared" si="765"/>
        <v>1.7576372094369817E-3</v>
      </c>
      <c r="H8154" s="38">
        <f>G8154*SUMIF('Manual Inputs'!$B$11:$B$22,'Expanded kW'!A8154,'Manual Inputs'!$C$11:$C$22)</f>
        <v>46808.951237148918</v>
      </c>
    </row>
    <row r="8155" spans="1:8" x14ac:dyDescent="0.2">
      <c r="A8155">
        <f t="shared" si="762"/>
        <v>2</v>
      </c>
      <c r="B8155" t="b">
        <f t="shared" si="763"/>
        <v>0</v>
      </c>
      <c r="C8155" t="str">
        <f t="shared" si="764"/>
        <v>ON</v>
      </c>
      <c r="D8155" s="4">
        <f t="shared" si="766"/>
        <v>42769.70833331356</v>
      </c>
      <c r="E8155" t="str">
        <f t="shared" si="767"/>
        <v>LRKPLGS</v>
      </c>
      <c r="F8155" s="39">
        <v>94.471099853515625</v>
      </c>
      <c r="G8155">
        <f t="shared" si="765"/>
        <v>1.6724676875758534E-3</v>
      </c>
      <c r="H8155" s="38">
        <f>G8155*SUMIF('Manual Inputs'!$B$11:$B$22,'Expanded kW'!A8155,'Manual Inputs'!$C$11:$C$22)</f>
        <v>44540.737993662857</v>
      </c>
    </row>
    <row r="8156" spans="1:8" x14ac:dyDescent="0.2">
      <c r="A8156">
        <f t="shared" si="762"/>
        <v>2</v>
      </c>
      <c r="B8156" t="b">
        <f t="shared" si="763"/>
        <v>0</v>
      </c>
      <c r="C8156" t="str">
        <f t="shared" si="764"/>
        <v>ON</v>
      </c>
      <c r="D8156" s="4">
        <f t="shared" si="766"/>
        <v>42769.749999980224</v>
      </c>
      <c r="E8156" t="str">
        <f t="shared" si="767"/>
        <v>LRKPLGS</v>
      </c>
      <c r="F8156" s="39">
        <v>96.825225830078125</v>
      </c>
      <c r="G8156">
        <f t="shared" si="765"/>
        <v>1.7141439212006197E-3</v>
      </c>
      <c r="H8156" s="38">
        <f>G8156*SUMIF('Manual Inputs'!$B$11:$B$22,'Expanded kW'!A8156,'Manual Inputs'!$C$11:$C$22)</f>
        <v>45650.648945146764</v>
      </c>
    </row>
    <row r="8157" spans="1:8" x14ac:dyDescent="0.2">
      <c r="A8157">
        <f t="shared" si="762"/>
        <v>2</v>
      </c>
      <c r="B8157" t="b">
        <f t="shared" si="763"/>
        <v>0</v>
      </c>
      <c r="C8157" t="str">
        <f t="shared" si="764"/>
        <v>ON</v>
      </c>
      <c r="D8157" s="4">
        <f t="shared" si="766"/>
        <v>42769.791666646888</v>
      </c>
      <c r="E8157" t="str">
        <f t="shared" si="767"/>
        <v>LRKPLGS</v>
      </c>
      <c r="F8157" s="39">
        <v>97.458839416503906</v>
      </c>
      <c r="G8157">
        <f t="shared" si="765"/>
        <v>1.7253610897458077E-3</v>
      </c>
      <c r="H8157" s="38">
        <f>G8157*SUMIF('Manual Inputs'!$B$11:$B$22,'Expanded kW'!A8157,'Manual Inputs'!$C$11:$C$22)</f>
        <v>45949.381751115732</v>
      </c>
    </row>
    <row r="8158" spans="1:8" x14ac:dyDescent="0.2">
      <c r="A8158">
        <f t="shared" si="762"/>
        <v>2</v>
      </c>
      <c r="B8158" t="b">
        <f t="shared" si="763"/>
        <v>0</v>
      </c>
      <c r="C8158" t="str">
        <f t="shared" si="764"/>
        <v>ON</v>
      </c>
      <c r="D8158" s="4">
        <f t="shared" si="766"/>
        <v>42769.833333313552</v>
      </c>
      <c r="E8158" t="str">
        <f t="shared" si="767"/>
        <v>LRKPLGS</v>
      </c>
      <c r="F8158" s="39">
        <v>90.510757446289062</v>
      </c>
      <c r="G8158">
        <f t="shared" si="765"/>
        <v>1.6023558256615421E-3</v>
      </c>
      <c r="H8158" s="38">
        <f>G8158*SUMIF('Manual Inputs'!$B$11:$B$22,'Expanded kW'!A8158,'Manual Inputs'!$C$11:$C$22)</f>
        <v>42673.536555350125</v>
      </c>
    </row>
    <row r="8159" spans="1:8" x14ac:dyDescent="0.2">
      <c r="A8159">
        <f t="shared" si="762"/>
        <v>2</v>
      </c>
      <c r="B8159" t="b">
        <f t="shared" si="763"/>
        <v>0</v>
      </c>
      <c r="C8159" t="str">
        <f t="shared" si="764"/>
        <v>OFF</v>
      </c>
      <c r="D8159" s="4">
        <f t="shared" si="766"/>
        <v>42769.874999980217</v>
      </c>
      <c r="E8159" t="str">
        <f t="shared" si="767"/>
        <v>LRKPLGS</v>
      </c>
      <c r="F8159" s="39">
        <v>81.253105163574219</v>
      </c>
      <c r="G8159">
        <f t="shared" si="765"/>
        <v>1.4384631184774285E-3</v>
      </c>
      <c r="H8159" s="38">
        <f>G8159*SUMIF('Manual Inputs'!$B$11:$B$22,'Expanded kW'!A8159,'Manual Inputs'!$C$11:$C$22)</f>
        <v>38308.78727858502</v>
      </c>
    </row>
    <row r="8160" spans="1:8" x14ac:dyDescent="0.2">
      <c r="A8160">
        <f t="shared" si="762"/>
        <v>2</v>
      </c>
      <c r="B8160" t="b">
        <f t="shared" si="763"/>
        <v>0</v>
      </c>
      <c r="C8160" t="str">
        <f t="shared" si="764"/>
        <v>OFF</v>
      </c>
      <c r="D8160" s="4">
        <f t="shared" si="766"/>
        <v>42769.916666646881</v>
      </c>
      <c r="E8160" t="str">
        <f t="shared" si="767"/>
        <v>LRKPLGS</v>
      </c>
      <c r="F8160" s="39">
        <v>79.921890258789063</v>
      </c>
      <c r="G8160">
        <f t="shared" si="765"/>
        <v>1.4148959755424487E-3</v>
      </c>
      <c r="H8160" s="38">
        <f>G8160*SUMIF('Manual Inputs'!$B$11:$B$22,'Expanded kW'!A8160,'Manual Inputs'!$C$11:$C$22)</f>
        <v>37681.153066860657</v>
      </c>
    </row>
    <row r="8161" spans="1:8" x14ac:dyDescent="0.2">
      <c r="A8161">
        <f t="shared" si="762"/>
        <v>2</v>
      </c>
      <c r="B8161" t="b">
        <f t="shared" si="763"/>
        <v>0</v>
      </c>
      <c r="C8161" t="str">
        <f t="shared" si="764"/>
        <v>OFF</v>
      </c>
      <c r="D8161" s="4">
        <f t="shared" si="766"/>
        <v>42769.958333313545</v>
      </c>
      <c r="E8161" t="str">
        <f t="shared" si="767"/>
        <v>LRKPLGS</v>
      </c>
      <c r="F8161" s="39">
        <v>77.951530456542969</v>
      </c>
      <c r="G8161">
        <f t="shared" si="765"/>
        <v>1.3800137405810199E-3</v>
      </c>
      <c r="H8161" s="38">
        <f>G8161*SUMIF('Manual Inputs'!$B$11:$B$22,'Expanded kW'!A8161,'Manual Inputs'!$C$11:$C$22)</f>
        <v>36752.178175691093</v>
      </c>
    </row>
    <row r="8162" spans="1:8" x14ac:dyDescent="0.2">
      <c r="A8162">
        <f t="shared" si="762"/>
        <v>2</v>
      </c>
      <c r="B8162" t="b">
        <f t="shared" si="763"/>
        <v>0</v>
      </c>
      <c r="C8162" t="str">
        <f t="shared" si="764"/>
        <v>OFF</v>
      </c>
      <c r="D8162" s="4">
        <f t="shared" si="766"/>
        <v>42769.999999980209</v>
      </c>
      <c r="E8162" t="str">
        <f t="shared" si="767"/>
        <v>LRKPLGS</v>
      </c>
      <c r="F8162" s="39">
        <v>78.425804138183594</v>
      </c>
      <c r="G8162">
        <f t="shared" si="765"/>
        <v>1.3884100375315318E-3</v>
      </c>
      <c r="H8162" s="38">
        <f>G8162*SUMIF('Manual Inputs'!$B$11:$B$22,'Expanded kW'!A8162,'Manual Inputs'!$C$11:$C$22)</f>
        <v>36975.786240210298</v>
      </c>
    </row>
    <row r="8163" spans="1:8" x14ac:dyDescent="0.2">
      <c r="A8163">
        <f t="shared" si="762"/>
        <v>2</v>
      </c>
      <c r="B8163" t="b">
        <f t="shared" si="763"/>
        <v>0</v>
      </c>
      <c r="C8163" t="str">
        <f t="shared" si="764"/>
        <v>OFF</v>
      </c>
      <c r="D8163" s="4">
        <f t="shared" si="766"/>
        <v>42770.041666646874</v>
      </c>
      <c r="E8163" t="str">
        <f t="shared" si="767"/>
        <v>LRKPLGS</v>
      </c>
      <c r="F8163" s="39">
        <v>77.4071044921875</v>
      </c>
      <c r="G8163">
        <f t="shared" si="765"/>
        <v>1.3703755037543744E-3</v>
      </c>
      <c r="H8163" s="38">
        <f>G8163*SUMIF('Manual Inputs'!$B$11:$B$22,'Expanded kW'!A8163,'Manual Inputs'!$C$11:$C$22)</f>
        <v>36495.495081359557</v>
      </c>
    </row>
    <row r="8164" spans="1:8" x14ac:dyDescent="0.2">
      <c r="A8164">
        <f t="shared" si="762"/>
        <v>2</v>
      </c>
      <c r="B8164" t="b">
        <f t="shared" si="763"/>
        <v>0</v>
      </c>
      <c r="C8164" t="str">
        <f t="shared" si="764"/>
        <v>OFF</v>
      </c>
      <c r="D8164" s="4">
        <f t="shared" si="766"/>
        <v>42770.083333313538</v>
      </c>
      <c r="E8164" t="str">
        <f t="shared" si="767"/>
        <v>LRKPLGS</v>
      </c>
      <c r="F8164" s="39">
        <v>75.928848266601563</v>
      </c>
      <c r="G8164">
        <f t="shared" si="765"/>
        <v>1.3442052170202954E-3</v>
      </c>
      <c r="H8164" s="38">
        <f>G8164*SUMIF('Manual Inputs'!$B$11:$B$22,'Expanded kW'!A8164,'Manual Inputs'!$C$11:$C$22)</f>
        <v>35798.534599969818</v>
      </c>
    </row>
    <row r="8165" spans="1:8" x14ac:dyDescent="0.2">
      <c r="A8165">
        <f t="shared" si="762"/>
        <v>2</v>
      </c>
      <c r="B8165" t="b">
        <f t="shared" si="763"/>
        <v>0</v>
      </c>
      <c r="C8165" t="str">
        <f t="shared" si="764"/>
        <v>OFF</v>
      </c>
      <c r="D8165" s="4">
        <f t="shared" si="766"/>
        <v>42770.124999980202</v>
      </c>
      <c r="E8165" t="str">
        <f t="shared" si="767"/>
        <v>LRKPLGS</v>
      </c>
      <c r="F8165" s="39">
        <v>77.216903686523438</v>
      </c>
      <c r="G8165">
        <f t="shared" si="765"/>
        <v>1.3670082866676964E-3</v>
      </c>
      <c r="H8165" s="38">
        <f>G8165*SUMIF('Manual Inputs'!$B$11:$B$22,'Expanded kW'!A8165,'Manual Inputs'!$C$11:$C$22)</f>
        <v>36405.820204445852</v>
      </c>
    </row>
    <row r="8166" spans="1:8" x14ac:dyDescent="0.2">
      <c r="A8166">
        <f t="shared" si="762"/>
        <v>2</v>
      </c>
      <c r="B8166" t="b">
        <f t="shared" si="763"/>
        <v>0</v>
      </c>
      <c r="C8166" t="str">
        <f t="shared" si="764"/>
        <v>OFF</v>
      </c>
      <c r="D8166" s="4">
        <f t="shared" si="766"/>
        <v>42770.166666646866</v>
      </c>
      <c r="E8166" t="str">
        <f t="shared" si="767"/>
        <v>LRKPLGS</v>
      </c>
      <c r="F8166" s="39">
        <v>77.770065307617188</v>
      </c>
      <c r="G8166">
        <f t="shared" si="765"/>
        <v>1.376801175061299E-3</v>
      </c>
      <c r="H8166" s="38">
        <f>G8166*SUMIF('Manual Inputs'!$B$11:$B$22,'Expanded kW'!A8166,'Manual Inputs'!$C$11:$C$22)</f>
        <v>36666.621940336401</v>
      </c>
    </row>
    <row r="8167" spans="1:8" x14ac:dyDescent="0.2">
      <c r="A8167">
        <f t="shared" si="762"/>
        <v>2</v>
      </c>
      <c r="B8167" t="b">
        <f t="shared" si="763"/>
        <v>0</v>
      </c>
      <c r="C8167" t="str">
        <f t="shared" si="764"/>
        <v>OFF</v>
      </c>
      <c r="D8167" s="4">
        <f t="shared" si="766"/>
        <v>42770.208333313531</v>
      </c>
      <c r="E8167" t="str">
        <f t="shared" si="767"/>
        <v>LRKPLGS</v>
      </c>
      <c r="F8167" s="39">
        <v>82.446029663085938</v>
      </c>
      <c r="G8167">
        <f t="shared" si="765"/>
        <v>1.4595820393140074E-3</v>
      </c>
      <c r="H8167" s="38">
        <f>G8167*SUMIF('Manual Inputs'!$B$11:$B$22,'Expanded kW'!A8167,'Manual Inputs'!$C$11:$C$22)</f>
        <v>38871.221056336741</v>
      </c>
    </row>
    <row r="8168" spans="1:8" x14ac:dyDescent="0.2">
      <c r="A8168">
        <f t="shared" si="762"/>
        <v>2</v>
      </c>
      <c r="B8168" t="b">
        <f t="shared" si="763"/>
        <v>0</v>
      </c>
      <c r="C8168" t="str">
        <f t="shared" si="764"/>
        <v>OFF</v>
      </c>
      <c r="D8168" s="4">
        <f t="shared" si="766"/>
        <v>42770.249999980195</v>
      </c>
      <c r="E8168" t="str">
        <f t="shared" si="767"/>
        <v>LRKPLGS</v>
      </c>
      <c r="F8168" s="39">
        <v>85.448020935058594</v>
      </c>
      <c r="G8168">
        <f t="shared" si="765"/>
        <v>1.5127277463984387E-3</v>
      </c>
      <c r="H8168" s="38">
        <f>G8168*SUMIF('Manual Inputs'!$B$11:$B$22,'Expanded kW'!A8168,'Manual Inputs'!$C$11:$C$22)</f>
        <v>40286.584134691126</v>
      </c>
    </row>
    <row r="8169" spans="1:8" x14ac:dyDescent="0.2">
      <c r="A8169">
        <f t="shared" si="762"/>
        <v>2</v>
      </c>
      <c r="B8169" t="b">
        <f t="shared" si="763"/>
        <v>0</v>
      </c>
      <c r="C8169" t="str">
        <f t="shared" si="764"/>
        <v>OFF</v>
      </c>
      <c r="D8169" s="4">
        <f t="shared" si="766"/>
        <v>42770.291666646859</v>
      </c>
      <c r="E8169" t="str">
        <f t="shared" si="767"/>
        <v>LRKPLGS</v>
      </c>
      <c r="F8169" s="39">
        <v>92.613594055175781</v>
      </c>
      <c r="G8169">
        <f t="shared" si="765"/>
        <v>1.6395833617658944E-3</v>
      </c>
      <c r="H8169" s="38">
        <f>G8169*SUMIF('Manual Inputs'!$B$11:$B$22,'Expanded kW'!A8169,'Manual Inputs'!$C$11:$C$22)</f>
        <v>43664.970915542137</v>
      </c>
    </row>
    <row r="8170" spans="1:8" x14ac:dyDescent="0.2">
      <c r="A8170">
        <f t="shared" si="762"/>
        <v>2</v>
      </c>
      <c r="B8170" t="b">
        <f t="shared" si="763"/>
        <v>0</v>
      </c>
      <c r="C8170" t="str">
        <f t="shared" si="764"/>
        <v>OFF</v>
      </c>
      <c r="D8170" s="4">
        <f t="shared" si="766"/>
        <v>42770.333333313523</v>
      </c>
      <c r="E8170" t="str">
        <f t="shared" si="767"/>
        <v>LRKPLGS</v>
      </c>
      <c r="F8170" s="39">
        <v>88.449134826660156</v>
      </c>
      <c r="G8170">
        <f t="shared" si="765"/>
        <v>1.5658579207927389E-3</v>
      </c>
      <c r="H8170" s="38">
        <f>G8170*SUMIF('Manual Inputs'!$B$11:$B$22,'Expanded kW'!A8170,'Manual Inputs'!$C$11:$C$22)</f>
        <v>41701.53355035618</v>
      </c>
    </row>
    <row r="8171" spans="1:8" x14ac:dyDescent="0.2">
      <c r="A8171">
        <f t="shared" si="762"/>
        <v>2</v>
      </c>
      <c r="B8171" t="b">
        <f t="shared" si="763"/>
        <v>0</v>
      </c>
      <c r="C8171" t="str">
        <f t="shared" si="764"/>
        <v>OFF</v>
      </c>
      <c r="D8171" s="4">
        <f t="shared" si="766"/>
        <v>42770.374999980188</v>
      </c>
      <c r="E8171" t="str">
        <f t="shared" si="767"/>
        <v>LRKPLGS</v>
      </c>
      <c r="F8171" s="39">
        <v>93.034393310546875</v>
      </c>
      <c r="G8171">
        <f t="shared" si="765"/>
        <v>1.6470329750196344E-3</v>
      </c>
      <c r="H8171" s="38">
        <f>G8171*SUMIF('Manual Inputs'!$B$11:$B$22,'Expanded kW'!A8171,'Manual Inputs'!$C$11:$C$22)</f>
        <v>43863.367138413196</v>
      </c>
    </row>
    <row r="8172" spans="1:8" x14ac:dyDescent="0.2">
      <c r="A8172">
        <f t="shared" si="762"/>
        <v>2</v>
      </c>
      <c r="B8172" t="b">
        <f t="shared" si="763"/>
        <v>0</v>
      </c>
      <c r="C8172" t="str">
        <f t="shared" si="764"/>
        <v>OFF</v>
      </c>
      <c r="D8172" s="4">
        <f t="shared" si="766"/>
        <v>42770.416666646852</v>
      </c>
      <c r="E8172" t="str">
        <f t="shared" si="767"/>
        <v>LRKPLGS</v>
      </c>
      <c r="F8172" s="39">
        <v>89.776603698730469</v>
      </c>
      <c r="G8172">
        <f t="shared" si="765"/>
        <v>1.5893587458942024E-3</v>
      </c>
      <c r="H8172" s="38">
        <f>G8172*SUMIF('Manual Inputs'!$B$11:$B$22,'Expanded kW'!A8172,'Manual Inputs'!$C$11:$C$22)</f>
        <v>42327.401602250437</v>
      </c>
    </row>
    <row r="8173" spans="1:8" x14ac:dyDescent="0.2">
      <c r="A8173">
        <f t="shared" si="762"/>
        <v>2</v>
      </c>
      <c r="B8173" t="b">
        <f t="shared" si="763"/>
        <v>0</v>
      </c>
      <c r="C8173" t="str">
        <f t="shared" si="764"/>
        <v>OFF</v>
      </c>
      <c r="D8173" s="4">
        <f t="shared" si="766"/>
        <v>42770.458333313516</v>
      </c>
      <c r="E8173" t="str">
        <f t="shared" si="767"/>
        <v>LRKPLGS</v>
      </c>
      <c r="F8173" s="39">
        <v>83.6099853515625</v>
      </c>
      <c r="G8173">
        <f t="shared" si="765"/>
        <v>1.4801881112425192E-3</v>
      </c>
      <c r="H8173" s="38">
        <f>G8173*SUMIF('Manual Inputs'!$B$11:$B$22,'Expanded kW'!A8173,'Manual Inputs'!$C$11:$C$22)</f>
        <v>39419.996771206737</v>
      </c>
    </row>
    <row r="8174" spans="1:8" x14ac:dyDescent="0.2">
      <c r="A8174">
        <f t="shared" si="762"/>
        <v>2</v>
      </c>
      <c r="B8174" t="b">
        <f t="shared" si="763"/>
        <v>0</v>
      </c>
      <c r="C8174" t="str">
        <f t="shared" si="764"/>
        <v>OFF</v>
      </c>
      <c r="D8174" s="4">
        <f t="shared" si="766"/>
        <v>42770.49999998018</v>
      </c>
      <c r="E8174" t="str">
        <f t="shared" si="767"/>
        <v>LRKPLGS</v>
      </c>
      <c r="F8174" s="39">
        <v>83.468231201171875</v>
      </c>
      <c r="G8174">
        <f t="shared" si="765"/>
        <v>1.4776785687848184E-3</v>
      </c>
      <c r="H8174" s="38">
        <f>G8174*SUMIF('Manual Inputs'!$B$11:$B$22,'Expanded kW'!A8174,'Manual Inputs'!$C$11:$C$22)</f>
        <v>39353.16326887795</v>
      </c>
    </row>
    <row r="8175" spans="1:8" x14ac:dyDescent="0.2">
      <c r="A8175">
        <f t="shared" si="762"/>
        <v>2</v>
      </c>
      <c r="B8175" t="b">
        <f t="shared" si="763"/>
        <v>0</v>
      </c>
      <c r="C8175" t="str">
        <f t="shared" si="764"/>
        <v>OFF</v>
      </c>
      <c r="D8175" s="4">
        <f t="shared" si="766"/>
        <v>42770.541666646845</v>
      </c>
      <c r="E8175" t="str">
        <f t="shared" si="767"/>
        <v>LRKPLGS</v>
      </c>
      <c r="F8175" s="39">
        <v>78.709480285644531</v>
      </c>
      <c r="G8175">
        <f t="shared" si="765"/>
        <v>1.3934320939180888E-3</v>
      </c>
      <c r="H8175" s="38">
        <f>G8175*SUMIF('Manual Inputs'!$B$11:$B$22,'Expanded kW'!A8175,'Manual Inputs'!$C$11:$C$22)</f>
        <v>37109.532380338875</v>
      </c>
    </row>
    <row r="8176" spans="1:8" x14ac:dyDescent="0.2">
      <c r="A8176">
        <f t="shared" si="762"/>
        <v>2</v>
      </c>
      <c r="B8176" t="b">
        <f t="shared" si="763"/>
        <v>0</v>
      </c>
      <c r="C8176" t="str">
        <f t="shared" si="764"/>
        <v>OFF</v>
      </c>
      <c r="D8176" s="4">
        <f t="shared" si="766"/>
        <v>42770.583333313509</v>
      </c>
      <c r="E8176" t="str">
        <f t="shared" si="767"/>
        <v>LRKPLGS</v>
      </c>
      <c r="F8176" s="39">
        <v>81.263717651367188</v>
      </c>
      <c r="G8176">
        <f t="shared" si="765"/>
        <v>1.4386509964945792E-3</v>
      </c>
      <c r="H8176" s="38">
        <f>G8176*SUMIF('Manual Inputs'!$B$11:$B$22,'Expanded kW'!A8176,'Manual Inputs'!$C$11:$C$22)</f>
        <v>38313.790798592519</v>
      </c>
    </row>
    <row r="8177" spans="1:8" x14ac:dyDescent="0.2">
      <c r="A8177">
        <f t="shared" si="762"/>
        <v>2</v>
      </c>
      <c r="B8177" t="b">
        <f t="shared" si="763"/>
        <v>0</v>
      </c>
      <c r="C8177" t="str">
        <f t="shared" si="764"/>
        <v>OFF</v>
      </c>
      <c r="D8177" s="4">
        <f t="shared" si="766"/>
        <v>42770.624999980173</v>
      </c>
      <c r="E8177" t="str">
        <f t="shared" si="767"/>
        <v>LRKPLGS</v>
      </c>
      <c r="F8177" s="39">
        <v>81.245414733886719</v>
      </c>
      <c r="G8177">
        <f t="shared" si="765"/>
        <v>1.4383269710717577E-3</v>
      </c>
      <c r="H8177" s="38">
        <f>G8177*SUMIF('Manual Inputs'!$B$11:$B$22,'Expanded kW'!A8177,'Manual Inputs'!$C$11:$C$22)</f>
        <v>38305.161435186339</v>
      </c>
    </row>
    <row r="8178" spans="1:8" x14ac:dyDescent="0.2">
      <c r="A8178">
        <f t="shared" si="762"/>
        <v>2</v>
      </c>
      <c r="B8178" t="b">
        <f t="shared" si="763"/>
        <v>0</v>
      </c>
      <c r="C8178" t="str">
        <f t="shared" si="764"/>
        <v>OFF</v>
      </c>
      <c r="D8178" s="4">
        <f t="shared" si="766"/>
        <v>42770.666666646837</v>
      </c>
      <c r="E8178" t="str">
        <f t="shared" si="767"/>
        <v>LRKPLGS</v>
      </c>
      <c r="F8178" s="39">
        <v>82.364845275878906</v>
      </c>
      <c r="G8178">
        <f t="shared" si="765"/>
        <v>1.4581447927428345E-3</v>
      </c>
      <c r="H8178" s="38">
        <f>G8178*SUMIF('Manual Inputs'!$B$11:$B$22,'Expanded kW'!A8178,'Manual Inputs'!$C$11:$C$22)</f>
        <v>38832.944667839394</v>
      </c>
    </row>
    <row r="8179" spans="1:8" x14ac:dyDescent="0.2">
      <c r="A8179">
        <f t="shared" si="762"/>
        <v>2</v>
      </c>
      <c r="B8179" t="b">
        <f t="shared" si="763"/>
        <v>0</v>
      </c>
      <c r="C8179" t="str">
        <f t="shared" si="764"/>
        <v>OFF</v>
      </c>
      <c r="D8179" s="4">
        <f t="shared" si="766"/>
        <v>42770.708333313501</v>
      </c>
      <c r="E8179" t="str">
        <f t="shared" si="767"/>
        <v>LRKPLGS</v>
      </c>
      <c r="F8179" s="39">
        <v>85.612289428710938</v>
      </c>
      <c r="G8179">
        <f t="shared" si="765"/>
        <v>1.5156358711915902E-3</v>
      </c>
      <c r="H8179" s="38">
        <f>G8179*SUMIF('Manual Inputs'!$B$11:$B$22,'Expanded kW'!A8179,'Manual Inputs'!$C$11:$C$22)</f>
        <v>40364.03258133489</v>
      </c>
    </row>
    <row r="8180" spans="1:8" x14ac:dyDescent="0.2">
      <c r="A8180">
        <f t="shared" si="762"/>
        <v>2</v>
      </c>
      <c r="B8180" t="b">
        <f t="shared" si="763"/>
        <v>0</v>
      </c>
      <c r="C8180" t="str">
        <f t="shared" si="764"/>
        <v>OFF</v>
      </c>
      <c r="D8180" s="4">
        <f t="shared" si="766"/>
        <v>42770.749999980166</v>
      </c>
      <c r="E8180" t="str">
        <f t="shared" si="767"/>
        <v>LRKPLGS</v>
      </c>
      <c r="F8180" s="39">
        <v>88.73663330078125</v>
      </c>
      <c r="G8180">
        <f t="shared" si="765"/>
        <v>1.5709476456815194E-3</v>
      </c>
      <c r="H8180" s="38">
        <f>G8180*SUMIF('Manual Inputs'!$B$11:$B$22,'Expanded kW'!A8180,'Manual Inputs'!$C$11:$C$22)</f>
        <v>41837.081820983512</v>
      </c>
    </row>
    <row r="8181" spans="1:8" x14ac:dyDescent="0.2">
      <c r="A8181">
        <f t="shared" si="762"/>
        <v>2</v>
      </c>
      <c r="B8181" t="b">
        <f t="shared" si="763"/>
        <v>0</v>
      </c>
      <c r="C8181" t="str">
        <f t="shared" si="764"/>
        <v>OFF</v>
      </c>
      <c r="D8181" s="4">
        <f t="shared" si="766"/>
        <v>42770.79166664683</v>
      </c>
      <c r="E8181" t="str">
        <f t="shared" si="767"/>
        <v>LRKPLGS</v>
      </c>
      <c r="F8181" s="39">
        <v>82.444923400878906</v>
      </c>
      <c r="G8181">
        <f t="shared" si="765"/>
        <v>1.4595624546177551E-3</v>
      </c>
      <c r="H8181" s="38">
        <f>G8181*SUMIF('Manual Inputs'!$B$11:$B$22,'Expanded kW'!A8181,'Manual Inputs'!$C$11:$C$22)</f>
        <v>38870.699481641488</v>
      </c>
    </row>
    <row r="8182" spans="1:8" x14ac:dyDescent="0.2">
      <c r="A8182">
        <f t="shared" si="762"/>
        <v>2</v>
      </c>
      <c r="B8182" t="b">
        <f t="shared" si="763"/>
        <v>0</v>
      </c>
      <c r="C8182" t="str">
        <f t="shared" si="764"/>
        <v>OFF</v>
      </c>
      <c r="D8182" s="4">
        <f t="shared" si="766"/>
        <v>42770.833333313494</v>
      </c>
      <c r="E8182" t="str">
        <f t="shared" si="767"/>
        <v>LRKPLGS</v>
      </c>
      <c r="F8182" s="39">
        <v>75.38726806640625</v>
      </c>
      <c r="G8182">
        <f t="shared" si="765"/>
        <v>1.334617360136423E-3</v>
      </c>
      <c r="H8182" s="38">
        <f>G8182*SUMIF('Manual Inputs'!$B$11:$B$22,'Expanded kW'!A8182,'Manual Inputs'!$C$11:$C$22)</f>
        <v>35543.193211578466</v>
      </c>
    </row>
    <row r="8183" spans="1:8" x14ac:dyDescent="0.2">
      <c r="A8183">
        <f t="shared" si="762"/>
        <v>2</v>
      </c>
      <c r="B8183" t="b">
        <f t="shared" si="763"/>
        <v>0</v>
      </c>
      <c r="C8183" t="str">
        <f t="shared" si="764"/>
        <v>OFF</v>
      </c>
      <c r="D8183" s="4">
        <f t="shared" si="766"/>
        <v>42770.874999980158</v>
      </c>
      <c r="E8183" t="str">
        <f t="shared" si="767"/>
        <v>LRKPLGS</v>
      </c>
      <c r="F8183" s="39">
        <v>71.242744445800781</v>
      </c>
      <c r="G8183">
        <f t="shared" si="765"/>
        <v>1.2612448488964199E-3</v>
      </c>
      <c r="H8183" s="38">
        <f>G8183*SUMIF('Manual Inputs'!$B$11:$B$22,'Expanded kW'!A8183,'Manual Inputs'!$C$11:$C$22)</f>
        <v>33589.154982107531</v>
      </c>
    </row>
    <row r="8184" spans="1:8" x14ac:dyDescent="0.2">
      <c r="A8184">
        <f t="shared" si="762"/>
        <v>2</v>
      </c>
      <c r="B8184" t="b">
        <f t="shared" si="763"/>
        <v>0</v>
      </c>
      <c r="C8184" t="str">
        <f t="shared" si="764"/>
        <v>OFF</v>
      </c>
      <c r="D8184" s="4">
        <f t="shared" si="766"/>
        <v>42770.916666646823</v>
      </c>
      <c r="E8184" t="str">
        <f t="shared" si="767"/>
        <v>LRKPLGS</v>
      </c>
      <c r="F8184" s="39">
        <v>71.1492919921875</v>
      </c>
      <c r="G8184">
        <f t="shared" si="765"/>
        <v>1.2595904147971531E-3</v>
      </c>
      <c r="H8184" s="38">
        <f>G8184*SUMIF('Manual Inputs'!$B$11:$B$22,'Expanded kW'!A8184,'Manual Inputs'!$C$11:$C$22)</f>
        <v>33545.094510093251</v>
      </c>
    </row>
    <row r="8185" spans="1:8" x14ac:dyDescent="0.2">
      <c r="A8185">
        <f t="shared" si="762"/>
        <v>2</v>
      </c>
      <c r="B8185" t="b">
        <f t="shared" si="763"/>
        <v>0</v>
      </c>
      <c r="C8185" t="str">
        <f t="shared" si="764"/>
        <v>OFF</v>
      </c>
      <c r="D8185" s="4">
        <f t="shared" si="766"/>
        <v>42770.958333313487</v>
      </c>
      <c r="E8185" t="str">
        <f t="shared" si="767"/>
        <v>LRKPLGS</v>
      </c>
      <c r="F8185" s="39">
        <v>69.041946411132812</v>
      </c>
      <c r="G8185">
        <f t="shared" si="765"/>
        <v>1.2222830541722142E-3</v>
      </c>
      <c r="H8185" s="38">
        <f>G8185*SUMIF('Manual Inputs'!$B$11:$B$22,'Expanded kW'!A8185,'Manual Inputs'!$C$11:$C$22)</f>
        <v>32551.534283384757</v>
      </c>
    </row>
    <row r="8186" spans="1:8" x14ac:dyDescent="0.2">
      <c r="A8186">
        <f t="shared" si="762"/>
        <v>2</v>
      </c>
      <c r="B8186" t="b">
        <f t="shared" si="763"/>
        <v>0</v>
      </c>
      <c r="C8186" t="str">
        <f t="shared" si="764"/>
        <v>OFF</v>
      </c>
      <c r="D8186" s="4">
        <f t="shared" si="766"/>
        <v>42770.999999980151</v>
      </c>
      <c r="E8186" t="str">
        <f t="shared" si="767"/>
        <v>LRKPLGS</v>
      </c>
      <c r="F8186" s="39">
        <v>68.810699462890625</v>
      </c>
      <c r="G8186">
        <f t="shared" si="765"/>
        <v>1.2181891773211425E-3</v>
      </c>
      <c r="H8186" s="38">
        <f>G8186*SUMIF('Manual Inputs'!$B$11:$B$22,'Expanded kW'!A8186,'Manual Inputs'!$C$11:$C$22)</f>
        <v>32442.507186743984</v>
      </c>
    </row>
    <row r="8187" spans="1:8" x14ac:dyDescent="0.2">
      <c r="A8187">
        <f t="shared" si="762"/>
        <v>2</v>
      </c>
      <c r="B8187" t="b">
        <f t="shared" si="763"/>
        <v>0</v>
      </c>
      <c r="C8187" t="str">
        <f t="shared" si="764"/>
        <v>OFF</v>
      </c>
      <c r="D8187" s="4">
        <f t="shared" si="766"/>
        <v>42771.041666646815</v>
      </c>
      <c r="E8187" t="str">
        <f t="shared" si="767"/>
        <v>LRKPLGS</v>
      </c>
      <c r="F8187" s="39">
        <v>69.292381286621094</v>
      </c>
      <c r="G8187">
        <f t="shared" si="765"/>
        <v>1.2267166242031092E-3</v>
      </c>
      <c r="H8187" s="38">
        <f>G8187*SUMIF('Manual Inputs'!$B$11:$B$22,'Expanded kW'!A8187,'Manual Inputs'!$C$11:$C$22)</f>
        <v>32669.608003187906</v>
      </c>
    </row>
    <row r="8188" spans="1:8" x14ac:dyDescent="0.2">
      <c r="A8188">
        <f t="shared" si="762"/>
        <v>2</v>
      </c>
      <c r="B8188" t="b">
        <f t="shared" si="763"/>
        <v>0</v>
      </c>
      <c r="C8188" t="str">
        <f t="shared" si="764"/>
        <v>OFF</v>
      </c>
      <c r="D8188" s="4">
        <f t="shared" si="766"/>
        <v>42771.08333331348</v>
      </c>
      <c r="E8188" t="str">
        <f t="shared" si="767"/>
        <v>LRKPLGS</v>
      </c>
      <c r="F8188" s="39">
        <v>68.007759094238281</v>
      </c>
      <c r="G8188">
        <f t="shared" si="765"/>
        <v>1.2039743346475254E-3</v>
      </c>
      <c r="H8188" s="38">
        <f>G8188*SUMIF('Manual Inputs'!$B$11:$B$22,'Expanded kW'!A8188,'Manual Inputs'!$C$11:$C$22)</f>
        <v>32063.941078800566</v>
      </c>
    </row>
    <row r="8189" spans="1:8" x14ac:dyDescent="0.2">
      <c r="A8189">
        <f t="shared" si="762"/>
        <v>2</v>
      </c>
      <c r="B8189" t="b">
        <f t="shared" si="763"/>
        <v>0</v>
      </c>
      <c r="C8189" t="str">
        <f t="shared" si="764"/>
        <v>OFF</v>
      </c>
      <c r="D8189" s="4">
        <f t="shared" si="766"/>
        <v>42771.124999980144</v>
      </c>
      <c r="E8189" t="str">
        <f t="shared" si="767"/>
        <v>LRKPLGS</v>
      </c>
      <c r="F8189" s="39">
        <v>68.384101867675781</v>
      </c>
      <c r="G8189">
        <f t="shared" si="765"/>
        <v>1.2106369132456668E-3</v>
      </c>
      <c r="H8189" s="38">
        <f>G8189*SUMIF('Manual Inputs'!$B$11:$B$22,'Expanded kW'!A8189,'Manual Inputs'!$C$11:$C$22)</f>
        <v>32241.377193056458</v>
      </c>
    </row>
    <row r="8190" spans="1:8" x14ac:dyDescent="0.2">
      <c r="A8190">
        <f t="shared" si="762"/>
        <v>2</v>
      </c>
      <c r="B8190" t="b">
        <f t="shared" si="763"/>
        <v>0</v>
      </c>
      <c r="C8190" t="str">
        <f t="shared" si="764"/>
        <v>OFF</v>
      </c>
      <c r="D8190" s="4">
        <f t="shared" si="766"/>
        <v>42771.166666646808</v>
      </c>
      <c r="E8190" t="str">
        <f t="shared" si="767"/>
        <v>LRKPLGS</v>
      </c>
      <c r="F8190" s="39">
        <v>67.97930908203125</v>
      </c>
      <c r="G8190">
        <f t="shared" si="765"/>
        <v>1.2034706702866661E-3</v>
      </c>
      <c r="H8190" s="38">
        <f>G8190*SUMIF('Manual Inputs'!$B$11:$B$22,'Expanded kW'!A8190,'Manual Inputs'!$C$11:$C$22)</f>
        <v>32050.527616465581</v>
      </c>
    </row>
    <row r="8191" spans="1:8" x14ac:dyDescent="0.2">
      <c r="A8191">
        <f t="shared" si="762"/>
        <v>2</v>
      </c>
      <c r="B8191" t="b">
        <f t="shared" si="763"/>
        <v>0</v>
      </c>
      <c r="C8191" t="str">
        <f t="shared" si="764"/>
        <v>OFF</v>
      </c>
      <c r="D8191" s="4">
        <f t="shared" si="766"/>
        <v>42771.208333313472</v>
      </c>
      <c r="E8191" t="str">
        <f t="shared" si="767"/>
        <v>LRKPLGS</v>
      </c>
      <c r="F8191" s="39">
        <v>75.894752502441406</v>
      </c>
      <c r="G8191">
        <f t="shared" si="765"/>
        <v>1.3436016031751143E-3</v>
      </c>
      <c r="H8191" s="38">
        <f>G8191*SUMIF('Manual Inputs'!$B$11:$B$22,'Expanded kW'!A8191,'Manual Inputs'!$C$11:$C$22)</f>
        <v>35782.459308155645</v>
      </c>
    </row>
    <row r="8192" spans="1:8" x14ac:dyDescent="0.2">
      <c r="A8192">
        <f t="shared" si="762"/>
        <v>2</v>
      </c>
      <c r="B8192" t="b">
        <f t="shared" si="763"/>
        <v>0</v>
      </c>
      <c r="C8192" t="str">
        <f t="shared" si="764"/>
        <v>OFF</v>
      </c>
      <c r="D8192" s="4">
        <f t="shared" si="766"/>
        <v>42771.249999980137</v>
      </c>
      <c r="E8192" t="str">
        <f t="shared" si="767"/>
        <v>LRKPLGS</v>
      </c>
      <c r="F8192" s="39">
        <v>79.762580871582031</v>
      </c>
      <c r="G8192">
        <f t="shared" si="765"/>
        <v>1.4120756442152554E-3</v>
      </c>
      <c r="H8192" s="38">
        <f>G8192*SUMIF('Manual Inputs'!$B$11:$B$22,'Expanded kW'!A8192,'Manual Inputs'!$C$11:$C$22)</f>
        <v>37606.04271367834</v>
      </c>
    </row>
    <row r="8193" spans="1:8" x14ac:dyDescent="0.2">
      <c r="A8193">
        <f t="shared" si="762"/>
        <v>2</v>
      </c>
      <c r="B8193" t="b">
        <f t="shared" si="763"/>
        <v>0</v>
      </c>
      <c r="C8193" t="str">
        <f t="shared" si="764"/>
        <v>OFF</v>
      </c>
      <c r="D8193" s="4">
        <f t="shared" si="766"/>
        <v>42771.291666646801</v>
      </c>
      <c r="E8193" t="str">
        <f t="shared" si="767"/>
        <v>LRKPLGS</v>
      </c>
      <c r="F8193" s="39">
        <v>75.75714111328125</v>
      </c>
      <c r="G8193">
        <f t="shared" si="765"/>
        <v>1.3411654020282064E-3</v>
      </c>
      <c r="H8193" s="38">
        <f>G8193*SUMIF('Manual Inputs'!$B$11:$B$22,'Expanded kW'!A8193,'Manual Inputs'!$C$11:$C$22)</f>
        <v>35717.57901313388</v>
      </c>
    </row>
    <row r="8194" spans="1:8" x14ac:dyDescent="0.2">
      <c r="A8194">
        <f t="shared" ref="A8194:A8257" si="768">MONTH(D8194)</f>
        <v>2</v>
      </c>
      <c r="B8194" t="b">
        <f t="shared" ref="B8194:B8257" si="769">IF(ISNA(VLOOKUP(DATE(YEAR(D8194),MONTH(D8194),DAY(D8194)),Holidays,1,FALSE)),FALSE,TRUE)</f>
        <v>0</v>
      </c>
      <c r="C8194" t="str">
        <f t="shared" ref="C8194:C8257" si="770">IF(OR(HOUR(D8194)&lt;PkStart,HOUR(D8194)&gt;OPkStart-1,WEEKDAY(D8194,2)&gt;5,B8194)=TRUE,"OFF","ON")</f>
        <v>OFF</v>
      </c>
      <c r="D8194" s="4">
        <f t="shared" si="766"/>
        <v>42771.333333313465</v>
      </c>
      <c r="E8194" t="str">
        <f t="shared" si="767"/>
        <v>LRKPLGS</v>
      </c>
      <c r="F8194" s="39">
        <v>79.5130615234375</v>
      </c>
      <c r="G8194">
        <f t="shared" ref="G8194:G8257" si="771">IF(SUMIF($A$2:$A$8761,A8194,$F$2:$F$8761)=0,0,F8194/SUMIF($A$2:$A$8761,A8194,$F$2:$F$8761))</f>
        <v>1.4076582822088451E-3</v>
      </c>
      <c r="H8194" s="38">
        <f>G8194*SUMIF('Manual Inputs'!$B$11:$B$22,'Expanded kW'!A8194,'Manual Inputs'!$C$11:$C$22)</f>
        <v>37488.400641898843</v>
      </c>
    </row>
    <row r="8195" spans="1:8" x14ac:dyDescent="0.2">
      <c r="A8195">
        <f t="shared" si="768"/>
        <v>2</v>
      </c>
      <c r="B8195" t="b">
        <f t="shared" si="769"/>
        <v>0</v>
      </c>
      <c r="C8195" t="str">
        <f t="shared" si="770"/>
        <v>OFF</v>
      </c>
      <c r="D8195" s="4">
        <f t="shared" si="766"/>
        <v>42771.374999980129</v>
      </c>
      <c r="E8195" t="str">
        <f t="shared" si="767"/>
        <v>LRKPLGS</v>
      </c>
      <c r="F8195" s="39">
        <v>79.089530944824219</v>
      </c>
      <c r="G8195">
        <f t="shared" si="771"/>
        <v>1.4001603150153928E-3</v>
      </c>
      <c r="H8195" s="38">
        <f>G8195*SUMIF('Manual Inputs'!$B$11:$B$22,'Expanded kW'!A8195,'Manual Inputs'!$C$11:$C$22)</f>
        <v>37288.716669090558</v>
      </c>
    </row>
    <row r="8196" spans="1:8" x14ac:dyDescent="0.2">
      <c r="A8196">
        <f t="shared" si="768"/>
        <v>2</v>
      </c>
      <c r="B8196" t="b">
        <f t="shared" si="769"/>
        <v>0</v>
      </c>
      <c r="C8196" t="str">
        <f t="shared" si="770"/>
        <v>OFF</v>
      </c>
      <c r="D8196" s="4">
        <f t="shared" ref="D8196:D8259" si="772">+D8195+1/24</f>
        <v>42771.416666646794</v>
      </c>
      <c r="E8196" t="str">
        <f t="shared" ref="E8196:E8259" si="773">+E8195</f>
        <v>LRKPLGS</v>
      </c>
      <c r="F8196" s="39">
        <v>79.969940185546875</v>
      </c>
      <c r="G8196">
        <f t="shared" si="771"/>
        <v>1.4157466266941495E-3</v>
      </c>
      <c r="H8196" s="38">
        <f>G8196*SUMIF('Manual Inputs'!$B$11:$B$22,'Expanded kW'!A8196,'Manual Inputs'!$C$11:$C$22)</f>
        <v>37703.807393968666</v>
      </c>
    </row>
    <row r="8197" spans="1:8" x14ac:dyDescent="0.2">
      <c r="A8197">
        <f t="shared" si="768"/>
        <v>2</v>
      </c>
      <c r="B8197" t="b">
        <f t="shared" si="769"/>
        <v>0</v>
      </c>
      <c r="C8197" t="str">
        <f t="shared" si="770"/>
        <v>OFF</v>
      </c>
      <c r="D8197" s="4">
        <f t="shared" si="772"/>
        <v>42771.458333313458</v>
      </c>
      <c r="E8197" t="str">
        <f t="shared" si="773"/>
        <v>LRKPLGS</v>
      </c>
      <c r="F8197" s="39">
        <v>80.00628662109375</v>
      </c>
      <c r="G8197">
        <f t="shared" si="771"/>
        <v>1.4163900852661887E-3</v>
      </c>
      <c r="H8197" s="38">
        <f>G8197*SUMIF('Manual Inputs'!$B$11:$B$22,'Expanded kW'!A8197,'Manual Inputs'!$C$11:$C$22)</f>
        <v>37720.943820507651</v>
      </c>
    </row>
    <row r="8198" spans="1:8" x14ac:dyDescent="0.2">
      <c r="A8198">
        <f t="shared" si="768"/>
        <v>2</v>
      </c>
      <c r="B8198" t="b">
        <f t="shared" si="769"/>
        <v>0</v>
      </c>
      <c r="C8198" t="str">
        <f t="shared" si="770"/>
        <v>OFF</v>
      </c>
      <c r="D8198" s="4">
        <f t="shared" si="772"/>
        <v>42771.499999980122</v>
      </c>
      <c r="E8198" t="str">
        <f t="shared" si="773"/>
        <v>LRKPLGS</v>
      </c>
      <c r="F8198" s="39">
        <v>78.304763793945313</v>
      </c>
      <c r="G8198">
        <f t="shared" si="771"/>
        <v>1.3862672016277952E-3</v>
      </c>
      <c r="H8198" s="38">
        <f>G8198*SUMIF('Manual Inputs'!$B$11:$B$22,'Expanded kW'!A8198,'Manual Inputs'!$C$11:$C$22)</f>
        <v>36918.718774416629</v>
      </c>
    </row>
    <row r="8199" spans="1:8" x14ac:dyDescent="0.2">
      <c r="A8199">
        <f t="shared" si="768"/>
        <v>2</v>
      </c>
      <c r="B8199" t="b">
        <f t="shared" si="769"/>
        <v>0</v>
      </c>
      <c r="C8199" t="str">
        <f t="shared" si="770"/>
        <v>OFF</v>
      </c>
      <c r="D8199" s="4">
        <f t="shared" si="772"/>
        <v>42771.541666646786</v>
      </c>
      <c r="E8199" t="str">
        <f t="shared" si="773"/>
        <v>LRKPLGS</v>
      </c>
      <c r="F8199" s="39">
        <v>78.609764099121094</v>
      </c>
      <c r="G8199">
        <f t="shared" si="771"/>
        <v>1.3916667699179733E-3</v>
      </c>
      <c r="H8199" s="38">
        <f>G8199*SUMIF('Manual Inputs'!$B$11:$B$22,'Expanded kW'!A8199,'Manual Inputs'!$C$11:$C$22)</f>
        <v>37062.518716429448</v>
      </c>
    </row>
    <row r="8200" spans="1:8" x14ac:dyDescent="0.2">
      <c r="A8200">
        <f t="shared" si="768"/>
        <v>2</v>
      </c>
      <c r="B8200" t="b">
        <f t="shared" si="769"/>
        <v>0</v>
      </c>
      <c r="C8200" t="str">
        <f t="shared" si="770"/>
        <v>OFF</v>
      </c>
      <c r="D8200" s="4">
        <f t="shared" si="772"/>
        <v>42771.583333313451</v>
      </c>
      <c r="E8200" t="str">
        <f t="shared" si="773"/>
        <v>LRKPLGS</v>
      </c>
      <c r="F8200" s="39">
        <v>74.248527526855469</v>
      </c>
      <c r="G8200">
        <f t="shared" si="771"/>
        <v>1.3144576842155917E-3</v>
      </c>
      <c r="H8200" s="38">
        <f>G8200*SUMIF('Manual Inputs'!$B$11:$B$22,'Expanded kW'!A8200,'Manual Inputs'!$C$11:$C$22)</f>
        <v>35006.305802693219</v>
      </c>
    </row>
    <row r="8201" spans="1:8" x14ac:dyDescent="0.2">
      <c r="A8201">
        <f t="shared" si="768"/>
        <v>2</v>
      </c>
      <c r="B8201" t="b">
        <f t="shared" si="769"/>
        <v>0</v>
      </c>
      <c r="C8201" t="str">
        <f t="shared" si="770"/>
        <v>OFF</v>
      </c>
      <c r="D8201" s="4">
        <f t="shared" si="772"/>
        <v>42771.624999980115</v>
      </c>
      <c r="E8201" t="str">
        <f t="shared" si="773"/>
        <v>LRKPLGS</v>
      </c>
      <c r="F8201" s="39">
        <v>76.000038146972656</v>
      </c>
      <c r="G8201">
        <f t="shared" si="771"/>
        <v>1.3454655259908447E-3</v>
      </c>
      <c r="H8201" s="38">
        <f>G8201*SUMIF('Manual Inputs'!$B$11:$B$22,'Expanded kW'!A8201,'Manual Inputs'!$C$11:$C$22)</f>
        <v>35832.098830875628</v>
      </c>
    </row>
    <row r="8202" spans="1:8" x14ac:dyDescent="0.2">
      <c r="A8202">
        <f t="shared" si="768"/>
        <v>2</v>
      </c>
      <c r="B8202" t="b">
        <f t="shared" si="769"/>
        <v>0</v>
      </c>
      <c r="C8202" t="str">
        <f t="shared" si="770"/>
        <v>OFF</v>
      </c>
      <c r="D8202" s="4">
        <f t="shared" si="772"/>
        <v>42771.666666646779</v>
      </c>
      <c r="E8202" t="str">
        <f t="shared" si="773"/>
        <v>LRKPLGS</v>
      </c>
      <c r="F8202" s="39">
        <v>77.639129638671875</v>
      </c>
      <c r="G8202">
        <f t="shared" si="771"/>
        <v>1.3744831574262581E-3</v>
      </c>
      <c r="H8202" s="38">
        <f>G8202*SUMIF('Manual Inputs'!$B$11:$B$22,'Expanded kW'!A8202,'Manual Inputs'!$C$11:$C$22)</f>
        <v>36604.889078820437</v>
      </c>
    </row>
    <row r="8203" spans="1:8" x14ac:dyDescent="0.2">
      <c r="A8203">
        <f t="shared" si="768"/>
        <v>2</v>
      </c>
      <c r="B8203" t="b">
        <f t="shared" si="769"/>
        <v>0</v>
      </c>
      <c r="C8203" t="str">
        <f t="shared" si="770"/>
        <v>OFF</v>
      </c>
      <c r="D8203" s="4">
        <f t="shared" si="772"/>
        <v>42771.708333313443</v>
      </c>
      <c r="E8203" t="str">
        <f t="shared" si="773"/>
        <v>LRKPLGS</v>
      </c>
      <c r="F8203" s="39">
        <v>75.85247802734375</v>
      </c>
      <c r="G8203">
        <f t="shared" si="771"/>
        <v>1.3428531976445372E-3</v>
      </c>
      <c r="H8203" s="38">
        <f>G8203*SUMIF('Manual Inputs'!$B$11:$B$22,'Expanded kW'!A8203,'Manual Inputs'!$C$11:$C$22)</f>
        <v>35762.527960663509</v>
      </c>
    </row>
    <row r="8204" spans="1:8" x14ac:dyDescent="0.2">
      <c r="A8204">
        <f t="shared" si="768"/>
        <v>2</v>
      </c>
      <c r="B8204" t="b">
        <f t="shared" si="769"/>
        <v>0</v>
      </c>
      <c r="C8204" t="str">
        <f t="shared" si="770"/>
        <v>OFF</v>
      </c>
      <c r="D8204" s="4">
        <f t="shared" si="772"/>
        <v>42771.749999980108</v>
      </c>
      <c r="E8204" t="str">
        <f t="shared" si="773"/>
        <v>LRKPLGS</v>
      </c>
      <c r="F8204" s="39">
        <v>73.989402770996094</v>
      </c>
      <c r="G8204">
        <f t="shared" si="771"/>
        <v>1.3098702730189636E-3</v>
      </c>
      <c r="H8204" s="38">
        <f>G8204*SUMIF('Manual Inputs'!$B$11:$B$22,'Expanded kW'!A8204,'Manual Inputs'!$C$11:$C$22)</f>
        <v>34884.13502373224</v>
      </c>
    </row>
    <row r="8205" spans="1:8" x14ac:dyDescent="0.2">
      <c r="A8205">
        <f t="shared" si="768"/>
        <v>2</v>
      </c>
      <c r="B8205" t="b">
        <f t="shared" si="769"/>
        <v>0</v>
      </c>
      <c r="C8205" t="str">
        <f t="shared" si="770"/>
        <v>OFF</v>
      </c>
      <c r="D8205" s="4">
        <f t="shared" si="772"/>
        <v>42771.791666646772</v>
      </c>
      <c r="E8205" t="str">
        <f t="shared" si="773"/>
        <v>LRKPLGS</v>
      </c>
      <c r="F8205" s="39">
        <v>68.551162719726562</v>
      </c>
      <c r="G8205">
        <f t="shared" si="771"/>
        <v>1.2135944725134963E-3</v>
      </c>
      <c r="H8205" s="38">
        <f>G8205*SUMIF('Manual Inputs'!$B$11:$B$22,'Expanded kW'!A8205,'Manual Inputs'!$C$11:$C$22)</f>
        <v>32320.142166172362</v>
      </c>
    </row>
    <row r="8206" spans="1:8" x14ac:dyDescent="0.2">
      <c r="A8206">
        <f t="shared" si="768"/>
        <v>2</v>
      </c>
      <c r="B8206" t="b">
        <f t="shared" si="769"/>
        <v>0</v>
      </c>
      <c r="C8206" t="str">
        <f t="shared" si="770"/>
        <v>OFF</v>
      </c>
      <c r="D8206" s="4">
        <f t="shared" si="772"/>
        <v>42771.833333313436</v>
      </c>
      <c r="E8206" t="str">
        <f t="shared" si="773"/>
        <v>LRKPLGS</v>
      </c>
      <c r="F8206" s="39">
        <v>68.406509399414063</v>
      </c>
      <c r="G8206">
        <f t="shared" si="771"/>
        <v>1.2110336046449277E-3</v>
      </c>
      <c r="H8206" s="38">
        <f>G8206*SUMIF('Manual Inputs'!$B$11:$B$22,'Expanded kW'!A8206,'Manual Inputs'!$C$11:$C$22)</f>
        <v>32251.941778435343</v>
      </c>
    </row>
    <row r="8207" spans="1:8" x14ac:dyDescent="0.2">
      <c r="A8207">
        <f t="shared" si="768"/>
        <v>2</v>
      </c>
      <c r="B8207" t="b">
        <f t="shared" si="769"/>
        <v>0</v>
      </c>
      <c r="C8207" t="str">
        <f t="shared" si="770"/>
        <v>OFF</v>
      </c>
      <c r="D8207" s="4">
        <f t="shared" si="772"/>
        <v>42771.8749999801</v>
      </c>
      <c r="E8207" t="str">
        <f t="shared" si="773"/>
        <v>LRKPLGS</v>
      </c>
      <c r="F8207" s="39">
        <v>68.633804321289063</v>
      </c>
      <c r="G8207">
        <f t="shared" si="771"/>
        <v>1.215057516856974E-3</v>
      </c>
      <c r="H8207" s="38">
        <f>G8207*SUMIF('Manual Inputs'!$B$11:$B$22,'Expanded kW'!A8207,'Manual Inputs'!$C$11:$C$22)</f>
        <v>32359.105594440683</v>
      </c>
    </row>
    <row r="8208" spans="1:8" x14ac:dyDescent="0.2">
      <c r="A8208">
        <f t="shared" si="768"/>
        <v>2</v>
      </c>
      <c r="B8208" t="b">
        <f t="shared" si="769"/>
        <v>0</v>
      </c>
      <c r="C8208" t="str">
        <f t="shared" si="770"/>
        <v>OFF</v>
      </c>
      <c r="D8208" s="4">
        <f t="shared" si="772"/>
        <v>42771.916666646764</v>
      </c>
      <c r="E8208" t="str">
        <f t="shared" si="773"/>
        <v>LRKPLGS</v>
      </c>
      <c r="F8208" s="39">
        <v>67.398429870605469</v>
      </c>
      <c r="G8208">
        <f t="shared" si="771"/>
        <v>1.1931870839517918E-3</v>
      </c>
      <c r="H8208" s="38">
        <f>G8208*SUMIF('Manual Inputs'!$B$11:$B$22,'Expanded kW'!A8208,'Manual Inputs'!$C$11:$C$22)</f>
        <v>31776.657736658963</v>
      </c>
    </row>
    <row r="8209" spans="1:8" x14ac:dyDescent="0.2">
      <c r="A8209">
        <f t="shared" si="768"/>
        <v>2</v>
      </c>
      <c r="B8209" t="b">
        <f t="shared" si="769"/>
        <v>0</v>
      </c>
      <c r="C8209" t="str">
        <f t="shared" si="770"/>
        <v>OFF</v>
      </c>
      <c r="D8209" s="4">
        <f t="shared" si="772"/>
        <v>42771.958333313429</v>
      </c>
      <c r="E8209" t="str">
        <f t="shared" si="773"/>
        <v>LRKPLGS</v>
      </c>
      <c r="F8209" s="39">
        <v>65.887489318847656</v>
      </c>
      <c r="G8209">
        <f t="shared" si="771"/>
        <v>1.1664381707436121E-3</v>
      </c>
      <c r="H8209" s="38">
        <f>G8209*SUMIF('Manual Inputs'!$B$11:$B$22,'Expanded kW'!A8209,'Manual Inputs'!$C$11:$C$22)</f>
        <v>31064.28742082485</v>
      </c>
    </row>
    <row r="8210" spans="1:8" x14ac:dyDescent="0.2">
      <c r="A8210">
        <f t="shared" si="768"/>
        <v>2</v>
      </c>
      <c r="B8210" t="b">
        <f t="shared" si="769"/>
        <v>0</v>
      </c>
      <c r="C8210" t="str">
        <f t="shared" si="770"/>
        <v>OFF</v>
      </c>
      <c r="D8210" s="4">
        <f t="shared" si="772"/>
        <v>42771.999999980093</v>
      </c>
      <c r="E8210" t="str">
        <f t="shared" si="773"/>
        <v>LRKPLGS</v>
      </c>
      <c r="F8210" s="39">
        <v>67.80865478515625</v>
      </c>
      <c r="G8210">
        <f t="shared" si="771"/>
        <v>1.2004494945227345E-3</v>
      </c>
      <c r="H8210" s="38">
        <f>G8210*SUMIF('Manual Inputs'!$B$11:$B$22,'Expanded kW'!A8210,'Manual Inputs'!$C$11:$C$22)</f>
        <v>31970.068424856847</v>
      </c>
    </row>
    <row r="8211" spans="1:8" x14ac:dyDescent="0.2">
      <c r="A8211">
        <f t="shared" si="768"/>
        <v>2</v>
      </c>
      <c r="B8211" t="b">
        <f t="shared" si="769"/>
        <v>0</v>
      </c>
      <c r="C8211" t="str">
        <f t="shared" si="770"/>
        <v>OFF</v>
      </c>
      <c r="D8211" s="4">
        <f t="shared" si="772"/>
        <v>42772.041666646757</v>
      </c>
      <c r="E8211" t="str">
        <f t="shared" si="773"/>
        <v>LRKPLGS</v>
      </c>
      <c r="F8211" s="39">
        <v>69.84619140625</v>
      </c>
      <c r="G8211">
        <f t="shared" si="771"/>
        <v>1.2365209932807218E-3</v>
      </c>
      <c r="H8211" s="38">
        <f>G8211*SUMIF('Manual Inputs'!$B$11:$B$22,'Expanded kW'!A8211,'Manual Inputs'!$C$11:$C$22)</f>
        <v>32930.715489761875</v>
      </c>
    </row>
    <row r="8212" spans="1:8" x14ac:dyDescent="0.2">
      <c r="A8212">
        <f t="shared" si="768"/>
        <v>2</v>
      </c>
      <c r="B8212" t="b">
        <f t="shared" si="769"/>
        <v>0</v>
      </c>
      <c r="C8212" t="str">
        <f t="shared" si="770"/>
        <v>OFF</v>
      </c>
      <c r="D8212" s="4">
        <f t="shared" si="772"/>
        <v>42772.083333313421</v>
      </c>
      <c r="E8212" t="str">
        <f t="shared" si="773"/>
        <v>LRKPLGS</v>
      </c>
      <c r="F8212" s="39">
        <v>69.812187194824219</v>
      </c>
      <c r="G8212">
        <f t="shared" si="771"/>
        <v>1.2359190002379891E-3</v>
      </c>
      <c r="H8212" s="38">
        <f>G8212*SUMIF('Manual Inputs'!$B$11:$B$22,'Expanded kW'!A8212,'Manual Inputs'!$C$11:$C$22)</f>
        <v>32914.683362750067</v>
      </c>
    </row>
    <row r="8213" spans="1:8" x14ac:dyDescent="0.2">
      <c r="A8213">
        <f t="shared" si="768"/>
        <v>2</v>
      </c>
      <c r="B8213" t="b">
        <f t="shared" si="769"/>
        <v>0</v>
      </c>
      <c r="C8213" t="str">
        <f t="shared" si="770"/>
        <v>OFF</v>
      </c>
      <c r="D8213" s="4">
        <f t="shared" si="772"/>
        <v>42772.124999980086</v>
      </c>
      <c r="E8213" t="str">
        <f t="shared" si="773"/>
        <v>LRKPLGS</v>
      </c>
      <c r="F8213" s="39">
        <v>72.534782409667969</v>
      </c>
      <c r="G8213">
        <f t="shared" si="771"/>
        <v>1.2841184234503289E-3</v>
      </c>
      <c r="H8213" s="38">
        <f>G8213*SUMIF('Manual Inputs'!$B$11:$B$22,'Expanded kW'!A8213,'Manual Inputs'!$C$11:$C$22)</f>
        <v>34198.318255486454</v>
      </c>
    </row>
    <row r="8214" spans="1:8" x14ac:dyDescent="0.2">
      <c r="A8214">
        <f t="shared" si="768"/>
        <v>2</v>
      </c>
      <c r="B8214" t="b">
        <f t="shared" si="769"/>
        <v>0</v>
      </c>
      <c r="C8214" t="str">
        <f t="shared" si="770"/>
        <v>OFF</v>
      </c>
      <c r="D8214" s="4">
        <f t="shared" si="772"/>
        <v>42772.16666664675</v>
      </c>
      <c r="E8214" t="str">
        <f t="shared" si="773"/>
        <v>LRKPLGS</v>
      </c>
      <c r="F8214" s="39">
        <v>75.428459167480469</v>
      </c>
      <c r="G8214">
        <f t="shared" si="771"/>
        <v>1.3353465861713598E-3</v>
      </c>
      <c r="H8214" s="38">
        <f>G8214*SUMIF('Manual Inputs'!$B$11:$B$22,'Expanded kW'!A8214,'Manual Inputs'!$C$11:$C$22)</f>
        <v>35562.613775575941</v>
      </c>
    </row>
    <row r="8215" spans="1:8" x14ac:dyDescent="0.2">
      <c r="A8215">
        <f t="shared" si="768"/>
        <v>2</v>
      </c>
      <c r="B8215" t="b">
        <f t="shared" si="769"/>
        <v>0</v>
      </c>
      <c r="C8215" t="str">
        <f t="shared" si="770"/>
        <v>OFF</v>
      </c>
      <c r="D8215" s="4">
        <f t="shared" si="772"/>
        <v>42772.208333313414</v>
      </c>
      <c r="E8215" t="str">
        <f t="shared" si="773"/>
        <v>LRKPLGS</v>
      </c>
      <c r="F8215" s="39">
        <v>87.167739868164063</v>
      </c>
      <c r="G8215">
        <f t="shared" si="771"/>
        <v>1.5431727645234636E-3</v>
      </c>
      <c r="H8215" s="38">
        <f>G8215*SUMIF('Manual Inputs'!$B$11:$B$22,'Expanded kW'!A8215,'Manual Inputs'!$C$11:$C$22)</f>
        <v>41097.388185252225</v>
      </c>
    </row>
    <row r="8216" spans="1:8" x14ac:dyDescent="0.2">
      <c r="A8216">
        <f t="shared" si="768"/>
        <v>2</v>
      </c>
      <c r="B8216" t="b">
        <f t="shared" si="769"/>
        <v>0</v>
      </c>
      <c r="C8216" t="str">
        <f t="shared" si="770"/>
        <v>OFF</v>
      </c>
      <c r="D8216" s="4">
        <f t="shared" si="772"/>
        <v>42772.249999980078</v>
      </c>
      <c r="E8216" t="str">
        <f t="shared" si="773"/>
        <v>LRKPLGS</v>
      </c>
      <c r="F8216" s="39">
        <v>106.32969665527344</v>
      </c>
      <c r="G8216">
        <f t="shared" si="771"/>
        <v>1.8824061767189143E-3</v>
      </c>
      <c r="H8216" s="38">
        <f>G8216*SUMIF('Manual Inputs'!$B$11:$B$22,'Expanded kW'!A8216,'Manual Inputs'!$C$11:$C$22)</f>
        <v>50131.766932021594</v>
      </c>
    </row>
    <row r="8217" spans="1:8" x14ac:dyDescent="0.2">
      <c r="A8217">
        <f t="shared" si="768"/>
        <v>2</v>
      </c>
      <c r="B8217" t="b">
        <f t="shared" si="769"/>
        <v>0</v>
      </c>
      <c r="C8217" t="str">
        <f t="shared" si="770"/>
        <v>ON</v>
      </c>
      <c r="D8217" s="4">
        <f t="shared" si="772"/>
        <v>42772.291666646743</v>
      </c>
      <c r="E8217" t="str">
        <f t="shared" si="773"/>
        <v>LRKPLGS</v>
      </c>
      <c r="F8217" s="39">
        <v>114.78680419921875</v>
      </c>
      <c r="G8217">
        <f t="shared" si="771"/>
        <v>2.0321264522268124E-3</v>
      </c>
      <c r="H8217" s="38">
        <f>G8217*SUMIF('Manual Inputs'!$B$11:$B$22,'Expanded kW'!A8217,'Manual Inputs'!$C$11:$C$22)</f>
        <v>54119.079579838508</v>
      </c>
    </row>
    <row r="8218" spans="1:8" x14ac:dyDescent="0.2">
      <c r="A8218">
        <f t="shared" si="768"/>
        <v>2</v>
      </c>
      <c r="B8218" t="b">
        <f t="shared" si="769"/>
        <v>0</v>
      </c>
      <c r="C8218" t="str">
        <f t="shared" si="770"/>
        <v>ON</v>
      </c>
      <c r="D8218" s="4">
        <f t="shared" si="772"/>
        <v>42772.333333313407</v>
      </c>
      <c r="E8218" t="str">
        <f t="shared" si="773"/>
        <v>LRKPLGS</v>
      </c>
      <c r="F8218" s="39">
        <v>123.70597076416016</v>
      </c>
      <c r="G8218">
        <f t="shared" si="771"/>
        <v>2.1900267826252236E-3</v>
      </c>
      <c r="H8218" s="38">
        <f>G8218*SUMIF('Manual Inputs'!$B$11:$B$22,'Expanded kW'!A8218,'Manual Inputs'!$C$11:$C$22)</f>
        <v>58324.241388125731</v>
      </c>
    </row>
    <row r="8219" spans="1:8" x14ac:dyDescent="0.2">
      <c r="A8219">
        <f t="shared" si="768"/>
        <v>2</v>
      </c>
      <c r="B8219" t="b">
        <f t="shared" si="769"/>
        <v>0</v>
      </c>
      <c r="C8219" t="str">
        <f t="shared" si="770"/>
        <v>ON</v>
      </c>
      <c r="D8219" s="4">
        <f t="shared" si="772"/>
        <v>42772.374999980071</v>
      </c>
      <c r="E8219" t="str">
        <f t="shared" si="773"/>
        <v>LRKPLGS</v>
      </c>
      <c r="F8219" s="39">
        <v>122.95561218261719</v>
      </c>
      <c r="G8219">
        <f t="shared" si="771"/>
        <v>2.1767428208245062E-3</v>
      </c>
      <c r="H8219" s="38">
        <f>G8219*SUMIF('Manual Inputs'!$B$11:$B$22,'Expanded kW'!A8219,'Manual Inputs'!$C$11:$C$22)</f>
        <v>57970.466265007402</v>
      </c>
    </row>
    <row r="8220" spans="1:8" x14ac:dyDescent="0.2">
      <c r="A8220">
        <f t="shared" si="768"/>
        <v>2</v>
      </c>
      <c r="B8220" t="b">
        <f t="shared" si="769"/>
        <v>0</v>
      </c>
      <c r="C8220" t="str">
        <f t="shared" si="770"/>
        <v>ON</v>
      </c>
      <c r="D8220" s="4">
        <f t="shared" si="772"/>
        <v>42772.416666646735</v>
      </c>
      <c r="E8220" t="str">
        <f t="shared" si="773"/>
        <v>LRKPLGS</v>
      </c>
      <c r="F8220" s="39">
        <v>117.14285278320312</v>
      </c>
      <c r="G8220">
        <f t="shared" si="771"/>
        <v>2.0738367227029963E-3</v>
      </c>
      <c r="H8220" s="38">
        <f>G8220*SUMIF('Manual Inputs'!$B$11:$B$22,'Expanded kW'!A8220,'Manual Inputs'!$C$11:$C$22)</f>
        <v>55229.896992172078</v>
      </c>
    </row>
    <row r="8221" spans="1:8" x14ac:dyDescent="0.2">
      <c r="A8221">
        <f t="shared" si="768"/>
        <v>2</v>
      </c>
      <c r="B8221" t="b">
        <f t="shared" si="769"/>
        <v>0</v>
      </c>
      <c r="C8221" t="str">
        <f t="shared" si="770"/>
        <v>ON</v>
      </c>
      <c r="D8221" s="4">
        <f t="shared" si="772"/>
        <v>42772.4583333134</v>
      </c>
      <c r="E8221" t="str">
        <f t="shared" si="773"/>
        <v>LRKPLGS</v>
      </c>
      <c r="F8221" s="39">
        <v>107.43778228759766</v>
      </c>
      <c r="G8221">
        <f t="shared" si="771"/>
        <v>1.9020231539532526E-3</v>
      </c>
      <c r="H8221" s="38">
        <f>G8221*SUMIF('Manual Inputs'!$B$11:$B$22,'Expanded kW'!A8221,'Manual Inputs'!$C$11:$C$22)</f>
        <v>50654.201326248229</v>
      </c>
    </row>
    <row r="8222" spans="1:8" x14ac:dyDescent="0.2">
      <c r="A8222">
        <f t="shared" si="768"/>
        <v>2</v>
      </c>
      <c r="B8222" t="b">
        <f t="shared" si="769"/>
        <v>0</v>
      </c>
      <c r="C8222" t="str">
        <f t="shared" si="770"/>
        <v>ON</v>
      </c>
      <c r="D8222" s="4">
        <f t="shared" si="772"/>
        <v>42772.499999980064</v>
      </c>
      <c r="E8222" t="str">
        <f t="shared" si="773"/>
        <v>LRKPLGS</v>
      </c>
      <c r="F8222" s="39">
        <v>105.47425842285156</v>
      </c>
      <c r="G8222">
        <f t="shared" si="771"/>
        <v>1.8672619389079755E-3</v>
      </c>
      <c r="H8222" s="38">
        <f>G8222*SUMIF('Manual Inputs'!$B$11:$B$22,'Expanded kW'!A8222,'Manual Inputs'!$C$11:$C$22)</f>
        <v>49728.449406988599</v>
      </c>
    </row>
    <row r="8223" spans="1:8" x14ac:dyDescent="0.2">
      <c r="A8223">
        <f t="shared" si="768"/>
        <v>2</v>
      </c>
      <c r="B8223" t="b">
        <f t="shared" si="769"/>
        <v>0</v>
      </c>
      <c r="C8223" t="str">
        <f t="shared" si="770"/>
        <v>ON</v>
      </c>
      <c r="D8223" s="4">
        <f t="shared" si="772"/>
        <v>42772.541666646728</v>
      </c>
      <c r="E8223" t="str">
        <f t="shared" si="773"/>
        <v>LRKPLGS</v>
      </c>
      <c r="F8223" s="39">
        <v>112.45607757568359</v>
      </c>
      <c r="G8223">
        <f t="shared" si="771"/>
        <v>1.9908644686944988E-3</v>
      </c>
      <c r="H8223" s="38">
        <f>G8223*SUMIF('Manual Inputs'!$B$11:$B$22,'Expanded kW'!A8223,'Manual Inputs'!$C$11:$C$22)</f>
        <v>53020.200832425777</v>
      </c>
    </row>
    <row r="8224" spans="1:8" x14ac:dyDescent="0.2">
      <c r="A8224">
        <f t="shared" si="768"/>
        <v>2</v>
      </c>
      <c r="B8224" t="b">
        <f t="shared" si="769"/>
        <v>0</v>
      </c>
      <c r="C8224" t="str">
        <f t="shared" si="770"/>
        <v>ON</v>
      </c>
      <c r="D8224" s="4">
        <f t="shared" si="772"/>
        <v>42772.583333313392</v>
      </c>
      <c r="E8224" t="str">
        <f t="shared" si="773"/>
        <v>LRKPLGS</v>
      </c>
      <c r="F8224" s="39">
        <v>114.45555114746094</v>
      </c>
      <c r="G8224">
        <f t="shared" si="771"/>
        <v>2.0262621188345382E-3</v>
      </c>
      <c r="H8224" s="38">
        <f>G8224*SUMIF('Manual Inputs'!$B$11:$B$22,'Expanded kW'!A8224,'Manual Inputs'!$C$11:$C$22)</f>
        <v>53962.902130747476</v>
      </c>
    </row>
    <row r="8225" spans="1:8" x14ac:dyDescent="0.2">
      <c r="A8225">
        <f t="shared" si="768"/>
        <v>2</v>
      </c>
      <c r="B8225" t="b">
        <f t="shared" si="769"/>
        <v>0</v>
      </c>
      <c r="C8225" t="str">
        <f t="shared" si="770"/>
        <v>ON</v>
      </c>
      <c r="D8225" s="4">
        <f t="shared" si="772"/>
        <v>42772.624999980057</v>
      </c>
      <c r="E8225" t="str">
        <f t="shared" si="773"/>
        <v>LRKPLGS</v>
      </c>
      <c r="F8225" s="39">
        <v>98.960258483886719</v>
      </c>
      <c r="G8225">
        <f t="shared" si="771"/>
        <v>1.7519414394993474E-3</v>
      </c>
      <c r="H8225" s="38">
        <f>G8225*SUMIF('Manual Inputs'!$B$11:$B$22,'Expanded kW'!A8225,'Manual Inputs'!$C$11:$C$22)</f>
        <v>46657.262927503863</v>
      </c>
    </row>
    <row r="8226" spans="1:8" x14ac:dyDescent="0.2">
      <c r="A8226">
        <f t="shared" si="768"/>
        <v>2</v>
      </c>
      <c r="B8226" t="b">
        <f t="shared" si="769"/>
        <v>0</v>
      </c>
      <c r="C8226" t="str">
        <f t="shared" si="770"/>
        <v>ON</v>
      </c>
      <c r="D8226" s="4">
        <f t="shared" si="772"/>
        <v>42772.666666646721</v>
      </c>
      <c r="E8226" t="str">
        <f t="shared" si="773"/>
        <v>LRKPLGS</v>
      </c>
      <c r="F8226" s="39">
        <v>88.026496887207031</v>
      </c>
      <c r="G8226">
        <f t="shared" si="771"/>
        <v>1.5583757564231592E-3</v>
      </c>
      <c r="H8226" s="38">
        <f>G8226*SUMIF('Manual Inputs'!$B$11:$B$22,'Expanded kW'!A8226,'Manual Inputs'!$C$11:$C$22)</f>
        <v>41502.270434370956</v>
      </c>
    </row>
    <row r="8227" spans="1:8" x14ac:dyDescent="0.2">
      <c r="A8227">
        <f t="shared" si="768"/>
        <v>2</v>
      </c>
      <c r="B8227" t="b">
        <f t="shared" si="769"/>
        <v>0</v>
      </c>
      <c r="C8227" t="str">
        <f t="shared" si="770"/>
        <v>ON</v>
      </c>
      <c r="D8227" s="4">
        <f t="shared" si="772"/>
        <v>42772.708333313385</v>
      </c>
      <c r="E8227" t="str">
        <f t="shared" si="773"/>
        <v>LRKPLGS</v>
      </c>
      <c r="F8227" s="39">
        <v>83.291091918945313</v>
      </c>
      <c r="G8227">
        <f t="shared" si="771"/>
        <v>1.4745425861807872E-3</v>
      </c>
      <c r="H8227" s="38">
        <f>G8227*SUMIF('Manual Inputs'!$B$11:$B$22,'Expanded kW'!A8227,'Manual Inputs'!$C$11:$C$22)</f>
        <v>39269.646570435005</v>
      </c>
    </row>
    <row r="8228" spans="1:8" x14ac:dyDescent="0.2">
      <c r="A8228">
        <f t="shared" si="768"/>
        <v>2</v>
      </c>
      <c r="B8228" t="b">
        <f t="shared" si="769"/>
        <v>0</v>
      </c>
      <c r="C8228" t="str">
        <f t="shared" si="770"/>
        <v>ON</v>
      </c>
      <c r="D8228" s="4">
        <f t="shared" si="772"/>
        <v>42772.749999980049</v>
      </c>
      <c r="E8228" t="str">
        <f t="shared" si="773"/>
        <v>LRKPLGS</v>
      </c>
      <c r="F8228" s="39">
        <v>86.463111877441406</v>
      </c>
      <c r="G8228">
        <f t="shared" si="771"/>
        <v>1.5306983935457525E-3</v>
      </c>
      <c r="H8228" s="38">
        <f>G8228*SUMIF('Manual Inputs'!$B$11:$B$22,'Expanded kW'!A8228,'Manual Inputs'!$C$11:$C$22)</f>
        <v>40765.173880915303</v>
      </c>
    </row>
    <row r="8229" spans="1:8" x14ac:dyDescent="0.2">
      <c r="A8229">
        <f t="shared" si="768"/>
        <v>2</v>
      </c>
      <c r="B8229" t="b">
        <f t="shared" si="769"/>
        <v>0</v>
      </c>
      <c r="C8229" t="str">
        <f t="shared" si="770"/>
        <v>ON</v>
      </c>
      <c r="D8229" s="4">
        <f t="shared" si="772"/>
        <v>42772.791666646714</v>
      </c>
      <c r="E8229" t="str">
        <f t="shared" si="773"/>
        <v>LRKPLGS</v>
      </c>
      <c r="F8229" s="39">
        <v>82.351303100585938</v>
      </c>
      <c r="G8229">
        <f t="shared" si="771"/>
        <v>1.4579050490473328E-3</v>
      </c>
      <c r="H8229" s="38">
        <f>G8229*SUMIF('Manual Inputs'!$B$11:$B$22,'Expanded kW'!A8229,'Manual Inputs'!$C$11:$C$22)</f>
        <v>38826.559874156206</v>
      </c>
    </row>
    <row r="8230" spans="1:8" x14ac:dyDescent="0.2">
      <c r="A8230">
        <f t="shared" si="768"/>
        <v>2</v>
      </c>
      <c r="B8230" t="b">
        <f t="shared" si="769"/>
        <v>0</v>
      </c>
      <c r="C8230" t="str">
        <f t="shared" si="770"/>
        <v>ON</v>
      </c>
      <c r="D8230" s="4">
        <f t="shared" si="772"/>
        <v>42772.833333313378</v>
      </c>
      <c r="E8230" t="str">
        <f t="shared" si="773"/>
        <v>LRKPLGS</v>
      </c>
      <c r="F8230" s="39">
        <v>75.958488464355469</v>
      </c>
      <c r="G8230">
        <f t="shared" si="771"/>
        <v>1.3447299518129848E-3</v>
      </c>
      <c r="H8230" s="38">
        <f>G8230*SUMIF('Manual Inputs'!$B$11:$B$22,'Expanded kW'!A8230,'Manual Inputs'!$C$11:$C$22)</f>
        <v>35812.509204735557</v>
      </c>
    </row>
    <row r="8231" spans="1:8" x14ac:dyDescent="0.2">
      <c r="A8231">
        <f t="shared" si="768"/>
        <v>2</v>
      </c>
      <c r="B8231" t="b">
        <f t="shared" si="769"/>
        <v>0</v>
      </c>
      <c r="C8231" t="str">
        <f t="shared" si="770"/>
        <v>OFF</v>
      </c>
      <c r="D8231" s="4">
        <f t="shared" si="772"/>
        <v>42772.874999980042</v>
      </c>
      <c r="E8231" t="str">
        <f t="shared" si="773"/>
        <v>LRKPLGS</v>
      </c>
      <c r="F8231" s="39">
        <v>67.21258544921875</v>
      </c>
      <c r="G8231">
        <f t="shared" si="771"/>
        <v>1.1898969900482864E-3</v>
      </c>
      <c r="H8231" s="38">
        <f>G8231*SUMIF('Manual Inputs'!$B$11:$B$22,'Expanded kW'!A8231,'Manual Inputs'!$C$11:$C$22)</f>
        <v>31689.036784924472</v>
      </c>
    </row>
    <row r="8232" spans="1:8" x14ac:dyDescent="0.2">
      <c r="A8232">
        <f t="shared" si="768"/>
        <v>2</v>
      </c>
      <c r="B8232" t="b">
        <f t="shared" si="769"/>
        <v>0</v>
      </c>
      <c r="C8232" t="str">
        <f t="shared" si="770"/>
        <v>OFF</v>
      </c>
      <c r="D8232" s="4">
        <f t="shared" si="772"/>
        <v>42772.916666646706</v>
      </c>
      <c r="E8232" t="str">
        <f t="shared" si="773"/>
        <v>LRKPLGS</v>
      </c>
      <c r="F8232" s="39">
        <v>62.346652984619141</v>
      </c>
      <c r="G8232">
        <f t="shared" si="771"/>
        <v>1.1037530282484562E-3</v>
      </c>
      <c r="H8232" s="38">
        <f>G8232*SUMIF('Manual Inputs'!$B$11:$B$22,'Expanded kW'!A8232,'Manual Inputs'!$C$11:$C$22)</f>
        <v>29394.872502549766</v>
      </c>
    </row>
    <row r="8233" spans="1:8" x14ac:dyDescent="0.2">
      <c r="A8233">
        <f t="shared" si="768"/>
        <v>2</v>
      </c>
      <c r="B8233" t="b">
        <f t="shared" si="769"/>
        <v>0</v>
      </c>
      <c r="C8233" t="str">
        <f t="shared" si="770"/>
        <v>OFF</v>
      </c>
      <c r="D8233" s="4">
        <f t="shared" si="772"/>
        <v>42772.958333313371</v>
      </c>
      <c r="E8233" t="str">
        <f t="shared" si="773"/>
        <v>LRKPLGS</v>
      </c>
      <c r="F8233" s="39">
        <v>59.242080688476562</v>
      </c>
      <c r="G8233">
        <f t="shared" si="771"/>
        <v>1.0487912795539595E-3</v>
      </c>
      <c r="H8233" s="38">
        <f>G8233*SUMIF('Manual Inputs'!$B$11:$B$22,'Expanded kW'!A8233,'Manual Inputs'!$C$11:$C$22)</f>
        <v>27931.145061678602</v>
      </c>
    </row>
    <row r="8234" spans="1:8" x14ac:dyDescent="0.2">
      <c r="A8234">
        <f t="shared" si="768"/>
        <v>2</v>
      </c>
      <c r="B8234" t="b">
        <f t="shared" si="769"/>
        <v>0</v>
      </c>
      <c r="C8234" t="str">
        <f t="shared" si="770"/>
        <v>OFF</v>
      </c>
      <c r="D8234" s="4">
        <f t="shared" si="772"/>
        <v>42772.999999980035</v>
      </c>
      <c r="E8234" t="str">
        <f t="shared" si="773"/>
        <v>LRKPLGS</v>
      </c>
      <c r="F8234" s="39">
        <v>59.163154602050781</v>
      </c>
      <c r="G8234">
        <f t="shared" si="771"/>
        <v>1.0473940127765152E-3</v>
      </c>
      <c r="H8234" s="38">
        <f>G8234*SUMIF('Manual Inputs'!$B$11:$B$22,'Expanded kW'!A8234,'Manual Inputs'!$C$11:$C$22)</f>
        <v>27893.933404972933</v>
      </c>
    </row>
    <row r="8235" spans="1:8" x14ac:dyDescent="0.2">
      <c r="A8235">
        <f t="shared" si="768"/>
        <v>2</v>
      </c>
      <c r="B8235" t="b">
        <f t="shared" si="769"/>
        <v>0</v>
      </c>
      <c r="C8235" t="str">
        <f t="shared" si="770"/>
        <v>OFF</v>
      </c>
      <c r="D8235" s="4">
        <f t="shared" si="772"/>
        <v>42773.041666646699</v>
      </c>
      <c r="E8235" t="str">
        <f t="shared" si="773"/>
        <v>LRKPLGS</v>
      </c>
      <c r="F8235" s="39">
        <v>59.090629577636719</v>
      </c>
      <c r="G8235">
        <f t="shared" si="771"/>
        <v>1.0461100671035925E-3</v>
      </c>
      <c r="H8235" s="38">
        <f>G8235*SUMIF('Manual Inputs'!$B$11:$B$22,'Expanded kW'!A8235,'Manual Inputs'!$C$11:$C$22)</f>
        <v>27859.739687365964</v>
      </c>
    </row>
    <row r="8236" spans="1:8" x14ac:dyDescent="0.2">
      <c r="A8236">
        <f t="shared" si="768"/>
        <v>2</v>
      </c>
      <c r="B8236" t="b">
        <f t="shared" si="769"/>
        <v>0</v>
      </c>
      <c r="C8236" t="str">
        <f t="shared" si="770"/>
        <v>OFF</v>
      </c>
      <c r="D8236" s="4">
        <f t="shared" si="772"/>
        <v>42773.083333313363</v>
      </c>
      <c r="E8236" t="str">
        <f t="shared" si="773"/>
        <v>LRKPLGS</v>
      </c>
      <c r="F8236" s="39">
        <v>58.89312744140625</v>
      </c>
      <c r="G8236">
        <f t="shared" si="771"/>
        <v>1.0426135910216495E-3</v>
      </c>
      <c r="H8236" s="38">
        <f>G8236*SUMIF('Manual Inputs'!$B$11:$B$22,'Expanded kW'!A8236,'Manual Inputs'!$C$11:$C$22)</f>
        <v>27766.622417463634</v>
      </c>
    </row>
    <row r="8237" spans="1:8" x14ac:dyDescent="0.2">
      <c r="A8237">
        <f t="shared" si="768"/>
        <v>2</v>
      </c>
      <c r="B8237" t="b">
        <f t="shared" si="769"/>
        <v>0</v>
      </c>
      <c r="C8237" t="str">
        <f t="shared" si="770"/>
        <v>OFF</v>
      </c>
      <c r="D8237" s="4">
        <f t="shared" si="772"/>
        <v>42773.124999980027</v>
      </c>
      <c r="E8237" t="str">
        <f t="shared" si="773"/>
        <v>LRKPLGS</v>
      </c>
      <c r="F8237" s="39">
        <v>60.534709930419922</v>
      </c>
      <c r="G8237">
        <f t="shared" si="771"/>
        <v>1.0716753217903481E-3</v>
      </c>
      <c r="H8237" s="38">
        <f>G8237*SUMIF('Manual Inputs'!$B$11:$B$22,'Expanded kW'!A8237,'Manual Inputs'!$C$11:$C$22)</f>
        <v>28540.587107739459</v>
      </c>
    </row>
    <row r="8238" spans="1:8" x14ac:dyDescent="0.2">
      <c r="A8238">
        <f t="shared" si="768"/>
        <v>2</v>
      </c>
      <c r="B8238" t="b">
        <f t="shared" si="769"/>
        <v>0</v>
      </c>
      <c r="C8238" t="str">
        <f t="shared" si="770"/>
        <v>OFF</v>
      </c>
      <c r="D8238" s="4">
        <f t="shared" si="772"/>
        <v>42773.166666646692</v>
      </c>
      <c r="E8238" t="str">
        <f t="shared" si="773"/>
        <v>LRKPLGS</v>
      </c>
      <c r="F8238" s="39">
        <v>63.785793304443359</v>
      </c>
      <c r="G8238">
        <f t="shared" si="771"/>
        <v>1.1292308271364303E-3</v>
      </c>
      <c r="H8238" s="38">
        <f>G8238*SUMIF('Manual Inputs'!$B$11:$B$22,'Expanded kW'!A8238,'Manual Inputs'!$C$11:$C$22)</f>
        <v>30073.390822128971</v>
      </c>
    </row>
    <row r="8239" spans="1:8" x14ac:dyDescent="0.2">
      <c r="A8239">
        <f t="shared" si="768"/>
        <v>2</v>
      </c>
      <c r="B8239" t="b">
        <f t="shared" si="769"/>
        <v>0</v>
      </c>
      <c r="C8239" t="str">
        <f t="shared" si="770"/>
        <v>OFF</v>
      </c>
      <c r="D8239" s="4">
        <f t="shared" si="772"/>
        <v>42773.208333313356</v>
      </c>
      <c r="E8239" t="str">
        <f t="shared" si="773"/>
        <v>LRKPLGS</v>
      </c>
      <c r="F8239" s="39">
        <v>72.733963012695313</v>
      </c>
      <c r="G8239">
        <f t="shared" si="771"/>
        <v>1.2876446142438269E-3</v>
      </c>
      <c r="H8239" s="38">
        <f>G8239*SUMIF('Manual Inputs'!$B$11:$B$22,'Expanded kW'!A8239,'Manual Inputs'!$C$11:$C$22)</f>
        <v>34292.226880098809</v>
      </c>
    </row>
    <row r="8240" spans="1:8" x14ac:dyDescent="0.2">
      <c r="A8240">
        <f t="shared" si="768"/>
        <v>2</v>
      </c>
      <c r="B8240" t="b">
        <f t="shared" si="769"/>
        <v>0</v>
      </c>
      <c r="C8240" t="str">
        <f t="shared" si="770"/>
        <v>OFF</v>
      </c>
      <c r="D8240" s="4">
        <f t="shared" si="772"/>
        <v>42773.24999998002</v>
      </c>
      <c r="E8240" t="str">
        <f t="shared" si="773"/>
        <v>LRKPLGS</v>
      </c>
      <c r="F8240" s="39">
        <v>87.136009216308594</v>
      </c>
      <c r="G8240">
        <f t="shared" si="771"/>
        <v>1.5426110214082011E-3</v>
      </c>
      <c r="H8240" s="38">
        <f>G8240*SUMIF('Manual Inputs'!$B$11:$B$22,'Expanded kW'!A8240,'Manual Inputs'!$C$11:$C$22)</f>
        <v>41082.427984165814</v>
      </c>
    </row>
    <row r="8241" spans="1:8" x14ac:dyDescent="0.2">
      <c r="A8241">
        <f t="shared" si="768"/>
        <v>2</v>
      </c>
      <c r="B8241" t="b">
        <f t="shared" si="769"/>
        <v>0</v>
      </c>
      <c r="C8241" t="str">
        <f t="shared" si="770"/>
        <v>ON</v>
      </c>
      <c r="D8241" s="4">
        <f t="shared" si="772"/>
        <v>42773.291666646684</v>
      </c>
      <c r="E8241" t="str">
        <f t="shared" si="773"/>
        <v>LRKPLGS</v>
      </c>
      <c r="F8241" s="39">
        <v>97.219932556152344</v>
      </c>
      <c r="G8241">
        <f t="shared" si="771"/>
        <v>1.7211316057565481E-3</v>
      </c>
      <c r="H8241" s="38">
        <f>G8241*SUMIF('Manual Inputs'!$B$11:$B$22,'Expanded kW'!A8241,'Manual Inputs'!$C$11:$C$22)</f>
        <v>45836.743199343735</v>
      </c>
    </row>
    <row r="8242" spans="1:8" x14ac:dyDescent="0.2">
      <c r="A8242">
        <f t="shared" si="768"/>
        <v>2</v>
      </c>
      <c r="B8242" t="b">
        <f t="shared" si="769"/>
        <v>0</v>
      </c>
      <c r="C8242" t="str">
        <f t="shared" si="770"/>
        <v>ON</v>
      </c>
      <c r="D8242" s="4">
        <f t="shared" si="772"/>
        <v>42773.333333313349</v>
      </c>
      <c r="E8242" t="str">
        <f t="shared" si="773"/>
        <v>LRKPLGS</v>
      </c>
      <c r="F8242" s="39">
        <v>100.72005462646484</v>
      </c>
      <c r="G8242">
        <f t="shared" si="771"/>
        <v>1.7830959638961861E-3</v>
      </c>
      <c r="H8242" s="38">
        <f>G8242*SUMIF('Manual Inputs'!$B$11:$B$22,'Expanded kW'!A8242,'Manual Inputs'!$C$11:$C$22)</f>
        <v>47486.962370300324</v>
      </c>
    </row>
    <row r="8243" spans="1:8" x14ac:dyDescent="0.2">
      <c r="A8243">
        <f t="shared" si="768"/>
        <v>2</v>
      </c>
      <c r="B8243" t="b">
        <f t="shared" si="769"/>
        <v>0</v>
      </c>
      <c r="C8243" t="str">
        <f t="shared" si="770"/>
        <v>ON</v>
      </c>
      <c r="D8243" s="4">
        <f t="shared" si="772"/>
        <v>42773.374999980013</v>
      </c>
      <c r="E8243" t="str">
        <f t="shared" si="773"/>
        <v>LRKPLGS</v>
      </c>
      <c r="F8243" s="39">
        <v>102.74868774414062</v>
      </c>
      <c r="G8243">
        <f t="shared" si="771"/>
        <v>1.8190098396160606E-3</v>
      </c>
      <c r="H8243" s="38">
        <f>G8243*SUMIF('Manual Inputs'!$B$11:$B$22,'Expanded kW'!A8243,'Manual Inputs'!$C$11:$C$22)</f>
        <v>48443.411658175341</v>
      </c>
    </row>
    <row r="8244" spans="1:8" x14ac:dyDescent="0.2">
      <c r="A8244">
        <f t="shared" si="768"/>
        <v>2</v>
      </c>
      <c r="B8244" t="b">
        <f t="shared" si="769"/>
        <v>0</v>
      </c>
      <c r="C8244" t="str">
        <f t="shared" si="770"/>
        <v>ON</v>
      </c>
      <c r="D8244" s="4">
        <f t="shared" si="772"/>
        <v>42773.416666646677</v>
      </c>
      <c r="E8244" t="str">
        <f t="shared" si="773"/>
        <v>LRKPLGS</v>
      </c>
      <c r="F8244" s="39">
        <v>100.06619262695312</v>
      </c>
      <c r="G8244">
        <f t="shared" si="771"/>
        <v>1.771520327876147E-3</v>
      </c>
      <c r="H8244" s="38">
        <f>G8244*SUMIF('Manual Inputs'!$B$11:$B$22,'Expanded kW'!A8244,'Manual Inputs'!$C$11:$C$22)</f>
        <v>47178.682948874921</v>
      </c>
    </row>
    <row r="8245" spans="1:8" x14ac:dyDescent="0.2">
      <c r="A8245">
        <f t="shared" si="768"/>
        <v>2</v>
      </c>
      <c r="B8245" t="b">
        <f t="shared" si="769"/>
        <v>0</v>
      </c>
      <c r="C8245" t="str">
        <f t="shared" si="770"/>
        <v>ON</v>
      </c>
      <c r="D8245" s="4">
        <f t="shared" si="772"/>
        <v>42773.458333313341</v>
      </c>
      <c r="E8245" t="str">
        <f t="shared" si="773"/>
        <v>LRKPLGS</v>
      </c>
      <c r="F8245" s="39">
        <v>102.43570709228516</v>
      </c>
      <c r="G8245">
        <f t="shared" si="771"/>
        <v>1.8134689913791252E-3</v>
      </c>
      <c r="H8245" s="38">
        <f>G8245*SUMIF('Manual Inputs'!$B$11:$B$22,'Expanded kW'!A8245,'Manual Inputs'!$C$11:$C$22)</f>
        <v>48295.849184223036</v>
      </c>
    </row>
    <row r="8246" spans="1:8" x14ac:dyDescent="0.2">
      <c r="A8246">
        <f t="shared" si="768"/>
        <v>2</v>
      </c>
      <c r="B8246" t="b">
        <f t="shared" si="769"/>
        <v>0</v>
      </c>
      <c r="C8246" t="str">
        <f t="shared" si="770"/>
        <v>ON</v>
      </c>
      <c r="D8246" s="4">
        <f t="shared" si="772"/>
        <v>42773.499999980006</v>
      </c>
      <c r="E8246" t="str">
        <f t="shared" si="773"/>
        <v>LRKPLGS</v>
      </c>
      <c r="F8246" s="39">
        <v>111.80080413818359</v>
      </c>
      <c r="G8246">
        <f t="shared" si="771"/>
        <v>1.9792638453033791E-3</v>
      </c>
      <c r="H8246" s="38">
        <f>G8246*SUMIF('Manual Inputs'!$B$11:$B$22,'Expanded kW'!A8246,'Manual Inputs'!$C$11:$C$22)</f>
        <v>52711.255953630578</v>
      </c>
    </row>
    <row r="8247" spans="1:8" x14ac:dyDescent="0.2">
      <c r="A8247">
        <f t="shared" si="768"/>
        <v>2</v>
      </c>
      <c r="B8247" t="b">
        <f t="shared" si="769"/>
        <v>0</v>
      </c>
      <c r="C8247" t="str">
        <f t="shared" si="770"/>
        <v>ON</v>
      </c>
      <c r="D8247" s="4">
        <f t="shared" si="772"/>
        <v>42773.54166664667</v>
      </c>
      <c r="E8247" t="str">
        <f t="shared" si="773"/>
        <v>LRKPLGS</v>
      </c>
      <c r="F8247" s="39">
        <v>110.59016418457031</v>
      </c>
      <c r="G8247">
        <f t="shared" si="771"/>
        <v>1.9578312991930229E-3</v>
      </c>
      <c r="H8247" s="38">
        <f>G8247*SUMIF('Manual Inputs'!$B$11:$B$22,'Expanded kW'!A8247,'Manual Inputs'!$C$11:$C$22)</f>
        <v>52140.469786621194</v>
      </c>
    </row>
    <row r="8248" spans="1:8" x14ac:dyDescent="0.2">
      <c r="A8248">
        <f t="shared" si="768"/>
        <v>2</v>
      </c>
      <c r="B8248" t="b">
        <f t="shared" si="769"/>
        <v>0</v>
      </c>
      <c r="C8248" t="str">
        <f t="shared" si="770"/>
        <v>ON</v>
      </c>
      <c r="D8248" s="4">
        <f t="shared" si="772"/>
        <v>42773.583333313334</v>
      </c>
      <c r="E8248" t="str">
        <f t="shared" si="773"/>
        <v>LRKPLGS</v>
      </c>
      <c r="F8248" s="39">
        <v>109.12281799316406</v>
      </c>
      <c r="G8248">
        <f t="shared" si="771"/>
        <v>1.9318541580840519E-3</v>
      </c>
      <c r="H8248" s="38">
        <f>G8248*SUMIF('Manual Inputs'!$B$11:$B$22,'Expanded kW'!A8248,'Manual Inputs'!$C$11:$C$22)</f>
        <v>51448.653110846637</v>
      </c>
    </row>
    <row r="8249" spans="1:8" x14ac:dyDescent="0.2">
      <c r="A8249">
        <f t="shared" si="768"/>
        <v>2</v>
      </c>
      <c r="B8249" t="b">
        <f t="shared" si="769"/>
        <v>0</v>
      </c>
      <c r="C8249" t="str">
        <f t="shared" si="770"/>
        <v>ON</v>
      </c>
      <c r="D8249" s="4">
        <f t="shared" si="772"/>
        <v>42773.624999979998</v>
      </c>
      <c r="E8249" t="str">
        <f t="shared" si="773"/>
        <v>LRKPLGS</v>
      </c>
      <c r="F8249" s="39">
        <v>93.115142822265625</v>
      </c>
      <c r="G8249">
        <f t="shared" si="771"/>
        <v>1.6484625227791772E-3</v>
      </c>
      <c r="H8249" s="38">
        <f>G8249*SUMIF('Manual Inputs'!$B$11:$B$22,'Expanded kW'!A8249,'Manual Inputs'!$C$11:$C$22)</f>
        <v>43901.438494099304</v>
      </c>
    </row>
    <row r="8250" spans="1:8" x14ac:dyDescent="0.2">
      <c r="A8250">
        <f t="shared" si="768"/>
        <v>2</v>
      </c>
      <c r="B8250" t="b">
        <f t="shared" si="769"/>
        <v>0</v>
      </c>
      <c r="C8250" t="str">
        <f t="shared" si="770"/>
        <v>ON</v>
      </c>
      <c r="D8250" s="4">
        <f t="shared" si="772"/>
        <v>42773.666666646663</v>
      </c>
      <c r="E8250" t="str">
        <f t="shared" si="773"/>
        <v>LRKPLGS</v>
      </c>
      <c r="F8250" s="39">
        <v>92.699058532714844</v>
      </c>
      <c r="G8250">
        <f t="shared" si="771"/>
        <v>1.6410963808515331E-3</v>
      </c>
      <c r="H8250" s="38">
        <f>G8250*SUMIF('Manual Inputs'!$B$11:$B$22,'Expanded kW'!A8250,'Manual Inputs'!$C$11:$C$22)</f>
        <v>43705.265258550055</v>
      </c>
    </row>
    <row r="8251" spans="1:8" x14ac:dyDescent="0.2">
      <c r="A8251">
        <f t="shared" si="768"/>
        <v>2</v>
      </c>
      <c r="B8251" t="b">
        <f t="shared" si="769"/>
        <v>0</v>
      </c>
      <c r="C8251" t="str">
        <f t="shared" si="770"/>
        <v>ON</v>
      </c>
      <c r="D8251" s="4">
        <f t="shared" si="772"/>
        <v>42773.708333313327</v>
      </c>
      <c r="E8251" t="str">
        <f t="shared" si="773"/>
        <v>LRKPLGS</v>
      </c>
      <c r="F8251" s="39">
        <v>87.006492614746094</v>
      </c>
      <c r="G8251">
        <f t="shared" si="771"/>
        <v>1.5403181262111112E-3</v>
      </c>
      <c r="H8251" s="38">
        <f>G8251*SUMIF('Manual Inputs'!$B$11:$B$22,'Expanded kW'!A8251,'Manual Inputs'!$C$11:$C$22)</f>
        <v>41021.364177086507</v>
      </c>
    </row>
    <row r="8252" spans="1:8" x14ac:dyDescent="0.2">
      <c r="A8252">
        <f t="shared" si="768"/>
        <v>2</v>
      </c>
      <c r="B8252" t="b">
        <f t="shared" si="769"/>
        <v>0</v>
      </c>
      <c r="C8252" t="str">
        <f t="shared" si="770"/>
        <v>ON</v>
      </c>
      <c r="D8252" s="4">
        <f t="shared" si="772"/>
        <v>42773.749999979991</v>
      </c>
      <c r="E8252" t="str">
        <f t="shared" si="773"/>
        <v>LRKPLGS</v>
      </c>
      <c r="F8252" s="39">
        <v>83.25091552734375</v>
      </c>
      <c r="G8252">
        <f t="shared" si="771"/>
        <v>1.4738313240396541E-3</v>
      </c>
      <c r="H8252" s="38">
        <f>G8252*SUMIF('Manual Inputs'!$B$11:$B$22,'Expanded kW'!A8252,'Manual Inputs'!$C$11:$C$22)</f>
        <v>39250.704416330409</v>
      </c>
    </row>
    <row r="8253" spans="1:8" x14ac:dyDescent="0.2">
      <c r="A8253">
        <f t="shared" si="768"/>
        <v>2</v>
      </c>
      <c r="B8253" t="b">
        <f t="shared" si="769"/>
        <v>0</v>
      </c>
      <c r="C8253" t="str">
        <f t="shared" si="770"/>
        <v>ON</v>
      </c>
      <c r="D8253" s="4">
        <f t="shared" si="772"/>
        <v>42773.791666646655</v>
      </c>
      <c r="E8253" t="str">
        <f t="shared" si="773"/>
        <v>LRKPLGS</v>
      </c>
      <c r="F8253" s="39">
        <v>79.26092529296875</v>
      </c>
      <c r="G8253">
        <f t="shared" si="771"/>
        <v>1.4031945922657828E-3</v>
      </c>
      <c r="H8253" s="38">
        <f>G8253*SUMIF('Manual Inputs'!$B$11:$B$22,'Expanded kW'!A8253,'Manual Inputs'!$C$11:$C$22)</f>
        <v>37369.524776185077</v>
      </c>
    </row>
    <row r="8254" spans="1:8" x14ac:dyDescent="0.2">
      <c r="A8254">
        <f t="shared" si="768"/>
        <v>2</v>
      </c>
      <c r="B8254" t="b">
        <f t="shared" si="769"/>
        <v>0</v>
      </c>
      <c r="C8254" t="str">
        <f t="shared" si="770"/>
        <v>ON</v>
      </c>
      <c r="D8254" s="4">
        <f t="shared" si="772"/>
        <v>42773.83333331332</v>
      </c>
      <c r="E8254" t="str">
        <f t="shared" si="773"/>
        <v>LRKPLGS</v>
      </c>
      <c r="F8254" s="39">
        <v>70.774658203125</v>
      </c>
      <c r="G8254">
        <f t="shared" si="771"/>
        <v>1.2529580911780499E-3</v>
      </c>
      <c r="H8254" s="38">
        <f>G8254*SUMIF('Manual Inputs'!$B$11:$B$22,'Expanded kW'!A8254,'Manual Inputs'!$C$11:$C$22)</f>
        <v>33368.464138814845</v>
      </c>
    </row>
    <row r="8255" spans="1:8" x14ac:dyDescent="0.2">
      <c r="A8255">
        <f t="shared" si="768"/>
        <v>2</v>
      </c>
      <c r="B8255" t="b">
        <f t="shared" si="769"/>
        <v>0</v>
      </c>
      <c r="C8255" t="str">
        <f t="shared" si="770"/>
        <v>OFF</v>
      </c>
      <c r="D8255" s="4">
        <f t="shared" si="772"/>
        <v>42773.874999979984</v>
      </c>
      <c r="E8255" t="str">
        <f t="shared" si="773"/>
        <v>LRKPLGS</v>
      </c>
      <c r="F8255" s="39">
        <v>65.713279724121094</v>
      </c>
      <c r="G8255">
        <f t="shared" si="771"/>
        <v>1.1633540538179318E-3</v>
      </c>
      <c r="H8255" s="38">
        <f>G8255*SUMIF('Manual Inputs'!$B$11:$B$22,'Expanded kW'!A8255,'Manual Inputs'!$C$11:$C$22)</f>
        <v>30982.151996057597</v>
      </c>
    </row>
    <row r="8256" spans="1:8" x14ac:dyDescent="0.2">
      <c r="A8256">
        <f t="shared" si="768"/>
        <v>2</v>
      </c>
      <c r="B8256" t="b">
        <f t="shared" si="769"/>
        <v>0</v>
      </c>
      <c r="C8256" t="str">
        <f t="shared" si="770"/>
        <v>OFF</v>
      </c>
      <c r="D8256" s="4">
        <f t="shared" si="772"/>
        <v>42773.916666646648</v>
      </c>
      <c r="E8256" t="str">
        <f t="shared" si="773"/>
        <v>LRKPLGS</v>
      </c>
      <c r="F8256" s="39">
        <v>66.309310913085938</v>
      </c>
      <c r="G8256">
        <f t="shared" si="771"/>
        <v>1.1739058829580264E-3</v>
      </c>
      <c r="H8256" s="38">
        <f>G8256*SUMIF('Manual Inputs'!$B$11:$B$22,'Expanded kW'!A8256,'Manual Inputs'!$C$11:$C$22)</f>
        <v>31263.165650655654</v>
      </c>
    </row>
    <row r="8257" spans="1:8" x14ac:dyDescent="0.2">
      <c r="A8257">
        <f t="shared" si="768"/>
        <v>2</v>
      </c>
      <c r="B8257" t="b">
        <f t="shared" si="769"/>
        <v>0</v>
      </c>
      <c r="C8257" t="str">
        <f t="shared" si="770"/>
        <v>OFF</v>
      </c>
      <c r="D8257" s="4">
        <f t="shared" si="772"/>
        <v>42773.958333313312</v>
      </c>
      <c r="E8257" t="str">
        <f t="shared" si="773"/>
        <v>LRKPLGS</v>
      </c>
      <c r="F8257" s="39">
        <v>62.737430572509766</v>
      </c>
      <c r="G8257">
        <f t="shared" si="771"/>
        <v>1.1106711533659715E-3</v>
      </c>
      <c r="H8257" s="38">
        <f>G8257*SUMIF('Manual Inputs'!$B$11:$B$22,'Expanded kW'!A8257,'Manual Inputs'!$C$11:$C$22)</f>
        <v>29579.114267311907</v>
      </c>
    </row>
    <row r="8258" spans="1:8" x14ac:dyDescent="0.2">
      <c r="A8258">
        <f t="shared" ref="A8258:A8321" si="774">MONTH(D8258)</f>
        <v>2</v>
      </c>
      <c r="B8258" t="b">
        <f t="shared" ref="B8258:B8321" si="775">IF(ISNA(VLOOKUP(DATE(YEAR(D8258),MONTH(D8258),DAY(D8258)),Holidays,1,FALSE)),FALSE,TRUE)</f>
        <v>0</v>
      </c>
      <c r="C8258" t="str">
        <f t="shared" ref="C8258:C8321" si="776">IF(OR(HOUR(D8258)&lt;PkStart,HOUR(D8258)&gt;OPkStart-1,WEEKDAY(D8258,2)&gt;5,B8258)=TRUE,"OFF","ON")</f>
        <v>OFF</v>
      </c>
      <c r="D8258" s="4">
        <f t="shared" si="772"/>
        <v>42773.999999979977</v>
      </c>
      <c r="E8258" t="str">
        <f t="shared" si="773"/>
        <v>LRKPLGS</v>
      </c>
      <c r="F8258" s="39">
        <v>59.624111175537109</v>
      </c>
      <c r="G8258">
        <f t="shared" ref="G8258:G8321" si="777">IF(SUMIF($A$2:$A$8761,A8258,$F$2:$F$8761)=0,0,F8258/SUMIF($A$2:$A$8761,A8258,$F$2:$F$8761))</f>
        <v>1.0555545505042114E-3</v>
      </c>
      <c r="H8258" s="38">
        <f>G8258*SUMIF('Manual Inputs'!$B$11:$B$22,'Expanded kW'!A8258,'Manual Inputs'!$C$11:$C$22)</f>
        <v>28111.262789281431</v>
      </c>
    </row>
    <row r="8259" spans="1:8" x14ac:dyDescent="0.2">
      <c r="A8259">
        <f t="shared" si="774"/>
        <v>2</v>
      </c>
      <c r="B8259" t="b">
        <f t="shared" si="775"/>
        <v>0</v>
      </c>
      <c r="C8259" t="str">
        <f t="shared" si="776"/>
        <v>OFF</v>
      </c>
      <c r="D8259" s="4">
        <f t="shared" si="772"/>
        <v>42774.041666646641</v>
      </c>
      <c r="E8259" t="str">
        <f t="shared" si="773"/>
        <v>LRKPLGS</v>
      </c>
      <c r="F8259" s="39">
        <v>58.313861846923828</v>
      </c>
      <c r="G8259">
        <f t="shared" si="777"/>
        <v>1.0323585713299293E-3</v>
      </c>
      <c r="H8259" s="38">
        <f>G8259*SUMIF('Manual Inputs'!$B$11:$B$22,'Expanded kW'!A8259,'Manual Inputs'!$C$11:$C$22)</f>
        <v>27493.513317298701</v>
      </c>
    </row>
    <row r="8260" spans="1:8" x14ac:dyDescent="0.2">
      <c r="A8260">
        <f t="shared" si="774"/>
        <v>2</v>
      </c>
      <c r="B8260" t="b">
        <f t="shared" si="775"/>
        <v>0</v>
      </c>
      <c r="C8260" t="str">
        <f t="shared" si="776"/>
        <v>OFF</v>
      </c>
      <c r="D8260" s="4">
        <f t="shared" ref="D8260:D8323" si="778">+D8259+1/24</f>
        <v>42774.083333313305</v>
      </c>
      <c r="E8260" t="str">
        <f t="shared" ref="E8260:E8323" si="779">+E8259</f>
        <v>LRKPLGS</v>
      </c>
      <c r="F8260" s="39">
        <v>56.708499908447266</v>
      </c>
      <c r="G8260">
        <f t="shared" si="777"/>
        <v>1.0039380705299031E-3</v>
      </c>
      <c r="H8260" s="38">
        <f>G8260*SUMIF('Manual Inputs'!$B$11:$B$22,'Expanded kW'!A8260,'Manual Inputs'!$C$11:$C$22)</f>
        <v>26736.625701958605</v>
      </c>
    </row>
    <row r="8261" spans="1:8" x14ac:dyDescent="0.2">
      <c r="A8261">
        <f t="shared" si="774"/>
        <v>2</v>
      </c>
      <c r="B8261" t="b">
        <f t="shared" si="775"/>
        <v>0</v>
      </c>
      <c r="C8261" t="str">
        <f t="shared" si="776"/>
        <v>OFF</v>
      </c>
      <c r="D8261" s="4">
        <f t="shared" si="778"/>
        <v>42774.124999979969</v>
      </c>
      <c r="E8261" t="str">
        <f t="shared" si="779"/>
        <v>LRKPLGS</v>
      </c>
      <c r="F8261" s="39">
        <v>60.639614105224609</v>
      </c>
      <c r="G8261">
        <f t="shared" si="777"/>
        <v>1.0735324912625433E-3</v>
      </c>
      <c r="H8261" s="38">
        <f>G8261*SUMIF('Manual Inputs'!$B$11:$B$22,'Expanded kW'!A8261,'Manual Inputs'!$C$11:$C$22)</f>
        <v>28590.046777116255</v>
      </c>
    </row>
    <row r="8262" spans="1:8" x14ac:dyDescent="0.2">
      <c r="A8262">
        <f t="shared" si="774"/>
        <v>2</v>
      </c>
      <c r="B8262" t="b">
        <f t="shared" si="775"/>
        <v>0</v>
      </c>
      <c r="C8262" t="str">
        <f t="shared" si="776"/>
        <v>OFF</v>
      </c>
      <c r="D8262" s="4">
        <f t="shared" si="778"/>
        <v>42774.166666646634</v>
      </c>
      <c r="E8262" t="str">
        <f t="shared" si="779"/>
        <v>LRKPLGS</v>
      </c>
      <c r="F8262" s="39">
        <v>61.787986755371094</v>
      </c>
      <c r="G8262">
        <f t="shared" si="777"/>
        <v>1.0938626891076398E-3</v>
      </c>
      <c r="H8262" s="38">
        <f>G8262*SUMIF('Manual Inputs'!$B$11:$B$22,'Expanded kW'!A8262,'Manual Inputs'!$C$11:$C$22)</f>
        <v>29131.475482917009</v>
      </c>
    </row>
    <row r="8263" spans="1:8" x14ac:dyDescent="0.2">
      <c r="A8263">
        <f t="shared" si="774"/>
        <v>2</v>
      </c>
      <c r="B8263" t="b">
        <f t="shared" si="775"/>
        <v>0</v>
      </c>
      <c r="C8263" t="str">
        <f t="shared" si="776"/>
        <v>OFF</v>
      </c>
      <c r="D8263" s="4">
        <f t="shared" si="778"/>
        <v>42774.208333313298</v>
      </c>
      <c r="E8263" t="str">
        <f t="shared" si="779"/>
        <v>LRKPLGS</v>
      </c>
      <c r="F8263" s="39">
        <v>70.718490600585937</v>
      </c>
      <c r="G8263">
        <f t="shared" si="777"/>
        <v>1.2519637288759189E-3</v>
      </c>
      <c r="H8263" s="38">
        <f>G8263*SUMIF('Manual Inputs'!$B$11:$B$22,'Expanded kW'!A8263,'Manual Inputs'!$C$11:$C$22)</f>
        <v>33341.982532563794</v>
      </c>
    </row>
    <row r="8264" spans="1:8" x14ac:dyDescent="0.2">
      <c r="A8264">
        <f t="shared" si="774"/>
        <v>2</v>
      </c>
      <c r="B8264" t="b">
        <f t="shared" si="775"/>
        <v>0</v>
      </c>
      <c r="C8264" t="str">
        <f t="shared" si="776"/>
        <v>OFF</v>
      </c>
      <c r="D8264" s="4">
        <f t="shared" si="778"/>
        <v>42774.249999979962</v>
      </c>
      <c r="E8264" t="str">
        <f t="shared" si="779"/>
        <v>LRKPLGS</v>
      </c>
      <c r="F8264" s="39">
        <v>85.493217468261719</v>
      </c>
      <c r="G8264">
        <f t="shared" si="777"/>
        <v>1.5135278825404957E-3</v>
      </c>
      <c r="H8264" s="38">
        <f>G8264*SUMIF('Manual Inputs'!$B$11:$B$22,'Expanded kW'!A8264,'Manual Inputs'!$C$11:$C$22)</f>
        <v>40307.893158792082</v>
      </c>
    </row>
    <row r="8265" spans="1:8" x14ac:dyDescent="0.2">
      <c r="A8265">
        <f t="shared" si="774"/>
        <v>2</v>
      </c>
      <c r="B8265" t="b">
        <f t="shared" si="775"/>
        <v>0</v>
      </c>
      <c r="C8265" t="str">
        <f t="shared" si="776"/>
        <v>ON</v>
      </c>
      <c r="D8265" s="4">
        <f t="shared" si="778"/>
        <v>42774.291666646626</v>
      </c>
      <c r="E8265" t="str">
        <f t="shared" si="779"/>
        <v>LRKPLGS</v>
      </c>
      <c r="F8265" s="39">
        <v>89.516983032226563</v>
      </c>
      <c r="G8265">
        <f t="shared" si="777"/>
        <v>1.5847625553509785E-3</v>
      </c>
      <c r="H8265" s="38">
        <f>G8265*SUMIF('Manual Inputs'!$B$11:$B$22,'Expanded kW'!A8265,'Manual Inputs'!$C$11:$C$22)</f>
        <v>42204.997013943314</v>
      </c>
    </row>
    <row r="8266" spans="1:8" x14ac:dyDescent="0.2">
      <c r="A8266">
        <f t="shared" si="774"/>
        <v>2</v>
      </c>
      <c r="B8266" t="b">
        <f t="shared" si="775"/>
        <v>0</v>
      </c>
      <c r="C8266" t="str">
        <f t="shared" si="776"/>
        <v>ON</v>
      </c>
      <c r="D8266" s="4">
        <f t="shared" si="778"/>
        <v>42774.33333331329</v>
      </c>
      <c r="E8266" t="str">
        <f t="shared" si="779"/>
        <v>LRKPLGS</v>
      </c>
      <c r="F8266" s="39">
        <v>101.63154602050781</v>
      </c>
      <c r="G8266">
        <f t="shared" si="777"/>
        <v>1.7992325380061954E-3</v>
      </c>
      <c r="H8266" s="38">
        <f>G8266*SUMIF('Manual Inputs'!$B$11:$B$22,'Expanded kW'!A8266,'Manual Inputs'!$C$11:$C$22)</f>
        <v>47916.707545581419</v>
      </c>
    </row>
    <row r="8267" spans="1:8" x14ac:dyDescent="0.2">
      <c r="A8267">
        <f t="shared" si="774"/>
        <v>2</v>
      </c>
      <c r="B8267" t="b">
        <f t="shared" si="775"/>
        <v>0</v>
      </c>
      <c r="C8267" t="str">
        <f t="shared" si="776"/>
        <v>ON</v>
      </c>
      <c r="D8267" s="4">
        <f t="shared" si="778"/>
        <v>42774.374999979955</v>
      </c>
      <c r="E8267" t="str">
        <f t="shared" si="779"/>
        <v>LRKPLGS</v>
      </c>
      <c r="F8267" s="39">
        <v>102.02686309814453</v>
      </c>
      <c r="G8267">
        <f t="shared" si="777"/>
        <v>1.8062310279117802E-3</v>
      </c>
      <c r="H8267" s="38">
        <f>G8267*SUMIF('Manual Inputs'!$B$11:$B$22,'Expanded kW'!A8267,'Manual Inputs'!$C$11:$C$22)</f>
        <v>48103.089565127499</v>
      </c>
    </row>
    <row r="8268" spans="1:8" x14ac:dyDescent="0.2">
      <c r="A8268">
        <f t="shared" si="774"/>
        <v>2</v>
      </c>
      <c r="B8268" t="b">
        <f t="shared" si="775"/>
        <v>0</v>
      </c>
      <c r="C8268" t="str">
        <f t="shared" si="776"/>
        <v>ON</v>
      </c>
      <c r="D8268" s="4">
        <f t="shared" si="778"/>
        <v>42774.416666646619</v>
      </c>
      <c r="E8268" t="str">
        <f t="shared" si="779"/>
        <v>LRKPLGS</v>
      </c>
      <c r="F8268" s="39">
        <v>106.02877044677734</v>
      </c>
      <c r="G8268">
        <f t="shared" si="777"/>
        <v>1.877078734137693E-3</v>
      </c>
      <c r="H8268" s="38">
        <f>G8268*SUMIF('Manual Inputs'!$B$11:$B$22,'Expanded kW'!A8268,'Manual Inputs'!$C$11:$C$22)</f>
        <v>49989.887823714038</v>
      </c>
    </row>
    <row r="8269" spans="1:8" x14ac:dyDescent="0.2">
      <c r="A8269">
        <f t="shared" si="774"/>
        <v>2</v>
      </c>
      <c r="B8269" t="b">
        <f t="shared" si="775"/>
        <v>0</v>
      </c>
      <c r="C8269" t="str">
        <f t="shared" si="776"/>
        <v>ON</v>
      </c>
      <c r="D8269" s="4">
        <f t="shared" si="778"/>
        <v>42774.458333313283</v>
      </c>
      <c r="E8269" t="str">
        <f t="shared" si="779"/>
        <v>LRKPLGS</v>
      </c>
      <c r="F8269" s="39">
        <v>106.13200378417969</v>
      </c>
      <c r="G8269">
        <f t="shared" si="777"/>
        <v>1.8789063239652037E-3</v>
      </c>
      <c r="H8269" s="38">
        <f>G8269*SUMIF('Manual Inputs'!$B$11:$B$22,'Expanded kW'!A8269,'Manual Inputs'!$C$11:$C$22)</f>
        <v>50038.559735447663</v>
      </c>
    </row>
    <row r="8270" spans="1:8" x14ac:dyDescent="0.2">
      <c r="A8270">
        <f t="shared" si="774"/>
        <v>2</v>
      </c>
      <c r="B8270" t="b">
        <f t="shared" si="775"/>
        <v>0</v>
      </c>
      <c r="C8270" t="str">
        <f t="shared" si="776"/>
        <v>ON</v>
      </c>
      <c r="D8270" s="4">
        <f t="shared" si="778"/>
        <v>42774.499999979947</v>
      </c>
      <c r="E8270" t="str">
        <f t="shared" si="779"/>
        <v>LRKPLGS</v>
      </c>
      <c r="F8270" s="39">
        <v>112.17205047607422</v>
      </c>
      <c r="G8270">
        <f t="shared" si="777"/>
        <v>1.9858361992318892E-3</v>
      </c>
      <c r="H8270" s="38">
        <f>G8270*SUMIF('Manual Inputs'!$B$11:$B$22,'Expanded kW'!A8270,'Manual Inputs'!$C$11:$C$22)</f>
        <v>52886.289227221467</v>
      </c>
    </row>
    <row r="8271" spans="1:8" x14ac:dyDescent="0.2">
      <c r="A8271">
        <f t="shared" si="774"/>
        <v>2</v>
      </c>
      <c r="B8271" t="b">
        <f t="shared" si="775"/>
        <v>0</v>
      </c>
      <c r="C8271" t="str">
        <f t="shared" si="776"/>
        <v>ON</v>
      </c>
      <c r="D8271" s="4">
        <f t="shared" si="778"/>
        <v>42774.541666646612</v>
      </c>
      <c r="E8271" t="str">
        <f t="shared" si="779"/>
        <v>LRKPLGS</v>
      </c>
      <c r="F8271" s="39">
        <v>116.27811431884766</v>
      </c>
      <c r="G8271">
        <f t="shared" si="777"/>
        <v>2.0585278383766681E-3</v>
      </c>
      <c r="H8271" s="38">
        <f>G8271*SUMIF('Manual Inputs'!$B$11:$B$22,'Expanded kW'!A8271,'Manual Inputs'!$C$11:$C$22)</f>
        <v>54822.194642632152</v>
      </c>
    </row>
    <row r="8272" spans="1:8" x14ac:dyDescent="0.2">
      <c r="A8272">
        <f t="shared" si="774"/>
        <v>2</v>
      </c>
      <c r="B8272" t="b">
        <f t="shared" si="775"/>
        <v>0</v>
      </c>
      <c r="C8272" t="str">
        <f t="shared" si="776"/>
        <v>ON</v>
      </c>
      <c r="D8272" s="4">
        <f t="shared" si="778"/>
        <v>42774.583333313276</v>
      </c>
      <c r="E8272" t="str">
        <f t="shared" si="779"/>
        <v>LRKPLGS</v>
      </c>
      <c r="F8272" s="39">
        <v>111.49757385253906</v>
      </c>
      <c r="G8272">
        <f t="shared" si="777"/>
        <v>1.973895612527205E-3</v>
      </c>
      <c r="H8272" s="38">
        <f>G8272*SUMIF('Manual Inputs'!$B$11:$B$22,'Expanded kW'!A8272,'Manual Inputs'!$C$11:$C$22)</f>
        <v>52568.290531130166</v>
      </c>
    </row>
    <row r="8273" spans="1:8" x14ac:dyDescent="0.2">
      <c r="A8273">
        <f t="shared" si="774"/>
        <v>2</v>
      </c>
      <c r="B8273" t="b">
        <f t="shared" si="775"/>
        <v>0</v>
      </c>
      <c r="C8273" t="str">
        <f t="shared" si="776"/>
        <v>ON</v>
      </c>
      <c r="D8273" s="4">
        <f t="shared" si="778"/>
        <v>42774.62499997994</v>
      </c>
      <c r="E8273" t="str">
        <f t="shared" si="779"/>
        <v>LRKPLGS</v>
      </c>
      <c r="F8273" s="39">
        <v>103.95360565185547</v>
      </c>
      <c r="G8273">
        <f t="shared" si="777"/>
        <v>1.8403410855733881E-3</v>
      </c>
      <c r="H8273" s="38">
        <f>G8273*SUMIF('Manual Inputs'!$B$11:$B$22,'Expanded kW'!A8273,'Manual Inputs'!$C$11:$C$22)</f>
        <v>49011.500025036905</v>
      </c>
    </row>
    <row r="8274" spans="1:8" x14ac:dyDescent="0.2">
      <c r="A8274">
        <f t="shared" si="774"/>
        <v>2</v>
      </c>
      <c r="B8274" t="b">
        <f t="shared" si="775"/>
        <v>0</v>
      </c>
      <c r="C8274" t="str">
        <f t="shared" si="776"/>
        <v>ON</v>
      </c>
      <c r="D8274" s="4">
        <f t="shared" si="778"/>
        <v>42774.666666646604</v>
      </c>
      <c r="E8274" t="str">
        <f t="shared" si="779"/>
        <v>LRKPLGS</v>
      </c>
      <c r="F8274" s="39">
        <v>95.262611389160156</v>
      </c>
      <c r="G8274">
        <f t="shared" si="777"/>
        <v>1.6864802000771542E-3</v>
      </c>
      <c r="H8274" s="38">
        <f>G8274*SUMIF('Manual Inputs'!$B$11:$B$22,'Expanded kW'!A8274,'Manual Inputs'!$C$11:$C$22)</f>
        <v>44913.915695444353</v>
      </c>
    </row>
    <row r="8275" spans="1:8" x14ac:dyDescent="0.2">
      <c r="A8275">
        <f t="shared" si="774"/>
        <v>2</v>
      </c>
      <c r="B8275" t="b">
        <f t="shared" si="775"/>
        <v>0</v>
      </c>
      <c r="C8275" t="str">
        <f t="shared" si="776"/>
        <v>ON</v>
      </c>
      <c r="D8275" s="4">
        <f t="shared" si="778"/>
        <v>42774.708333313269</v>
      </c>
      <c r="E8275" t="str">
        <f t="shared" si="779"/>
        <v>LRKPLGS</v>
      </c>
      <c r="F8275" s="39">
        <v>94.103782653808594</v>
      </c>
      <c r="G8275">
        <f t="shared" si="777"/>
        <v>1.6659648930857564E-3</v>
      </c>
      <c r="H8275" s="38">
        <f>G8275*SUMIF('Manual Inputs'!$B$11:$B$22,'Expanded kW'!A8275,'Manual Inputs'!$C$11:$C$22)</f>
        <v>44367.557209506806</v>
      </c>
    </row>
    <row r="8276" spans="1:8" x14ac:dyDescent="0.2">
      <c r="A8276">
        <f t="shared" si="774"/>
        <v>2</v>
      </c>
      <c r="B8276" t="b">
        <f t="shared" si="775"/>
        <v>0</v>
      </c>
      <c r="C8276" t="str">
        <f t="shared" si="776"/>
        <v>ON</v>
      </c>
      <c r="D8276" s="4">
        <f t="shared" si="778"/>
        <v>42774.749999979933</v>
      </c>
      <c r="E8276" t="str">
        <f t="shared" si="779"/>
        <v>LRKPLGS</v>
      </c>
      <c r="F8276" s="39">
        <v>91.620986938476563</v>
      </c>
      <c r="G8276">
        <f t="shared" si="777"/>
        <v>1.6220107566865486E-3</v>
      </c>
      <c r="H8276" s="38">
        <f>G8276*SUMIF('Manual Inputs'!$B$11:$B$22,'Expanded kW'!A8276,'Manual Inputs'!$C$11:$C$22)</f>
        <v>43196.981725365476</v>
      </c>
    </row>
    <row r="8277" spans="1:8" x14ac:dyDescent="0.2">
      <c r="A8277">
        <f t="shared" si="774"/>
        <v>2</v>
      </c>
      <c r="B8277" t="b">
        <f t="shared" si="775"/>
        <v>0</v>
      </c>
      <c r="C8277" t="str">
        <f t="shared" si="776"/>
        <v>ON</v>
      </c>
      <c r="D8277" s="4">
        <f t="shared" si="778"/>
        <v>42774.791666646597</v>
      </c>
      <c r="E8277" t="str">
        <f t="shared" si="779"/>
        <v>LRKPLGS</v>
      </c>
      <c r="F8277" s="39">
        <v>82.469940185546875</v>
      </c>
      <c r="G8277">
        <f t="shared" si="777"/>
        <v>1.4600053388867972E-3</v>
      </c>
      <c r="H8277" s="38">
        <f>G8277*SUMIF('Manual Inputs'!$B$11:$B$22,'Expanded kW'!A8277,'Manual Inputs'!$C$11:$C$22)</f>
        <v>38882.494263887784</v>
      </c>
    </row>
    <row r="8278" spans="1:8" x14ac:dyDescent="0.2">
      <c r="A8278">
        <f t="shared" si="774"/>
        <v>2</v>
      </c>
      <c r="B8278" t="b">
        <f t="shared" si="775"/>
        <v>0</v>
      </c>
      <c r="C8278" t="str">
        <f t="shared" si="776"/>
        <v>ON</v>
      </c>
      <c r="D8278" s="4">
        <f t="shared" si="778"/>
        <v>42774.833333313261</v>
      </c>
      <c r="E8278" t="str">
        <f t="shared" si="779"/>
        <v>LRKPLGS</v>
      </c>
      <c r="F8278" s="39">
        <v>86.688003540039063</v>
      </c>
      <c r="G8278">
        <f t="shared" si="777"/>
        <v>1.5346797596935268E-3</v>
      </c>
      <c r="H8278" s="38">
        <f>G8278*SUMIF('Manual Inputs'!$B$11:$B$22,'Expanded kW'!A8278,'Manual Inputs'!$C$11:$C$22)</f>
        <v>40871.20462085856</v>
      </c>
    </row>
    <row r="8279" spans="1:8" x14ac:dyDescent="0.2">
      <c r="A8279">
        <f t="shared" si="774"/>
        <v>2</v>
      </c>
      <c r="B8279" t="b">
        <f t="shared" si="775"/>
        <v>0</v>
      </c>
      <c r="C8279" t="str">
        <f t="shared" si="776"/>
        <v>OFF</v>
      </c>
      <c r="D8279" s="4">
        <f t="shared" si="778"/>
        <v>42774.874999979926</v>
      </c>
      <c r="E8279" t="str">
        <f t="shared" si="779"/>
        <v>LRKPLGS</v>
      </c>
      <c r="F8279" s="39">
        <v>77.24285888671875</v>
      </c>
      <c r="G8279">
        <f t="shared" si="777"/>
        <v>1.3674677841618351E-3</v>
      </c>
      <c r="H8279" s="38">
        <f>G8279*SUMIF('Manual Inputs'!$B$11:$B$22,'Expanded kW'!A8279,'Manual Inputs'!$C$11:$C$22)</f>
        <v>36418.057425916384</v>
      </c>
    </row>
    <row r="8280" spans="1:8" x14ac:dyDescent="0.2">
      <c r="A8280">
        <f t="shared" si="774"/>
        <v>2</v>
      </c>
      <c r="B8280" t="b">
        <f t="shared" si="775"/>
        <v>0</v>
      </c>
      <c r="C8280" t="str">
        <f t="shared" si="776"/>
        <v>OFF</v>
      </c>
      <c r="D8280" s="4">
        <f t="shared" si="778"/>
        <v>42774.91666664659</v>
      </c>
      <c r="E8280" t="str">
        <f t="shared" si="779"/>
        <v>LRKPLGS</v>
      </c>
      <c r="F8280" s="39">
        <v>73.530426025390625</v>
      </c>
      <c r="G8280">
        <f t="shared" si="777"/>
        <v>1.3017447851442153E-3</v>
      </c>
      <c r="H8280" s="38">
        <f>G8280*SUMIF('Manual Inputs'!$B$11:$B$22,'Expanded kW'!A8280,'Manual Inputs'!$C$11:$C$22)</f>
        <v>34667.739078274884</v>
      </c>
    </row>
    <row r="8281" spans="1:8" x14ac:dyDescent="0.2">
      <c r="A8281">
        <f t="shared" si="774"/>
        <v>2</v>
      </c>
      <c r="B8281" t="b">
        <f t="shared" si="775"/>
        <v>0</v>
      </c>
      <c r="C8281" t="str">
        <f t="shared" si="776"/>
        <v>OFF</v>
      </c>
      <c r="D8281" s="4">
        <f t="shared" si="778"/>
        <v>42774.958333313254</v>
      </c>
      <c r="E8281" t="str">
        <f t="shared" si="779"/>
        <v>LRKPLGS</v>
      </c>
      <c r="F8281" s="39">
        <v>71.61456298828125</v>
      </c>
      <c r="G8281">
        <f t="shared" si="777"/>
        <v>1.267827332840233E-3</v>
      </c>
      <c r="H8281" s="38">
        <f>G8281*SUMIF('Manual Inputs'!$B$11:$B$22,'Expanded kW'!A8281,'Manual Inputs'!$C$11:$C$22)</f>
        <v>33764.458035713207</v>
      </c>
    </row>
    <row r="8282" spans="1:8" x14ac:dyDescent="0.2">
      <c r="A8282">
        <f t="shared" si="774"/>
        <v>2</v>
      </c>
      <c r="B8282" t="b">
        <f t="shared" si="775"/>
        <v>0</v>
      </c>
      <c r="C8282" t="str">
        <f t="shared" si="776"/>
        <v>OFF</v>
      </c>
      <c r="D8282" s="4">
        <f t="shared" si="778"/>
        <v>42774.999999979918</v>
      </c>
      <c r="E8282" t="str">
        <f t="shared" si="779"/>
        <v>LRKPLGS</v>
      </c>
      <c r="F8282" s="39">
        <v>68.319931030273437</v>
      </c>
      <c r="G8282">
        <f t="shared" si="777"/>
        <v>1.2095008657961662E-3</v>
      </c>
      <c r="H8282" s="38">
        <f>G8282*SUMIF('Manual Inputs'!$B$11:$B$22,'Expanded kW'!A8282,'Manual Inputs'!$C$11:$C$22)</f>
        <v>32211.122263665318</v>
      </c>
    </row>
    <row r="8283" spans="1:8" x14ac:dyDescent="0.2">
      <c r="A8283">
        <f t="shared" si="774"/>
        <v>2</v>
      </c>
      <c r="B8283" t="b">
        <f t="shared" si="775"/>
        <v>0</v>
      </c>
      <c r="C8283" t="str">
        <f t="shared" si="776"/>
        <v>OFF</v>
      </c>
      <c r="D8283" s="4">
        <f t="shared" si="778"/>
        <v>42775.041666646583</v>
      </c>
      <c r="E8283" t="str">
        <f t="shared" si="779"/>
        <v>LRKPLGS</v>
      </c>
      <c r="F8283" s="39">
        <v>64.616233825683594</v>
      </c>
      <c r="G8283">
        <f t="shared" si="777"/>
        <v>1.1439325183455037E-3</v>
      </c>
      <c r="H8283" s="38">
        <f>G8283*SUMIF('Manual Inputs'!$B$11:$B$22,'Expanded kW'!A8283,'Manual Inputs'!$C$11:$C$22)</f>
        <v>30464.922557582831</v>
      </c>
    </row>
    <row r="8284" spans="1:8" x14ac:dyDescent="0.2">
      <c r="A8284">
        <f t="shared" si="774"/>
        <v>2</v>
      </c>
      <c r="B8284" t="b">
        <f t="shared" si="775"/>
        <v>0</v>
      </c>
      <c r="C8284" t="str">
        <f t="shared" si="776"/>
        <v>OFF</v>
      </c>
      <c r="D8284" s="4">
        <f t="shared" si="778"/>
        <v>42775.083333313247</v>
      </c>
      <c r="E8284" t="str">
        <f t="shared" si="779"/>
        <v>LRKPLGS</v>
      </c>
      <c r="F8284" s="39">
        <v>63.637718200683594</v>
      </c>
      <c r="G8284">
        <f t="shared" si="777"/>
        <v>1.1266093817763503E-3</v>
      </c>
      <c r="H8284" s="38">
        <f>G8284*SUMIF('Manual Inputs'!$B$11:$B$22,'Expanded kW'!A8284,'Manual Inputs'!$C$11:$C$22)</f>
        <v>30003.577149903555</v>
      </c>
    </row>
    <row r="8285" spans="1:8" x14ac:dyDescent="0.2">
      <c r="A8285">
        <f t="shared" si="774"/>
        <v>2</v>
      </c>
      <c r="B8285" t="b">
        <f t="shared" si="775"/>
        <v>0</v>
      </c>
      <c r="C8285" t="str">
        <f t="shared" si="776"/>
        <v>OFF</v>
      </c>
      <c r="D8285" s="4">
        <f t="shared" si="778"/>
        <v>42775.124999979911</v>
      </c>
      <c r="E8285" t="str">
        <f t="shared" si="779"/>
        <v>LRKPLGS</v>
      </c>
      <c r="F8285" s="39">
        <v>67.710968017578125</v>
      </c>
      <c r="G8285">
        <f t="shared" si="777"/>
        <v>1.1987200983102264E-3</v>
      </c>
      <c r="H8285" s="38">
        <f>G8285*SUMIF('Manual Inputs'!$B$11:$B$22,'Expanded kW'!A8285,'Manual Inputs'!$C$11:$C$22)</f>
        <v>31924.011580733175</v>
      </c>
    </row>
    <row r="8286" spans="1:8" x14ac:dyDescent="0.2">
      <c r="A8286">
        <f t="shared" si="774"/>
        <v>2</v>
      </c>
      <c r="B8286" t="b">
        <f t="shared" si="775"/>
        <v>0</v>
      </c>
      <c r="C8286" t="str">
        <f t="shared" si="776"/>
        <v>OFF</v>
      </c>
      <c r="D8286" s="4">
        <f t="shared" si="778"/>
        <v>42775.166666646575</v>
      </c>
      <c r="E8286" t="str">
        <f t="shared" si="779"/>
        <v>LRKPLGS</v>
      </c>
      <c r="F8286" s="39">
        <v>72.622093200683594</v>
      </c>
      <c r="G8286">
        <f t="shared" si="777"/>
        <v>1.285664128718678E-3</v>
      </c>
      <c r="H8286" s="38">
        <f>G8286*SUMIF('Manual Inputs'!$B$11:$B$22,'Expanded kW'!A8286,'Manual Inputs'!$C$11:$C$22)</f>
        <v>34239.483088675399</v>
      </c>
    </row>
    <row r="8287" spans="1:8" x14ac:dyDescent="0.2">
      <c r="A8287">
        <f t="shared" si="774"/>
        <v>2</v>
      </c>
      <c r="B8287" t="b">
        <f t="shared" si="775"/>
        <v>0</v>
      </c>
      <c r="C8287" t="str">
        <f t="shared" si="776"/>
        <v>OFF</v>
      </c>
      <c r="D8287" s="4">
        <f t="shared" si="778"/>
        <v>42775.20833331324</v>
      </c>
      <c r="E8287" t="str">
        <f t="shared" si="779"/>
        <v>LRKPLGS</v>
      </c>
      <c r="F8287" s="39">
        <v>80.421974182128906</v>
      </c>
      <c r="G8287">
        <f t="shared" si="777"/>
        <v>1.423749203716556E-3</v>
      </c>
      <c r="H8287" s="38">
        <f>G8287*SUMIF('Manual Inputs'!$B$11:$B$22,'Expanded kW'!A8287,'Manual Inputs'!$C$11:$C$22)</f>
        <v>37916.930008579984</v>
      </c>
    </row>
    <row r="8288" spans="1:8" x14ac:dyDescent="0.2">
      <c r="A8288">
        <f t="shared" si="774"/>
        <v>2</v>
      </c>
      <c r="B8288" t="b">
        <f t="shared" si="775"/>
        <v>0</v>
      </c>
      <c r="C8288" t="str">
        <f t="shared" si="776"/>
        <v>OFF</v>
      </c>
      <c r="D8288" s="4">
        <f t="shared" si="778"/>
        <v>42775.249999979904</v>
      </c>
      <c r="E8288" t="str">
        <f t="shared" si="779"/>
        <v>LRKPLGS</v>
      </c>
      <c r="F8288" s="39">
        <v>102.2606201171875</v>
      </c>
      <c r="G8288">
        <f t="shared" si="777"/>
        <v>1.8103693417633139E-3</v>
      </c>
      <c r="H8288" s="38">
        <f>G8288*SUMIF('Manual Inputs'!$B$11:$B$22,'Expanded kW'!A8288,'Manual Inputs'!$C$11:$C$22)</f>
        <v>48213.300096766448</v>
      </c>
    </row>
    <row r="8289" spans="1:8" x14ac:dyDescent="0.2">
      <c r="A8289">
        <f t="shared" si="774"/>
        <v>2</v>
      </c>
      <c r="B8289" t="b">
        <f t="shared" si="775"/>
        <v>0</v>
      </c>
      <c r="C8289" t="str">
        <f t="shared" si="776"/>
        <v>ON</v>
      </c>
      <c r="D8289" s="4">
        <f t="shared" si="778"/>
        <v>42775.291666646568</v>
      </c>
      <c r="E8289" t="str">
        <f t="shared" si="779"/>
        <v>LRKPLGS</v>
      </c>
      <c r="F8289" s="39">
        <v>118.19197845458984</v>
      </c>
      <c r="G8289">
        <f t="shared" si="777"/>
        <v>2.0924099031605255E-3</v>
      </c>
      <c r="H8289" s="38">
        <f>G8289*SUMIF('Manual Inputs'!$B$11:$B$22,'Expanded kW'!A8289,'Manual Inputs'!$C$11:$C$22)</f>
        <v>55724.533253675516</v>
      </c>
    </row>
    <row r="8290" spans="1:8" x14ac:dyDescent="0.2">
      <c r="A8290">
        <f t="shared" si="774"/>
        <v>2</v>
      </c>
      <c r="B8290" t="b">
        <f t="shared" si="775"/>
        <v>0</v>
      </c>
      <c r="C8290" t="str">
        <f t="shared" si="776"/>
        <v>ON</v>
      </c>
      <c r="D8290" s="4">
        <f t="shared" si="778"/>
        <v>42775.333333313232</v>
      </c>
      <c r="E8290" t="str">
        <f t="shared" si="779"/>
        <v>LRKPLGS</v>
      </c>
      <c r="F8290" s="39">
        <v>121.06146240234375</v>
      </c>
      <c r="G8290">
        <f t="shared" si="777"/>
        <v>2.1432097688345508E-3</v>
      </c>
      <c r="H8290" s="38">
        <f>G8290*SUMIF('Manual Inputs'!$B$11:$B$22,'Expanded kW'!A8290,'Manual Inputs'!$C$11:$C$22)</f>
        <v>57077.422474740008</v>
      </c>
    </row>
    <row r="8291" spans="1:8" x14ac:dyDescent="0.2">
      <c r="A8291">
        <f t="shared" si="774"/>
        <v>2</v>
      </c>
      <c r="B8291" t="b">
        <f t="shared" si="775"/>
        <v>0</v>
      </c>
      <c r="C8291" t="str">
        <f t="shared" si="776"/>
        <v>ON</v>
      </c>
      <c r="D8291" s="4">
        <f t="shared" si="778"/>
        <v>42775.374999979897</v>
      </c>
      <c r="E8291" t="str">
        <f t="shared" si="779"/>
        <v>LRKPLGS</v>
      </c>
      <c r="F8291" s="39">
        <v>128.64436340332031</v>
      </c>
      <c r="G8291">
        <f t="shared" si="777"/>
        <v>2.2774535420295753E-3</v>
      </c>
      <c r="H8291" s="38">
        <f>G8291*SUMIF('Manual Inputs'!$B$11:$B$22,'Expanded kW'!A8291,'Manual Inputs'!$C$11:$C$22)</f>
        <v>60652.568813039055</v>
      </c>
    </row>
    <row r="8292" spans="1:8" x14ac:dyDescent="0.2">
      <c r="A8292">
        <f t="shared" si="774"/>
        <v>2</v>
      </c>
      <c r="B8292" t="b">
        <f t="shared" si="775"/>
        <v>0</v>
      </c>
      <c r="C8292" t="str">
        <f t="shared" si="776"/>
        <v>ON</v>
      </c>
      <c r="D8292" s="4">
        <f t="shared" si="778"/>
        <v>42775.416666646561</v>
      </c>
      <c r="E8292" t="str">
        <f t="shared" si="779"/>
        <v>LRKPLGS</v>
      </c>
      <c r="F8292" s="39">
        <v>125.1617431640625</v>
      </c>
      <c r="G8292">
        <f t="shared" si="777"/>
        <v>2.2157990272913351E-3</v>
      </c>
      <c r="H8292" s="38">
        <f>G8292*SUMIF('Manual Inputs'!$B$11:$B$22,'Expanded kW'!A8292,'Manual Inputs'!$C$11:$C$22)</f>
        <v>59010.60131346796</v>
      </c>
    </row>
    <row r="8293" spans="1:8" x14ac:dyDescent="0.2">
      <c r="A8293">
        <f t="shared" si="774"/>
        <v>2</v>
      </c>
      <c r="B8293" t="b">
        <f t="shared" si="775"/>
        <v>0</v>
      </c>
      <c r="C8293" t="str">
        <f t="shared" si="776"/>
        <v>ON</v>
      </c>
      <c r="D8293" s="4">
        <f t="shared" si="778"/>
        <v>42775.458333313225</v>
      </c>
      <c r="E8293" t="str">
        <f t="shared" si="779"/>
        <v>LRKPLGS</v>
      </c>
      <c r="F8293" s="39">
        <v>120.38612365722656</v>
      </c>
      <c r="G8293">
        <f t="shared" si="777"/>
        <v>2.1312539195734764E-3</v>
      </c>
      <c r="H8293" s="38">
        <f>G8293*SUMIF('Manual Inputs'!$B$11:$B$22,'Expanded kW'!A8293,'Manual Inputs'!$C$11:$C$22)</f>
        <v>56759.017310093092</v>
      </c>
    </row>
    <row r="8294" spans="1:8" x14ac:dyDescent="0.2">
      <c r="A8294">
        <f t="shared" si="774"/>
        <v>2</v>
      </c>
      <c r="B8294" t="b">
        <f t="shared" si="775"/>
        <v>0</v>
      </c>
      <c r="C8294" t="str">
        <f t="shared" si="776"/>
        <v>ON</v>
      </c>
      <c r="D8294" s="4">
        <f t="shared" si="778"/>
        <v>42775.499999979889</v>
      </c>
      <c r="E8294" t="str">
        <f t="shared" si="779"/>
        <v>LRKPLGS</v>
      </c>
      <c r="F8294" s="39">
        <v>124.01107025146484</v>
      </c>
      <c r="G8294">
        <f t="shared" si="777"/>
        <v>2.195428106784721E-3</v>
      </c>
      <c r="H8294" s="38">
        <f>G8294*SUMIF('Manual Inputs'!$B$11:$B$22,'Expanded kW'!A8294,'Manual Inputs'!$C$11:$C$22)</f>
        <v>58468.088092007776</v>
      </c>
    </row>
    <row r="8295" spans="1:8" x14ac:dyDescent="0.2">
      <c r="A8295">
        <f t="shared" si="774"/>
        <v>2</v>
      </c>
      <c r="B8295" t="b">
        <f t="shared" si="775"/>
        <v>0</v>
      </c>
      <c r="C8295" t="str">
        <f t="shared" si="776"/>
        <v>ON</v>
      </c>
      <c r="D8295" s="4">
        <f t="shared" si="778"/>
        <v>42775.541666646553</v>
      </c>
      <c r="E8295" t="str">
        <f t="shared" si="779"/>
        <v>LRKPLGS</v>
      </c>
      <c r="F8295" s="39">
        <v>128.4840087890625</v>
      </c>
      <c r="G8295">
        <f t="shared" si="777"/>
        <v>2.2746147065410959E-3</v>
      </c>
      <c r="H8295" s="38">
        <f>G8295*SUMIF('Manual Inputs'!$B$11:$B$22,'Expanded kW'!A8295,'Manual Inputs'!$C$11:$C$22)</f>
        <v>60576.96566169642</v>
      </c>
    </row>
    <row r="8296" spans="1:8" x14ac:dyDescent="0.2">
      <c r="A8296">
        <f t="shared" si="774"/>
        <v>2</v>
      </c>
      <c r="B8296" t="b">
        <f t="shared" si="775"/>
        <v>0</v>
      </c>
      <c r="C8296" t="str">
        <f t="shared" si="776"/>
        <v>ON</v>
      </c>
      <c r="D8296" s="4">
        <f t="shared" si="778"/>
        <v>42775.583333313218</v>
      </c>
      <c r="E8296" t="str">
        <f t="shared" si="779"/>
        <v>LRKPLGS</v>
      </c>
      <c r="F8296" s="39">
        <v>128.47352600097656</v>
      </c>
      <c r="G8296">
        <f t="shared" si="777"/>
        <v>2.2744291246607471E-3</v>
      </c>
      <c r="H8296" s="38">
        <f>G8296*SUMIF('Manual Inputs'!$B$11:$B$22,'Expanded kW'!A8296,'Manual Inputs'!$C$11:$C$22)</f>
        <v>60572.023291825601</v>
      </c>
    </row>
    <row r="8297" spans="1:8" x14ac:dyDescent="0.2">
      <c r="A8297">
        <f t="shared" si="774"/>
        <v>2</v>
      </c>
      <c r="B8297" t="b">
        <f t="shared" si="775"/>
        <v>0</v>
      </c>
      <c r="C8297" t="str">
        <f t="shared" si="776"/>
        <v>ON</v>
      </c>
      <c r="D8297" s="4">
        <f t="shared" si="778"/>
        <v>42775.624999979882</v>
      </c>
      <c r="E8297" t="str">
        <f t="shared" si="779"/>
        <v>LRKPLGS</v>
      </c>
      <c r="F8297" s="39">
        <v>121.9910888671875</v>
      </c>
      <c r="G8297">
        <f t="shared" si="777"/>
        <v>2.1596673968962261E-3</v>
      </c>
      <c r="H8297" s="38">
        <f>G8297*SUMIF('Manual Inputs'!$B$11:$B$22,'Expanded kW'!A8297,'Manual Inputs'!$C$11:$C$22)</f>
        <v>57515.717877956275</v>
      </c>
    </row>
    <row r="8298" spans="1:8" x14ac:dyDescent="0.2">
      <c r="A8298">
        <f t="shared" si="774"/>
        <v>2</v>
      </c>
      <c r="B8298" t="b">
        <f t="shared" si="775"/>
        <v>0</v>
      </c>
      <c r="C8298" t="str">
        <f t="shared" si="776"/>
        <v>ON</v>
      </c>
      <c r="D8298" s="4">
        <f t="shared" si="778"/>
        <v>42775.666666646546</v>
      </c>
      <c r="E8298" t="str">
        <f t="shared" si="779"/>
        <v>LRKPLGS</v>
      </c>
      <c r="F8298" s="39">
        <v>105.70349884033203</v>
      </c>
      <c r="G8298">
        <f t="shared" si="777"/>
        <v>1.8713202931720516E-3</v>
      </c>
      <c r="H8298" s="38">
        <f>G8298*SUMIF('Manual Inputs'!$B$11:$B$22,'Expanded kW'!A8298,'Manual Inputs'!$C$11:$C$22)</f>
        <v>49836.530475044201</v>
      </c>
    </row>
    <row r="8299" spans="1:8" x14ac:dyDescent="0.2">
      <c r="A8299">
        <f t="shared" si="774"/>
        <v>2</v>
      </c>
      <c r="B8299" t="b">
        <f t="shared" si="775"/>
        <v>0</v>
      </c>
      <c r="C8299" t="str">
        <f t="shared" si="776"/>
        <v>ON</v>
      </c>
      <c r="D8299" s="4">
        <f t="shared" si="778"/>
        <v>42775.70833331321</v>
      </c>
      <c r="E8299" t="str">
        <f t="shared" si="779"/>
        <v>LRKPLGS</v>
      </c>
      <c r="F8299" s="39">
        <v>94.121879577636719</v>
      </c>
      <c r="G8299">
        <f t="shared" si="777"/>
        <v>1.6662852717030689E-3</v>
      </c>
      <c r="H8299" s="38">
        <f>G8299*SUMIF('Manual Inputs'!$B$11:$B$22,'Expanded kW'!A8299,'Manual Inputs'!$C$11:$C$22)</f>
        <v>44376.089452107663</v>
      </c>
    </row>
    <row r="8300" spans="1:8" x14ac:dyDescent="0.2">
      <c r="A8300">
        <f t="shared" si="774"/>
        <v>2</v>
      </c>
      <c r="B8300" t="b">
        <f t="shared" si="775"/>
        <v>0</v>
      </c>
      <c r="C8300" t="str">
        <f t="shared" si="776"/>
        <v>ON</v>
      </c>
      <c r="D8300" s="4">
        <f t="shared" si="778"/>
        <v>42775.749999979875</v>
      </c>
      <c r="E8300" t="str">
        <f t="shared" si="779"/>
        <v>LRKPLGS</v>
      </c>
      <c r="F8300" s="39">
        <v>92.698806762695313</v>
      </c>
      <c r="G8300">
        <f t="shared" si="777"/>
        <v>1.6410919236447997E-3</v>
      </c>
      <c r="H8300" s="38">
        <f>G8300*SUMIF('Manual Inputs'!$B$11:$B$22,'Expanded kW'!A8300,'Manual Inputs'!$C$11:$C$22)</f>
        <v>43705.146555343548</v>
      </c>
    </row>
    <row r="8301" spans="1:8" x14ac:dyDescent="0.2">
      <c r="A8301">
        <f t="shared" si="774"/>
        <v>2</v>
      </c>
      <c r="B8301" t="b">
        <f t="shared" si="775"/>
        <v>0</v>
      </c>
      <c r="C8301" t="str">
        <f t="shared" si="776"/>
        <v>ON</v>
      </c>
      <c r="D8301" s="4">
        <f t="shared" si="778"/>
        <v>42775.791666646539</v>
      </c>
      <c r="E8301" t="str">
        <f t="shared" si="779"/>
        <v>LRKPLGS</v>
      </c>
      <c r="F8301" s="39">
        <v>93.369422912597656</v>
      </c>
      <c r="G8301">
        <f t="shared" si="777"/>
        <v>1.6529641665129075E-3</v>
      </c>
      <c r="H8301" s="38">
        <f>G8301*SUMIF('Manual Inputs'!$B$11:$B$22,'Expanded kW'!A8301,'Manual Inputs'!$C$11:$C$22)</f>
        <v>44021.325135601794</v>
      </c>
    </row>
    <row r="8302" spans="1:8" x14ac:dyDescent="0.2">
      <c r="A8302">
        <f t="shared" si="774"/>
        <v>2</v>
      </c>
      <c r="B8302" t="b">
        <f t="shared" si="775"/>
        <v>0</v>
      </c>
      <c r="C8302" t="str">
        <f t="shared" si="776"/>
        <v>ON</v>
      </c>
      <c r="D8302" s="4">
        <f t="shared" si="778"/>
        <v>42775.833333313203</v>
      </c>
      <c r="E8302" t="str">
        <f t="shared" si="779"/>
        <v>LRKPLGS</v>
      </c>
      <c r="F8302" s="39">
        <v>88.545524597167969</v>
      </c>
      <c r="G8302">
        <f t="shared" si="777"/>
        <v>1.5675643556372272E-3</v>
      </c>
      <c r="H8302" s="38">
        <f>G8302*SUMIF('Manual Inputs'!$B$11:$B$22,'Expanded kW'!A8302,'Manual Inputs'!$C$11:$C$22)</f>
        <v>41746.97889311301</v>
      </c>
    </row>
    <row r="8303" spans="1:8" x14ac:dyDescent="0.2">
      <c r="A8303">
        <f t="shared" si="774"/>
        <v>2</v>
      </c>
      <c r="B8303" t="b">
        <f t="shared" si="775"/>
        <v>0</v>
      </c>
      <c r="C8303" t="str">
        <f t="shared" si="776"/>
        <v>OFF</v>
      </c>
      <c r="D8303" s="4">
        <f t="shared" si="778"/>
        <v>42775.874999979867</v>
      </c>
      <c r="E8303" t="str">
        <f t="shared" si="779"/>
        <v>LRKPLGS</v>
      </c>
      <c r="F8303" s="39">
        <v>86.9700927734375</v>
      </c>
      <c r="G8303">
        <f t="shared" si="777"/>
        <v>1.5396737221709772E-3</v>
      </c>
      <c r="H8303" s="38">
        <f>G8303*SUMIF('Manual Inputs'!$B$11:$B$22,'Expanded kW'!A8303,'Manual Inputs'!$C$11:$C$22)</f>
        <v>41004.202571079477</v>
      </c>
    </row>
    <row r="8304" spans="1:8" x14ac:dyDescent="0.2">
      <c r="A8304">
        <f t="shared" si="774"/>
        <v>2</v>
      </c>
      <c r="B8304" t="b">
        <f t="shared" si="775"/>
        <v>0</v>
      </c>
      <c r="C8304" t="str">
        <f t="shared" si="776"/>
        <v>OFF</v>
      </c>
      <c r="D8304" s="4">
        <f t="shared" si="778"/>
        <v>42775.916666646532</v>
      </c>
      <c r="E8304" t="str">
        <f t="shared" si="779"/>
        <v>LRKPLGS</v>
      </c>
      <c r="F8304" s="39">
        <v>82.043914794921875</v>
      </c>
      <c r="G8304">
        <f t="shared" si="777"/>
        <v>1.4524632048266244E-3</v>
      </c>
      <c r="H8304" s="38">
        <f>G8304*SUMIF('Manual Inputs'!$B$11:$B$22,'Expanded kW'!A8304,'Manual Inputs'!$C$11:$C$22)</f>
        <v>38681.634050215041</v>
      </c>
    </row>
    <row r="8305" spans="1:8" x14ac:dyDescent="0.2">
      <c r="A8305">
        <f t="shared" si="774"/>
        <v>2</v>
      </c>
      <c r="B8305" t="b">
        <f t="shared" si="775"/>
        <v>0</v>
      </c>
      <c r="C8305" t="str">
        <f t="shared" si="776"/>
        <v>OFF</v>
      </c>
      <c r="D8305" s="4">
        <f t="shared" si="778"/>
        <v>42775.958333313196</v>
      </c>
      <c r="E8305" t="str">
        <f t="shared" si="779"/>
        <v>LRKPLGS</v>
      </c>
      <c r="F8305" s="39">
        <v>79.791213989257813</v>
      </c>
      <c r="G8305">
        <f t="shared" si="777"/>
        <v>1.4125825501810118E-3</v>
      </c>
      <c r="H8305" s="38">
        <f>G8305*SUMIF('Manual Inputs'!$B$11:$B$22,'Expanded kW'!A8305,'Manual Inputs'!$C$11:$C$22)</f>
        <v>37619.542505618061</v>
      </c>
    </row>
    <row r="8306" spans="1:8" x14ac:dyDescent="0.2">
      <c r="A8306">
        <f t="shared" si="774"/>
        <v>2</v>
      </c>
      <c r="B8306" t="b">
        <f t="shared" si="775"/>
        <v>0</v>
      </c>
      <c r="C8306" t="str">
        <f t="shared" si="776"/>
        <v>OFF</v>
      </c>
      <c r="D8306" s="4">
        <f t="shared" si="778"/>
        <v>42775.99999997986</v>
      </c>
      <c r="E8306" t="str">
        <f t="shared" si="779"/>
        <v>LRKPLGS</v>
      </c>
      <c r="F8306" s="39">
        <v>76.997146606445313</v>
      </c>
      <c r="G8306">
        <f t="shared" si="777"/>
        <v>1.3631178205239065E-3</v>
      </c>
      <c r="H8306" s="38">
        <f>G8306*SUMIF('Manual Inputs'!$B$11:$B$22,'Expanded kW'!A8306,'Manual Inputs'!$C$11:$C$22)</f>
        <v>36302.210290501906</v>
      </c>
    </row>
    <row r="8307" spans="1:8" x14ac:dyDescent="0.2">
      <c r="A8307">
        <f t="shared" si="774"/>
        <v>2</v>
      </c>
      <c r="B8307" t="b">
        <f t="shared" si="775"/>
        <v>0</v>
      </c>
      <c r="C8307" t="str">
        <f t="shared" si="776"/>
        <v>OFF</v>
      </c>
      <c r="D8307" s="4">
        <f t="shared" si="778"/>
        <v>42776.041666646524</v>
      </c>
      <c r="E8307" t="str">
        <f t="shared" si="779"/>
        <v>LRKPLGS</v>
      </c>
      <c r="F8307" s="39">
        <v>76.806999206542969</v>
      </c>
      <c r="G8307">
        <f t="shared" si="777"/>
        <v>1.3597515489053233E-3</v>
      </c>
      <c r="H8307" s="38">
        <f>G8307*SUMIF('Manual Inputs'!$B$11:$B$22,'Expanded kW'!A8307,'Manual Inputs'!$C$11:$C$22)</f>
        <v>36212.560593056245</v>
      </c>
    </row>
    <row r="8308" spans="1:8" x14ac:dyDescent="0.2">
      <c r="A8308">
        <f t="shared" si="774"/>
        <v>2</v>
      </c>
      <c r="B8308" t="b">
        <f t="shared" si="775"/>
        <v>0</v>
      </c>
      <c r="C8308" t="str">
        <f t="shared" si="776"/>
        <v>OFF</v>
      </c>
      <c r="D8308" s="4">
        <f t="shared" si="778"/>
        <v>42776.083333313189</v>
      </c>
      <c r="E8308" t="str">
        <f t="shared" si="779"/>
        <v>LRKPLGS</v>
      </c>
      <c r="F8308" s="39">
        <v>75.424400329589844</v>
      </c>
      <c r="G8308">
        <f t="shared" si="777"/>
        <v>1.3352747305961448E-3</v>
      </c>
      <c r="H8308" s="38">
        <f>G8308*SUMIF('Manual Inputs'!$B$11:$B$22,'Expanded kW'!A8308,'Manual Inputs'!$C$11:$C$22)</f>
        <v>35560.700136004416</v>
      </c>
    </row>
    <row r="8309" spans="1:8" x14ac:dyDescent="0.2">
      <c r="A8309">
        <f t="shared" si="774"/>
        <v>2</v>
      </c>
      <c r="B8309" t="b">
        <f t="shared" si="775"/>
        <v>0</v>
      </c>
      <c r="C8309" t="str">
        <f t="shared" si="776"/>
        <v>OFF</v>
      </c>
      <c r="D8309" s="4">
        <f t="shared" si="778"/>
        <v>42776.124999979853</v>
      </c>
      <c r="E8309" t="str">
        <f t="shared" si="779"/>
        <v>LRKPLGS</v>
      </c>
      <c r="F8309" s="39">
        <v>77.38897705078125</v>
      </c>
      <c r="G8309">
        <f t="shared" si="777"/>
        <v>1.3700545848695791E-3</v>
      </c>
      <c r="H8309" s="38">
        <f>G8309*SUMIF('Manual Inputs'!$B$11:$B$22,'Expanded kW'!A8309,'Manual Inputs'!$C$11:$C$22)</f>
        <v>36486.94845049124</v>
      </c>
    </row>
    <row r="8310" spans="1:8" x14ac:dyDescent="0.2">
      <c r="A8310">
        <f t="shared" si="774"/>
        <v>2</v>
      </c>
      <c r="B8310" t="b">
        <f t="shared" si="775"/>
        <v>0</v>
      </c>
      <c r="C8310" t="str">
        <f t="shared" si="776"/>
        <v>OFF</v>
      </c>
      <c r="D8310" s="4">
        <f t="shared" si="778"/>
        <v>42776.166666646517</v>
      </c>
      <c r="E8310" t="str">
        <f t="shared" si="779"/>
        <v>LRKPLGS</v>
      </c>
      <c r="F8310" s="39">
        <v>80.199897766113281</v>
      </c>
      <c r="G8310">
        <f t="shared" si="777"/>
        <v>1.4198176772440719E-3</v>
      </c>
      <c r="H8310" s="38">
        <f>G8310*SUMIF('Manual Inputs'!$B$11:$B$22,'Expanded kW'!A8310,'Manual Inputs'!$C$11:$C$22)</f>
        <v>37812.226586309458</v>
      </c>
    </row>
    <row r="8311" spans="1:8" x14ac:dyDescent="0.2">
      <c r="A8311">
        <f t="shared" si="774"/>
        <v>2</v>
      </c>
      <c r="B8311" t="b">
        <f t="shared" si="775"/>
        <v>0</v>
      </c>
      <c r="C8311" t="str">
        <f t="shared" si="776"/>
        <v>OFF</v>
      </c>
      <c r="D8311" s="4">
        <f t="shared" si="778"/>
        <v>42776.208333313181</v>
      </c>
      <c r="E8311" t="str">
        <f t="shared" si="779"/>
        <v>LRKPLGS</v>
      </c>
      <c r="F8311" s="39">
        <v>95.115966796875</v>
      </c>
      <c r="G8311">
        <f t="shared" si="777"/>
        <v>1.6838840797553315E-3</v>
      </c>
      <c r="H8311" s="38">
        <f>G8311*SUMIF('Manual Inputs'!$B$11:$B$22,'Expanded kW'!A8311,'Manual Inputs'!$C$11:$C$22)</f>
        <v>44844.776473255894</v>
      </c>
    </row>
    <row r="8312" spans="1:8" x14ac:dyDescent="0.2">
      <c r="A8312">
        <f t="shared" si="774"/>
        <v>2</v>
      </c>
      <c r="B8312" t="b">
        <f t="shared" si="775"/>
        <v>0</v>
      </c>
      <c r="C8312" t="str">
        <f t="shared" si="776"/>
        <v>OFF</v>
      </c>
      <c r="D8312" s="4">
        <f t="shared" si="778"/>
        <v>42776.249999979846</v>
      </c>
      <c r="E8312" t="str">
        <f t="shared" si="779"/>
        <v>LRKPLGS</v>
      </c>
      <c r="F8312" s="39">
        <v>116.89904022216797</v>
      </c>
      <c r="G8312">
        <f t="shared" si="777"/>
        <v>2.0695203907158733E-3</v>
      </c>
      <c r="H8312" s="38">
        <f>G8312*SUMIF('Manual Inputs'!$B$11:$B$22,'Expanded kW'!A8312,'Manual Inputs'!$C$11:$C$22)</f>
        <v>55114.945526406678</v>
      </c>
    </row>
    <row r="8313" spans="1:8" x14ac:dyDescent="0.2">
      <c r="A8313">
        <f t="shared" si="774"/>
        <v>2</v>
      </c>
      <c r="B8313" t="b">
        <f t="shared" si="775"/>
        <v>0</v>
      </c>
      <c r="C8313" t="str">
        <f t="shared" si="776"/>
        <v>ON</v>
      </c>
      <c r="D8313" s="4">
        <f t="shared" si="778"/>
        <v>42776.29166664651</v>
      </c>
      <c r="E8313" t="str">
        <f t="shared" si="779"/>
        <v>LRKPLGS</v>
      </c>
      <c r="F8313" s="39">
        <v>129.38055419921875</v>
      </c>
      <c r="G8313">
        <f t="shared" si="777"/>
        <v>2.2904866846513937E-3</v>
      </c>
      <c r="H8313" s="38">
        <f>G8313*SUMIF('Manual Inputs'!$B$11:$B$22,'Expanded kW'!A8313,'Manual Inputs'!$C$11:$C$22)</f>
        <v>60999.664182991386</v>
      </c>
    </row>
    <row r="8314" spans="1:8" x14ac:dyDescent="0.2">
      <c r="A8314">
        <f t="shared" si="774"/>
        <v>2</v>
      </c>
      <c r="B8314" t="b">
        <f t="shared" si="775"/>
        <v>0</v>
      </c>
      <c r="C8314" t="str">
        <f t="shared" si="776"/>
        <v>ON</v>
      </c>
      <c r="D8314" s="4">
        <f t="shared" si="778"/>
        <v>42776.333333313174</v>
      </c>
      <c r="E8314" t="str">
        <f t="shared" si="779"/>
        <v>LRKPLGS</v>
      </c>
      <c r="F8314" s="39">
        <v>128.36857604980469</v>
      </c>
      <c r="G8314">
        <f t="shared" si="777"/>
        <v>2.2725711447873277E-3</v>
      </c>
      <c r="H8314" s="38">
        <f>G8314*SUMIF('Manual Inputs'!$B$11:$B$22,'Expanded kW'!A8314,'Manual Inputs'!$C$11:$C$22)</f>
        <v>60522.542040047621</v>
      </c>
    </row>
    <row r="8315" spans="1:8" x14ac:dyDescent="0.2">
      <c r="A8315">
        <f t="shared" si="774"/>
        <v>2</v>
      </c>
      <c r="B8315" t="b">
        <f t="shared" si="775"/>
        <v>0</v>
      </c>
      <c r="C8315" t="str">
        <f t="shared" si="776"/>
        <v>ON</v>
      </c>
      <c r="D8315" s="4">
        <f t="shared" si="778"/>
        <v>42776.374999979838</v>
      </c>
      <c r="E8315" t="str">
        <f t="shared" si="779"/>
        <v>LRKPLGS</v>
      </c>
      <c r="F8315" s="39">
        <v>124.65554046630859</v>
      </c>
      <c r="G8315">
        <f t="shared" si="777"/>
        <v>2.2068374754869221E-3</v>
      </c>
      <c r="H8315" s="38">
        <f>G8315*SUMIF('Manual Inputs'!$B$11:$B$22,'Expanded kW'!A8315,'Manual Inputs'!$C$11:$C$22)</f>
        <v>58771.939524123889</v>
      </c>
    </row>
    <row r="8316" spans="1:8" x14ac:dyDescent="0.2">
      <c r="A8316">
        <f t="shared" si="774"/>
        <v>2</v>
      </c>
      <c r="B8316" t="b">
        <f t="shared" si="775"/>
        <v>0</v>
      </c>
      <c r="C8316" t="str">
        <f t="shared" si="776"/>
        <v>ON</v>
      </c>
      <c r="D8316" s="4">
        <f t="shared" si="778"/>
        <v>42776.416666646503</v>
      </c>
      <c r="E8316" t="str">
        <f t="shared" si="779"/>
        <v>LRKPLGS</v>
      </c>
      <c r="F8316" s="39">
        <v>127.90977478027344</v>
      </c>
      <c r="G8316">
        <f t="shared" si="777"/>
        <v>2.2644487634506053E-3</v>
      </c>
      <c r="H8316" s="38">
        <f>G8316*SUMIF('Manual Inputs'!$B$11:$B$22,'Expanded kW'!A8316,'Manual Inputs'!$C$11:$C$22)</f>
        <v>60306.228827128129</v>
      </c>
    </row>
    <row r="8317" spans="1:8" x14ac:dyDescent="0.2">
      <c r="A8317">
        <f t="shared" si="774"/>
        <v>2</v>
      </c>
      <c r="B8317" t="b">
        <f t="shared" si="775"/>
        <v>0</v>
      </c>
      <c r="C8317" t="str">
        <f t="shared" si="776"/>
        <v>ON</v>
      </c>
      <c r="D8317" s="4">
        <f t="shared" si="778"/>
        <v>42776.458333313167</v>
      </c>
      <c r="E8317" t="str">
        <f t="shared" si="779"/>
        <v>LRKPLGS</v>
      </c>
      <c r="F8317" s="39">
        <v>122.40638732910156</v>
      </c>
      <c r="G8317">
        <f t="shared" si="777"/>
        <v>2.1670196269361875E-3</v>
      </c>
      <c r="H8317" s="38">
        <f>G8317*SUMIF('Manual Inputs'!$B$11:$B$22,'Expanded kW'!A8317,'Manual Inputs'!$C$11:$C$22)</f>
        <v>57711.52061561856</v>
      </c>
    </row>
    <row r="8318" spans="1:8" x14ac:dyDescent="0.2">
      <c r="A8318">
        <f t="shared" si="774"/>
        <v>2</v>
      </c>
      <c r="B8318" t="b">
        <f t="shared" si="775"/>
        <v>0</v>
      </c>
      <c r="C8318" t="str">
        <f t="shared" si="776"/>
        <v>ON</v>
      </c>
      <c r="D8318" s="4">
        <f t="shared" si="778"/>
        <v>42776.499999979831</v>
      </c>
      <c r="E8318" t="str">
        <f t="shared" si="779"/>
        <v>LRKPLGS</v>
      </c>
      <c r="F8318" s="39">
        <v>132.29644775390625</v>
      </c>
      <c r="G8318">
        <f t="shared" si="777"/>
        <v>2.342108162099918E-3</v>
      </c>
      <c r="H8318" s="38">
        <f>G8318*SUMIF('Manual Inputs'!$B$11:$B$22,'Expanded kW'!A8318,'Manual Inputs'!$C$11:$C$22)</f>
        <v>62374.434361788168</v>
      </c>
    </row>
    <row r="8319" spans="1:8" x14ac:dyDescent="0.2">
      <c r="A8319">
        <f t="shared" si="774"/>
        <v>2</v>
      </c>
      <c r="B8319" t="b">
        <f t="shared" si="775"/>
        <v>0</v>
      </c>
      <c r="C8319" t="str">
        <f t="shared" si="776"/>
        <v>ON</v>
      </c>
      <c r="D8319" s="4">
        <f t="shared" si="778"/>
        <v>42776.541666646495</v>
      </c>
      <c r="E8319" t="str">
        <f t="shared" si="779"/>
        <v>LRKPLGS</v>
      </c>
      <c r="F8319" s="39">
        <v>130.94679260253906</v>
      </c>
      <c r="G8319">
        <f t="shared" si="777"/>
        <v>2.3182145625384441E-3</v>
      </c>
      <c r="H8319" s="38">
        <f>G8319*SUMIF('Manual Inputs'!$B$11:$B$22,'Expanded kW'!A8319,'Manual Inputs'!$C$11:$C$22)</f>
        <v>61738.106039454084</v>
      </c>
    </row>
    <row r="8320" spans="1:8" x14ac:dyDescent="0.2">
      <c r="A8320">
        <f t="shared" si="774"/>
        <v>2</v>
      </c>
      <c r="B8320" t="b">
        <f t="shared" si="775"/>
        <v>0</v>
      </c>
      <c r="C8320" t="str">
        <f t="shared" si="776"/>
        <v>ON</v>
      </c>
      <c r="D8320" s="4">
        <f t="shared" si="778"/>
        <v>42776.58333331316</v>
      </c>
      <c r="E8320" t="str">
        <f t="shared" si="779"/>
        <v>LRKPLGS</v>
      </c>
      <c r="F8320" s="39">
        <v>123.30622100830078</v>
      </c>
      <c r="G8320">
        <f t="shared" si="777"/>
        <v>2.1829498188677592E-3</v>
      </c>
      <c r="H8320" s="38">
        <f>G8320*SUMIF('Manual Inputs'!$B$11:$B$22,'Expanded kW'!A8320,'Manual Inputs'!$C$11:$C$22)</f>
        <v>58135.769472731808</v>
      </c>
    </row>
    <row r="8321" spans="1:8" x14ac:dyDescent="0.2">
      <c r="A8321">
        <f t="shared" si="774"/>
        <v>2</v>
      </c>
      <c r="B8321" t="b">
        <f t="shared" si="775"/>
        <v>0</v>
      </c>
      <c r="C8321" t="str">
        <f t="shared" si="776"/>
        <v>ON</v>
      </c>
      <c r="D8321" s="4">
        <f t="shared" si="778"/>
        <v>42776.624999979824</v>
      </c>
      <c r="E8321" t="str">
        <f t="shared" si="779"/>
        <v>LRKPLGS</v>
      </c>
      <c r="F8321" s="39">
        <v>111.15483856201172</v>
      </c>
      <c r="G8321">
        <f t="shared" si="777"/>
        <v>1.9678280034945194E-3</v>
      </c>
      <c r="H8321" s="38">
        <f>G8321*SUMIF('Manual Inputs'!$B$11:$B$22,'Expanded kW'!A8321,'Manual Inputs'!$C$11:$C$22)</f>
        <v>52406.699496409157</v>
      </c>
    </row>
    <row r="8322" spans="1:8" x14ac:dyDescent="0.2">
      <c r="A8322">
        <f t="shared" ref="A8322:A8385" si="780">MONTH(D8322)</f>
        <v>2</v>
      </c>
      <c r="B8322" t="b">
        <f t="shared" ref="B8322:B8385" si="781">IF(ISNA(VLOOKUP(DATE(YEAR(D8322),MONTH(D8322),DAY(D8322)),Holidays,1,FALSE)),FALSE,TRUE)</f>
        <v>0</v>
      </c>
      <c r="C8322" t="str">
        <f t="shared" ref="C8322:C8385" si="782">IF(OR(HOUR(D8322)&lt;PkStart,HOUR(D8322)&gt;OPkStart-1,WEEKDAY(D8322,2)&gt;5,B8322)=TRUE,"OFF","ON")</f>
        <v>ON</v>
      </c>
      <c r="D8322" s="4">
        <f t="shared" si="778"/>
        <v>42776.666666646488</v>
      </c>
      <c r="E8322" t="str">
        <f t="shared" si="779"/>
        <v>LRKPLGS</v>
      </c>
      <c r="F8322" s="39">
        <v>93.510826110839844</v>
      </c>
      <c r="G8322">
        <f t="shared" ref="G8322:G8385" si="783">IF(SUMIF($A$2:$A$8761,A8322,$F$2:$F$8761)=0,0,F8322/SUMIF($A$2:$A$8761,A8322,$F$2:$F$8761))</f>
        <v>1.6554674958945558E-3</v>
      </c>
      <c r="H8322" s="38">
        <f>G8322*SUMIF('Manual Inputs'!$B$11:$B$22,'Expanded kW'!A8322,'Manual Inputs'!$C$11:$C$22)</f>
        <v>44087.993172854847</v>
      </c>
    </row>
    <row r="8323" spans="1:8" x14ac:dyDescent="0.2">
      <c r="A8323">
        <f t="shared" si="780"/>
        <v>2</v>
      </c>
      <c r="B8323" t="b">
        <f t="shared" si="781"/>
        <v>0</v>
      </c>
      <c r="C8323" t="str">
        <f t="shared" si="782"/>
        <v>ON</v>
      </c>
      <c r="D8323" s="4">
        <f t="shared" si="778"/>
        <v>42776.708333313152</v>
      </c>
      <c r="E8323" t="str">
        <f t="shared" si="779"/>
        <v>LRKPLGS</v>
      </c>
      <c r="F8323" s="39">
        <v>89.337997436523438</v>
      </c>
      <c r="G8323">
        <f t="shared" si="783"/>
        <v>1.5815938865642368E-3</v>
      </c>
      <c r="H8323" s="38">
        <f>G8323*SUMIF('Manual Inputs'!$B$11:$B$22,'Expanded kW'!A8323,'Manual Inputs'!$C$11:$C$22)</f>
        <v>42120.609825319341</v>
      </c>
    </row>
    <row r="8324" spans="1:8" x14ac:dyDescent="0.2">
      <c r="A8324">
        <f t="shared" si="780"/>
        <v>2</v>
      </c>
      <c r="B8324" t="b">
        <f t="shared" si="781"/>
        <v>0</v>
      </c>
      <c r="C8324" t="str">
        <f t="shared" si="782"/>
        <v>ON</v>
      </c>
      <c r="D8324" s="4">
        <f t="shared" ref="D8324:D8387" si="784">+D8323+1/24</f>
        <v>42776.749999979816</v>
      </c>
      <c r="E8324" t="str">
        <f t="shared" ref="E8324:E8387" si="785">+E8323</f>
        <v>LRKPLGS</v>
      </c>
      <c r="F8324" s="39">
        <v>88.401618957519531</v>
      </c>
      <c r="G8324">
        <f t="shared" si="783"/>
        <v>1.5650167243219876E-3</v>
      </c>
      <c r="H8324" s="38">
        <f>G8324*SUMIF('Manual Inputs'!$B$11:$B$22,'Expanded kW'!A8324,'Manual Inputs'!$C$11:$C$22)</f>
        <v>41679.131017928645</v>
      </c>
    </row>
    <row r="8325" spans="1:8" x14ac:dyDescent="0.2">
      <c r="A8325">
        <f t="shared" si="780"/>
        <v>2</v>
      </c>
      <c r="B8325" t="b">
        <f t="shared" si="781"/>
        <v>0</v>
      </c>
      <c r="C8325" t="str">
        <f t="shared" si="782"/>
        <v>ON</v>
      </c>
      <c r="D8325" s="4">
        <f t="shared" si="784"/>
        <v>42776.791666646481</v>
      </c>
      <c r="E8325" t="str">
        <f t="shared" si="785"/>
        <v>LRKPLGS</v>
      </c>
      <c r="F8325" s="39">
        <v>84.621513366699219</v>
      </c>
      <c r="G8325">
        <f t="shared" si="783"/>
        <v>1.4980956821612137E-3</v>
      </c>
      <c r="H8325" s="38">
        <f>G8325*SUMIF('Manual Inputs'!$B$11:$B$22,'Expanded kW'!A8325,'Manual Inputs'!$C$11:$C$22)</f>
        <v>39896.906687205541</v>
      </c>
    </row>
    <row r="8326" spans="1:8" x14ac:dyDescent="0.2">
      <c r="A8326">
        <f t="shared" si="780"/>
        <v>2</v>
      </c>
      <c r="B8326" t="b">
        <f t="shared" si="781"/>
        <v>0</v>
      </c>
      <c r="C8326" t="str">
        <f t="shared" si="782"/>
        <v>ON</v>
      </c>
      <c r="D8326" s="4">
        <f t="shared" si="784"/>
        <v>42776.833333313145</v>
      </c>
      <c r="E8326" t="str">
        <f t="shared" si="785"/>
        <v>LRKPLGS</v>
      </c>
      <c r="F8326" s="39">
        <v>80.174873352050781</v>
      </c>
      <c r="G8326">
        <f t="shared" si="783"/>
        <v>1.4193746579081591E-3</v>
      </c>
      <c r="H8326" s="38">
        <f>G8326*SUMIF('Manual Inputs'!$B$11:$B$22,'Expanded kW'!A8326,'Manual Inputs'!$C$11:$C$22)</f>
        <v>37800.428206996301</v>
      </c>
    </row>
    <row r="8327" spans="1:8" x14ac:dyDescent="0.2">
      <c r="A8327">
        <f t="shared" si="780"/>
        <v>2</v>
      </c>
      <c r="B8327" t="b">
        <f t="shared" si="781"/>
        <v>0</v>
      </c>
      <c r="C8327" t="str">
        <f t="shared" si="782"/>
        <v>OFF</v>
      </c>
      <c r="D8327" s="4">
        <f t="shared" si="784"/>
        <v>42776.874999979809</v>
      </c>
      <c r="E8327" t="str">
        <f t="shared" si="785"/>
        <v>LRKPLGS</v>
      </c>
      <c r="F8327" s="39">
        <v>79.888404846191406</v>
      </c>
      <c r="G8327">
        <f t="shared" si="783"/>
        <v>1.414303167046924E-3</v>
      </c>
      <c r="H8327" s="38">
        <f>G8327*SUMIF('Manual Inputs'!$B$11:$B$22,'Expanded kW'!A8327,'Manual Inputs'!$C$11:$C$22)</f>
        <v>37665.365540395585</v>
      </c>
    </row>
    <row r="8328" spans="1:8" x14ac:dyDescent="0.2">
      <c r="A8328">
        <f t="shared" si="780"/>
        <v>2</v>
      </c>
      <c r="B8328" t="b">
        <f t="shared" si="781"/>
        <v>0</v>
      </c>
      <c r="C8328" t="str">
        <f t="shared" si="782"/>
        <v>OFF</v>
      </c>
      <c r="D8328" s="4">
        <f t="shared" si="784"/>
        <v>42776.916666646473</v>
      </c>
      <c r="E8328" t="str">
        <f t="shared" si="785"/>
        <v>LRKPLGS</v>
      </c>
      <c r="F8328" s="39">
        <v>75.457717895507813</v>
      </c>
      <c r="G8328">
        <f t="shared" si="783"/>
        <v>1.3358645676205139E-3</v>
      </c>
      <c r="H8328" s="38">
        <f>G8328*SUMIF('Manual Inputs'!$B$11:$B$22,'Expanded kW'!A8328,'Manual Inputs'!$C$11:$C$22)</f>
        <v>35576.408526998486</v>
      </c>
    </row>
    <row r="8329" spans="1:8" x14ac:dyDescent="0.2">
      <c r="A8329">
        <f t="shared" si="780"/>
        <v>2</v>
      </c>
      <c r="B8329" t="b">
        <f t="shared" si="781"/>
        <v>0</v>
      </c>
      <c r="C8329" t="str">
        <f t="shared" si="782"/>
        <v>OFF</v>
      </c>
      <c r="D8329" s="4">
        <f t="shared" si="784"/>
        <v>42776.958333313138</v>
      </c>
      <c r="E8329" t="str">
        <f t="shared" si="785"/>
        <v>LRKPLGS</v>
      </c>
      <c r="F8329" s="39">
        <v>71.679054260253906</v>
      </c>
      <c r="G8329">
        <f t="shared" si="783"/>
        <v>1.2689690530983033E-3</v>
      </c>
      <c r="H8329" s="38">
        <f>G8329*SUMIF('Manual Inputs'!$B$11:$B$22,'Expanded kW'!A8329,'Manual Inputs'!$C$11:$C$22)</f>
        <v>33794.864041912631</v>
      </c>
    </row>
    <row r="8330" spans="1:8" x14ac:dyDescent="0.2">
      <c r="A8330">
        <f t="shared" si="780"/>
        <v>2</v>
      </c>
      <c r="B8330" t="b">
        <f t="shared" si="781"/>
        <v>0</v>
      </c>
      <c r="C8330" t="str">
        <f t="shared" si="782"/>
        <v>OFF</v>
      </c>
      <c r="D8330" s="4">
        <f t="shared" si="784"/>
        <v>42776.999999979802</v>
      </c>
      <c r="E8330" t="str">
        <f t="shared" si="785"/>
        <v>LRKPLGS</v>
      </c>
      <c r="F8330" s="39">
        <v>69.239311218261719</v>
      </c>
      <c r="G8330">
        <f t="shared" si="783"/>
        <v>1.2257770990504843E-3</v>
      </c>
      <c r="H8330" s="38">
        <f>G8330*SUMIF('Manual Inputs'!$B$11:$B$22,'Expanded kW'!A8330,'Manual Inputs'!$C$11:$C$22)</f>
        <v>32644.586806083538</v>
      </c>
    </row>
    <row r="8331" spans="1:8" x14ac:dyDescent="0.2">
      <c r="A8331">
        <f t="shared" si="780"/>
        <v>2</v>
      </c>
      <c r="B8331" t="b">
        <f t="shared" si="781"/>
        <v>0</v>
      </c>
      <c r="C8331" t="str">
        <f t="shared" si="782"/>
        <v>OFF</v>
      </c>
      <c r="D8331" s="4">
        <f t="shared" si="784"/>
        <v>42777.041666646466</v>
      </c>
      <c r="E8331" t="str">
        <f t="shared" si="785"/>
        <v>LRKPLGS</v>
      </c>
      <c r="F8331" s="39">
        <v>66.919845581054687</v>
      </c>
      <c r="G8331">
        <f t="shared" si="783"/>
        <v>1.1847144742193315E-3</v>
      </c>
      <c r="H8331" s="38">
        <f>G8331*SUMIF('Manual Inputs'!$B$11:$B$22,'Expanded kW'!A8331,'Manual Inputs'!$C$11:$C$22)</f>
        <v>31551.017329361734</v>
      </c>
    </row>
    <row r="8332" spans="1:8" x14ac:dyDescent="0.2">
      <c r="A8332">
        <f t="shared" si="780"/>
        <v>2</v>
      </c>
      <c r="B8332" t="b">
        <f t="shared" si="781"/>
        <v>0</v>
      </c>
      <c r="C8332" t="str">
        <f t="shared" si="782"/>
        <v>OFF</v>
      </c>
      <c r="D8332" s="4">
        <f t="shared" si="784"/>
        <v>42777.08333331313</v>
      </c>
      <c r="E8332" t="str">
        <f t="shared" si="785"/>
        <v>LRKPLGS</v>
      </c>
      <c r="F8332" s="39">
        <v>65.131935119628906</v>
      </c>
      <c r="G8332">
        <f t="shared" si="783"/>
        <v>1.1530622284039445E-3</v>
      </c>
      <c r="H8332" s="38">
        <f>G8332*SUMIF('Manual Inputs'!$B$11:$B$22,'Expanded kW'!A8332,'Manual Inputs'!$C$11:$C$22)</f>
        <v>30708.062695172292</v>
      </c>
    </row>
    <row r="8333" spans="1:8" x14ac:dyDescent="0.2">
      <c r="A8333">
        <f t="shared" si="780"/>
        <v>2</v>
      </c>
      <c r="B8333" t="b">
        <f t="shared" si="781"/>
        <v>0</v>
      </c>
      <c r="C8333" t="str">
        <f t="shared" si="782"/>
        <v>OFF</v>
      </c>
      <c r="D8333" s="4">
        <f t="shared" si="784"/>
        <v>42777.124999979795</v>
      </c>
      <c r="E8333" t="str">
        <f t="shared" si="785"/>
        <v>LRKPLGS</v>
      </c>
      <c r="F8333" s="39">
        <v>65.134559631347656</v>
      </c>
      <c r="G8333">
        <f t="shared" si="783"/>
        <v>1.153108691407467E-3</v>
      </c>
      <c r="H8333" s="38">
        <f>G8333*SUMIF('Manual Inputs'!$B$11:$B$22,'Expanded kW'!A8333,'Manual Inputs'!$C$11:$C$22)</f>
        <v>30709.300086173425</v>
      </c>
    </row>
    <row r="8334" spans="1:8" x14ac:dyDescent="0.2">
      <c r="A8334">
        <f t="shared" si="780"/>
        <v>2</v>
      </c>
      <c r="B8334" t="b">
        <f t="shared" si="781"/>
        <v>0</v>
      </c>
      <c r="C8334" t="str">
        <f t="shared" si="782"/>
        <v>OFF</v>
      </c>
      <c r="D8334" s="4">
        <f t="shared" si="784"/>
        <v>42777.166666646459</v>
      </c>
      <c r="E8334" t="str">
        <f t="shared" si="785"/>
        <v>LRKPLGS</v>
      </c>
      <c r="F8334" s="39">
        <v>65.576019287109375</v>
      </c>
      <c r="G8334">
        <f t="shared" si="783"/>
        <v>1.1609240657470762E-3</v>
      </c>
      <c r="H8334" s="38">
        <f>G8334*SUMIF('Manual Inputs'!$B$11:$B$22,'Expanded kW'!A8334,'Manual Inputs'!$C$11:$C$22)</f>
        <v>30917.437166111566</v>
      </c>
    </row>
    <row r="8335" spans="1:8" x14ac:dyDescent="0.2">
      <c r="A8335">
        <f t="shared" si="780"/>
        <v>2</v>
      </c>
      <c r="B8335" t="b">
        <f t="shared" si="781"/>
        <v>0</v>
      </c>
      <c r="C8335" t="str">
        <f t="shared" si="782"/>
        <v>OFF</v>
      </c>
      <c r="D8335" s="4">
        <f t="shared" si="784"/>
        <v>42777.208333313123</v>
      </c>
      <c r="E8335" t="str">
        <f t="shared" si="785"/>
        <v>LRKPLGS</v>
      </c>
      <c r="F8335" s="39">
        <v>74.031967163085938</v>
      </c>
      <c r="G8335">
        <f t="shared" si="783"/>
        <v>1.3106238110906273E-3</v>
      </c>
      <c r="H8335" s="38">
        <f>G8335*SUMIF('Manual Inputs'!$B$11:$B$22,'Expanded kW'!A8335,'Manual Inputs'!$C$11:$C$22)</f>
        <v>34904.20305976519</v>
      </c>
    </row>
    <row r="8336" spans="1:8" x14ac:dyDescent="0.2">
      <c r="A8336">
        <f t="shared" si="780"/>
        <v>2</v>
      </c>
      <c r="B8336" t="b">
        <f t="shared" si="781"/>
        <v>0</v>
      </c>
      <c r="C8336" t="str">
        <f t="shared" si="782"/>
        <v>OFF</v>
      </c>
      <c r="D8336" s="4">
        <f t="shared" si="784"/>
        <v>42777.249999979787</v>
      </c>
      <c r="E8336" t="str">
        <f t="shared" si="785"/>
        <v>LRKPLGS</v>
      </c>
      <c r="F8336" s="39">
        <v>80.727073669433594</v>
      </c>
      <c r="G8336">
        <f t="shared" si="783"/>
        <v>1.4291505278760531E-3</v>
      </c>
      <c r="H8336" s="38">
        <f>G8336*SUMIF('Manual Inputs'!$B$11:$B$22,'Expanded kW'!A8336,'Manual Inputs'!$C$11:$C$22)</f>
        <v>38060.776712462022</v>
      </c>
    </row>
    <row r="8337" spans="1:8" x14ac:dyDescent="0.2">
      <c r="A8337">
        <f t="shared" si="780"/>
        <v>2</v>
      </c>
      <c r="B8337" t="b">
        <f t="shared" si="781"/>
        <v>0</v>
      </c>
      <c r="C8337" t="str">
        <f t="shared" si="782"/>
        <v>OFF</v>
      </c>
      <c r="D8337" s="4">
        <f t="shared" si="784"/>
        <v>42777.291666646452</v>
      </c>
      <c r="E8337" t="str">
        <f t="shared" si="785"/>
        <v>LRKPLGS</v>
      </c>
      <c r="F8337" s="39">
        <v>81.020294189453125</v>
      </c>
      <c r="G8337">
        <f t="shared" si="783"/>
        <v>1.4343415529178621E-3</v>
      </c>
      <c r="H8337" s="38">
        <f>G8337*SUMIF('Manual Inputs'!$B$11:$B$22,'Expanded kW'!A8337,'Manual Inputs'!$C$11:$C$22)</f>
        <v>38199.022783237167</v>
      </c>
    </row>
    <row r="8338" spans="1:8" x14ac:dyDescent="0.2">
      <c r="A8338">
        <f t="shared" si="780"/>
        <v>2</v>
      </c>
      <c r="B8338" t="b">
        <f t="shared" si="781"/>
        <v>0</v>
      </c>
      <c r="C8338" t="str">
        <f t="shared" si="782"/>
        <v>OFF</v>
      </c>
      <c r="D8338" s="4">
        <f t="shared" si="784"/>
        <v>42777.333333313116</v>
      </c>
      <c r="E8338" t="str">
        <f t="shared" si="785"/>
        <v>LRKPLGS</v>
      </c>
      <c r="F8338" s="39">
        <v>87.407768249511719</v>
      </c>
      <c r="G8338">
        <f t="shared" si="783"/>
        <v>1.5474221033427167E-3</v>
      </c>
      <c r="H8338" s="38">
        <f>G8338*SUMIF('Manual Inputs'!$B$11:$B$22,'Expanded kW'!A8338,'Manual Inputs'!$C$11:$C$22)</f>
        <v>41210.55550585319</v>
      </c>
    </row>
    <row r="8339" spans="1:8" x14ac:dyDescent="0.2">
      <c r="A8339">
        <f t="shared" si="780"/>
        <v>2</v>
      </c>
      <c r="B8339" t="b">
        <f t="shared" si="781"/>
        <v>0</v>
      </c>
      <c r="C8339" t="str">
        <f t="shared" si="782"/>
        <v>OFF</v>
      </c>
      <c r="D8339" s="4">
        <f t="shared" si="784"/>
        <v>42777.37499997978</v>
      </c>
      <c r="E8339" t="str">
        <f t="shared" si="785"/>
        <v>LRKPLGS</v>
      </c>
      <c r="F8339" s="39">
        <v>88.037132263183594</v>
      </c>
      <c r="G8339">
        <f t="shared" si="783"/>
        <v>1.558564039640922E-3</v>
      </c>
      <c r="H8339" s="38">
        <f>G8339*SUMIF('Manual Inputs'!$B$11:$B$22,'Expanded kW'!A8339,'Manual Inputs'!$C$11:$C$22)</f>
        <v>41507.284745579047</v>
      </c>
    </row>
    <row r="8340" spans="1:8" x14ac:dyDescent="0.2">
      <c r="A8340">
        <f t="shared" si="780"/>
        <v>2</v>
      </c>
      <c r="B8340" t="b">
        <f t="shared" si="781"/>
        <v>0</v>
      </c>
      <c r="C8340" t="str">
        <f t="shared" si="782"/>
        <v>OFF</v>
      </c>
      <c r="D8340" s="4">
        <f t="shared" si="784"/>
        <v>42777.416666646444</v>
      </c>
      <c r="E8340" t="str">
        <f t="shared" si="785"/>
        <v>LRKPLGS</v>
      </c>
      <c r="F8340" s="39">
        <v>81.013946533203125</v>
      </c>
      <c r="G8340">
        <f t="shared" si="783"/>
        <v>1.4342291772814356E-3</v>
      </c>
      <c r="H8340" s="38">
        <f>G8340*SUMIF('Manual Inputs'!$B$11:$B$22,'Expanded kW'!A8340,'Manual Inputs'!$C$11:$C$22)</f>
        <v>38196.030023606516</v>
      </c>
    </row>
    <row r="8341" spans="1:8" x14ac:dyDescent="0.2">
      <c r="A8341">
        <f t="shared" si="780"/>
        <v>2</v>
      </c>
      <c r="B8341" t="b">
        <f t="shared" si="781"/>
        <v>0</v>
      </c>
      <c r="C8341" t="str">
        <f t="shared" si="782"/>
        <v>OFF</v>
      </c>
      <c r="D8341" s="4">
        <f t="shared" si="784"/>
        <v>42777.458333313109</v>
      </c>
      <c r="E8341" t="str">
        <f t="shared" si="785"/>
        <v>LRKPLGS</v>
      </c>
      <c r="F8341" s="39">
        <v>86.682037353515625</v>
      </c>
      <c r="G8341">
        <f t="shared" si="783"/>
        <v>1.5345741374006353E-3</v>
      </c>
      <c r="H8341" s="38">
        <f>G8341*SUMIF('Manual Inputs'!$B$11:$B$22,'Expanded kW'!A8341,'Manual Inputs'!$C$11:$C$22)</f>
        <v>40868.391714571095</v>
      </c>
    </row>
    <row r="8342" spans="1:8" x14ac:dyDescent="0.2">
      <c r="A8342">
        <f t="shared" si="780"/>
        <v>2</v>
      </c>
      <c r="B8342" t="b">
        <f t="shared" si="781"/>
        <v>0</v>
      </c>
      <c r="C8342" t="str">
        <f t="shared" si="782"/>
        <v>OFF</v>
      </c>
      <c r="D8342" s="4">
        <f t="shared" si="784"/>
        <v>42777.499999979773</v>
      </c>
      <c r="E8342" t="str">
        <f t="shared" si="785"/>
        <v>LRKPLGS</v>
      </c>
      <c r="F8342" s="39">
        <v>87.982902526855469</v>
      </c>
      <c r="G8342">
        <f t="shared" si="783"/>
        <v>1.5576039843239501E-3</v>
      </c>
      <c r="H8342" s="38">
        <f>G8342*SUMIF('Manual Inputs'!$B$11:$B$22,'Expanded kW'!A8342,'Manual Inputs'!$C$11:$C$22)</f>
        <v>41481.716794311389</v>
      </c>
    </row>
    <row r="8343" spans="1:8" x14ac:dyDescent="0.2">
      <c r="A8343">
        <f t="shared" si="780"/>
        <v>2</v>
      </c>
      <c r="B8343" t="b">
        <f t="shared" si="781"/>
        <v>0</v>
      </c>
      <c r="C8343" t="str">
        <f t="shared" si="782"/>
        <v>OFF</v>
      </c>
      <c r="D8343" s="4">
        <f t="shared" si="784"/>
        <v>42777.541666646437</v>
      </c>
      <c r="E8343" t="str">
        <f t="shared" si="785"/>
        <v>LRKPLGS</v>
      </c>
      <c r="F8343" s="39">
        <v>82.431800842285156</v>
      </c>
      <c r="G8343">
        <f t="shared" si="783"/>
        <v>1.4593301396001424E-3</v>
      </c>
      <c r="H8343" s="38">
        <f>G8343*SUMIF('Manual Inputs'!$B$11:$B$22,'Expanded kW'!A8343,'Manual Inputs'!$C$11:$C$22)</f>
        <v>38864.512526635815</v>
      </c>
    </row>
    <row r="8344" spans="1:8" x14ac:dyDescent="0.2">
      <c r="A8344">
        <f t="shared" si="780"/>
        <v>2</v>
      </c>
      <c r="B8344" t="b">
        <f t="shared" si="781"/>
        <v>0</v>
      </c>
      <c r="C8344" t="str">
        <f t="shared" si="782"/>
        <v>OFF</v>
      </c>
      <c r="D8344" s="4">
        <f t="shared" si="784"/>
        <v>42777.583333313101</v>
      </c>
      <c r="E8344" t="str">
        <f t="shared" si="785"/>
        <v>LRKPLGS</v>
      </c>
      <c r="F8344" s="39">
        <v>74.235816955566406</v>
      </c>
      <c r="G8344">
        <f t="shared" si="783"/>
        <v>1.314232662808997E-3</v>
      </c>
      <c r="H8344" s="38">
        <f>G8344*SUMIF('Manual Inputs'!$B$11:$B$22,'Expanded kW'!A8344,'Manual Inputs'!$C$11:$C$22)</f>
        <v>35000.313089298179</v>
      </c>
    </row>
    <row r="8345" spans="1:8" x14ac:dyDescent="0.2">
      <c r="A8345">
        <f t="shared" si="780"/>
        <v>2</v>
      </c>
      <c r="B8345" t="b">
        <f t="shared" si="781"/>
        <v>0</v>
      </c>
      <c r="C8345" t="str">
        <f t="shared" si="782"/>
        <v>OFF</v>
      </c>
      <c r="D8345" s="4">
        <f t="shared" si="784"/>
        <v>42777.624999979766</v>
      </c>
      <c r="E8345" t="str">
        <f t="shared" si="785"/>
        <v>LRKPLGS</v>
      </c>
      <c r="F8345" s="39">
        <v>75.053886413574219</v>
      </c>
      <c r="G8345">
        <f t="shared" si="783"/>
        <v>1.3287153430872221E-3</v>
      </c>
      <c r="H8345" s="38">
        <f>G8345*SUMIF('Manual Inputs'!$B$11:$B$22,'Expanded kW'!A8345,'Manual Inputs'!$C$11:$C$22)</f>
        <v>35386.01218083244</v>
      </c>
    </row>
    <row r="8346" spans="1:8" x14ac:dyDescent="0.2">
      <c r="A8346">
        <f t="shared" si="780"/>
        <v>2</v>
      </c>
      <c r="B8346" t="b">
        <f t="shared" si="781"/>
        <v>0</v>
      </c>
      <c r="C8346" t="str">
        <f t="shared" si="782"/>
        <v>OFF</v>
      </c>
      <c r="D8346" s="4">
        <f t="shared" si="784"/>
        <v>42777.66666664643</v>
      </c>
      <c r="E8346" t="str">
        <f t="shared" si="785"/>
        <v>LRKPLGS</v>
      </c>
      <c r="F8346" s="39">
        <v>77.093101501464844</v>
      </c>
      <c r="G8346">
        <f t="shared" si="783"/>
        <v>1.3648165565567647E-3</v>
      </c>
      <c r="H8346" s="38">
        <f>G8346*SUMIF('Manual Inputs'!$B$11:$B$22,'Expanded kW'!A8346,'Manual Inputs'!$C$11:$C$22)</f>
        <v>36347.450600447504</v>
      </c>
    </row>
    <row r="8347" spans="1:8" x14ac:dyDescent="0.2">
      <c r="A8347">
        <f t="shared" si="780"/>
        <v>2</v>
      </c>
      <c r="B8347" t="b">
        <f t="shared" si="781"/>
        <v>0</v>
      </c>
      <c r="C8347" t="str">
        <f t="shared" si="782"/>
        <v>OFF</v>
      </c>
      <c r="D8347" s="4">
        <f t="shared" si="784"/>
        <v>42777.708333313094</v>
      </c>
      <c r="E8347" t="str">
        <f t="shared" si="785"/>
        <v>LRKPLGS</v>
      </c>
      <c r="F8347" s="39">
        <v>72.576248168945313</v>
      </c>
      <c r="G8347">
        <f t="shared" si="783"/>
        <v>1.2848525118926112E-3</v>
      </c>
      <c r="H8347" s="38">
        <f>G8347*SUMIF('Manual Inputs'!$B$11:$B$22,'Expanded kW'!A8347,'Manual Inputs'!$C$11:$C$22)</f>
        <v>34217.86831389102</v>
      </c>
    </row>
    <row r="8348" spans="1:8" x14ac:dyDescent="0.2">
      <c r="A8348">
        <f t="shared" si="780"/>
        <v>2</v>
      </c>
      <c r="B8348" t="b">
        <f t="shared" si="781"/>
        <v>0</v>
      </c>
      <c r="C8348" t="str">
        <f t="shared" si="782"/>
        <v>OFF</v>
      </c>
      <c r="D8348" s="4">
        <f t="shared" si="784"/>
        <v>42777.749999979758</v>
      </c>
      <c r="E8348" t="str">
        <f t="shared" si="785"/>
        <v>LRKPLGS</v>
      </c>
      <c r="F8348" s="39">
        <v>72.996498107910156</v>
      </c>
      <c r="G8348">
        <f t="shared" si="783"/>
        <v>1.2922924003316602E-3</v>
      </c>
      <c r="H8348" s="38">
        <f>G8348*SUMIF('Manual Inputs'!$B$11:$B$22,'Expanded kW'!A8348,'Manual Inputs'!$C$11:$C$22)</f>
        <v>34416.005547947891</v>
      </c>
    </row>
    <row r="8349" spans="1:8" x14ac:dyDescent="0.2">
      <c r="A8349">
        <f t="shared" si="780"/>
        <v>2</v>
      </c>
      <c r="B8349" t="b">
        <f t="shared" si="781"/>
        <v>0</v>
      </c>
      <c r="C8349" t="str">
        <f t="shared" si="782"/>
        <v>OFF</v>
      </c>
      <c r="D8349" s="4">
        <f t="shared" si="784"/>
        <v>42777.791666646423</v>
      </c>
      <c r="E8349" t="str">
        <f t="shared" si="785"/>
        <v>LRKPLGS</v>
      </c>
      <c r="F8349" s="39">
        <v>72.137542724609375</v>
      </c>
      <c r="G8349">
        <f t="shared" si="783"/>
        <v>1.2770858966933264E-3</v>
      </c>
      <c r="H8349" s="38">
        <f>G8349*SUMIF('Manual Inputs'!$B$11:$B$22,'Expanded kW'!A8349,'Manual Inputs'!$C$11:$C$22)</f>
        <v>34011.029775090705</v>
      </c>
    </row>
    <row r="8350" spans="1:8" x14ac:dyDescent="0.2">
      <c r="A8350">
        <f t="shared" si="780"/>
        <v>2</v>
      </c>
      <c r="B8350" t="b">
        <f t="shared" si="781"/>
        <v>0</v>
      </c>
      <c r="C8350" t="str">
        <f t="shared" si="782"/>
        <v>OFF</v>
      </c>
      <c r="D8350" s="4">
        <f t="shared" si="784"/>
        <v>42777.833333313087</v>
      </c>
      <c r="E8350" t="str">
        <f t="shared" si="785"/>
        <v>LRKPLGS</v>
      </c>
      <c r="F8350" s="39">
        <v>67.405342102050781</v>
      </c>
      <c r="G8350">
        <f t="shared" si="783"/>
        <v>1.1933094545366508E-3</v>
      </c>
      <c r="H8350" s="38">
        <f>G8350*SUMIF('Manual Inputs'!$B$11:$B$22,'Expanded kW'!A8350,'Manual Inputs'!$C$11:$C$22)</f>
        <v>31779.91667923754</v>
      </c>
    </row>
    <row r="8351" spans="1:8" x14ac:dyDescent="0.2">
      <c r="A8351">
        <f t="shared" si="780"/>
        <v>2</v>
      </c>
      <c r="B8351" t="b">
        <f t="shared" si="781"/>
        <v>0</v>
      </c>
      <c r="C8351" t="str">
        <f t="shared" si="782"/>
        <v>OFF</v>
      </c>
      <c r="D8351" s="4">
        <f t="shared" si="784"/>
        <v>42777.874999979751</v>
      </c>
      <c r="E8351" t="str">
        <f t="shared" si="785"/>
        <v>LRKPLGS</v>
      </c>
      <c r="F8351" s="39">
        <v>63.830924987792969</v>
      </c>
      <c r="G8351">
        <f t="shared" si="783"/>
        <v>1.1300298152100863E-3</v>
      </c>
      <c r="H8351" s="38">
        <f>G8351*SUMIF('Manual Inputs'!$B$11:$B$22,'Expanded kW'!A8351,'Manual Inputs'!$C$11:$C$22)</f>
        <v>30094.669271161587</v>
      </c>
    </row>
    <row r="8352" spans="1:8" x14ac:dyDescent="0.2">
      <c r="A8352">
        <f t="shared" si="780"/>
        <v>2</v>
      </c>
      <c r="B8352" t="b">
        <f t="shared" si="781"/>
        <v>0</v>
      </c>
      <c r="C8352" t="str">
        <f t="shared" si="782"/>
        <v>OFF</v>
      </c>
      <c r="D8352" s="4">
        <f t="shared" si="784"/>
        <v>42777.916666646415</v>
      </c>
      <c r="E8352" t="str">
        <f t="shared" si="785"/>
        <v>LRKPLGS</v>
      </c>
      <c r="F8352" s="39">
        <v>60.902725219726563</v>
      </c>
      <c r="G8352">
        <f t="shared" si="783"/>
        <v>1.0781904748991147E-3</v>
      </c>
      <c r="H8352" s="38">
        <f>G8352*SUMIF('Manual Inputs'!$B$11:$B$22,'Expanded kW'!A8352,'Manual Inputs'!$C$11:$C$22)</f>
        <v>28714.09702351355</v>
      </c>
    </row>
    <row r="8353" spans="1:8" x14ac:dyDescent="0.2">
      <c r="A8353">
        <f t="shared" si="780"/>
        <v>2</v>
      </c>
      <c r="B8353" t="b">
        <f t="shared" si="781"/>
        <v>0</v>
      </c>
      <c r="C8353" t="str">
        <f t="shared" si="782"/>
        <v>OFF</v>
      </c>
      <c r="D8353" s="4">
        <f t="shared" si="784"/>
        <v>42777.958333313079</v>
      </c>
      <c r="E8353" t="str">
        <f t="shared" si="785"/>
        <v>LRKPLGS</v>
      </c>
      <c r="F8353" s="39">
        <v>58.922882080078125</v>
      </c>
      <c r="G8353">
        <f t="shared" si="783"/>
        <v>1.0431403518173993E-3</v>
      </c>
      <c r="H8353" s="38">
        <f>G8353*SUMIF('Manual Inputs'!$B$11:$B$22,'Expanded kW'!A8353,'Manual Inputs'!$C$11:$C$22)</f>
        <v>27780.650978232323</v>
      </c>
    </row>
    <row r="8354" spans="1:8" x14ac:dyDescent="0.2">
      <c r="A8354">
        <f t="shared" si="780"/>
        <v>2</v>
      </c>
      <c r="B8354" t="b">
        <f t="shared" si="781"/>
        <v>0</v>
      </c>
      <c r="C8354" t="str">
        <f t="shared" si="782"/>
        <v>OFF</v>
      </c>
      <c r="D8354" s="4">
        <f t="shared" si="784"/>
        <v>42777.999999979744</v>
      </c>
      <c r="E8354" t="str">
        <f t="shared" si="785"/>
        <v>LRKPLGS</v>
      </c>
      <c r="F8354" s="39">
        <v>58.981243133544922</v>
      </c>
      <c r="G8354">
        <f t="shared" si="783"/>
        <v>1.044173545844858E-3</v>
      </c>
      <c r="H8354" s="38">
        <f>G8354*SUMIF('Manual Inputs'!$B$11:$B$22,'Expanded kW'!A8354,'Manual Inputs'!$C$11:$C$22)</f>
        <v>27808.166741206707</v>
      </c>
    </row>
    <row r="8355" spans="1:8" x14ac:dyDescent="0.2">
      <c r="A8355">
        <f t="shared" si="780"/>
        <v>2</v>
      </c>
      <c r="B8355" t="b">
        <f t="shared" si="781"/>
        <v>0</v>
      </c>
      <c r="C8355" t="str">
        <f t="shared" si="782"/>
        <v>OFF</v>
      </c>
      <c r="D8355" s="4">
        <f t="shared" si="784"/>
        <v>42778.041666646408</v>
      </c>
      <c r="E8355" t="str">
        <f t="shared" si="785"/>
        <v>LRKPLGS</v>
      </c>
      <c r="F8355" s="39">
        <v>58.89825439453125</v>
      </c>
      <c r="G8355">
        <f t="shared" si="783"/>
        <v>1.0427043559587633E-3</v>
      </c>
      <c r="H8355" s="38">
        <f>G8355*SUMIF('Manual Inputs'!$B$11:$B$22,'Expanded kW'!A8355,'Manual Inputs'!$C$11:$C$22)</f>
        <v>27769.039646396082</v>
      </c>
    </row>
    <row r="8356" spans="1:8" x14ac:dyDescent="0.2">
      <c r="A8356">
        <f t="shared" si="780"/>
        <v>2</v>
      </c>
      <c r="B8356" t="b">
        <f t="shared" si="781"/>
        <v>0</v>
      </c>
      <c r="C8356" t="str">
        <f t="shared" si="782"/>
        <v>OFF</v>
      </c>
      <c r="D8356" s="4">
        <f t="shared" si="784"/>
        <v>42778.083333313072</v>
      </c>
      <c r="E8356" t="str">
        <f t="shared" si="785"/>
        <v>LRKPLGS</v>
      </c>
      <c r="F8356" s="39">
        <v>58.281177520751953</v>
      </c>
      <c r="G8356">
        <f t="shared" si="783"/>
        <v>1.0317799448558286E-3</v>
      </c>
      <c r="H8356" s="38">
        <f>G8356*SUMIF('Manual Inputs'!$B$11:$B$22,'Expanded kW'!A8356,'Manual Inputs'!$C$11:$C$22)</f>
        <v>27478.103482854323</v>
      </c>
    </row>
    <row r="8357" spans="1:8" x14ac:dyDescent="0.2">
      <c r="A8357">
        <f t="shared" si="780"/>
        <v>2</v>
      </c>
      <c r="B8357" t="b">
        <f t="shared" si="781"/>
        <v>0</v>
      </c>
      <c r="C8357" t="str">
        <f t="shared" si="782"/>
        <v>OFF</v>
      </c>
      <c r="D8357" s="4">
        <f t="shared" si="784"/>
        <v>42778.124999979736</v>
      </c>
      <c r="E8357" t="str">
        <f t="shared" si="785"/>
        <v>LRKPLGS</v>
      </c>
      <c r="F8357" s="39">
        <v>59.094890594482422</v>
      </c>
      <c r="G8357">
        <f t="shared" si="783"/>
        <v>1.0461855019508813E-3</v>
      </c>
      <c r="H8357" s="38">
        <f>G8357*SUMIF('Manual Inputs'!$B$11:$B$22,'Expanded kW'!A8357,'Manual Inputs'!$C$11:$C$22)</f>
        <v>27861.748649209378</v>
      </c>
    </row>
    <row r="8358" spans="1:8" x14ac:dyDescent="0.2">
      <c r="A8358">
        <f t="shared" si="780"/>
        <v>2</v>
      </c>
      <c r="B8358" t="b">
        <f t="shared" si="781"/>
        <v>0</v>
      </c>
      <c r="C8358" t="str">
        <f t="shared" si="782"/>
        <v>OFF</v>
      </c>
      <c r="D8358" s="4">
        <f t="shared" si="784"/>
        <v>42778.166666646401</v>
      </c>
      <c r="E8358" t="str">
        <f t="shared" si="785"/>
        <v>LRKPLGS</v>
      </c>
      <c r="F8358" s="39">
        <v>58.370555877685547</v>
      </c>
      <c r="G8358">
        <f t="shared" si="783"/>
        <v>1.0333622532461388E-3</v>
      </c>
      <c r="H8358" s="38">
        <f>G8358*SUMIF('Manual Inputs'!$B$11:$B$22,'Expanded kW'!A8358,'Manual Inputs'!$C$11:$C$22)</f>
        <v>27520.243121163352</v>
      </c>
    </row>
    <row r="8359" spans="1:8" x14ac:dyDescent="0.2">
      <c r="A8359">
        <f t="shared" si="780"/>
        <v>2</v>
      </c>
      <c r="B8359" t="b">
        <f t="shared" si="781"/>
        <v>0</v>
      </c>
      <c r="C8359" t="str">
        <f t="shared" si="782"/>
        <v>OFF</v>
      </c>
      <c r="D8359" s="4">
        <f t="shared" si="784"/>
        <v>42778.208333313065</v>
      </c>
      <c r="E8359" t="str">
        <f t="shared" si="785"/>
        <v>LRKPLGS</v>
      </c>
      <c r="F8359" s="39">
        <v>67.389678955078125</v>
      </c>
      <c r="G8359">
        <f t="shared" si="783"/>
        <v>1.1930321622510931E-3</v>
      </c>
      <c r="H8359" s="38">
        <f>G8359*SUMIF('Manual Inputs'!$B$11:$B$22,'Expanded kW'!A8359,'Manual Inputs'!$C$11:$C$22)</f>
        <v>31772.531900966223</v>
      </c>
    </row>
    <row r="8360" spans="1:8" x14ac:dyDescent="0.2">
      <c r="A8360">
        <f t="shared" si="780"/>
        <v>2</v>
      </c>
      <c r="B8360" t="b">
        <f t="shared" si="781"/>
        <v>0</v>
      </c>
      <c r="C8360" t="str">
        <f t="shared" si="782"/>
        <v>OFF</v>
      </c>
      <c r="D8360" s="4">
        <f t="shared" si="784"/>
        <v>42778.249999979729</v>
      </c>
      <c r="E8360" t="str">
        <f t="shared" si="785"/>
        <v>LRKPLGS</v>
      </c>
      <c r="F8360" s="39">
        <v>67.1680908203125</v>
      </c>
      <c r="G8360">
        <f t="shared" si="783"/>
        <v>1.1891092800583342E-3</v>
      </c>
      <c r="H8360" s="38">
        <f>G8360*SUMIF('Manual Inputs'!$B$11:$B$22,'Expanded kW'!A8360,'Manual Inputs'!$C$11:$C$22)</f>
        <v>31668.058690974984</v>
      </c>
    </row>
    <row r="8361" spans="1:8" x14ac:dyDescent="0.2">
      <c r="A8361">
        <f t="shared" si="780"/>
        <v>2</v>
      </c>
      <c r="B8361" t="b">
        <f t="shared" si="781"/>
        <v>0</v>
      </c>
      <c r="C8361" t="str">
        <f t="shared" si="782"/>
        <v>OFF</v>
      </c>
      <c r="D8361" s="4">
        <f t="shared" si="784"/>
        <v>42778.291666646393</v>
      </c>
      <c r="E8361" t="str">
        <f t="shared" si="785"/>
        <v>LRKPLGS</v>
      </c>
      <c r="F8361" s="39">
        <v>63.680889129638672</v>
      </c>
      <c r="G8361">
        <f t="shared" si="783"/>
        <v>1.127373657664235E-3</v>
      </c>
      <c r="H8361" s="38">
        <f>G8361*SUMIF('Manual Inputs'!$B$11:$B$22,'Expanded kW'!A8361,'Manual Inputs'!$C$11:$C$22)</f>
        <v>30023.931152752175</v>
      </c>
    </row>
    <row r="8362" spans="1:8" x14ac:dyDescent="0.2">
      <c r="A8362">
        <f t="shared" si="780"/>
        <v>2</v>
      </c>
      <c r="B8362" t="b">
        <f t="shared" si="781"/>
        <v>0</v>
      </c>
      <c r="C8362" t="str">
        <f t="shared" si="782"/>
        <v>OFF</v>
      </c>
      <c r="D8362" s="4">
        <f t="shared" si="784"/>
        <v>42778.333333313058</v>
      </c>
      <c r="E8362" t="str">
        <f t="shared" si="785"/>
        <v>LRKPLGS</v>
      </c>
      <c r="F8362" s="39">
        <v>64.724845886230469</v>
      </c>
      <c r="G8362">
        <f t="shared" si="783"/>
        <v>1.1458553303168616E-3</v>
      </c>
      <c r="H8362" s="38">
        <f>G8362*SUMIF('Manual Inputs'!$B$11:$B$22,'Expanded kW'!A8362,'Manual Inputs'!$C$11:$C$22)</f>
        <v>30516.130401455419</v>
      </c>
    </row>
    <row r="8363" spans="1:8" x14ac:dyDescent="0.2">
      <c r="A8363">
        <f t="shared" si="780"/>
        <v>2</v>
      </c>
      <c r="B8363" t="b">
        <f t="shared" si="781"/>
        <v>0</v>
      </c>
      <c r="C8363" t="str">
        <f t="shared" si="782"/>
        <v>OFF</v>
      </c>
      <c r="D8363" s="4">
        <f t="shared" si="784"/>
        <v>42778.374999979722</v>
      </c>
      <c r="E8363" t="str">
        <f t="shared" si="785"/>
        <v>LRKPLGS</v>
      </c>
      <c r="F8363" s="39">
        <v>66.813674926757812</v>
      </c>
      <c r="G8363">
        <f t="shared" si="783"/>
        <v>1.1828348836465993E-3</v>
      </c>
      <c r="H8363" s="38">
        <f>G8363*SUMIF('Manual Inputs'!$B$11:$B$22,'Expanded kW'!A8363,'Manual Inputs'!$C$11:$C$22)</f>
        <v>31500.960546885552</v>
      </c>
    </row>
    <row r="8364" spans="1:8" x14ac:dyDescent="0.2">
      <c r="A8364">
        <f t="shared" si="780"/>
        <v>2</v>
      </c>
      <c r="B8364" t="b">
        <f t="shared" si="781"/>
        <v>0</v>
      </c>
      <c r="C8364" t="str">
        <f t="shared" si="782"/>
        <v>OFF</v>
      </c>
      <c r="D8364" s="4">
        <f t="shared" si="784"/>
        <v>42778.416666646386</v>
      </c>
      <c r="E8364" t="str">
        <f t="shared" si="785"/>
        <v>LRKPLGS</v>
      </c>
      <c r="F8364" s="39">
        <v>67.447067260742188</v>
      </c>
      <c r="G8364">
        <f t="shared" si="783"/>
        <v>1.1940481352525369E-3</v>
      </c>
      <c r="H8364" s="38">
        <f>G8364*SUMIF('Manual Inputs'!$B$11:$B$22,'Expanded kW'!A8364,'Manual Inputs'!$C$11:$C$22)</f>
        <v>31799.589037915477</v>
      </c>
    </row>
    <row r="8365" spans="1:8" x14ac:dyDescent="0.2">
      <c r="A8365">
        <f t="shared" si="780"/>
        <v>2</v>
      </c>
      <c r="B8365" t="b">
        <f t="shared" si="781"/>
        <v>0</v>
      </c>
      <c r="C8365" t="str">
        <f t="shared" si="782"/>
        <v>OFF</v>
      </c>
      <c r="D8365" s="4">
        <f t="shared" si="784"/>
        <v>42778.45833331305</v>
      </c>
      <c r="E8365" t="str">
        <f t="shared" si="785"/>
        <v>LRKPLGS</v>
      </c>
      <c r="F8365" s="39">
        <v>66.052337646484375</v>
      </c>
      <c r="G8365">
        <f t="shared" si="783"/>
        <v>1.1693565606189372E-3</v>
      </c>
      <c r="H8365" s="38">
        <f>G8365*SUMIF('Manual Inputs'!$B$11:$B$22,'Expanded kW'!A8365,'Manual Inputs'!$C$11:$C$22)</f>
        <v>31142.00924455026</v>
      </c>
    </row>
    <row r="8366" spans="1:8" x14ac:dyDescent="0.2">
      <c r="A8366">
        <f t="shared" si="780"/>
        <v>2</v>
      </c>
      <c r="B8366" t="b">
        <f t="shared" si="781"/>
        <v>0</v>
      </c>
      <c r="C8366" t="str">
        <f t="shared" si="782"/>
        <v>OFF</v>
      </c>
      <c r="D8366" s="4">
        <f t="shared" si="784"/>
        <v>42778.499999979715</v>
      </c>
      <c r="E8366" t="str">
        <f t="shared" si="785"/>
        <v>LRKPLGS</v>
      </c>
      <c r="F8366" s="39">
        <v>71.242988586425781</v>
      </c>
      <c r="G8366">
        <f t="shared" si="783"/>
        <v>1.2612491710362825E-3</v>
      </c>
      <c r="H8366" s="38">
        <f>G8366*SUMIF('Manual Inputs'!$B$11:$B$22,'Expanded kW'!A8366,'Manual Inputs'!$C$11:$C$22)</f>
        <v>33589.270088247176</v>
      </c>
    </row>
    <row r="8367" spans="1:8" x14ac:dyDescent="0.2">
      <c r="A8367">
        <f t="shared" si="780"/>
        <v>2</v>
      </c>
      <c r="B8367" t="b">
        <f t="shared" si="781"/>
        <v>0</v>
      </c>
      <c r="C8367" t="str">
        <f t="shared" si="782"/>
        <v>OFF</v>
      </c>
      <c r="D8367" s="4">
        <f t="shared" si="784"/>
        <v>42778.541666646379</v>
      </c>
      <c r="E8367" t="str">
        <f t="shared" si="785"/>
        <v>LRKPLGS</v>
      </c>
      <c r="F8367" s="39">
        <v>71.737625122070313</v>
      </c>
      <c r="G8367">
        <f t="shared" si="783"/>
        <v>1.2700059614647063E-3</v>
      </c>
      <c r="H8367" s="38">
        <f>G8367*SUMIF('Manual Inputs'!$B$11:$B$22,'Expanded kW'!A8367,'Manual Inputs'!$C$11:$C$22)</f>
        <v>33822.478724225766</v>
      </c>
    </row>
    <row r="8368" spans="1:8" x14ac:dyDescent="0.2">
      <c r="A8368">
        <f t="shared" si="780"/>
        <v>2</v>
      </c>
      <c r="B8368" t="b">
        <f t="shared" si="781"/>
        <v>0</v>
      </c>
      <c r="C8368" t="str">
        <f t="shared" si="782"/>
        <v>OFF</v>
      </c>
      <c r="D8368" s="4">
        <f t="shared" si="784"/>
        <v>42778.583333313043</v>
      </c>
      <c r="E8368" t="str">
        <f t="shared" si="785"/>
        <v>LRKPLGS</v>
      </c>
      <c r="F8368" s="39">
        <v>66.505470275878906</v>
      </c>
      <c r="G8368">
        <f t="shared" si="783"/>
        <v>1.1773785872707253E-3</v>
      </c>
      <c r="H8368" s="38">
        <f>G8368*SUMIF('Manual Inputs'!$B$11:$B$22,'Expanded kW'!A8368,'Manual Inputs'!$C$11:$C$22)</f>
        <v>31355.649836789962</v>
      </c>
    </row>
    <row r="8369" spans="1:8" x14ac:dyDescent="0.2">
      <c r="A8369">
        <f t="shared" si="780"/>
        <v>2</v>
      </c>
      <c r="B8369" t="b">
        <f t="shared" si="781"/>
        <v>0</v>
      </c>
      <c r="C8369" t="str">
        <f t="shared" si="782"/>
        <v>OFF</v>
      </c>
      <c r="D8369" s="4">
        <f t="shared" si="784"/>
        <v>42778.624999979707</v>
      </c>
      <c r="E8369" t="str">
        <f t="shared" si="785"/>
        <v>LRKPLGS</v>
      </c>
      <c r="F8369" s="39">
        <v>72.378913879394531</v>
      </c>
      <c r="G8369">
        <f t="shared" si="783"/>
        <v>1.2813590072818237E-3</v>
      </c>
      <c r="H8369" s="38">
        <f>G8369*SUMIF('Manual Inputs'!$B$11:$B$22,'Expanded kW'!A8369,'Manual Inputs'!$C$11:$C$22)</f>
        <v>34124.830179459692</v>
      </c>
    </row>
    <row r="8370" spans="1:8" x14ac:dyDescent="0.2">
      <c r="A8370">
        <f t="shared" si="780"/>
        <v>2</v>
      </c>
      <c r="B8370" t="b">
        <f t="shared" si="781"/>
        <v>0</v>
      </c>
      <c r="C8370" t="str">
        <f t="shared" si="782"/>
        <v>OFF</v>
      </c>
      <c r="D8370" s="4">
        <f t="shared" si="784"/>
        <v>42778.666666646372</v>
      </c>
      <c r="E8370" t="str">
        <f t="shared" si="785"/>
        <v>LRKPLGS</v>
      </c>
      <c r="F8370" s="39">
        <v>69.670585632324219</v>
      </c>
      <c r="G8370">
        <f t="shared" si="783"/>
        <v>1.2334121591177024E-3</v>
      </c>
      <c r="H8370" s="38">
        <f>G8370*SUMIF('Manual Inputs'!$B$11:$B$22,'Expanded kW'!A8370,'Manual Inputs'!$C$11:$C$22)</f>
        <v>32847.921801758552</v>
      </c>
    </row>
    <row r="8371" spans="1:8" x14ac:dyDescent="0.2">
      <c r="A8371">
        <f t="shared" si="780"/>
        <v>2</v>
      </c>
      <c r="B8371" t="b">
        <f t="shared" si="781"/>
        <v>0</v>
      </c>
      <c r="C8371" t="str">
        <f t="shared" si="782"/>
        <v>OFF</v>
      </c>
      <c r="D8371" s="4">
        <f t="shared" si="784"/>
        <v>42778.708333313036</v>
      </c>
      <c r="E8371" t="str">
        <f t="shared" si="785"/>
        <v>LRKPLGS</v>
      </c>
      <c r="F8371" s="39">
        <v>66.899627685546875</v>
      </c>
      <c r="G8371">
        <f t="shared" si="783"/>
        <v>1.184356547011963E-3</v>
      </c>
      <c r="H8371" s="38">
        <f>G8371*SUMIF('Manual Inputs'!$B$11:$B$22,'Expanded kW'!A8371,'Manual Inputs'!$C$11:$C$22)</f>
        <v>31541.485102172752</v>
      </c>
    </row>
    <row r="8372" spans="1:8" x14ac:dyDescent="0.2">
      <c r="A8372">
        <f t="shared" si="780"/>
        <v>2</v>
      </c>
      <c r="B8372" t="b">
        <f t="shared" si="781"/>
        <v>0</v>
      </c>
      <c r="C8372" t="str">
        <f t="shared" si="782"/>
        <v>OFF</v>
      </c>
      <c r="D8372" s="4">
        <f t="shared" si="784"/>
        <v>42778.7499999797</v>
      </c>
      <c r="E8372" t="str">
        <f t="shared" si="785"/>
        <v>LRKPLGS</v>
      </c>
      <c r="F8372" s="39">
        <v>68.23779296875</v>
      </c>
      <c r="G8372">
        <f t="shared" si="783"/>
        <v>1.2080467358661551E-3</v>
      </c>
      <c r="H8372" s="38">
        <f>G8372*SUMIF('Manual Inputs'!$B$11:$B$22,'Expanded kW'!A8372,'Manual Inputs'!$C$11:$C$22)</f>
        <v>32172.396241810002</v>
      </c>
    </row>
    <row r="8373" spans="1:8" x14ac:dyDescent="0.2">
      <c r="A8373">
        <f t="shared" si="780"/>
        <v>2</v>
      </c>
      <c r="B8373" t="b">
        <f t="shared" si="781"/>
        <v>0</v>
      </c>
      <c r="C8373" t="str">
        <f t="shared" si="782"/>
        <v>OFF</v>
      </c>
      <c r="D8373" s="4">
        <f t="shared" si="784"/>
        <v>42778.791666646364</v>
      </c>
      <c r="E8373" t="str">
        <f t="shared" si="785"/>
        <v>LRKPLGS</v>
      </c>
      <c r="F8373" s="39">
        <v>63.721954345703125</v>
      </c>
      <c r="G8373">
        <f t="shared" si="783"/>
        <v>1.1281006550958052E-3</v>
      </c>
      <c r="H8373" s="38">
        <f>G8373*SUMIF('Manual Inputs'!$B$11:$B$22,'Expanded kW'!A8373,'Manual Inputs'!$C$11:$C$22)</f>
        <v>30043.292365146401</v>
      </c>
    </row>
    <row r="8374" spans="1:8" x14ac:dyDescent="0.2">
      <c r="A8374">
        <f t="shared" si="780"/>
        <v>2</v>
      </c>
      <c r="B8374" t="b">
        <f t="shared" si="781"/>
        <v>0</v>
      </c>
      <c r="C8374" t="str">
        <f t="shared" si="782"/>
        <v>OFF</v>
      </c>
      <c r="D8374" s="4">
        <f t="shared" si="784"/>
        <v>42778.833333313029</v>
      </c>
      <c r="E8374" t="str">
        <f t="shared" si="785"/>
        <v>LRKPLGS</v>
      </c>
      <c r="F8374" s="39">
        <v>62.892845153808594</v>
      </c>
      <c r="G8374">
        <f t="shared" si="783"/>
        <v>1.1134225330556697E-3</v>
      </c>
      <c r="H8374" s="38">
        <f>G8374*SUMIF('Manual Inputs'!$B$11:$B$22,'Expanded kW'!A8374,'Manual Inputs'!$C$11:$C$22)</f>
        <v>29652.388317860266</v>
      </c>
    </row>
    <row r="8375" spans="1:8" x14ac:dyDescent="0.2">
      <c r="A8375">
        <f t="shared" si="780"/>
        <v>2</v>
      </c>
      <c r="B8375" t="b">
        <f t="shared" si="781"/>
        <v>0</v>
      </c>
      <c r="C8375" t="str">
        <f t="shared" si="782"/>
        <v>OFF</v>
      </c>
      <c r="D8375" s="4">
        <f t="shared" si="784"/>
        <v>42778.874999979693</v>
      </c>
      <c r="E8375" t="str">
        <f t="shared" si="785"/>
        <v>LRKPLGS</v>
      </c>
      <c r="F8375" s="39">
        <v>62.703655242919922</v>
      </c>
      <c r="G8375">
        <f t="shared" si="783"/>
        <v>1.1100732123293601E-3</v>
      </c>
      <c r="H8375" s="38">
        <f>G8375*SUMIF('Manual Inputs'!$B$11:$B$22,'Expanded kW'!A8375,'Manual Inputs'!$C$11:$C$22)</f>
        <v>29563.19005230601</v>
      </c>
    </row>
    <row r="8376" spans="1:8" x14ac:dyDescent="0.2">
      <c r="A8376">
        <f t="shared" si="780"/>
        <v>2</v>
      </c>
      <c r="B8376" t="b">
        <f t="shared" si="781"/>
        <v>0</v>
      </c>
      <c r="C8376" t="str">
        <f t="shared" si="782"/>
        <v>OFF</v>
      </c>
      <c r="D8376" s="4">
        <f t="shared" si="784"/>
        <v>42778.916666646357</v>
      </c>
      <c r="E8376" t="str">
        <f t="shared" si="785"/>
        <v>LRKPLGS</v>
      </c>
      <c r="F8376" s="39">
        <v>63.269962310791016</v>
      </c>
      <c r="G8376">
        <f t="shared" si="783"/>
        <v>1.1200988209411876E-3</v>
      </c>
      <c r="H8376" s="38">
        <f>G8376*SUMIF('Manual Inputs'!$B$11:$B$22,'Expanded kW'!A8376,'Manual Inputs'!$C$11:$C$22)</f>
        <v>29830.189534402831</v>
      </c>
    </row>
    <row r="8377" spans="1:8" x14ac:dyDescent="0.2">
      <c r="A8377">
        <f t="shared" si="780"/>
        <v>2</v>
      </c>
      <c r="B8377" t="b">
        <f t="shared" si="781"/>
        <v>0</v>
      </c>
      <c r="C8377" t="str">
        <f t="shared" si="782"/>
        <v>OFF</v>
      </c>
      <c r="D8377" s="4">
        <f t="shared" si="784"/>
        <v>42778.958333313021</v>
      </c>
      <c r="E8377" t="str">
        <f t="shared" si="785"/>
        <v>LRKPLGS</v>
      </c>
      <c r="F8377" s="39">
        <v>61.888603210449219</v>
      </c>
      <c r="G8377">
        <f t="shared" si="783"/>
        <v>1.0956439509984986E-3</v>
      </c>
      <c r="H8377" s="38">
        <f>G8377*SUMIF('Manual Inputs'!$B$11:$B$22,'Expanded kW'!A8377,'Manual Inputs'!$C$11:$C$22)</f>
        <v>29178.913600716362</v>
      </c>
    </row>
    <row r="8378" spans="1:8" x14ac:dyDescent="0.2">
      <c r="A8378">
        <f t="shared" si="780"/>
        <v>2</v>
      </c>
      <c r="B8378" t="b">
        <f t="shared" si="781"/>
        <v>0</v>
      </c>
      <c r="C8378" t="str">
        <f t="shared" si="782"/>
        <v>OFF</v>
      </c>
      <c r="D8378" s="4">
        <f t="shared" si="784"/>
        <v>42778.999999979686</v>
      </c>
      <c r="E8378" t="str">
        <f t="shared" si="785"/>
        <v>LRKPLGS</v>
      </c>
      <c r="F8378" s="39">
        <v>62.301895141601563</v>
      </c>
      <c r="G8378">
        <f t="shared" si="783"/>
        <v>1.1029606584514646E-3</v>
      </c>
      <c r="H8378" s="38">
        <f>G8378*SUMIF('Manual Inputs'!$B$11:$B$22,'Expanded kW'!A8378,'Manual Inputs'!$C$11:$C$22)</f>
        <v>29373.770309793475</v>
      </c>
    </row>
    <row r="8379" spans="1:8" x14ac:dyDescent="0.2">
      <c r="A8379">
        <f t="shared" si="780"/>
        <v>2</v>
      </c>
      <c r="B8379" t="b">
        <f t="shared" si="781"/>
        <v>0</v>
      </c>
      <c r="C8379" t="str">
        <f t="shared" si="782"/>
        <v>OFF</v>
      </c>
      <c r="D8379" s="4">
        <f t="shared" si="784"/>
        <v>42779.04166664635</v>
      </c>
      <c r="E8379" t="str">
        <f t="shared" si="785"/>
        <v>LRKPLGS</v>
      </c>
      <c r="F8379" s="39">
        <v>63.632919311523438</v>
      </c>
      <c r="G8379">
        <f t="shared" si="783"/>
        <v>1.1265244247146767E-3</v>
      </c>
      <c r="H8379" s="38">
        <f>G8379*SUMIF('Manual Inputs'!$B$11:$B$22,'Expanded kW'!A8379,'Manual Inputs'!$C$11:$C$22)</f>
        <v>30001.314594846241</v>
      </c>
    </row>
    <row r="8380" spans="1:8" x14ac:dyDescent="0.2">
      <c r="A8380">
        <f t="shared" si="780"/>
        <v>2</v>
      </c>
      <c r="B8380" t="b">
        <f t="shared" si="781"/>
        <v>0</v>
      </c>
      <c r="C8380" t="str">
        <f t="shared" si="782"/>
        <v>OFF</v>
      </c>
      <c r="D8380" s="4">
        <f t="shared" si="784"/>
        <v>42779.083333313014</v>
      </c>
      <c r="E8380" t="str">
        <f t="shared" si="785"/>
        <v>LRKPLGS</v>
      </c>
      <c r="F8380" s="39">
        <v>62.732845306396484</v>
      </c>
      <c r="G8380">
        <f t="shared" si="783"/>
        <v>1.1105899781766778E-3</v>
      </c>
      <c r="H8380" s="38">
        <f>G8380*SUMIF('Manual Inputs'!$B$11:$B$22,'Expanded kW'!A8380,'Manual Inputs'!$C$11:$C$22)</f>
        <v>29576.952430126785</v>
      </c>
    </row>
    <row r="8381" spans="1:8" x14ac:dyDescent="0.2">
      <c r="A8381">
        <f t="shared" si="780"/>
        <v>2</v>
      </c>
      <c r="B8381" t="b">
        <f t="shared" si="781"/>
        <v>0</v>
      </c>
      <c r="C8381" t="str">
        <f t="shared" si="782"/>
        <v>OFF</v>
      </c>
      <c r="D8381" s="4">
        <f t="shared" si="784"/>
        <v>42779.124999979678</v>
      </c>
      <c r="E8381" t="str">
        <f t="shared" si="785"/>
        <v>LRKPLGS</v>
      </c>
      <c r="F8381" s="39">
        <v>65.288970947265625</v>
      </c>
      <c r="G8381">
        <f t="shared" si="783"/>
        <v>1.1558423098036676E-3</v>
      </c>
      <c r="H8381" s="38">
        <f>G8381*SUMIF('Manual Inputs'!$B$11:$B$22,'Expanded kW'!A8381,'Manual Inputs'!$C$11:$C$22)</f>
        <v>30782.101122429205</v>
      </c>
    </row>
    <row r="8382" spans="1:8" x14ac:dyDescent="0.2">
      <c r="A8382">
        <f t="shared" si="780"/>
        <v>2</v>
      </c>
      <c r="B8382" t="b">
        <f t="shared" si="781"/>
        <v>0</v>
      </c>
      <c r="C8382" t="str">
        <f t="shared" si="782"/>
        <v>OFF</v>
      </c>
      <c r="D8382" s="4">
        <f t="shared" si="784"/>
        <v>42779.166666646342</v>
      </c>
      <c r="E8382" t="str">
        <f t="shared" si="785"/>
        <v>LRKPLGS</v>
      </c>
      <c r="F8382" s="39">
        <v>68.916618347167969</v>
      </c>
      <c r="G8382">
        <f t="shared" si="783"/>
        <v>1.2200643106871415E-3</v>
      </c>
      <c r="H8382" s="38">
        <f>G8382*SUMIF('Manual Inputs'!$B$11:$B$22,'Expanded kW'!A8382,'Manual Inputs'!$C$11:$C$22)</f>
        <v>32492.445266013659</v>
      </c>
    </row>
    <row r="8383" spans="1:8" x14ac:dyDescent="0.2">
      <c r="A8383">
        <f t="shared" si="780"/>
        <v>2</v>
      </c>
      <c r="B8383" t="b">
        <f t="shared" si="781"/>
        <v>0</v>
      </c>
      <c r="C8383" t="str">
        <f t="shared" si="782"/>
        <v>OFF</v>
      </c>
      <c r="D8383" s="4">
        <f t="shared" si="784"/>
        <v>42779.208333313007</v>
      </c>
      <c r="E8383" t="str">
        <f t="shared" si="785"/>
        <v>LRKPLGS</v>
      </c>
      <c r="F8383" s="39">
        <v>83.894783020019531</v>
      </c>
      <c r="G8383">
        <f t="shared" si="783"/>
        <v>1.4852300224590699E-3</v>
      </c>
      <c r="H8383" s="38">
        <f>G8383*SUMIF('Manual Inputs'!$B$11:$B$22,'Expanded kW'!A8383,'Manual Inputs'!$C$11:$C$22)</f>
        <v>39554.271680164289</v>
      </c>
    </row>
    <row r="8384" spans="1:8" x14ac:dyDescent="0.2">
      <c r="A8384">
        <f t="shared" si="780"/>
        <v>2</v>
      </c>
      <c r="B8384" t="b">
        <f t="shared" si="781"/>
        <v>0</v>
      </c>
      <c r="C8384" t="str">
        <f t="shared" si="782"/>
        <v>OFF</v>
      </c>
      <c r="D8384" s="4">
        <f t="shared" si="784"/>
        <v>42779.249999979671</v>
      </c>
      <c r="E8384" t="str">
        <f t="shared" si="785"/>
        <v>LRKPLGS</v>
      </c>
      <c r="F8384" s="39">
        <v>104.81546020507812</v>
      </c>
      <c r="G8384">
        <f t="shared" si="783"/>
        <v>1.8555989146225899E-3</v>
      </c>
      <c r="H8384" s="38">
        <f>G8384*SUMIF('Manual Inputs'!$B$11:$B$22,'Expanded kW'!A8384,'Manual Inputs'!$C$11:$C$22)</f>
        <v>49417.842683302326</v>
      </c>
    </row>
    <row r="8385" spans="1:8" x14ac:dyDescent="0.2">
      <c r="A8385">
        <f t="shared" si="780"/>
        <v>2</v>
      </c>
      <c r="B8385" t="b">
        <f t="shared" si="781"/>
        <v>0</v>
      </c>
      <c r="C8385" t="str">
        <f t="shared" si="782"/>
        <v>ON</v>
      </c>
      <c r="D8385" s="4">
        <f t="shared" si="784"/>
        <v>42779.291666646335</v>
      </c>
      <c r="E8385" t="str">
        <f t="shared" si="785"/>
        <v>LRKPLGS</v>
      </c>
      <c r="F8385" s="39">
        <v>113.62514495849609</v>
      </c>
      <c r="G8385">
        <f t="shared" si="783"/>
        <v>2.011561035426383E-3</v>
      </c>
      <c r="H8385" s="38">
        <f>G8385*SUMIF('Manual Inputs'!$B$11:$B$22,'Expanded kW'!A8385,'Manual Inputs'!$C$11:$C$22)</f>
        <v>53571.386582094507</v>
      </c>
    </row>
    <row r="8386" spans="1:8" x14ac:dyDescent="0.2">
      <c r="A8386">
        <f t="shared" ref="A8386:A8449" si="786">MONTH(D8386)</f>
        <v>2</v>
      </c>
      <c r="B8386" t="b">
        <f t="shared" ref="B8386:B8449" si="787">IF(ISNA(VLOOKUP(DATE(YEAR(D8386),MONTH(D8386),DAY(D8386)),Holidays,1,FALSE)),FALSE,TRUE)</f>
        <v>0</v>
      </c>
      <c r="C8386" t="str">
        <f t="shared" ref="C8386:C8449" si="788">IF(OR(HOUR(D8386)&lt;PkStart,HOUR(D8386)&gt;OPkStart-1,WEEKDAY(D8386,2)&gt;5,B8386)=TRUE,"OFF","ON")</f>
        <v>ON</v>
      </c>
      <c r="D8386" s="4">
        <f t="shared" si="784"/>
        <v>42779.333333312999</v>
      </c>
      <c r="E8386" t="str">
        <f t="shared" si="785"/>
        <v>LRKPLGS</v>
      </c>
      <c r="F8386" s="39">
        <v>118.85543823242187</v>
      </c>
      <c r="G8386">
        <f t="shared" ref="G8386:G8449" si="789">IF(SUMIF($A$2:$A$8761,A8386,$F$2:$F$8761)=0,0,F8386/SUMIF($A$2:$A$8761,A8386,$F$2:$F$8761))</f>
        <v>2.1041554533039121E-3</v>
      </c>
      <c r="H8386" s="38">
        <f>G8386*SUMIF('Manual Inputs'!$B$11:$B$22,'Expanded kW'!A8386,'Manual Inputs'!$C$11:$C$22)</f>
        <v>56037.337785215554</v>
      </c>
    </row>
    <row r="8387" spans="1:8" x14ac:dyDescent="0.2">
      <c r="A8387">
        <f t="shared" si="786"/>
        <v>2</v>
      </c>
      <c r="B8387" t="b">
        <f t="shared" si="787"/>
        <v>0</v>
      </c>
      <c r="C8387" t="str">
        <f t="shared" si="788"/>
        <v>ON</v>
      </c>
      <c r="D8387" s="4">
        <f t="shared" si="784"/>
        <v>42779.374999979664</v>
      </c>
      <c r="E8387" t="str">
        <f t="shared" si="785"/>
        <v>LRKPLGS</v>
      </c>
      <c r="F8387" s="39">
        <v>119.11518859863281</v>
      </c>
      <c r="G8387">
        <f t="shared" si="789"/>
        <v>2.108753939983938E-3</v>
      </c>
      <c r="H8387" s="38">
        <f>G8387*SUMIF('Manual Inputs'!$B$11:$B$22,'Expanded kW'!A8387,'Manual Inputs'!$C$11:$C$22)</f>
        <v>56159.803523659364</v>
      </c>
    </row>
    <row r="8388" spans="1:8" x14ac:dyDescent="0.2">
      <c r="A8388">
        <f t="shared" si="786"/>
        <v>2</v>
      </c>
      <c r="B8388" t="b">
        <f t="shared" si="787"/>
        <v>0</v>
      </c>
      <c r="C8388" t="str">
        <f t="shared" si="788"/>
        <v>ON</v>
      </c>
      <c r="D8388" s="4">
        <f t="shared" ref="D8388:D8451" si="790">+D8387+1/24</f>
        <v>42779.416666646328</v>
      </c>
      <c r="E8388" t="str">
        <f t="shared" ref="E8388:E8451" si="791">+E8387</f>
        <v>LRKPLGS</v>
      </c>
      <c r="F8388" s="39">
        <v>119.80980682373047</v>
      </c>
      <c r="G8388">
        <f t="shared" si="789"/>
        <v>2.121051103227284E-3</v>
      </c>
      <c r="H8388" s="38">
        <f>G8388*SUMIF('Manual Inputs'!$B$11:$B$22,'Expanded kW'!A8388,'Manual Inputs'!$C$11:$C$22)</f>
        <v>56487.298476271018</v>
      </c>
    </row>
    <row r="8389" spans="1:8" x14ac:dyDescent="0.2">
      <c r="A8389">
        <f t="shared" si="786"/>
        <v>2</v>
      </c>
      <c r="B8389" t="b">
        <f t="shared" si="787"/>
        <v>0</v>
      </c>
      <c r="C8389" t="str">
        <f t="shared" si="788"/>
        <v>ON</v>
      </c>
      <c r="D8389" s="4">
        <f t="shared" si="790"/>
        <v>42779.458333312992</v>
      </c>
      <c r="E8389" t="str">
        <f t="shared" si="791"/>
        <v>LRKPLGS</v>
      </c>
      <c r="F8389" s="39">
        <v>116.24691009521484</v>
      </c>
      <c r="G8389">
        <f t="shared" si="789"/>
        <v>2.0579754148754843E-3</v>
      </c>
      <c r="H8389" s="38">
        <f>G8389*SUMIF('Manual Inputs'!$B$11:$B$22,'Expanded kW'!A8389,'Manual Inputs'!$C$11:$C$22)</f>
        <v>54807.482639159352</v>
      </c>
    </row>
    <row r="8390" spans="1:8" x14ac:dyDescent="0.2">
      <c r="A8390">
        <f t="shared" si="786"/>
        <v>2</v>
      </c>
      <c r="B8390" t="b">
        <f t="shared" si="787"/>
        <v>0</v>
      </c>
      <c r="C8390" t="str">
        <f t="shared" si="788"/>
        <v>ON</v>
      </c>
      <c r="D8390" s="4">
        <f t="shared" si="790"/>
        <v>42779.499999979656</v>
      </c>
      <c r="E8390" t="str">
        <f t="shared" si="791"/>
        <v>LRKPLGS</v>
      </c>
      <c r="F8390" s="39">
        <v>122.20612335205078</v>
      </c>
      <c r="G8390">
        <f t="shared" si="789"/>
        <v>2.1634742566470494E-3</v>
      </c>
      <c r="H8390" s="38">
        <f>G8390*SUMIF('Manual Inputs'!$B$11:$B$22,'Expanded kW'!A8390,'Manual Inputs'!$C$11:$C$22)</f>
        <v>57617.101207511543</v>
      </c>
    </row>
    <row r="8391" spans="1:8" x14ac:dyDescent="0.2">
      <c r="A8391">
        <f t="shared" si="786"/>
        <v>2</v>
      </c>
      <c r="B8391" t="b">
        <f t="shared" si="787"/>
        <v>0</v>
      </c>
      <c r="C8391" t="str">
        <f t="shared" si="788"/>
        <v>ON</v>
      </c>
      <c r="D8391" s="4">
        <f t="shared" si="790"/>
        <v>42779.541666646321</v>
      </c>
      <c r="E8391" t="str">
        <f t="shared" si="791"/>
        <v>LRKPLGS</v>
      </c>
      <c r="F8391" s="39">
        <v>117.67147064208984</v>
      </c>
      <c r="G8391">
        <f t="shared" si="789"/>
        <v>2.0831951009735407E-3</v>
      </c>
      <c r="H8391" s="38">
        <f>G8391*SUMIF('Manual Inputs'!$B$11:$B$22,'Expanded kW'!A8391,'Manual Inputs'!$C$11:$C$22)</f>
        <v>55479.126963961891</v>
      </c>
    </row>
    <row r="8392" spans="1:8" x14ac:dyDescent="0.2">
      <c r="A8392">
        <f t="shared" si="786"/>
        <v>2</v>
      </c>
      <c r="B8392" t="b">
        <f t="shared" si="787"/>
        <v>0</v>
      </c>
      <c r="C8392" t="str">
        <f t="shared" si="788"/>
        <v>ON</v>
      </c>
      <c r="D8392" s="4">
        <f t="shared" si="790"/>
        <v>42779.583333312985</v>
      </c>
      <c r="E8392" t="str">
        <f t="shared" si="791"/>
        <v>LRKPLGS</v>
      </c>
      <c r="F8392" s="39">
        <v>116.95390319824219</v>
      </c>
      <c r="G8392">
        <f t="shared" si="789"/>
        <v>2.0704916565831137E-3</v>
      </c>
      <c r="H8392" s="38">
        <f>G8392*SUMIF('Manual Inputs'!$B$11:$B$22,'Expanded kW'!A8392,'Manual Inputs'!$C$11:$C$22)</f>
        <v>55140.812034224022</v>
      </c>
    </row>
    <row r="8393" spans="1:8" x14ac:dyDescent="0.2">
      <c r="A8393">
        <f t="shared" si="786"/>
        <v>2</v>
      </c>
      <c r="B8393" t="b">
        <f t="shared" si="787"/>
        <v>0</v>
      </c>
      <c r="C8393" t="str">
        <f t="shared" si="788"/>
        <v>ON</v>
      </c>
      <c r="D8393" s="4">
        <f t="shared" si="790"/>
        <v>42779.624999979649</v>
      </c>
      <c r="E8393" t="str">
        <f t="shared" si="791"/>
        <v>LRKPLGS</v>
      </c>
      <c r="F8393" s="39">
        <v>111.70900726318359</v>
      </c>
      <c r="G8393">
        <f t="shared" si="789"/>
        <v>1.9776387207150552E-3</v>
      </c>
      <c r="H8393" s="38">
        <f>G8393*SUMIF('Manual Inputs'!$B$11:$B$22,'Expanded kW'!A8393,'Manual Inputs'!$C$11:$C$22)</f>
        <v>52667.976045125732</v>
      </c>
    </row>
    <row r="8394" spans="1:8" x14ac:dyDescent="0.2">
      <c r="A8394">
        <f t="shared" si="786"/>
        <v>2</v>
      </c>
      <c r="B8394" t="b">
        <f t="shared" si="787"/>
        <v>0</v>
      </c>
      <c r="C8394" t="str">
        <f t="shared" si="788"/>
        <v>ON</v>
      </c>
      <c r="D8394" s="4">
        <f t="shared" si="790"/>
        <v>42779.666666646313</v>
      </c>
      <c r="E8394" t="str">
        <f t="shared" si="791"/>
        <v>LRKPLGS</v>
      </c>
      <c r="F8394" s="39">
        <v>98.464950561523438</v>
      </c>
      <c r="G8394">
        <f t="shared" si="789"/>
        <v>1.7431727631863016E-3</v>
      </c>
      <c r="H8394" s="38">
        <f>G8394*SUMIF('Manual Inputs'!$B$11:$B$22,'Expanded kW'!A8394,'Manual Inputs'!$C$11:$C$22)</f>
        <v>46423.737749641259</v>
      </c>
    </row>
    <row r="8395" spans="1:8" x14ac:dyDescent="0.2">
      <c r="A8395">
        <f t="shared" si="786"/>
        <v>2</v>
      </c>
      <c r="B8395" t="b">
        <f t="shared" si="787"/>
        <v>0</v>
      </c>
      <c r="C8395" t="str">
        <f t="shared" si="788"/>
        <v>ON</v>
      </c>
      <c r="D8395" s="4">
        <f t="shared" si="790"/>
        <v>42779.708333312978</v>
      </c>
      <c r="E8395" t="str">
        <f t="shared" si="791"/>
        <v>LRKPLGS</v>
      </c>
      <c r="F8395" s="39">
        <v>94.049125671386719</v>
      </c>
      <c r="G8395">
        <f t="shared" si="789"/>
        <v>1.6649972740240249E-3</v>
      </c>
      <c r="H8395" s="38">
        <f>G8395*SUMIF('Manual Inputs'!$B$11:$B$22,'Expanded kW'!A8395,'Manual Inputs'!$C$11:$C$22)</f>
        <v>44341.787822494778</v>
      </c>
    </row>
    <row r="8396" spans="1:8" x14ac:dyDescent="0.2">
      <c r="A8396">
        <f t="shared" si="786"/>
        <v>2</v>
      </c>
      <c r="B8396" t="b">
        <f t="shared" si="787"/>
        <v>0</v>
      </c>
      <c r="C8396" t="str">
        <f t="shared" si="788"/>
        <v>ON</v>
      </c>
      <c r="D8396" s="4">
        <f t="shared" si="790"/>
        <v>42779.749999979642</v>
      </c>
      <c r="E8396" t="str">
        <f t="shared" si="791"/>
        <v>LRKPLGS</v>
      </c>
      <c r="F8396" s="39">
        <v>95.619537353515625</v>
      </c>
      <c r="G8396">
        <f t="shared" si="789"/>
        <v>1.6927990334893511E-3</v>
      </c>
      <c r="H8396" s="38">
        <f>G8396*SUMIF('Manual Inputs'!$B$11:$B$22,'Expanded kW'!A8396,'Manual Inputs'!$C$11:$C$22)</f>
        <v>45082.197274531958</v>
      </c>
    </row>
    <row r="8397" spans="1:8" x14ac:dyDescent="0.2">
      <c r="A8397">
        <f t="shared" si="786"/>
        <v>2</v>
      </c>
      <c r="B8397" t="b">
        <f t="shared" si="787"/>
        <v>0</v>
      </c>
      <c r="C8397" t="str">
        <f t="shared" si="788"/>
        <v>ON</v>
      </c>
      <c r="D8397" s="4">
        <f t="shared" si="790"/>
        <v>42779.791666646306</v>
      </c>
      <c r="E8397" t="str">
        <f t="shared" si="791"/>
        <v>LRKPLGS</v>
      </c>
      <c r="F8397" s="39">
        <v>84.489959716796875</v>
      </c>
      <c r="G8397">
        <f t="shared" si="789"/>
        <v>1.4957667241096454E-3</v>
      </c>
      <c r="H8397" s="38">
        <f>G8397*SUMIF('Manual Inputs'!$B$11:$B$22,'Expanded kW'!A8397,'Manual Inputs'!$C$11:$C$22)</f>
        <v>39834.8824632736</v>
      </c>
    </row>
    <row r="8398" spans="1:8" x14ac:dyDescent="0.2">
      <c r="A8398">
        <f t="shared" si="786"/>
        <v>2</v>
      </c>
      <c r="B8398" t="b">
        <f t="shared" si="787"/>
        <v>0</v>
      </c>
      <c r="C8398" t="str">
        <f t="shared" si="788"/>
        <v>ON</v>
      </c>
      <c r="D8398" s="4">
        <f t="shared" si="790"/>
        <v>42779.83333331297</v>
      </c>
      <c r="E8398" t="str">
        <f t="shared" si="791"/>
        <v>LRKPLGS</v>
      </c>
      <c r="F8398" s="39">
        <v>77.04461669921875</v>
      </c>
      <c r="G8398">
        <f t="shared" si="789"/>
        <v>1.3639582065934337E-3</v>
      </c>
      <c r="H8398" s="38">
        <f>G8398*SUMIF('Manual Inputs'!$B$11:$B$22,'Expanded kW'!A8398,'Manual Inputs'!$C$11:$C$22)</f>
        <v>36324.591240528265</v>
      </c>
    </row>
    <row r="8399" spans="1:8" x14ac:dyDescent="0.2">
      <c r="A8399">
        <f t="shared" si="786"/>
        <v>2</v>
      </c>
      <c r="B8399" t="b">
        <f t="shared" si="787"/>
        <v>0</v>
      </c>
      <c r="C8399" t="str">
        <f t="shared" si="788"/>
        <v>OFF</v>
      </c>
      <c r="D8399" s="4">
        <f t="shared" si="790"/>
        <v>42779.874999979635</v>
      </c>
      <c r="E8399" t="str">
        <f t="shared" si="791"/>
        <v>LRKPLGS</v>
      </c>
      <c r="F8399" s="39">
        <v>74.326667785644531</v>
      </c>
      <c r="G8399">
        <f t="shared" si="789"/>
        <v>1.3158410391053534E-3</v>
      </c>
      <c r="H8399" s="38">
        <f>G8399*SUMIF('Manual Inputs'!$B$11:$B$22,'Expanded kW'!A8399,'Manual Inputs'!$C$11:$C$22)</f>
        <v>35043.14696151192</v>
      </c>
    </row>
    <row r="8400" spans="1:8" x14ac:dyDescent="0.2">
      <c r="A8400">
        <f t="shared" si="786"/>
        <v>2</v>
      </c>
      <c r="B8400" t="b">
        <f t="shared" si="787"/>
        <v>0</v>
      </c>
      <c r="C8400" t="str">
        <f t="shared" si="788"/>
        <v>OFF</v>
      </c>
      <c r="D8400" s="4">
        <f t="shared" si="790"/>
        <v>42779.916666646299</v>
      </c>
      <c r="E8400" t="str">
        <f t="shared" si="791"/>
        <v>LRKPLGS</v>
      </c>
      <c r="F8400" s="39">
        <v>72.587081909179688</v>
      </c>
      <c r="G8400">
        <f t="shared" si="789"/>
        <v>1.2850443068490123E-3</v>
      </c>
      <c r="H8400" s="38">
        <f>G8400*SUMIF('Manual Inputs'!$B$11:$B$22,'Expanded kW'!A8400,'Manual Inputs'!$C$11:$C$22)</f>
        <v>34222.976148837566</v>
      </c>
    </row>
    <row r="8401" spans="1:8" x14ac:dyDescent="0.2">
      <c r="A8401">
        <f t="shared" si="786"/>
        <v>2</v>
      </c>
      <c r="B8401" t="b">
        <f t="shared" si="787"/>
        <v>0</v>
      </c>
      <c r="C8401" t="str">
        <f t="shared" si="788"/>
        <v>OFF</v>
      </c>
      <c r="D8401" s="4">
        <f t="shared" si="790"/>
        <v>42779.958333312963</v>
      </c>
      <c r="E8401" t="str">
        <f t="shared" si="791"/>
        <v>LRKPLGS</v>
      </c>
      <c r="F8401" s="39">
        <v>71.303497314453125</v>
      </c>
      <c r="G8401">
        <f t="shared" si="789"/>
        <v>1.2623203863878446E-3</v>
      </c>
      <c r="H8401" s="38">
        <f>G8401*SUMIF('Manual Inputs'!$B$11:$B$22,'Expanded kW'!A8401,'Manual Inputs'!$C$11:$C$22)</f>
        <v>33617.798425543711</v>
      </c>
    </row>
    <row r="8402" spans="1:8" x14ac:dyDescent="0.2">
      <c r="A8402">
        <f t="shared" si="786"/>
        <v>2</v>
      </c>
      <c r="B8402" t="b">
        <f t="shared" si="787"/>
        <v>0</v>
      </c>
      <c r="C8402" t="str">
        <f t="shared" si="788"/>
        <v>OFF</v>
      </c>
      <c r="D8402" s="4">
        <f t="shared" si="790"/>
        <v>42779.999999979627</v>
      </c>
      <c r="E8402" t="str">
        <f t="shared" si="791"/>
        <v>LRKPLGS</v>
      </c>
      <c r="F8402" s="39">
        <v>71.192756652832031</v>
      </c>
      <c r="G8402">
        <f t="shared" si="789"/>
        <v>1.26035989075956E-3</v>
      </c>
      <c r="H8402" s="38">
        <f>G8402*SUMIF('Manual Inputs'!$B$11:$B$22,'Expanded kW'!A8402,'Manual Inputs'!$C$11:$C$22)</f>
        <v>33565.58700001613</v>
      </c>
    </row>
    <row r="8403" spans="1:8" x14ac:dyDescent="0.2">
      <c r="A8403">
        <f t="shared" si="786"/>
        <v>2</v>
      </c>
      <c r="B8403" t="b">
        <f t="shared" si="787"/>
        <v>0</v>
      </c>
      <c r="C8403" t="str">
        <f t="shared" si="788"/>
        <v>OFF</v>
      </c>
      <c r="D8403" s="4">
        <f t="shared" si="790"/>
        <v>42780.041666646292</v>
      </c>
      <c r="E8403" t="str">
        <f t="shared" si="791"/>
        <v>LRKPLGS</v>
      </c>
      <c r="F8403" s="39">
        <v>68.734580993652344</v>
      </c>
      <c r="G8403">
        <f t="shared" si="789"/>
        <v>1.2168416151521178E-3</v>
      </c>
      <c r="H8403" s="38">
        <f>G8403*SUMIF('Manual Inputs'!$B$11:$B$22,'Expanded kW'!A8403,'Manual Inputs'!$C$11:$C$22)</f>
        <v>32406.619250644184</v>
      </c>
    </row>
    <row r="8404" spans="1:8" x14ac:dyDescent="0.2">
      <c r="A8404">
        <f t="shared" si="786"/>
        <v>2</v>
      </c>
      <c r="B8404" t="b">
        <f t="shared" si="787"/>
        <v>0</v>
      </c>
      <c r="C8404" t="str">
        <f t="shared" si="788"/>
        <v>OFF</v>
      </c>
      <c r="D8404" s="4">
        <f t="shared" si="790"/>
        <v>42780.083333312956</v>
      </c>
      <c r="E8404" t="str">
        <f t="shared" si="791"/>
        <v>LRKPLGS</v>
      </c>
      <c r="F8404" s="39">
        <v>65.689643859863281</v>
      </c>
      <c r="G8404">
        <f t="shared" si="789"/>
        <v>1.1629356166524875E-3</v>
      </c>
      <c r="H8404" s="38">
        <f>G8404*SUMIF('Manual Inputs'!$B$11:$B$22,'Expanded kW'!A8404,'Manual Inputs'!$C$11:$C$22)</f>
        <v>30971.008282913648</v>
      </c>
    </row>
    <row r="8405" spans="1:8" x14ac:dyDescent="0.2">
      <c r="A8405">
        <f t="shared" si="786"/>
        <v>2</v>
      </c>
      <c r="B8405" t="b">
        <f t="shared" si="787"/>
        <v>0</v>
      </c>
      <c r="C8405" t="str">
        <f t="shared" si="788"/>
        <v>OFF</v>
      </c>
      <c r="D8405" s="4">
        <f t="shared" si="790"/>
        <v>42780.12499997962</v>
      </c>
      <c r="E8405" t="str">
        <f t="shared" si="791"/>
        <v>LRKPLGS</v>
      </c>
      <c r="F8405" s="39">
        <v>68.882537841796875</v>
      </c>
      <c r="G8405">
        <f t="shared" si="789"/>
        <v>1.2194609669757017E-3</v>
      </c>
      <c r="H8405" s="38">
        <f>G8405*SUMIF('Manual Inputs'!$B$11:$B$22,'Expanded kW'!A8405,'Manual Inputs'!$C$11:$C$22)</f>
        <v>32476.377168333209</v>
      </c>
    </row>
    <row r="8406" spans="1:8" x14ac:dyDescent="0.2">
      <c r="A8406">
        <f t="shared" si="786"/>
        <v>2</v>
      </c>
      <c r="B8406" t="b">
        <f t="shared" si="787"/>
        <v>0</v>
      </c>
      <c r="C8406" t="str">
        <f t="shared" si="788"/>
        <v>OFF</v>
      </c>
      <c r="D8406" s="4">
        <f t="shared" si="790"/>
        <v>42780.166666646284</v>
      </c>
      <c r="E8406" t="str">
        <f t="shared" si="791"/>
        <v>LRKPLGS</v>
      </c>
      <c r="F8406" s="39">
        <v>72.001365661621094</v>
      </c>
      <c r="G8406">
        <f t="shared" si="789"/>
        <v>1.274675088118111E-3</v>
      </c>
      <c r="H8406" s="38">
        <f>G8406*SUMIF('Manual Inputs'!$B$11:$B$22,'Expanded kW'!A8406,'Manual Inputs'!$C$11:$C$22)</f>
        <v>33946.825728639327</v>
      </c>
    </row>
    <row r="8407" spans="1:8" x14ac:dyDescent="0.2">
      <c r="A8407">
        <f t="shared" si="786"/>
        <v>2</v>
      </c>
      <c r="B8407" t="b">
        <f t="shared" si="787"/>
        <v>0</v>
      </c>
      <c r="C8407" t="str">
        <f t="shared" si="788"/>
        <v>OFF</v>
      </c>
      <c r="D8407" s="4">
        <f t="shared" si="790"/>
        <v>42780.208333312949</v>
      </c>
      <c r="E8407" t="str">
        <f t="shared" si="791"/>
        <v>LRKPLGS</v>
      </c>
      <c r="F8407" s="39">
        <v>80.832695007324219</v>
      </c>
      <c r="G8407">
        <f t="shared" si="789"/>
        <v>1.4310203936340944E-3</v>
      </c>
      <c r="H8407" s="38">
        <f>G8407*SUMIF('Manual Inputs'!$B$11:$B$22,'Expanded kW'!A8407,'Manual Inputs'!$C$11:$C$22)</f>
        <v>38110.574506124009</v>
      </c>
    </row>
    <row r="8408" spans="1:8" x14ac:dyDescent="0.2">
      <c r="A8408">
        <f t="shared" si="786"/>
        <v>2</v>
      </c>
      <c r="B8408" t="b">
        <f t="shared" si="787"/>
        <v>0</v>
      </c>
      <c r="C8408" t="str">
        <f t="shared" si="788"/>
        <v>OFF</v>
      </c>
      <c r="D8408" s="4">
        <f t="shared" si="790"/>
        <v>42780.249999979613</v>
      </c>
      <c r="E8408" t="str">
        <f t="shared" si="791"/>
        <v>LRKPLGS</v>
      </c>
      <c r="F8408" s="39">
        <v>97.604530334472656</v>
      </c>
      <c r="G8408">
        <f t="shared" si="789"/>
        <v>1.7279403267087923E-3</v>
      </c>
      <c r="H8408" s="38">
        <f>G8408*SUMIF('Manual Inputs'!$B$11:$B$22,'Expanded kW'!A8408,'Manual Inputs'!$C$11:$C$22)</f>
        <v>46018.071339946226</v>
      </c>
    </row>
    <row r="8409" spans="1:8" x14ac:dyDescent="0.2">
      <c r="A8409">
        <f t="shared" si="786"/>
        <v>2</v>
      </c>
      <c r="B8409" t="b">
        <f t="shared" si="787"/>
        <v>0</v>
      </c>
      <c r="C8409" t="str">
        <f t="shared" si="788"/>
        <v>ON</v>
      </c>
      <c r="D8409" s="4">
        <f t="shared" si="790"/>
        <v>42780.291666646277</v>
      </c>
      <c r="E8409" t="str">
        <f t="shared" si="791"/>
        <v>LRKPLGS</v>
      </c>
      <c r="F8409" s="39">
        <v>110.62111663818359</v>
      </c>
      <c r="G8409">
        <f t="shared" si="789"/>
        <v>1.9583792654874733E-3</v>
      </c>
      <c r="H8409" s="38">
        <f>G8409*SUMIF('Manual Inputs'!$B$11:$B$22,'Expanded kW'!A8409,'Manual Inputs'!$C$11:$C$22)</f>
        <v>52155.063086887487</v>
      </c>
    </row>
    <row r="8410" spans="1:8" x14ac:dyDescent="0.2">
      <c r="A8410">
        <f t="shared" si="786"/>
        <v>2</v>
      </c>
      <c r="B8410" t="b">
        <f t="shared" si="787"/>
        <v>0</v>
      </c>
      <c r="C8410" t="str">
        <f t="shared" si="788"/>
        <v>ON</v>
      </c>
      <c r="D8410" s="4">
        <f t="shared" si="790"/>
        <v>42780.333333312941</v>
      </c>
      <c r="E8410" t="str">
        <f t="shared" si="791"/>
        <v>LRKPLGS</v>
      </c>
      <c r="F8410" s="39">
        <v>116.49446105957031</v>
      </c>
      <c r="G8410">
        <f t="shared" si="789"/>
        <v>2.0623579296292524E-3</v>
      </c>
      <c r="H8410" s="38">
        <f>G8410*SUMIF('Manual Inputs'!$B$11:$B$22,'Expanded kW'!A8410,'Manual Inputs'!$C$11:$C$22)</f>
        <v>54924.196667687982</v>
      </c>
    </row>
    <row r="8411" spans="1:8" x14ac:dyDescent="0.2">
      <c r="A8411">
        <f t="shared" si="786"/>
        <v>2</v>
      </c>
      <c r="B8411" t="b">
        <f t="shared" si="787"/>
        <v>0</v>
      </c>
      <c r="C8411" t="str">
        <f t="shared" si="788"/>
        <v>ON</v>
      </c>
      <c r="D8411" s="4">
        <f t="shared" si="790"/>
        <v>42780.374999979605</v>
      </c>
      <c r="E8411" t="str">
        <f t="shared" si="791"/>
        <v>LRKPLGS</v>
      </c>
      <c r="F8411" s="39">
        <v>116.54494476318359</v>
      </c>
      <c r="G8411">
        <f t="shared" si="789"/>
        <v>2.0632516671127083E-3</v>
      </c>
      <c r="H8411" s="38">
        <f>G8411*SUMIF('Manual Inputs'!$B$11:$B$22,'Expanded kW'!A8411,'Manual Inputs'!$C$11:$C$22)</f>
        <v>54947.998459125534</v>
      </c>
    </row>
    <row r="8412" spans="1:8" x14ac:dyDescent="0.2">
      <c r="A8412">
        <f t="shared" si="786"/>
        <v>2</v>
      </c>
      <c r="B8412" t="b">
        <f t="shared" si="787"/>
        <v>0</v>
      </c>
      <c r="C8412" t="str">
        <f t="shared" si="788"/>
        <v>ON</v>
      </c>
      <c r="D8412" s="4">
        <f t="shared" si="790"/>
        <v>42780.41666664627</v>
      </c>
      <c r="E8412" t="str">
        <f t="shared" si="791"/>
        <v>LRKPLGS</v>
      </c>
      <c r="F8412" s="39">
        <v>118.6361083984375</v>
      </c>
      <c r="G8412">
        <f t="shared" si="789"/>
        <v>2.1002725509048819E-3</v>
      </c>
      <c r="H8412" s="38">
        <f>G8412*SUMIF('Manual Inputs'!$B$11:$B$22,'Expanded kW'!A8412,'Manual Inputs'!$C$11:$C$22)</f>
        <v>55933.929307015984</v>
      </c>
    </row>
    <row r="8413" spans="1:8" x14ac:dyDescent="0.2">
      <c r="A8413">
        <f t="shared" si="786"/>
        <v>2</v>
      </c>
      <c r="B8413" t="b">
        <f t="shared" si="787"/>
        <v>0</v>
      </c>
      <c r="C8413" t="str">
        <f t="shared" si="788"/>
        <v>ON</v>
      </c>
      <c r="D8413" s="4">
        <f t="shared" si="790"/>
        <v>42780.458333312934</v>
      </c>
      <c r="E8413" t="str">
        <f t="shared" si="791"/>
        <v>LRKPLGS</v>
      </c>
      <c r="F8413" s="39">
        <v>109.44090270996094</v>
      </c>
      <c r="G8413">
        <f t="shared" si="789"/>
        <v>1.9374853660574891E-3</v>
      </c>
      <c r="H8413" s="38">
        <f>G8413*SUMIF('Manual Inputs'!$B$11:$B$22,'Expanded kW'!A8413,'Manual Inputs'!$C$11:$C$22)</f>
        <v>51598.622022530806</v>
      </c>
    </row>
    <row r="8414" spans="1:8" x14ac:dyDescent="0.2">
      <c r="A8414">
        <f t="shared" si="786"/>
        <v>2</v>
      </c>
      <c r="B8414" t="b">
        <f t="shared" si="787"/>
        <v>0</v>
      </c>
      <c r="C8414" t="str">
        <f t="shared" si="788"/>
        <v>ON</v>
      </c>
      <c r="D8414" s="4">
        <f t="shared" si="790"/>
        <v>42780.499999979598</v>
      </c>
      <c r="E8414" t="str">
        <f t="shared" si="791"/>
        <v>LRKPLGS</v>
      </c>
      <c r="F8414" s="39">
        <v>123.19432067871094</v>
      </c>
      <c r="G8414">
        <f t="shared" si="789"/>
        <v>2.1809687930751274E-3</v>
      </c>
      <c r="H8414" s="38">
        <f>G8414*SUMIF('Manual Inputs'!$B$11:$B$22,'Expanded kW'!A8414,'Manual Inputs'!$C$11:$C$22)</f>
        <v>58083.011293040938</v>
      </c>
    </row>
    <row r="8415" spans="1:8" x14ac:dyDescent="0.2">
      <c r="A8415">
        <f t="shared" si="786"/>
        <v>2</v>
      </c>
      <c r="B8415" t="b">
        <f t="shared" si="787"/>
        <v>0</v>
      </c>
      <c r="C8415" t="str">
        <f t="shared" si="788"/>
        <v>ON</v>
      </c>
      <c r="D8415" s="4">
        <f t="shared" si="790"/>
        <v>42780.541666646262</v>
      </c>
      <c r="E8415" t="str">
        <f t="shared" si="791"/>
        <v>LRKPLGS</v>
      </c>
      <c r="F8415" s="39">
        <v>118.48325347900391</v>
      </c>
      <c r="G8415">
        <f t="shared" si="789"/>
        <v>2.0975664861503048E-3</v>
      </c>
      <c r="H8415" s="38">
        <f>G8415*SUMIF('Manual Inputs'!$B$11:$B$22,'Expanded kW'!A8415,'Manual Inputs'!$C$11:$C$22)</f>
        <v>55861.862072400407</v>
      </c>
    </row>
    <row r="8416" spans="1:8" x14ac:dyDescent="0.2">
      <c r="A8416">
        <f t="shared" si="786"/>
        <v>2</v>
      </c>
      <c r="B8416" t="b">
        <f t="shared" si="787"/>
        <v>0</v>
      </c>
      <c r="C8416" t="str">
        <f t="shared" si="788"/>
        <v>ON</v>
      </c>
      <c r="D8416" s="4">
        <f t="shared" si="790"/>
        <v>42780.583333312927</v>
      </c>
      <c r="E8416" t="str">
        <f t="shared" si="791"/>
        <v>LRKPLGS</v>
      </c>
      <c r="F8416" s="39">
        <v>115.66036224365234</v>
      </c>
      <c r="G8416">
        <f t="shared" si="789"/>
        <v>2.0475914738556761E-3</v>
      </c>
      <c r="H8416" s="38">
        <f>G8416*SUMIF('Manual Inputs'!$B$11:$B$22,'Expanded kW'!A8416,'Manual Inputs'!$C$11:$C$22)</f>
        <v>54530.940138672959</v>
      </c>
    </row>
    <row r="8417" spans="1:8" x14ac:dyDescent="0.2">
      <c r="A8417">
        <f t="shared" si="786"/>
        <v>2</v>
      </c>
      <c r="B8417" t="b">
        <f t="shared" si="787"/>
        <v>0</v>
      </c>
      <c r="C8417" t="str">
        <f t="shared" si="788"/>
        <v>ON</v>
      </c>
      <c r="D8417" s="4">
        <f t="shared" si="790"/>
        <v>42780.624999979591</v>
      </c>
      <c r="E8417" t="str">
        <f t="shared" si="791"/>
        <v>LRKPLGS</v>
      </c>
      <c r="F8417" s="39">
        <v>103.90395355224609</v>
      </c>
      <c r="G8417">
        <f t="shared" si="789"/>
        <v>1.8394620703788393E-3</v>
      </c>
      <c r="H8417" s="38">
        <f>G8417*SUMIF('Manual Inputs'!$B$11:$B$22,'Expanded kW'!A8417,'Manual Inputs'!$C$11:$C$22)</f>
        <v>48988.090313887515</v>
      </c>
    </row>
    <row r="8418" spans="1:8" x14ac:dyDescent="0.2">
      <c r="A8418">
        <f t="shared" si="786"/>
        <v>2</v>
      </c>
      <c r="B8418" t="b">
        <f t="shared" si="787"/>
        <v>0</v>
      </c>
      <c r="C8418" t="str">
        <f t="shared" si="788"/>
        <v>ON</v>
      </c>
      <c r="D8418" s="4">
        <f t="shared" si="790"/>
        <v>42780.666666646255</v>
      </c>
      <c r="E8418" t="str">
        <f t="shared" si="791"/>
        <v>LRKPLGS</v>
      </c>
      <c r="F8418" s="39">
        <v>95.0859375</v>
      </c>
      <c r="G8418">
        <f t="shared" si="789"/>
        <v>1.6833524565522363E-3</v>
      </c>
      <c r="H8418" s="38">
        <f>G8418*SUMIF('Manual Inputs'!$B$11:$B$22,'Expanded kW'!A8418,'Manual Inputs'!$C$11:$C$22)</f>
        <v>44830.618418080106</v>
      </c>
    </row>
    <row r="8419" spans="1:8" x14ac:dyDescent="0.2">
      <c r="A8419">
        <f t="shared" si="786"/>
        <v>2</v>
      </c>
      <c r="B8419" t="b">
        <f t="shared" si="787"/>
        <v>0</v>
      </c>
      <c r="C8419" t="str">
        <f t="shared" si="788"/>
        <v>ON</v>
      </c>
      <c r="D8419" s="4">
        <f t="shared" si="790"/>
        <v>42780.708333312919</v>
      </c>
      <c r="E8419" t="str">
        <f t="shared" si="791"/>
        <v>LRKPLGS</v>
      </c>
      <c r="F8419" s="39">
        <v>91.931900024414063</v>
      </c>
      <c r="G8419">
        <f t="shared" si="789"/>
        <v>1.6275150018015229E-3</v>
      </c>
      <c r="H8419" s="38">
        <f>G8419*SUMIF('Manual Inputs'!$B$11:$B$22,'Expanded kW'!A8419,'Manual Inputs'!$C$11:$C$22)</f>
        <v>43343.569394197701</v>
      </c>
    </row>
    <row r="8420" spans="1:8" x14ac:dyDescent="0.2">
      <c r="A8420">
        <f t="shared" si="786"/>
        <v>2</v>
      </c>
      <c r="B8420" t="b">
        <f t="shared" si="787"/>
        <v>0</v>
      </c>
      <c r="C8420" t="str">
        <f t="shared" si="788"/>
        <v>ON</v>
      </c>
      <c r="D8420" s="4">
        <f t="shared" si="790"/>
        <v>42780.749999979584</v>
      </c>
      <c r="E8420" t="str">
        <f t="shared" si="791"/>
        <v>LRKPLGS</v>
      </c>
      <c r="F8420" s="39">
        <v>88.12652587890625</v>
      </c>
      <c r="G8420">
        <f t="shared" si="789"/>
        <v>1.5601466181649737E-3</v>
      </c>
      <c r="H8420" s="38">
        <f>G8420*SUMIF('Manual Inputs'!$B$11:$B$22,'Expanded kW'!A8420,'Manual Inputs'!$C$11:$C$22)</f>
        <v>41549.431578021802</v>
      </c>
    </row>
    <row r="8421" spans="1:8" x14ac:dyDescent="0.2">
      <c r="A8421">
        <f t="shared" si="786"/>
        <v>2</v>
      </c>
      <c r="B8421" t="b">
        <f t="shared" si="787"/>
        <v>0</v>
      </c>
      <c r="C8421" t="str">
        <f t="shared" si="788"/>
        <v>ON</v>
      </c>
      <c r="D8421" s="4">
        <f t="shared" si="790"/>
        <v>42780.791666646248</v>
      </c>
      <c r="E8421" t="str">
        <f t="shared" si="791"/>
        <v>LRKPLGS</v>
      </c>
      <c r="F8421" s="39">
        <v>82.008003234863281</v>
      </c>
      <c r="G8421">
        <f t="shared" si="789"/>
        <v>1.4518274450662154E-3</v>
      </c>
      <c r="H8421" s="38">
        <f>G8421*SUMIF('Manual Inputs'!$B$11:$B$22,'Expanded kW'!A8421,'Manual Inputs'!$C$11:$C$22)</f>
        <v>38664.702656487294</v>
      </c>
    </row>
    <row r="8422" spans="1:8" x14ac:dyDescent="0.2">
      <c r="A8422">
        <f t="shared" si="786"/>
        <v>2</v>
      </c>
      <c r="B8422" t="b">
        <f t="shared" si="787"/>
        <v>0</v>
      </c>
      <c r="C8422" t="str">
        <f t="shared" si="788"/>
        <v>ON</v>
      </c>
      <c r="D8422" s="4">
        <f t="shared" si="790"/>
        <v>42780.833333312912</v>
      </c>
      <c r="E8422" t="str">
        <f t="shared" si="791"/>
        <v>LRKPLGS</v>
      </c>
      <c r="F8422" s="39">
        <v>77.057571411132812</v>
      </c>
      <c r="G8422">
        <f t="shared" si="789"/>
        <v>1.3641875501398909E-3</v>
      </c>
      <c r="H8422" s="38">
        <f>G8422*SUMIF('Manual Inputs'!$B$11:$B$22,'Expanded kW'!A8422,'Manual Inputs'!$C$11:$C$22)</f>
        <v>36330.699060062936</v>
      </c>
    </row>
    <row r="8423" spans="1:8" x14ac:dyDescent="0.2">
      <c r="A8423">
        <f t="shared" si="786"/>
        <v>2</v>
      </c>
      <c r="B8423" t="b">
        <f t="shared" si="787"/>
        <v>0</v>
      </c>
      <c r="C8423" t="str">
        <f t="shared" si="788"/>
        <v>OFF</v>
      </c>
      <c r="D8423" s="4">
        <f t="shared" si="790"/>
        <v>42780.874999979576</v>
      </c>
      <c r="E8423" t="str">
        <f t="shared" si="791"/>
        <v>LRKPLGS</v>
      </c>
      <c r="F8423" s="39">
        <v>73.962226867675781</v>
      </c>
      <c r="G8423">
        <f t="shared" si="789"/>
        <v>1.309389164825512E-3</v>
      </c>
      <c r="H8423" s="38">
        <f>G8423*SUMIF('Manual Inputs'!$B$11:$B$22,'Expanded kW'!A8423,'Manual Inputs'!$C$11:$C$22)</f>
        <v>34871.322271563498</v>
      </c>
    </row>
    <row r="8424" spans="1:8" x14ac:dyDescent="0.2">
      <c r="A8424">
        <f t="shared" si="786"/>
        <v>2</v>
      </c>
      <c r="B8424" t="b">
        <f t="shared" si="787"/>
        <v>0</v>
      </c>
      <c r="C8424" t="str">
        <f t="shared" si="788"/>
        <v>OFF</v>
      </c>
      <c r="D8424" s="4">
        <f t="shared" si="790"/>
        <v>42780.916666646241</v>
      </c>
      <c r="E8424" t="str">
        <f t="shared" si="791"/>
        <v>LRKPLGS</v>
      </c>
      <c r="F8424" s="39">
        <v>70.745361328125</v>
      </c>
      <c r="G8424">
        <f t="shared" si="789"/>
        <v>1.2524394343945422E-3</v>
      </c>
      <c r="H8424" s="38">
        <f>G8424*SUMIF('Manual Inputs'!$B$11:$B$22,'Expanded kW'!A8424,'Manual Inputs'!$C$11:$C$22)</f>
        <v>33354.651402057978</v>
      </c>
    </row>
    <row r="8425" spans="1:8" x14ac:dyDescent="0.2">
      <c r="A8425">
        <f t="shared" si="786"/>
        <v>2</v>
      </c>
      <c r="B8425" t="b">
        <f t="shared" si="787"/>
        <v>0</v>
      </c>
      <c r="C8425" t="str">
        <f t="shared" si="788"/>
        <v>OFF</v>
      </c>
      <c r="D8425" s="4">
        <f t="shared" si="790"/>
        <v>42780.958333312905</v>
      </c>
      <c r="E8425" t="str">
        <f t="shared" si="791"/>
        <v>LRKPLGS</v>
      </c>
      <c r="F8425" s="39">
        <v>67.127105712890625</v>
      </c>
      <c r="G8425">
        <f t="shared" si="789"/>
        <v>1.1883837008289063E-3</v>
      </c>
      <c r="H8425" s="38">
        <f>G8425*SUMIF('Manual Inputs'!$B$11:$B$22,'Expanded kW'!A8425,'Manual Inputs'!$C$11:$C$22)</f>
        <v>31648.735247782824</v>
      </c>
    </row>
    <row r="8426" spans="1:8" x14ac:dyDescent="0.2">
      <c r="A8426">
        <f t="shared" si="786"/>
        <v>2</v>
      </c>
      <c r="B8426" t="b">
        <f t="shared" si="787"/>
        <v>0</v>
      </c>
      <c r="C8426" t="str">
        <f t="shared" si="788"/>
        <v>OFF</v>
      </c>
      <c r="D8426" s="4">
        <f t="shared" si="790"/>
        <v>42780.999999979569</v>
      </c>
      <c r="E8426" t="str">
        <f t="shared" si="791"/>
        <v>LRKPLGS</v>
      </c>
      <c r="F8426" s="39">
        <v>67.082847595214844</v>
      </c>
      <c r="G8426">
        <f t="shared" si="789"/>
        <v>1.1876001779119461E-3</v>
      </c>
      <c r="H8426" s="38">
        <f>G8426*SUMIF('Manual Inputs'!$B$11:$B$22,'Expanded kW'!A8426,'Manual Inputs'!$C$11:$C$22)</f>
        <v>31627.868662906112</v>
      </c>
    </row>
    <row r="8427" spans="1:8" x14ac:dyDescent="0.2">
      <c r="A8427">
        <f t="shared" si="786"/>
        <v>2</v>
      </c>
      <c r="B8427" t="b">
        <f t="shared" si="787"/>
        <v>0</v>
      </c>
      <c r="C8427" t="str">
        <f t="shared" si="788"/>
        <v>OFF</v>
      </c>
      <c r="D8427" s="4">
        <f t="shared" si="790"/>
        <v>42781.041666646233</v>
      </c>
      <c r="E8427" t="str">
        <f t="shared" si="791"/>
        <v>LRKPLGS</v>
      </c>
      <c r="F8427" s="39">
        <v>66.510246276855469</v>
      </c>
      <c r="G8427">
        <f t="shared" si="789"/>
        <v>1.1774631391317867E-3</v>
      </c>
      <c r="H8427" s="38">
        <f>G8427*SUMIF('Manual Inputs'!$B$11:$B$22,'Expanded kW'!A8427,'Manual Inputs'!$C$11:$C$22)</f>
        <v>31357.901600646685</v>
      </c>
    </row>
    <row r="8428" spans="1:8" x14ac:dyDescent="0.2">
      <c r="A8428">
        <f t="shared" si="786"/>
        <v>2</v>
      </c>
      <c r="B8428" t="b">
        <f t="shared" si="787"/>
        <v>0</v>
      </c>
      <c r="C8428" t="str">
        <f t="shared" si="788"/>
        <v>OFF</v>
      </c>
      <c r="D8428" s="4">
        <f t="shared" si="790"/>
        <v>42781.083333312898</v>
      </c>
      <c r="E8428" t="str">
        <f t="shared" si="791"/>
        <v>LRKPLGS</v>
      </c>
      <c r="F8428" s="39">
        <v>66.605125427246094</v>
      </c>
      <c r="G8428">
        <f t="shared" si="789"/>
        <v>1.1791428307358753E-3</v>
      </c>
      <c r="H8428" s="38">
        <f>G8428*SUMIF('Manual Inputs'!$B$11:$B$22,'Expanded kW'!A8428,'Manual Inputs'!$C$11:$C$22)</f>
        <v>31402.634724164483</v>
      </c>
    </row>
    <row r="8429" spans="1:8" x14ac:dyDescent="0.2">
      <c r="A8429">
        <f t="shared" si="786"/>
        <v>2</v>
      </c>
      <c r="B8429" t="b">
        <f t="shared" si="787"/>
        <v>0</v>
      </c>
      <c r="C8429" t="str">
        <f t="shared" si="788"/>
        <v>OFF</v>
      </c>
      <c r="D8429" s="4">
        <f t="shared" si="790"/>
        <v>42781.124999979562</v>
      </c>
      <c r="E8429" t="str">
        <f t="shared" si="791"/>
        <v>LRKPLGS</v>
      </c>
      <c r="F8429" s="39">
        <v>69.621856689453125</v>
      </c>
      <c r="G8429">
        <f t="shared" si="789"/>
        <v>1.2325494870145089E-3</v>
      </c>
      <c r="H8429" s="38">
        <f>G8429*SUMIF('Manual Inputs'!$B$11:$B$22,'Expanded kW'!A8429,'Manual Inputs'!$C$11:$C$22)</f>
        <v>32824.947335699675</v>
      </c>
    </row>
    <row r="8430" spans="1:8" x14ac:dyDescent="0.2">
      <c r="A8430">
        <f t="shared" si="786"/>
        <v>2</v>
      </c>
      <c r="B8430" t="b">
        <f t="shared" si="787"/>
        <v>0</v>
      </c>
      <c r="C8430" t="str">
        <f t="shared" si="788"/>
        <v>OFF</v>
      </c>
      <c r="D8430" s="4">
        <f t="shared" si="790"/>
        <v>42781.166666646226</v>
      </c>
      <c r="E8430" t="str">
        <f t="shared" si="791"/>
        <v>LRKPLGS</v>
      </c>
      <c r="F8430" s="39">
        <v>72.731735229492188</v>
      </c>
      <c r="G8430">
        <f t="shared" si="789"/>
        <v>1.2876051747175812E-3</v>
      </c>
      <c r="H8430" s="38">
        <f>G8430*SUMIF('Manual Inputs'!$B$11:$B$22,'Expanded kW'!A8430,'Manual Inputs'!$C$11:$C$22)</f>
        <v>34291.176536574596</v>
      </c>
    </row>
    <row r="8431" spans="1:8" x14ac:dyDescent="0.2">
      <c r="A8431">
        <f t="shared" si="786"/>
        <v>2</v>
      </c>
      <c r="B8431" t="b">
        <f t="shared" si="787"/>
        <v>0</v>
      </c>
      <c r="C8431" t="str">
        <f t="shared" si="788"/>
        <v>OFF</v>
      </c>
      <c r="D8431" s="4">
        <f t="shared" si="790"/>
        <v>42781.20833331289</v>
      </c>
      <c r="E8431" t="str">
        <f t="shared" si="791"/>
        <v>LRKPLGS</v>
      </c>
      <c r="F8431" s="39">
        <v>87.956413269042969</v>
      </c>
      <c r="G8431">
        <f t="shared" si="789"/>
        <v>1.557135032148862E-3</v>
      </c>
      <c r="H8431" s="38">
        <f>G8431*SUMIF('Manual Inputs'!$B$11:$B$22,'Expanded kW'!A8431,'Manual Inputs'!$C$11:$C$22)</f>
        <v>41469.227778160392</v>
      </c>
    </row>
    <row r="8432" spans="1:8" x14ac:dyDescent="0.2">
      <c r="A8432">
        <f t="shared" si="786"/>
        <v>2</v>
      </c>
      <c r="B8432" t="b">
        <f t="shared" si="787"/>
        <v>0</v>
      </c>
      <c r="C8432" t="str">
        <f t="shared" si="788"/>
        <v>OFF</v>
      </c>
      <c r="D8432" s="4">
        <f t="shared" si="790"/>
        <v>42781.249999979555</v>
      </c>
      <c r="E8432" t="str">
        <f t="shared" si="791"/>
        <v>LRKPLGS</v>
      </c>
      <c r="F8432" s="39">
        <v>100.82439422607422</v>
      </c>
      <c r="G8432">
        <f t="shared" si="789"/>
        <v>1.7849431384199491E-3</v>
      </c>
      <c r="H8432" s="38">
        <f>G8432*SUMIF('Manual Inputs'!$B$11:$B$22,'Expanded kW'!A8432,'Manual Inputs'!$C$11:$C$22)</f>
        <v>47536.155856729201</v>
      </c>
    </row>
    <row r="8433" spans="1:8" x14ac:dyDescent="0.2">
      <c r="A8433">
        <f t="shared" si="786"/>
        <v>2</v>
      </c>
      <c r="B8433" t="b">
        <f t="shared" si="787"/>
        <v>0</v>
      </c>
      <c r="C8433" t="str">
        <f t="shared" si="788"/>
        <v>ON</v>
      </c>
      <c r="D8433" s="4">
        <f t="shared" si="790"/>
        <v>42781.291666646219</v>
      </c>
      <c r="E8433" t="str">
        <f t="shared" si="791"/>
        <v>LRKPLGS</v>
      </c>
      <c r="F8433" s="39">
        <v>105.890869140625</v>
      </c>
      <c r="G8433">
        <f t="shared" si="789"/>
        <v>1.8746374004496983E-3</v>
      </c>
      <c r="H8433" s="38">
        <f>G8433*SUMIF('Manual Inputs'!$B$11:$B$22,'Expanded kW'!A8433,'Manual Inputs'!$C$11:$C$22)</f>
        <v>49924.870840151452</v>
      </c>
    </row>
    <row r="8434" spans="1:8" x14ac:dyDescent="0.2">
      <c r="A8434">
        <f t="shared" si="786"/>
        <v>2</v>
      </c>
      <c r="B8434" t="b">
        <f t="shared" si="787"/>
        <v>0</v>
      </c>
      <c r="C8434" t="str">
        <f t="shared" si="788"/>
        <v>ON</v>
      </c>
      <c r="D8434" s="4">
        <f t="shared" si="790"/>
        <v>42781.333333312883</v>
      </c>
      <c r="E8434" t="str">
        <f t="shared" si="791"/>
        <v>LRKPLGS</v>
      </c>
      <c r="F8434" s="39">
        <v>117.08924865722656</v>
      </c>
      <c r="G8434">
        <f t="shared" si="789"/>
        <v>2.0728877428694225E-3</v>
      </c>
      <c r="H8434" s="38">
        <f>G8434*SUMIF('Manual Inputs'!$B$11:$B$22,'Expanded kW'!A8434,'Manual Inputs'!$C$11:$C$22)</f>
        <v>55204.624000387259</v>
      </c>
    </row>
    <row r="8435" spans="1:8" x14ac:dyDescent="0.2">
      <c r="A8435">
        <f t="shared" si="786"/>
        <v>2</v>
      </c>
      <c r="B8435" t="b">
        <f t="shared" si="787"/>
        <v>0</v>
      </c>
      <c r="C8435" t="str">
        <f t="shared" si="788"/>
        <v>ON</v>
      </c>
      <c r="D8435" s="4">
        <f t="shared" si="790"/>
        <v>42781.374999979547</v>
      </c>
      <c r="E8435" t="str">
        <f t="shared" si="791"/>
        <v>LRKPLGS</v>
      </c>
      <c r="F8435" s="39">
        <v>121.82935333251953</v>
      </c>
      <c r="G8435">
        <f t="shared" si="789"/>
        <v>2.1568041143041486E-3</v>
      </c>
      <c r="H8435" s="38">
        <f>G8435*SUMIF('Manual Inputs'!$B$11:$B$22,'Expanded kW'!A8435,'Manual Inputs'!$C$11:$C$22)</f>
        <v>57439.463657511282</v>
      </c>
    </row>
    <row r="8436" spans="1:8" x14ac:dyDescent="0.2">
      <c r="A8436">
        <f t="shared" si="786"/>
        <v>2</v>
      </c>
      <c r="B8436" t="b">
        <f t="shared" si="787"/>
        <v>0</v>
      </c>
      <c r="C8436" t="str">
        <f t="shared" si="788"/>
        <v>ON</v>
      </c>
      <c r="D8436" s="4">
        <f t="shared" si="790"/>
        <v>42781.416666646212</v>
      </c>
      <c r="E8436" t="str">
        <f t="shared" si="791"/>
        <v>LRKPLGS</v>
      </c>
      <c r="F8436" s="39">
        <v>120.17904663085937</v>
      </c>
      <c r="G8436">
        <f t="shared" si="789"/>
        <v>2.1275879345687984E-3</v>
      </c>
      <c r="H8436" s="38">
        <f>G8436*SUMIF('Manual Inputs'!$B$11:$B$22,'Expanded kW'!A8436,'Manual Inputs'!$C$11:$C$22)</f>
        <v>56661.385721276733</v>
      </c>
    </row>
    <row r="8437" spans="1:8" x14ac:dyDescent="0.2">
      <c r="A8437">
        <f t="shared" si="786"/>
        <v>2</v>
      </c>
      <c r="B8437" t="b">
        <f t="shared" si="787"/>
        <v>0</v>
      </c>
      <c r="C8437" t="str">
        <f t="shared" si="788"/>
        <v>ON</v>
      </c>
      <c r="D8437" s="4">
        <f t="shared" si="790"/>
        <v>42781.458333312876</v>
      </c>
      <c r="E8437" t="str">
        <f t="shared" si="791"/>
        <v>LRKPLGS</v>
      </c>
      <c r="F8437" s="39">
        <v>121.18257904052734</v>
      </c>
      <c r="G8437">
        <f t="shared" si="789"/>
        <v>2.145353955406994E-3</v>
      </c>
      <c r="H8437" s="38">
        <f>G8437*SUMIF('Manual Inputs'!$B$11:$B$22,'Expanded kW'!A8437,'Manual Inputs'!$C$11:$C$22)</f>
        <v>57134.525911202298</v>
      </c>
    </row>
    <row r="8438" spans="1:8" x14ac:dyDescent="0.2">
      <c r="A8438">
        <f t="shared" si="786"/>
        <v>2</v>
      </c>
      <c r="B8438" t="b">
        <f t="shared" si="787"/>
        <v>0</v>
      </c>
      <c r="C8438" t="str">
        <f t="shared" si="788"/>
        <v>ON</v>
      </c>
      <c r="D8438" s="4">
        <f t="shared" si="790"/>
        <v>42781.49999997954</v>
      </c>
      <c r="E8438" t="str">
        <f t="shared" si="791"/>
        <v>LRKPLGS</v>
      </c>
      <c r="F8438" s="39">
        <v>126.20625305175781</v>
      </c>
      <c r="G8438">
        <f t="shared" si="789"/>
        <v>2.2342904922920876E-3</v>
      </c>
      <c r="H8438" s="38">
        <f>G8438*SUMIF('Manual Inputs'!$B$11:$B$22,'Expanded kW'!A8438,'Manual Inputs'!$C$11:$C$22)</f>
        <v>59503.061349518823</v>
      </c>
    </row>
    <row r="8439" spans="1:8" x14ac:dyDescent="0.2">
      <c r="A8439">
        <f t="shared" si="786"/>
        <v>2</v>
      </c>
      <c r="B8439" t="b">
        <f t="shared" si="787"/>
        <v>0</v>
      </c>
      <c r="C8439" t="str">
        <f t="shared" si="788"/>
        <v>ON</v>
      </c>
      <c r="D8439" s="4">
        <f t="shared" si="790"/>
        <v>42781.541666646204</v>
      </c>
      <c r="E8439" t="str">
        <f t="shared" si="791"/>
        <v>LRKPLGS</v>
      </c>
      <c r="F8439" s="39">
        <v>125.58810424804687</v>
      </c>
      <c r="G8439">
        <f t="shared" si="789"/>
        <v>2.2233471042938189E-3</v>
      </c>
      <c r="H8439" s="38">
        <f>G8439*SUMIF('Manual Inputs'!$B$11:$B$22,'Expanded kW'!A8439,'Manual Inputs'!$C$11:$C$22)</f>
        <v>59211.619798082706</v>
      </c>
    </row>
    <row r="8440" spans="1:8" x14ac:dyDescent="0.2">
      <c r="A8440">
        <f t="shared" si="786"/>
        <v>2</v>
      </c>
      <c r="B8440" t="b">
        <f t="shared" si="787"/>
        <v>0</v>
      </c>
      <c r="C8440" t="str">
        <f t="shared" si="788"/>
        <v>ON</v>
      </c>
      <c r="D8440" s="4">
        <f t="shared" si="790"/>
        <v>42781.583333312868</v>
      </c>
      <c r="E8440" t="str">
        <f t="shared" si="791"/>
        <v>LRKPLGS</v>
      </c>
      <c r="F8440" s="39">
        <v>120.01850128173828</v>
      </c>
      <c r="G8440">
        <f t="shared" si="789"/>
        <v>2.1247457224085513E-3</v>
      </c>
      <c r="H8440" s="38">
        <f>G8440*SUMIF('Manual Inputs'!$B$11:$B$22,'Expanded kW'!A8440,'Manual Inputs'!$C$11:$C$22)</f>
        <v>56585.69264326249</v>
      </c>
    </row>
    <row r="8441" spans="1:8" x14ac:dyDescent="0.2">
      <c r="A8441">
        <f t="shared" si="786"/>
        <v>2</v>
      </c>
      <c r="B8441" t="b">
        <f t="shared" si="787"/>
        <v>0</v>
      </c>
      <c r="C8441" t="str">
        <f t="shared" si="788"/>
        <v>ON</v>
      </c>
      <c r="D8441" s="4">
        <f t="shared" si="790"/>
        <v>42781.624999979533</v>
      </c>
      <c r="E8441" t="str">
        <f t="shared" si="791"/>
        <v>LRKPLGS</v>
      </c>
      <c r="F8441" s="39">
        <v>113.18273162841797</v>
      </c>
      <c r="G8441">
        <f t="shared" si="789"/>
        <v>2.0037287777279356E-3</v>
      </c>
      <c r="H8441" s="38">
        <f>G8441*SUMIF('Manual Inputs'!$B$11:$B$22,'Expanded kW'!A8441,'Manual Inputs'!$C$11:$C$22)</f>
        <v>53362.799868798393</v>
      </c>
    </row>
    <row r="8442" spans="1:8" x14ac:dyDescent="0.2">
      <c r="A8442">
        <f t="shared" si="786"/>
        <v>2</v>
      </c>
      <c r="B8442" t="b">
        <f t="shared" si="787"/>
        <v>0</v>
      </c>
      <c r="C8442" t="str">
        <f t="shared" si="788"/>
        <v>ON</v>
      </c>
      <c r="D8442" s="4">
        <f t="shared" si="790"/>
        <v>42781.666666646197</v>
      </c>
      <c r="E8442" t="str">
        <f t="shared" si="791"/>
        <v>LRKPLGS</v>
      </c>
      <c r="F8442" s="39">
        <v>100.39918518066406</v>
      </c>
      <c r="G8442">
        <f t="shared" si="789"/>
        <v>1.7774154565149418E-3</v>
      </c>
      <c r="H8442" s="38">
        <f>G8442*SUMIF('Manual Inputs'!$B$11:$B$22,'Expanded kW'!A8442,'Manual Inputs'!$C$11:$C$22)</f>
        <v>47335.680529210891</v>
      </c>
    </row>
    <row r="8443" spans="1:8" x14ac:dyDescent="0.2">
      <c r="A8443">
        <f t="shared" si="786"/>
        <v>2</v>
      </c>
      <c r="B8443" t="b">
        <f t="shared" si="787"/>
        <v>0</v>
      </c>
      <c r="C8443" t="str">
        <f t="shared" si="788"/>
        <v>ON</v>
      </c>
      <c r="D8443" s="4">
        <f t="shared" si="790"/>
        <v>42781.708333312861</v>
      </c>
      <c r="E8443" t="str">
        <f t="shared" si="791"/>
        <v>LRKPLGS</v>
      </c>
      <c r="F8443" s="39">
        <v>94.559295654296875</v>
      </c>
      <c r="G8443">
        <f t="shared" si="789"/>
        <v>1.6740290606012044E-3</v>
      </c>
      <c r="H8443" s="38">
        <f>G8443*SUMIF('Manual Inputs'!$B$11:$B$22,'Expanded kW'!A8443,'Manual Inputs'!$C$11:$C$22)</f>
        <v>44582.320086608008</v>
      </c>
    </row>
    <row r="8444" spans="1:8" x14ac:dyDescent="0.2">
      <c r="A8444">
        <f t="shared" si="786"/>
        <v>2</v>
      </c>
      <c r="B8444" t="b">
        <f t="shared" si="787"/>
        <v>0</v>
      </c>
      <c r="C8444" t="str">
        <f t="shared" si="788"/>
        <v>ON</v>
      </c>
      <c r="D8444" s="4">
        <f t="shared" si="790"/>
        <v>42781.749999979525</v>
      </c>
      <c r="E8444" t="str">
        <f t="shared" si="791"/>
        <v>LRKPLGS</v>
      </c>
      <c r="F8444" s="39">
        <v>90.797401428222656</v>
      </c>
      <c r="G8444">
        <f t="shared" si="789"/>
        <v>1.6074304230608036E-3</v>
      </c>
      <c r="H8444" s="38">
        <f>G8444*SUMIF('Manual Inputs'!$B$11:$B$22,'Expanded kW'!A8444,'Manual Inputs'!$C$11:$C$22)</f>
        <v>42808.681954488711</v>
      </c>
    </row>
    <row r="8445" spans="1:8" x14ac:dyDescent="0.2">
      <c r="A8445">
        <f t="shared" si="786"/>
        <v>2</v>
      </c>
      <c r="B8445" t="b">
        <f t="shared" si="787"/>
        <v>0</v>
      </c>
      <c r="C8445" t="str">
        <f t="shared" si="788"/>
        <v>ON</v>
      </c>
      <c r="D8445" s="4">
        <f t="shared" si="790"/>
        <v>42781.79166664619</v>
      </c>
      <c r="E8445" t="str">
        <f t="shared" si="791"/>
        <v>LRKPLGS</v>
      </c>
      <c r="F8445" s="39">
        <v>87.603065490722656</v>
      </c>
      <c r="G8445">
        <f t="shared" si="789"/>
        <v>1.550879545099026E-3</v>
      </c>
      <c r="H8445" s="38">
        <f>G8445*SUMIF('Manual Inputs'!$B$11:$B$22,'Expanded kW'!A8445,'Manual Inputs'!$C$11:$C$22)</f>
        <v>41302.633223431898</v>
      </c>
    </row>
    <row r="8446" spans="1:8" x14ac:dyDescent="0.2">
      <c r="A8446">
        <f t="shared" si="786"/>
        <v>2</v>
      </c>
      <c r="B8446" t="b">
        <f t="shared" si="787"/>
        <v>0</v>
      </c>
      <c r="C8446" t="str">
        <f t="shared" si="788"/>
        <v>ON</v>
      </c>
      <c r="D8446" s="4">
        <f t="shared" si="790"/>
        <v>42781.833333312854</v>
      </c>
      <c r="E8446" t="str">
        <f t="shared" si="791"/>
        <v>LRKPLGS</v>
      </c>
      <c r="F8446" s="39">
        <v>80.031867980957031</v>
      </c>
      <c r="G8446">
        <f t="shared" si="789"/>
        <v>1.4168429644836628E-3</v>
      </c>
      <c r="H8446" s="38">
        <f>G8446*SUMIF('Manual Inputs'!$B$11:$B$22,'Expanded kW'!A8446,'Manual Inputs'!$C$11:$C$22)</f>
        <v>37733.004785701858</v>
      </c>
    </row>
    <row r="8447" spans="1:8" x14ac:dyDescent="0.2">
      <c r="A8447">
        <f t="shared" si="786"/>
        <v>2</v>
      </c>
      <c r="B8447" t="b">
        <f t="shared" si="787"/>
        <v>0</v>
      </c>
      <c r="C8447" t="str">
        <f t="shared" si="788"/>
        <v>OFF</v>
      </c>
      <c r="D8447" s="4">
        <f t="shared" si="790"/>
        <v>42781.874999979518</v>
      </c>
      <c r="E8447" t="str">
        <f t="shared" si="791"/>
        <v>LRKPLGS</v>
      </c>
      <c r="F8447" s="39">
        <v>75.561378479003906</v>
      </c>
      <c r="G8447">
        <f t="shared" si="789"/>
        <v>1.3376997211927842E-3</v>
      </c>
      <c r="H8447" s="38">
        <f>G8447*SUMIF('Manual Inputs'!$B$11:$B$22,'Expanded kW'!A8447,'Manual Inputs'!$C$11:$C$22)</f>
        <v>35625.281874476488</v>
      </c>
    </row>
    <row r="8448" spans="1:8" x14ac:dyDescent="0.2">
      <c r="A8448">
        <f t="shared" si="786"/>
        <v>2</v>
      </c>
      <c r="B8448" t="b">
        <f t="shared" si="787"/>
        <v>0</v>
      </c>
      <c r="C8448" t="str">
        <f t="shared" si="788"/>
        <v>OFF</v>
      </c>
      <c r="D8448" s="4">
        <f t="shared" si="790"/>
        <v>42781.916666646182</v>
      </c>
      <c r="E8448" t="str">
        <f t="shared" si="791"/>
        <v>LRKPLGS</v>
      </c>
      <c r="F8448" s="39">
        <v>71.4276123046875</v>
      </c>
      <c r="G8448">
        <f t="shared" si="789"/>
        <v>1.2645176542404753E-3</v>
      </c>
      <c r="H8448" s="38">
        <f>G8448*SUMIF('Manual Inputs'!$B$11:$B$22,'Expanded kW'!A8448,'Manual Inputs'!$C$11:$C$22)</f>
        <v>33676.315509283471</v>
      </c>
    </row>
    <row r="8449" spans="1:8" x14ac:dyDescent="0.2">
      <c r="A8449">
        <f t="shared" si="786"/>
        <v>2</v>
      </c>
      <c r="B8449" t="b">
        <f t="shared" si="787"/>
        <v>0</v>
      </c>
      <c r="C8449" t="str">
        <f t="shared" si="788"/>
        <v>OFF</v>
      </c>
      <c r="D8449" s="4">
        <f t="shared" si="790"/>
        <v>42781.958333312847</v>
      </c>
      <c r="E8449" t="str">
        <f t="shared" si="791"/>
        <v>LRKPLGS</v>
      </c>
      <c r="F8449" s="39">
        <v>69.861557006835938</v>
      </c>
      <c r="G8449">
        <f t="shared" si="789"/>
        <v>1.2367930179583218E-3</v>
      </c>
      <c r="H8449" s="38">
        <f>G8449*SUMIF('Manual Inputs'!$B$11:$B$22,'Expanded kW'!A8449,'Manual Inputs'!$C$11:$C$22)</f>
        <v>32937.959982425498</v>
      </c>
    </row>
    <row r="8450" spans="1:8" x14ac:dyDescent="0.2">
      <c r="A8450">
        <f t="shared" ref="A8450:A8513" si="792">MONTH(D8450)</f>
        <v>2</v>
      </c>
      <c r="B8450" t="b">
        <f t="shared" ref="B8450:B8513" si="793">IF(ISNA(VLOOKUP(DATE(YEAR(D8450),MONTH(D8450),DAY(D8450)),Holidays,1,FALSE)),FALSE,TRUE)</f>
        <v>0</v>
      </c>
      <c r="C8450" t="str">
        <f t="shared" ref="C8450:C8513" si="794">IF(OR(HOUR(D8450)&lt;PkStart,HOUR(D8450)&gt;OPkStart-1,WEEKDAY(D8450,2)&gt;5,B8450)=TRUE,"OFF","ON")</f>
        <v>OFF</v>
      </c>
      <c r="D8450" s="4">
        <f t="shared" si="790"/>
        <v>42781.999999979511</v>
      </c>
      <c r="E8450" t="str">
        <f t="shared" si="791"/>
        <v>LRKPLGS</v>
      </c>
      <c r="F8450" s="39">
        <v>68.701202392578125</v>
      </c>
      <c r="G8450">
        <f t="shared" ref="G8450:G8513" si="795">IF(SUMIF($A$2:$A$8761,A8450,$F$2:$F$8761)=0,0,F8450/SUMIF($A$2:$A$8761,A8450,$F$2:$F$8761))</f>
        <v>1.2162506975927829E-3</v>
      </c>
      <c r="H8450" s="38">
        <f>G8450*SUMIF('Manual Inputs'!$B$11:$B$22,'Expanded kW'!A8450,'Manual Inputs'!$C$11:$C$22)</f>
        <v>32390.882083115201</v>
      </c>
    </row>
    <row r="8451" spans="1:8" x14ac:dyDescent="0.2">
      <c r="A8451">
        <f t="shared" si="792"/>
        <v>2</v>
      </c>
      <c r="B8451" t="b">
        <f t="shared" si="793"/>
        <v>0</v>
      </c>
      <c r="C8451" t="str">
        <f t="shared" si="794"/>
        <v>OFF</v>
      </c>
      <c r="D8451" s="4">
        <f t="shared" si="790"/>
        <v>42782.041666646175</v>
      </c>
      <c r="E8451" t="str">
        <f t="shared" si="791"/>
        <v>LRKPLGS</v>
      </c>
      <c r="F8451" s="39">
        <v>68.157630920410156</v>
      </c>
      <c r="G8451">
        <f t="shared" si="795"/>
        <v>1.2066275882556565E-3</v>
      </c>
      <c r="H8451" s="38">
        <f>G8451*SUMIF('Manual Inputs'!$B$11:$B$22,'Expanded kW'!A8451,'Manual Inputs'!$C$11:$C$22)</f>
        <v>32134.601860272403</v>
      </c>
    </row>
    <row r="8452" spans="1:8" x14ac:dyDescent="0.2">
      <c r="A8452">
        <f t="shared" si="792"/>
        <v>2</v>
      </c>
      <c r="B8452" t="b">
        <f t="shared" si="793"/>
        <v>0</v>
      </c>
      <c r="C8452" t="str">
        <f t="shared" si="794"/>
        <v>OFF</v>
      </c>
      <c r="D8452" s="4">
        <f t="shared" ref="D8452:D8515" si="796">+D8451+1/24</f>
        <v>42782.083333312839</v>
      </c>
      <c r="E8452" t="str">
        <f t="shared" ref="E8452:E8515" si="797">+E8451</f>
        <v>LRKPLGS</v>
      </c>
      <c r="F8452" s="39">
        <v>67.410163879394531</v>
      </c>
      <c r="G8452">
        <f t="shared" si="795"/>
        <v>1.1933948167989364E-3</v>
      </c>
      <c r="H8452" s="38">
        <f>G8452*SUMIF('Manual Inputs'!$B$11:$B$22,'Expanded kW'!A8452,'Manual Inputs'!$C$11:$C$22)</f>
        <v>31782.190025495442</v>
      </c>
    </row>
    <row r="8453" spans="1:8" x14ac:dyDescent="0.2">
      <c r="A8453">
        <f t="shared" si="792"/>
        <v>2</v>
      </c>
      <c r="B8453" t="b">
        <f t="shared" si="793"/>
        <v>0</v>
      </c>
      <c r="C8453" t="str">
        <f t="shared" si="794"/>
        <v>OFF</v>
      </c>
      <c r="D8453" s="4">
        <f t="shared" si="796"/>
        <v>42782.124999979504</v>
      </c>
      <c r="E8453" t="str">
        <f t="shared" si="797"/>
        <v>LRKPLGS</v>
      </c>
      <c r="F8453" s="39">
        <v>69.994277954101563</v>
      </c>
      <c r="G8453">
        <f t="shared" si="795"/>
        <v>1.2391426412411077E-3</v>
      </c>
      <c r="H8453" s="38">
        <f>G8453*SUMIF('Manual Inputs'!$B$11:$B$22,'Expanded kW'!A8453,'Manual Inputs'!$C$11:$C$22)</f>
        <v>33000.534557587584</v>
      </c>
    </row>
    <row r="8454" spans="1:8" x14ac:dyDescent="0.2">
      <c r="A8454">
        <f t="shared" si="792"/>
        <v>2</v>
      </c>
      <c r="B8454" t="b">
        <f t="shared" si="793"/>
        <v>0</v>
      </c>
      <c r="C8454" t="str">
        <f t="shared" si="794"/>
        <v>OFF</v>
      </c>
      <c r="D8454" s="4">
        <f t="shared" si="796"/>
        <v>42782.166666646168</v>
      </c>
      <c r="E8454" t="str">
        <f t="shared" si="797"/>
        <v>LRKPLGS</v>
      </c>
      <c r="F8454" s="39">
        <v>73.007575988769531</v>
      </c>
      <c r="G8454">
        <f t="shared" si="795"/>
        <v>1.2924885174279241E-3</v>
      </c>
      <c r="H8454" s="38">
        <f>G8454*SUMIF('Manual Inputs'!$B$11:$B$22,'Expanded kW'!A8454,'Manual Inputs'!$C$11:$C$22)</f>
        <v>34421.228489034082</v>
      </c>
    </row>
    <row r="8455" spans="1:8" x14ac:dyDescent="0.2">
      <c r="A8455">
        <f t="shared" si="792"/>
        <v>2</v>
      </c>
      <c r="B8455" t="b">
        <f t="shared" si="793"/>
        <v>0</v>
      </c>
      <c r="C8455" t="str">
        <f t="shared" si="794"/>
        <v>OFF</v>
      </c>
      <c r="D8455" s="4">
        <f t="shared" si="796"/>
        <v>42782.208333312832</v>
      </c>
      <c r="E8455" t="str">
        <f t="shared" si="797"/>
        <v>LRKPLGS</v>
      </c>
      <c r="F8455" s="39">
        <v>81.898300170898438</v>
      </c>
      <c r="G8455">
        <f t="shared" si="795"/>
        <v>1.4498853185323467E-3</v>
      </c>
      <c r="H8455" s="38">
        <f>G8455*SUMIF('Manual Inputs'!$B$11:$B$22,'Expanded kW'!A8455,'Manual Inputs'!$C$11:$C$22)</f>
        <v>38612.980432053184</v>
      </c>
    </row>
    <row r="8456" spans="1:8" x14ac:dyDescent="0.2">
      <c r="A8456">
        <f t="shared" si="792"/>
        <v>2</v>
      </c>
      <c r="B8456" t="b">
        <f t="shared" si="793"/>
        <v>0</v>
      </c>
      <c r="C8456" t="str">
        <f t="shared" si="794"/>
        <v>OFF</v>
      </c>
      <c r="D8456" s="4">
        <f t="shared" si="796"/>
        <v>42782.249999979496</v>
      </c>
      <c r="E8456" t="str">
        <f t="shared" si="797"/>
        <v>LRKPLGS</v>
      </c>
      <c r="F8456" s="39">
        <v>99.045166015625</v>
      </c>
      <c r="G8456">
        <f t="shared" si="795"/>
        <v>1.7534445987034246E-3</v>
      </c>
      <c r="H8456" s="38">
        <f>G8456*SUMIF('Manual Inputs'!$B$11:$B$22,'Expanded kW'!A8456,'Manual Inputs'!$C$11:$C$22)</f>
        <v>46697.294684630731</v>
      </c>
    </row>
    <row r="8457" spans="1:8" x14ac:dyDescent="0.2">
      <c r="A8457">
        <f t="shared" si="792"/>
        <v>2</v>
      </c>
      <c r="B8457" t="b">
        <f t="shared" si="793"/>
        <v>0</v>
      </c>
      <c r="C8457" t="str">
        <f t="shared" si="794"/>
        <v>ON</v>
      </c>
      <c r="D8457" s="4">
        <f t="shared" si="796"/>
        <v>42782.291666646161</v>
      </c>
      <c r="E8457" t="str">
        <f t="shared" si="797"/>
        <v>LRKPLGS</v>
      </c>
      <c r="F8457" s="39">
        <v>106.93216705322266</v>
      </c>
      <c r="G8457">
        <f t="shared" si="795"/>
        <v>1.8930720022978841E-3</v>
      </c>
      <c r="H8457" s="38">
        <f>G8457*SUMIF('Manual Inputs'!$B$11:$B$22,'Expanded kW'!A8457,'Manual Inputs'!$C$11:$C$22)</f>
        <v>50415.816511052668</v>
      </c>
    </row>
    <row r="8458" spans="1:8" x14ac:dyDescent="0.2">
      <c r="A8458">
        <f t="shared" si="792"/>
        <v>2</v>
      </c>
      <c r="B8458" t="b">
        <f t="shared" si="793"/>
        <v>0</v>
      </c>
      <c r="C8458" t="str">
        <f t="shared" si="794"/>
        <v>ON</v>
      </c>
      <c r="D8458" s="4">
        <f t="shared" si="796"/>
        <v>42782.333333312825</v>
      </c>
      <c r="E8458" t="str">
        <f t="shared" si="797"/>
        <v>LRKPLGS</v>
      </c>
      <c r="F8458" s="39">
        <v>109.6112060546875</v>
      </c>
      <c r="G8458">
        <f t="shared" si="795"/>
        <v>1.9405003287453683E-3</v>
      </c>
      <c r="H8458" s="38">
        <f>G8458*SUMIF('Manual Inputs'!$B$11:$B$22,'Expanded kW'!A8458,'Manual Inputs'!$C$11:$C$22)</f>
        <v>51678.915749063803</v>
      </c>
    </row>
    <row r="8459" spans="1:8" x14ac:dyDescent="0.2">
      <c r="A8459">
        <f t="shared" si="792"/>
        <v>2</v>
      </c>
      <c r="B8459" t="b">
        <f t="shared" si="793"/>
        <v>0</v>
      </c>
      <c r="C8459" t="str">
        <f t="shared" si="794"/>
        <v>ON</v>
      </c>
      <c r="D8459" s="4">
        <f t="shared" si="796"/>
        <v>42782.374999979489</v>
      </c>
      <c r="E8459" t="str">
        <f t="shared" si="797"/>
        <v>LRKPLGS</v>
      </c>
      <c r="F8459" s="39">
        <v>115.45534515380859</v>
      </c>
      <c r="G8459">
        <f t="shared" si="795"/>
        <v>2.0439619569060886E-3</v>
      </c>
      <c r="H8459" s="38">
        <f>G8459*SUMIF('Manual Inputs'!$B$11:$B$22,'Expanded kW'!A8459,'Manual Inputs'!$C$11:$C$22)</f>
        <v>54434.279757909811</v>
      </c>
    </row>
    <row r="8460" spans="1:8" x14ac:dyDescent="0.2">
      <c r="A8460">
        <f t="shared" si="792"/>
        <v>2</v>
      </c>
      <c r="B8460" t="b">
        <f t="shared" si="793"/>
        <v>0</v>
      </c>
      <c r="C8460" t="str">
        <f t="shared" si="794"/>
        <v>ON</v>
      </c>
      <c r="D8460" s="4">
        <f t="shared" si="796"/>
        <v>42782.416666646153</v>
      </c>
      <c r="E8460" t="str">
        <f t="shared" si="797"/>
        <v>LRKPLGS</v>
      </c>
      <c r="F8460" s="39">
        <v>112.74885559082031</v>
      </c>
      <c r="G8460">
        <f t="shared" si="795"/>
        <v>1.9960476598578072E-3</v>
      </c>
      <c r="H8460" s="38">
        <f>G8460*SUMIF('Manual Inputs'!$B$11:$B$22,'Expanded kW'!A8460,'Manual Inputs'!$C$11:$C$22)</f>
        <v>53158.238273322837</v>
      </c>
    </row>
    <row r="8461" spans="1:8" x14ac:dyDescent="0.2">
      <c r="A8461">
        <f t="shared" si="792"/>
        <v>2</v>
      </c>
      <c r="B8461" t="b">
        <f t="shared" si="793"/>
        <v>0</v>
      </c>
      <c r="C8461" t="str">
        <f t="shared" si="794"/>
        <v>ON</v>
      </c>
      <c r="D8461" s="4">
        <f t="shared" si="796"/>
        <v>42782.458333312818</v>
      </c>
      <c r="E8461" t="str">
        <f t="shared" si="797"/>
        <v>LRKPLGS</v>
      </c>
      <c r="F8461" s="39">
        <v>105.86994934082031</v>
      </c>
      <c r="G8461">
        <f t="shared" si="795"/>
        <v>1.8742670470902247E-3</v>
      </c>
      <c r="H8461" s="38">
        <f>G8461*SUMIF('Manual Inputs'!$B$11:$B$22,'Expanded kW'!A8461,'Manual Inputs'!$C$11:$C$22)</f>
        <v>49915.007682810996</v>
      </c>
    </row>
    <row r="8462" spans="1:8" x14ac:dyDescent="0.2">
      <c r="A8462">
        <f t="shared" si="792"/>
        <v>2</v>
      </c>
      <c r="B8462" t="b">
        <f t="shared" si="793"/>
        <v>0</v>
      </c>
      <c r="C8462" t="str">
        <f t="shared" si="794"/>
        <v>ON</v>
      </c>
      <c r="D8462" s="4">
        <f t="shared" si="796"/>
        <v>42782.499999979482</v>
      </c>
      <c r="E8462" t="str">
        <f t="shared" si="797"/>
        <v>LRKPLGS</v>
      </c>
      <c r="F8462" s="39">
        <v>113.23431396484375</v>
      </c>
      <c r="G8462">
        <f t="shared" si="795"/>
        <v>2.0046419648407725E-3</v>
      </c>
      <c r="H8462" s="38">
        <f>G8462*SUMIF('Manual Inputs'!$B$11:$B$22,'Expanded kW'!A8462,'Manual Inputs'!$C$11:$C$22)</f>
        <v>53387.119637864314</v>
      </c>
    </row>
    <row r="8463" spans="1:8" x14ac:dyDescent="0.2">
      <c r="A8463">
        <f t="shared" si="792"/>
        <v>2</v>
      </c>
      <c r="B8463" t="b">
        <f t="shared" si="793"/>
        <v>0</v>
      </c>
      <c r="C8463" t="str">
        <f t="shared" si="794"/>
        <v>ON</v>
      </c>
      <c r="D8463" s="4">
        <f t="shared" si="796"/>
        <v>42782.541666646146</v>
      </c>
      <c r="E8463" t="str">
        <f t="shared" si="797"/>
        <v>LRKPLGS</v>
      </c>
      <c r="F8463" s="39">
        <v>110.76460266113281</v>
      </c>
      <c r="G8463">
        <f t="shared" si="795"/>
        <v>1.9609194681248243E-3</v>
      </c>
      <c r="H8463" s="38">
        <f>G8463*SUMIF('Manual Inputs'!$B$11:$B$22,'Expanded kW'!A8463,'Manual Inputs'!$C$11:$C$22)</f>
        <v>52222.713123394351</v>
      </c>
    </row>
    <row r="8464" spans="1:8" x14ac:dyDescent="0.2">
      <c r="A8464">
        <f t="shared" si="792"/>
        <v>2</v>
      </c>
      <c r="B8464" t="b">
        <f t="shared" si="793"/>
        <v>0</v>
      </c>
      <c r="C8464" t="str">
        <f t="shared" si="794"/>
        <v>ON</v>
      </c>
      <c r="D8464" s="4">
        <f t="shared" si="796"/>
        <v>42782.58333331281</v>
      </c>
      <c r="E8464" t="str">
        <f t="shared" si="797"/>
        <v>LRKPLGS</v>
      </c>
      <c r="F8464" s="39">
        <v>111.02310180664062</v>
      </c>
      <c r="G8464">
        <f t="shared" si="795"/>
        <v>1.9654958038380545E-3</v>
      </c>
      <c r="H8464" s="38">
        <f>G8464*SUMIF('Manual Inputs'!$B$11:$B$22,'Expanded kW'!A8464,'Manual Inputs'!$C$11:$C$22)</f>
        <v>52344.588942872499</v>
      </c>
    </row>
    <row r="8465" spans="1:8" x14ac:dyDescent="0.2">
      <c r="A8465">
        <f t="shared" si="792"/>
        <v>2</v>
      </c>
      <c r="B8465" t="b">
        <f t="shared" si="793"/>
        <v>0</v>
      </c>
      <c r="C8465" t="str">
        <f t="shared" si="794"/>
        <v>ON</v>
      </c>
      <c r="D8465" s="4">
        <f t="shared" si="796"/>
        <v>42782.624999979475</v>
      </c>
      <c r="E8465" t="str">
        <f t="shared" si="797"/>
        <v>LRKPLGS</v>
      </c>
      <c r="F8465" s="39">
        <v>117.41648864746094</v>
      </c>
      <c r="G8465">
        <f t="shared" si="795"/>
        <v>2.0786810310877055E-3</v>
      </c>
      <c r="H8465" s="38">
        <f>G8465*SUMIF('Manual Inputs'!$B$11:$B$22,'Expanded kW'!A8465,'Manual Inputs'!$C$11:$C$22)</f>
        <v>55358.909392307942</v>
      </c>
    </row>
    <row r="8466" spans="1:8" x14ac:dyDescent="0.2">
      <c r="A8466">
        <f t="shared" si="792"/>
        <v>2</v>
      </c>
      <c r="B8466" t="b">
        <f t="shared" si="793"/>
        <v>0</v>
      </c>
      <c r="C8466" t="str">
        <f t="shared" si="794"/>
        <v>ON</v>
      </c>
      <c r="D8466" s="4">
        <f t="shared" si="796"/>
        <v>42782.666666646139</v>
      </c>
      <c r="E8466" t="str">
        <f t="shared" si="797"/>
        <v>LRKPLGS</v>
      </c>
      <c r="F8466" s="39">
        <v>103.74107360839844</v>
      </c>
      <c r="G8466">
        <f t="shared" si="795"/>
        <v>1.836578527756156E-3</v>
      </c>
      <c r="H8466" s="38">
        <f>G8466*SUMIF('Manual Inputs'!$B$11:$B$22,'Expanded kW'!A8466,'Manual Inputs'!$C$11:$C$22)</f>
        <v>48911.296533412955</v>
      </c>
    </row>
    <row r="8467" spans="1:8" x14ac:dyDescent="0.2">
      <c r="A8467">
        <f t="shared" si="792"/>
        <v>2</v>
      </c>
      <c r="B8467" t="b">
        <f t="shared" si="793"/>
        <v>0</v>
      </c>
      <c r="C8467" t="str">
        <f t="shared" si="794"/>
        <v>ON</v>
      </c>
      <c r="D8467" s="4">
        <f t="shared" si="796"/>
        <v>42782.708333312803</v>
      </c>
      <c r="E8467" t="str">
        <f t="shared" si="797"/>
        <v>LRKPLGS</v>
      </c>
      <c r="F8467" s="39">
        <v>100.62233734130859</v>
      </c>
      <c r="G8467">
        <f t="shared" si="795"/>
        <v>1.7813660274161953E-3</v>
      </c>
      <c r="H8467" s="38">
        <f>G8467*SUMIF('Manual Inputs'!$B$11:$B$22,'Expanded kW'!A8467,'Manual Inputs'!$C$11:$C$22)</f>
        <v>47440.891137909202</v>
      </c>
    </row>
    <row r="8468" spans="1:8" x14ac:dyDescent="0.2">
      <c r="A8468">
        <f t="shared" si="792"/>
        <v>2</v>
      </c>
      <c r="B8468" t="b">
        <f t="shared" si="793"/>
        <v>0</v>
      </c>
      <c r="C8468" t="str">
        <f t="shared" si="794"/>
        <v>ON</v>
      </c>
      <c r="D8468" s="4">
        <f t="shared" si="796"/>
        <v>42782.749999979467</v>
      </c>
      <c r="E8468" t="str">
        <f t="shared" si="797"/>
        <v>LRKPLGS</v>
      </c>
      <c r="F8468" s="39">
        <v>86.060691833496094</v>
      </c>
      <c r="G8468">
        <f t="shared" si="795"/>
        <v>1.5235741563835413E-3</v>
      </c>
      <c r="H8468" s="38">
        <f>G8468*SUMIF('Manual Inputs'!$B$11:$B$22,'Expanded kW'!A8468,'Manual Inputs'!$C$11:$C$22)</f>
        <v>40575.44299211906</v>
      </c>
    </row>
    <row r="8469" spans="1:8" x14ac:dyDescent="0.2">
      <c r="A8469">
        <f t="shared" si="792"/>
        <v>2</v>
      </c>
      <c r="B8469" t="b">
        <f t="shared" si="793"/>
        <v>0</v>
      </c>
      <c r="C8469" t="str">
        <f t="shared" si="794"/>
        <v>ON</v>
      </c>
      <c r="D8469" s="4">
        <f t="shared" si="796"/>
        <v>42782.791666646131</v>
      </c>
      <c r="E8469" t="str">
        <f t="shared" si="797"/>
        <v>LRKPLGS</v>
      </c>
      <c r="F8469" s="39">
        <v>82.856391906738281</v>
      </c>
      <c r="G8469">
        <f t="shared" si="795"/>
        <v>1.4668468810886228E-3</v>
      </c>
      <c r="H8469" s="38">
        <f>G8469*SUMIF('Manual Inputs'!$B$11:$B$22,'Expanded kW'!A8469,'Manual Inputs'!$C$11:$C$22)</f>
        <v>39064.69649173817</v>
      </c>
    </row>
    <row r="8470" spans="1:8" x14ac:dyDescent="0.2">
      <c r="A8470">
        <f t="shared" si="792"/>
        <v>2</v>
      </c>
      <c r="B8470" t="b">
        <f t="shared" si="793"/>
        <v>0</v>
      </c>
      <c r="C8470" t="str">
        <f t="shared" si="794"/>
        <v>ON</v>
      </c>
      <c r="D8470" s="4">
        <f t="shared" si="796"/>
        <v>42782.833333312796</v>
      </c>
      <c r="E8470" t="str">
        <f t="shared" si="797"/>
        <v>LRKPLGS</v>
      </c>
      <c r="F8470" s="39">
        <v>80.225418090820313</v>
      </c>
      <c r="G8470">
        <f t="shared" si="795"/>
        <v>1.4202694759265805E-3</v>
      </c>
      <c r="H8470" s="38">
        <f>G8470*SUMIF('Manual Inputs'!$B$11:$B$22,'Expanded kW'!A8470,'Manual Inputs'!$C$11:$C$22)</f>
        <v>37824.258774968759</v>
      </c>
    </row>
    <row r="8471" spans="1:8" x14ac:dyDescent="0.2">
      <c r="A8471">
        <f t="shared" si="792"/>
        <v>2</v>
      </c>
      <c r="B8471" t="b">
        <f t="shared" si="793"/>
        <v>0</v>
      </c>
      <c r="C8471" t="str">
        <f t="shared" si="794"/>
        <v>OFF</v>
      </c>
      <c r="D8471" s="4">
        <f t="shared" si="796"/>
        <v>42782.87499997946</v>
      </c>
      <c r="E8471" t="str">
        <f t="shared" si="797"/>
        <v>LRKPLGS</v>
      </c>
      <c r="F8471" s="39">
        <v>76.717643737792969</v>
      </c>
      <c r="G8471">
        <f t="shared" si="795"/>
        <v>1.3581696457156251E-3</v>
      </c>
      <c r="H8471" s="38">
        <f>G8471*SUMIF('Manual Inputs'!$B$11:$B$22,'Expanded kW'!A8471,'Manual Inputs'!$C$11:$C$22)</f>
        <v>36170.431745947804</v>
      </c>
    </row>
    <row r="8472" spans="1:8" x14ac:dyDescent="0.2">
      <c r="A8472">
        <f t="shared" si="792"/>
        <v>2</v>
      </c>
      <c r="B8472" t="b">
        <f t="shared" si="793"/>
        <v>0</v>
      </c>
      <c r="C8472" t="str">
        <f t="shared" si="794"/>
        <v>OFF</v>
      </c>
      <c r="D8472" s="4">
        <f t="shared" si="796"/>
        <v>42782.916666646124</v>
      </c>
      <c r="E8472" t="str">
        <f t="shared" si="797"/>
        <v>LRKPLGS</v>
      </c>
      <c r="F8472" s="39">
        <v>71.622512817382813</v>
      </c>
      <c r="G8472">
        <f t="shared" si="795"/>
        <v>1.2679680725195077E-3</v>
      </c>
      <c r="H8472" s="38">
        <f>G8472*SUMIF('Manual Inputs'!$B$11:$B$22,'Expanded kW'!A8472,'Manual Inputs'!$C$11:$C$22)</f>
        <v>33768.206179385255</v>
      </c>
    </row>
    <row r="8473" spans="1:8" x14ac:dyDescent="0.2">
      <c r="A8473">
        <f t="shared" si="792"/>
        <v>2</v>
      </c>
      <c r="B8473" t="b">
        <f t="shared" si="793"/>
        <v>0</v>
      </c>
      <c r="C8473" t="str">
        <f t="shared" si="794"/>
        <v>OFF</v>
      </c>
      <c r="D8473" s="4">
        <f t="shared" si="796"/>
        <v>42782.958333312788</v>
      </c>
      <c r="E8473" t="str">
        <f t="shared" si="797"/>
        <v>LRKPLGS</v>
      </c>
      <c r="F8473" s="39">
        <v>69.340232849121094</v>
      </c>
      <c r="G8473">
        <f t="shared" si="795"/>
        <v>1.2275637636161715E-3</v>
      </c>
      <c r="H8473" s="38">
        <f>G8473*SUMIF('Manual Inputs'!$B$11:$B$22,'Expanded kW'!A8473,'Manual Inputs'!$C$11:$C$22)</f>
        <v>32692.168806557449</v>
      </c>
    </row>
    <row r="8474" spans="1:8" x14ac:dyDescent="0.2">
      <c r="A8474">
        <f t="shared" si="792"/>
        <v>2</v>
      </c>
      <c r="B8474" t="b">
        <f t="shared" si="793"/>
        <v>0</v>
      </c>
      <c r="C8474" t="str">
        <f t="shared" si="794"/>
        <v>OFF</v>
      </c>
      <c r="D8474" s="4">
        <f t="shared" si="796"/>
        <v>42782.999999979453</v>
      </c>
      <c r="E8474" t="str">
        <f t="shared" si="797"/>
        <v>LRKPLGS</v>
      </c>
      <c r="F8474" s="39">
        <v>68.199630737304688</v>
      </c>
      <c r="G8474">
        <f t="shared" si="795"/>
        <v>1.2073711313788881E-3</v>
      </c>
      <c r="H8474" s="38">
        <f>G8474*SUMIF('Manual Inputs'!$B$11:$B$22,'Expanded kW'!A8474,'Manual Inputs'!$C$11:$C$22)</f>
        <v>32154.403713357438</v>
      </c>
    </row>
    <row r="8475" spans="1:8" x14ac:dyDescent="0.2">
      <c r="A8475">
        <f t="shared" si="792"/>
        <v>2</v>
      </c>
      <c r="B8475" t="b">
        <f t="shared" si="793"/>
        <v>0</v>
      </c>
      <c r="C8475" t="str">
        <f t="shared" si="794"/>
        <v>OFF</v>
      </c>
      <c r="D8475" s="4">
        <f t="shared" si="796"/>
        <v>42783.041666646117</v>
      </c>
      <c r="E8475" t="str">
        <f t="shared" si="797"/>
        <v>LRKPLGS</v>
      </c>
      <c r="F8475" s="39">
        <v>66.43780517578125</v>
      </c>
      <c r="G8475">
        <f t="shared" si="795"/>
        <v>1.1761806791944418E-3</v>
      </c>
      <c r="H8475" s="38">
        <f>G8475*SUMIF('Manual Inputs'!$B$11:$B$22,'Expanded kW'!A8475,'Manual Inputs'!$C$11:$C$22)</f>
        <v>31323.747450775216</v>
      </c>
    </row>
    <row r="8476" spans="1:8" x14ac:dyDescent="0.2">
      <c r="A8476">
        <f t="shared" si="792"/>
        <v>2</v>
      </c>
      <c r="B8476" t="b">
        <f t="shared" si="793"/>
        <v>0</v>
      </c>
      <c r="C8476" t="str">
        <f t="shared" si="794"/>
        <v>OFF</v>
      </c>
      <c r="D8476" s="4">
        <f t="shared" si="796"/>
        <v>42783.083333312781</v>
      </c>
      <c r="E8476" t="str">
        <f t="shared" si="797"/>
        <v>LRKPLGS</v>
      </c>
      <c r="F8476" s="39">
        <v>67.235931396484375</v>
      </c>
      <c r="G8476">
        <f t="shared" si="795"/>
        <v>1.1903102946726439E-3</v>
      </c>
      <c r="H8476" s="38">
        <f>G8476*SUMIF('Manual Inputs'!$B$11:$B$22,'Expanded kW'!A8476,'Manual Inputs'!$C$11:$C$22)</f>
        <v>31700.043809527597</v>
      </c>
    </row>
    <row r="8477" spans="1:8" x14ac:dyDescent="0.2">
      <c r="A8477">
        <f t="shared" si="792"/>
        <v>2</v>
      </c>
      <c r="B8477" t="b">
        <f t="shared" si="793"/>
        <v>0</v>
      </c>
      <c r="C8477" t="str">
        <f t="shared" si="794"/>
        <v>OFF</v>
      </c>
      <c r="D8477" s="4">
        <f t="shared" si="796"/>
        <v>42783.124999979445</v>
      </c>
      <c r="E8477" t="str">
        <f t="shared" si="797"/>
        <v>LRKPLGS</v>
      </c>
      <c r="F8477" s="39">
        <v>69.024787902832031</v>
      </c>
      <c r="G8477">
        <f t="shared" si="795"/>
        <v>1.2219792887799984E-3</v>
      </c>
      <c r="H8477" s="38">
        <f>G8477*SUMIF('Manual Inputs'!$B$11:$B$22,'Expanded kW'!A8477,'Manual Inputs'!$C$11:$C$22)</f>
        <v>32543.444480008144</v>
      </c>
    </row>
    <row r="8478" spans="1:8" x14ac:dyDescent="0.2">
      <c r="A8478">
        <f t="shared" si="792"/>
        <v>2</v>
      </c>
      <c r="B8478" t="b">
        <f t="shared" si="793"/>
        <v>0</v>
      </c>
      <c r="C8478" t="str">
        <f t="shared" si="794"/>
        <v>OFF</v>
      </c>
      <c r="D8478" s="4">
        <f t="shared" si="796"/>
        <v>42783.16666664611</v>
      </c>
      <c r="E8478" t="str">
        <f t="shared" si="797"/>
        <v>LRKPLGS</v>
      </c>
      <c r="F8478" s="39">
        <v>72.721763610839844</v>
      </c>
      <c r="G8478">
        <f t="shared" si="795"/>
        <v>1.2874286423175695E-3</v>
      </c>
      <c r="H8478" s="38">
        <f>G8478*SUMIF('Manual Inputs'!$B$11:$B$22,'Expanded kW'!A8478,'Manual Inputs'!$C$11:$C$22)</f>
        <v>34286.47517018365</v>
      </c>
    </row>
    <row r="8479" spans="1:8" x14ac:dyDescent="0.2">
      <c r="A8479">
        <f t="shared" si="792"/>
        <v>2</v>
      </c>
      <c r="B8479" t="b">
        <f t="shared" si="793"/>
        <v>0</v>
      </c>
      <c r="C8479" t="str">
        <f t="shared" si="794"/>
        <v>OFF</v>
      </c>
      <c r="D8479" s="4">
        <f t="shared" si="796"/>
        <v>42783.208333312774</v>
      </c>
      <c r="E8479" t="str">
        <f t="shared" si="797"/>
        <v>LRKPLGS</v>
      </c>
      <c r="F8479" s="39">
        <v>87.113609313964844</v>
      </c>
      <c r="G8479">
        <f t="shared" si="795"/>
        <v>1.5422144650758108E-3</v>
      </c>
      <c r="H8479" s="38">
        <f>G8479*SUMIF('Manual Inputs'!$B$11:$B$22,'Expanded kW'!A8479,'Manual Inputs'!$C$11:$C$22)</f>
        <v>41071.866995853794</v>
      </c>
    </row>
    <row r="8480" spans="1:8" x14ac:dyDescent="0.2">
      <c r="A8480">
        <f t="shared" si="792"/>
        <v>2</v>
      </c>
      <c r="B8480" t="b">
        <f t="shared" si="793"/>
        <v>0</v>
      </c>
      <c r="C8480" t="str">
        <f t="shared" si="794"/>
        <v>OFF</v>
      </c>
      <c r="D8480" s="4">
        <f t="shared" si="796"/>
        <v>42783.249999979438</v>
      </c>
      <c r="E8480" t="str">
        <f t="shared" si="797"/>
        <v>LRKPLGS</v>
      </c>
      <c r="F8480" s="39">
        <v>97.717041015625</v>
      </c>
      <c r="G8480">
        <f t="shared" si="795"/>
        <v>1.7299321578510805E-3</v>
      </c>
      <c r="H8480" s="38">
        <f>G8480*SUMIF('Manual Inputs'!$B$11:$B$22,'Expanded kW'!A8480,'Manual Inputs'!$C$11:$C$22)</f>
        <v>46071.117284986198</v>
      </c>
    </row>
    <row r="8481" spans="1:8" x14ac:dyDescent="0.2">
      <c r="A8481">
        <f t="shared" si="792"/>
        <v>2</v>
      </c>
      <c r="B8481" t="b">
        <f t="shared" si="793"/>
        <v>0</v>
      </c>
      <c r="C8481" t="str">
        <f t="shared" si="794"/>
        <v>ON</v>
      </c>
      <c r="D8481" s="4">
        <f t="shared" si="796"/>
        <v>42783.291666646102</v>
      </c>
      <c r="E8481" t="str">
        <f t="shared" si="797"/>
        <v>LRKPLGS</v>
      </c>
      <c r="F8481" s="39">
        <v>101.81874084472656</v>
      </c>
      <c r="G8481">
        <f t="shared" si="795"/>
        <v>1.8025465387458159E-3</v>
      </c>
      <c r="H8481" s="38">
        <f>G8481*SUMIF('Manual Inputs'!$B$11:$B$22,'Expanded kW'!A8481,'Manual Inputs'!$C$11:$C$22)</f>
        <v>48004.965178150807</v>
      </c>
    </row>
    <row r="8482" spans="1:8" x14ac:dyDescent="0.2">
      <c r="A8482">
        <f t="shared" si="792"/>
        <v>2</v>
      </c>
      <c r="B8482" t="b">
        <f t="shared" si="793"/>
        <v>0</v>
      </c>
      <c r="C8482" t="str">
        <f t="shared" si="794"/>
        <v>ON</v>
      </c>
      <c r="D8482" s="4">
        <f t="shared" si="796"/>
        <v>42783.333333312767</v>
      </c>
      <c r="E8482" t="str">
        <f t="shared" si="797"/>
        <v>LRKPLGS</v>
      </c>
      <c r="F8482" s="39">
        <v>110.42430877685547</v>
      </c>
      <c r="G8482">
        <f t="shared" si="795"/>
        <v>1.9548950804907646E-3</v>
      </c>
      <c r="H8482" s="38">
        <f>G8482*SUMIF('Manual Inputs'!$B$11:$B$22,'Expanded kW'!A8482,'Manual Inputs'!$C$11:$C$22)</f>
        <v>52062.273150069756</v>
      </c>
    </row>
    <row r="8483" spans="1:8" x14ac:dyDescent="0.2">
      <c r="A8483">
        <f t="shared" si="792"/>
        <v>2</v>
      </c>
      <c r="B8483" t="b">
        <f t="shared" si="793"/>
        <v>0</v>
      </c>
      <c r="C8483" t="str">
        <f t="shared" si="794"/>
        <v>ON</v>
      </c>
      <c r="D8483" s="4">
        <f t="shared" si="796"/>
        <v>42783.374999979431</v>
      </c>
      <c r="E8483" t="str">
        <f t="shared" si="797"/>
        <v>LRKPLGS</v>
      </c>
      <c r="F8483" s="39">
        <v>110.13394165039062</v>
      </c>
      <c r="G8483">
        <f t="shared" si="795"/>
        <v>1.9497545704585991E-3</v>
      </c>
      <c r="H8483" s="38">
        <f>G8483*SUMIF('Manual Inputs'!$B$11:$B$22,'Expanded kW'!A8483,'Manual Inputs'!$C$11:$C$22)</f>
        <v>51925.372382301655</v>
      </c>
    </row>
    <row r="8484" spans="1:8" x14ac:dyDescent="0.2">
      <c r="A8484">
        <f t="shared" si="792"/>
        <v>2</v>
      </c>
      <c r="B8484" t="b">
        <f t="shared" si="793"/>
        <v>0</v>
      </c>
      <c r="C8484" t="str">
        <f t="shared" si="794"/>
        <v>ON</v>
      </c>
      <c r="D8484" s="4">
        <f t="shared" si="796"/>
        <v>42783.416666646095</v>
      </c>
      <c r="E8484" t="str">
        <f t="shared" si="797"/>
        <v>LRKPLGS</v>
      </c>
      <c r="F8484" s="39">
        <v>101.98743438720703</v>
      </c>
      <c r="G8484">
        <f t="shared" si="795"/>
        <v>1.8055330023239763E-3</v>
      </c>
      <c r="H8484" s="38">
        <f>G8484*SUMIF('Manual Inputs'!$B$11:$B$22,'Expanded kW'!A8484,'Manual Inputs'!$C$11:$C$22)</f>
        <v>48084.499923575553</v>
      </c>
    </row>
    <row r="8485" spans="1:8" x14ac:dyDescent="0.2">
      <c r="A8485">
        <f t="shared" si="792"/>
        <v>2</v>
      </c>
      <c r="B8485" t="b">
        <f t="shared" si="793"/>
        <v>0</v>
      </c>
      <c r="C8485" t="str">
        <f t="shared" si="794"/>
        <v>ON</v>
      </c>
      <c r="D8485" s="4">
        <f t="shared" si="796"/>
        <v>42783.458333312759</v>
      </c>
      <c r="E8485" t="str">
        <f t="shared" si="797"/>
        <v>LRKPLGS</v>
      </c>
      <c r="F8485" s="39">
        <v>99.499557495117188</v>
      </c>
      <c r="G8485">
        <f t="shared" si="795"/>
        <v>1.7614889113888789E-3</v>
      </c>
      <c r="H8485" s="38">
        <f>G8485*SUMIF('Manual Inputs'!$B$11:$B$22,'Expanded kW'!A8485,'Manual Inputs'!$C$11:$C$22)</f>
        <v>46911.528792902951</v>
      </c>
    </row>
    <row r="8486" spans="1:8" x14ac:dyDescent="0.2">
      <c r="A8486">
        <f t="shared" si="792"/>
        <v>2</v>
      </c>
      <c r="B8486" t="b">
        <f t="shared" si="793"/>
        <v>0</v>
      </c>
      <c r="C8486" t="str">
        <f t="shared" si="794"/>
        <v>ON</v>
      </c>
      <c r="D8486" s="4">
        <f t="shared" si="796"/>
        <v>42783.499999979424</v>
      </c>
      <c r="E8486" t="str">
        <f t="shared" si="797"/>
        <v>LRKPLGS</v>
      </c>
      <c r="F8486" s="39">
        <v>110.43581390380859</v>
      </c>
      <c r="G8486">
        <f t="shared" si="795"/>
        <v>1.9550987613317877E-3</v>
      </c>
      <c r="H8486" s="38">
        <f>G8486*SUMIF('Manual Inputs'!$B$11:$B$22,'Expanded kW'!A8486,'Manual Inputs'!$C$11:$C$22)</f>
        <v>52067.697526900316</v>
      </c>
    </row>
    <row r="8487" spans="1:8" x14ac:dyDescent="0.2">
      <c r="A8487">
        <f t="shared" si="792"/>
        <v>2</v>
      </c>
      <c r="B8487" t="b">
        <f t="shared" si="793"/>
        <v>0</v>
      </c>
      <c r="C8487" t="str">
        <f t="shared" si="794"/>
        <v>ON</v>
      </c>
      <c r="D8487" s="4">
        <f t="shared" si="796"/>
        <v>42783.541666646088</v>
      </c>
      <c r="E8487" t="str">
        <f t="shared" si="797"/>
        <v>LRKPLGS</v>
      </c>
      <c r="F8487" s="39">
        <v>106.49874114990234</v>
      </c>
      <c r="G8487">
        <f t="shared" si="795"/>
        <v>1.8853988533731271E-3</v>
      </c>
      <c r="H8487" s="38">
        <f>G8487*SUMIF('Manual Inputs'!$B$11:$B$22,'Expanded kW'!A8487,'Manual Inputs'!$C$11:$C$22)</f>
        <v>50211.467142522073</v>
      </c>
    </row>
    <row r="8488" spans="1:8" x14ac:dyDescent="0.2">
      <c r="A8488">
        <f t="shared" si="792"/>
        <v>2</v>
      </c>
      <c r="B8488" t="b">
        <f t="shared" si="793"/>
        <v>0</v>
      </c>
      <c r="C8488" t="str">
        <f t="shared" si="794"/>
        <v>ON</v>
      </c>
      <c r="D8488" s="4">
        <f t="shared" si="796"/>
        <v>42783.583333312752</v>
      </c>
      <c r="E8488" t="str">
        <f t="shared" si="797"/>
        <v>LRKPLGS</v>
      </c>
      <c r="F8488" s="39">
        <v>102.49687194824219</v>
      </c>
      <c r="G8488">
        <f t="shared" si="795"/>
        <v>1.8145518224815681E-3</v>
      </c>
      <c r="H8488" s="38">
        <f>G8488*SUMIF('Manual Inputs'!$B$11:$B$22,'Expanded kW'!A8488,'Manual Inputs'!$C$11:$C$22)</f>
        <v>48324.686869269855</v>
      </c>
    </row>
    <row r="8489" spans="1:8" x14ac:dyDescent="0.2">
      <c r="A8489">
        <f t="shared" si="792"/>
        <v>2</v>
      </c>
      <c r="B8489" t="b">
        <f t="shared" si="793"/>
        <v>0</v>
      </c>
      <c r="C8489" t="str">
        <f t="shared" si="794"/>
        <v>ON</v>
      </c>
      <c r="D8489" s="4">
        <f t="shared" si="796"/>
        <v>42783.624999979416</v>
      </c>
      <c r="E8489" t="str">
        <f t="shared" si="797"/>
        <v>LRKPLGS</v>
      </c>
      <c r="F8489" s="39">
        <v>93.887664794921875</v>
      </c>
      <c r="G8489">
        <f t="shared" si="795"/>
        <v>1.662138853839293E-3</v>
      </c>
      <c r="H8489" s="38">
        <f>G8489*SUMIF('Manual Inputs'!$B$11:$B$22,'Expanded kW'!A8489,'Manual Inputs'!$C$11:$C$22)</f>
        <v>44265.663096456883</v>
      </c>
    </row>
    <row r="8490" spans="1:8" x14ac:dyDescent="0.2">
      <c r="A8490">
        <f t="shared" si="792"/>
        <v>2</v>
      </c>
      <c r="B8490" t="b">
        <f t="shared" si="793"/>
        <v>0</v>
      </c>
      <c r="C8490" t="str">
        <f t="shared" si="794"/>
        <v>ON</v>
      </c>
      <c r="D8490" s="4">
        <f t="shared" si="796"/>
        <v>42783.666666646081</v>
      </c>
      <c r="E8490" t="str">
        <f t="shared" si="797"/>
        <v>LRKPLGS</v>
      </c>
      <c r="F8490" s="39">
        <v>82.348258972167969</v>
      </c>
      <c r="G8490">
        <f t="shared" si="795"/>
        <v>1.4578511573659215E-3</v>
      </c>
      <c r="H8490" s="38">
        <f>G8490*SUMIF('Manual Inputs'!$B$11:$B$22,'Expanded kW'!A8490,'Manual Inputs'!$C$11:$C$22)</f>
        <v>38825.124644477568</v>
      </c>
    </row>
    <row r="8491" spans="1:8" x14ac:dyDescent="0.2">
      <c r="A8491">
        <f t="shared" si="792"/>
        <v>2</v>
      </c>
      <c r="B8491" t="b">
        <f t="shared" si="793"/>
        <v>0</v>
      </c>
      <c r="C8491" t="str">
        <f t="shared" si="794"/>
        <v>ON</v>
      </c>
      <c r="D8491" s="4">
        <f t="shared" si="796"/>
        <v>42783.708333312745</v>
      </c>
      <c r="E8491" t="str">
        <f t="shared" si="797"/>
        <v>LRKPLGS</v>
      </c>
      <c r="F8491" s="39">
        <v>74.459228515625</v>
      </c>
      <c r="G8491">
        <f t="shared" si="795"/>
        <v>1.3181878259838544E-3</v>
      </c>
      <c r="H8491" s="38">
        <f>G8491*SUMIF('Manual Inputs'!$B$11:$B$22,'Expanded kW'!A8491,'Manual Inputs'!$C$11:$C$22)</f>
        <v>35105.645998269865</v>
      </c>
    </row>
    <row r="8492" spans="1:8" x14ac:dyDescent="0.2">
      <c r="A8492">
        <f t="shared" si="792"/>
        <v>2</v>
      </c>
      <c r="B8492" t="b">
        <f t="shared" si="793"/>
        <v>0</v>
      </c>
      <c r="C8492" t="str">
        <f t="shared" si="794"/>
        <v>ON</v>
      </c>
      <c r="D8492" s="4">
        <f t="shared" si="796"/>
        <v>42783.749999979409</v>
      </c>
      <c r="E8492" t="str">
        <f t="shared" si="797"/>
        <v>LRKPLGS</v>
      </c>
      <c r="F8492" s="39">
        <v>73.174888610839844</v>
      </c>
      <c r="G8492">
        <f t="shared" si="795"/>
        <v>1.295450533902487E-3</v>
      </c>
      <c r="H8492" s="38">
        <f>G8492*SUMIF('Manual Inputs'!$B$11:$B$22,'Expanded kW'!A8492,'Manual Inputs'!$C$11:$C$22)</f>
        <v>34500.112165356491</v>
      </c>
    </row>
    <row r="8493" spans="1:8" x14ac:dyDescent="0.2">
      <c r="A8493">
        <f t="shared" si="792"/>
        <v>2</v>
      </c>
      <c r="B8493" t="b">
        <f t="shared" si="793"/>
        <v>0</v>
      </c>
      <c r="C8493" t="str">
        <f t="shared" si="794"/>
        <v>ON</v>
      </c>
      <c r="D8493" s="4">
        <f t="shared" si="796"/>
        <v>42783.791666646073</v>
      </c>
      <c r="E8493" t="str">
        <f t="shared" si="797"/>
        <v>LRKPLGS</v>
      </c>
      <c r="F8493" s="39">
        <v>73.960472106933594</v>
      </c>
      <c r="G8493">
        <f t="shared" si="795"/>
        <v>1.3093580994452498E-3</v>
      </c>
      <c r="H8493" s="38">
        <f>G8493*SUMIF('Manual Inputs'!$B$11:$B$22,'Expanded kW'!A8493,'Manual Inputs'!$C$11:$C$22)</f>
        <v>34870.49494618483</v>
      </c>
    </row>
    <row r="8494" spans="1:8" x14ac:dyDescent="0.2">
      <c r="A8494">
        <f t="shared" si="792"/>
        <v>2</v>
      </c>
      <c r="B8494" t="b">
        <f t="shared" si="793"/>
        <v>0</v>
      </c>
      <c r="C8494" t="str">
        <f t="shared" si="794"/>
        <v>ON</v>
      </c>
      <c r="D8494" s="4">
        <f t="shared" si="796"/>
        <v>42783.833333312738</v>
      </c>
      <c r="E8494" t="str">
        <f t="shared" si="797"/>
        <v>LRKPLGS</v>
      </c>
      <c r="F8494" s="39">
        <v>68.421539306640625</v>
      </c>
      <c r="G8494">
        <f t="shared" si="795"/>
        <v>1.2112996863802167E-3</v>
      </c>
      <c r="H8494" s="38">
        <f>G8494*SUMIF('Manual Inputs'!$B$11:$B$22,'Expanded kW'!A8494,'Manual Inputs'!$C$11:$C$22)</f>
        <v>32259.028000156963</v>
      </c>
    </row>
    <row r="8495" spans="1:8" x14ac:dyDescent="0.2">
      <c r="A8495">
        <f t="shared" si="792"/>
        <v>2</v>
      </c>
      <c r="B8495" t="b">
        <f t="shared" si="793"/>
        <v>0</v>
      </c>
      <c r="C8495" t="str">
        <f t="shared" si="794"/>
        <v>OFF</v>
      </c>
      <c r="D8495" s="4">
        <f t="shared" si="796"/>
        <v>42783.874999979402</v>
      </c>
      <c r="E8495" t="str">
        <f t="shared" si="797"/>
        <v>LRKPLGS</v>
      </c>
      <c r="F8495" s="39">
        <v>65.194992065429687</v>
      </c>
      <c r="G8495">
        <f t="shared" si="795"/>
        <v>1.1541785560903221E-3</v>
      </c>
      <c r="H8495" s="38">
        <f>G8495*SUMIF('Manual Inputs'!$B$11:$B$22,'Expanded kW'!A8495,'Manual Inputs'!$C$11:$C$22)</f>
        <v>30737.792452801321</v>
      </c>
    </row>
    <row r="8496" spans="1:8" x14ac:dyDescent="0.2">
      <c r="A8496">
        <f t="shared" si="792"/>
        <v>2</v>
      </c>
      <c r="B8496" t="b">
        <f t="shared" si="793"/>
        <v>0</v>
      </c>
      <c r="C8496" t="str">
        <f t="shared" si="794"/>
        <v>OFF</v>
      </c>
      <c r="D8496" s="4">
        <f t="shared" si="796"/>
        <v>42783.916666646066</v>
      </c>
      <c r="E8496" t="str">
        <f t="shared" si="797"/>
        <v>LRKPLGS</v>
      </c>
      <c r="F8496" s="39">
        <v>62.144805908203125</v>
      </c>
      <c r="G8496">
        <f t="shared" si="795"/>
        <v>1.1001796315836467E-3</v>
      </c>
      <c r="H8496" s="38">
        <f>G8496*SUMIF('Manual Inputs'!$B$11:$B$22,'Expanded kW'!A8496,'Manual Inputs'!$C$11:$C$22)</f>
        <v>29299.706703068518</v>
      </c>
    </row>
    <row r="8497" spans="1:8" x14ac:dyDescent="0.2">
      <c r="A8497">
        <f t="shared" si="792"/>
        <v>2</v>
      </c>
      <c r="B8497" t="b">
        <f t="shared" si="793"/>
        <v>0</v>
      </c>
      <c r="C8497" t="str">
        <f t="shared" si="794"/>
        <v>OFF</v>
      </c>
      <c r="D8497" s="4">
        <f t="shared" si="796"/>
        <v>42783.95833331273</v>
      </c>
      <c r="E8497" t="str">
        <f t="shared" si="797"/>
        <v>LRKPLGS</v>
      </c>
      <c r="F8497" s="39">
        <v>60.569664001464844</v>
      </c>
      <c r="G8497">
        <f t="shared" si="795"/>
        <v>1.0722941306584835E-3</v>
      </c>
      <c r="H8497" s="38">
        <f>G8497*SUMIF('Manual Inputs'!$B$11:$B$22,'Expanded kW'!A8497,'Manual Inputs'!$C$11:$C$22)</f>
        <v>28557.067069575805</v>
      </c>
    </row>
    <row r="8498" spans="1:8" x14ac:dyDescent="0.2">
      <c r="A8498">
        <f t="shared" si="792"/>
        <v>2</v>
      </c>
      <c r="B8498" t="b">
        <f t="shared" si="793"/>
        <v>0</v>
      </c>
      <c r="C8498" t="str">
        <f t="shared" si="794"/>
        <v>OFF</v>
      </c>
      <c r="D8498" s="4">
        <f t="shared" si="796"/>
        <v>42783.999999979394</v>
      </c>
      <c r="E8498" t="str">
        <f t="shared" si="797"/>
        <v>LRKPLGS</v>
      </c>
      <c r="F8498" s="39">
        <v>59.757362365722656</v>
      </c>
      <c r="G8498">
        <f t="shared" si="795"/>
        <v>1.0579135609345112E-3</v>
      </c>
      <c r="H8498" s="38">
        <f>G8498*SUMIF('Manual Inputs'!$B$11:$B$22,'Expanded kW'!A8498,'Manual Inputs'!$C$11:$C$22)</f>
        <v>28174.087360590547</v>
      </c>
    </row>
    <row r="8499" spans="1:8" x14ac:dyDescent="0.2">
      <c r="A8499">
        <f t="shared" si="792"/>
        <v>2</v>
      </c>
      <c r="B8499" t="b">
        <f t="shared" si="793"/>
        <v>0</v>
      </c>
      <c r="C8499" t="str">
        <f t="shared" si="794"/>
        <v>OFF</v>
      </c>
      <c r="D8499" s="4">
        <f t="shared" si="796"/>
        <v>42784.041666646059</v>
      </c>
      <c r="E8499" t="str">
        <f t="shared" si="797"/>
        <v>LRKPLGS</v>
      </c>
      <c r="F8499" s="39">
        <v>60.843429565429688</v>
      </c>
      <c r="G8499">
        <f t="shared" si="795"/>
        <v>1.0771407351799947E-3</v>
      </c>
      <c r="H8499" s="38">
        <f>G8499*SUMIF('Manual Inputs'!$B$11:$B$22,'Expanded kW'!A8499,'Manual Inputs'!$C$11:$C$22)</f>
        <v>28686.140619848353</v>
      </c>
    </row>
    <row r="8500" spans="1:8" x14ac:dyDescent="0.2">
      <c r="A8500">
        <f t="shared" si="792"/>
        <v>2</v>
      </c>
      <c r="B8500" t="b">
        <f t="shared" si="793"/>
        <v>0</v>
      </c>
      <c r="C8500" t="str">
        <f t="shared" si="794"/>
        <v>OFF</v>
      </c>
      <c r="D8500" s="4">
        <f t="shared" si="796"/>
        <v>42784.083333312723</v>
      </c>
      <c r="E8500" t="str">
        <f t="shared" si="797"/>
        <v>LRKPLGS</v>
      </c>
      <c r="F8500" s="39">
        <v>60.889541625976562</v>
      </c>
      <c r="G8500">
        <f t="shared" si="795"/>
        <v>1.0779570793465363E-3</v>
      </c>
      <c r="H8500" s="38">
        <f>G8500*SUMIF('Manual Inputs'!$B$11:$B$22,'Expanded kW'!A8500,'Manual Inputs'!$C$11:$C$22)</f>
        <v>28707.881291972961</v>
      </c>
    </row>
    <row r="8501" spans="1:8" x14ac:dyDescent="0.2">
      <c r="A8501">
        <f t="shared" si="792"/>
        <v>2</v>
      </c>
      <c r="B8501" t="b">
        <f t="shared" si="793"/>
        <v>0</v>
      </c>
      <c r="C8501" t="str">
        <f t="shared" si="794"/>
        <v>OFF</v>
      </c>
      <c r="D8501" s="4">
        <f t="shared" si="796"/>
        <v>42784.124999979387</v>
      </c>
      <c r="E8501" t="str">
        <f t="shared" si="797"/>
        <v>LRKPLGS</v>
      </c>
      <c r="F8501" s="39">
        <v>61.765186309814453</v>
      </c>
      <c r="G8501">
        <f t="shared" si="795"/>
        <v>1.0934590417645375E-3</v>
      </c>
      <c r="H8501" s="38">
        <f>G8501*SUMIF('Manual Inputs'!$B$11:$B$22,'Expanded kW'!A8501,'Manual Inputs'!$C$11:$C$22)</f>
        <v>29120.725648594638</v>
      </c>
    </row>
    <row r="8502" spans="1:8" x14ac:dyDescent="0.2">
      <c r="A8502">
        <f t="shared" si="792"/>
        <v>2</v>
      </c>
      <c r="B8502" t="b">
        <f t="shared" si="793"/>
        <v>0</v>
      </c>
      <c r="C8502" t="str">
        <f t="shared" si="794"/>
        <v>OFF</v>
      </c>
      <c r="D8502" s="4">
        <f t="shared" si="796"/>
        <v>42784.166666646051</v>
      </c>
      <c r="E8502" t="str">
        <f t="shared" si="797"/>
        <v>LRKPLGS</v>
      </c>
      <c r="F8502" s="39">
        <v>62.085918426513672</v>
      </c>
      <c r="G8502">
        <f t="shared" si="795"/>
        <v>1.0991371179421095E-3</v>
      </c>
      <c r="H8502" s="38">
        <f>G8502*SUMIF('Manual Inputs'!$B$11:$B$22,'Expanded kW'!A8502,'Manual Inputs'!$C$11:$C$22)</f>
        <v>29271.942742480536</v>
      </c>
    </row>
    <row r="8503" spans="1:8" x14ac:dyDescent="0.2">
      <c r="A8503">
        <f t="shared" si="792"/>
        <v>2</v>
      </c>
      <c r="B8503" t="b">
        <f t="shared" si="793"/>
        <v>0</v>
      </c>
      <c r="C8503" t="str">
        <f t="shared" si="794"/>
        <v>OFF</v>
      </c>
      <c r="D8503" s="4">
        <f t="shared" si="796"/>
        <v>42784.208333312716</v>
      </c>
      <c r="E8503" t="str">
        <f t="shared" si="797"/>
        <v>LRKPLGS</v>
      </c>
      <c r="F8503" s="39">
        <v>69.218170166015625</v>
      </c>
      <c r="G8503">
        <f t="shared" si="795"/>
        <v>1.2254028287517606E-3</v>
      </c>
      <c r="H8503" s="38">
        <f>G8503*SUMIF('Manual Inputs'!$B$11:$B$22,'Expanded kW'!A8503,'Manual Inputs'!$C$11:$C$22)</f>
        <v>32634.619333804043</v>
      </c>
    </row>
    <row r="8504" spans="1:8" x14ac:dyDescent="0.2">
      <c r="A8504">
        <f t="shared" si="792"/>
        <v>2</v>
      </c>
      <c r="B8504" t="b">
        <f t="shared" si="793"/>
        <v>0</v>
      </c>
      <c r="C8504" t="str">
        <f t="shared" si="794"/>
        <v>OFF</v>
      </c>
      <c r="D8504" s="4">
        <f t="shared" si="796"/>
        <v>42784.24999997938</v>
      </c>
      <c r="E8504" t="str">
        <f t="shared" si="797"/>
        <v>LRKPLGS</v>
      </c>
      <c r="F8504" s="39">
        <v>77.674270629882813</v>
      </c>
      <c r="G8504">
        <f t="shared" si="795"/>
        <v>1.3751052754327258E-3</v>
      </c>
      <c r="H8504" s="38">
        <f>G8504*SUMIF('Manual Inputs'!$B$11:$B$22,'Expanded kW'!A8504,'Manual Inputs'!$C$11:$C$22)</f>
        <v>36621.457168794943</v>
      </c>
    </row>
    <row r="8505" spans="1:8" x14ac:dyDescent="0.2">
      <c r="A8505">
        <f t="shared" si="792"/>
        <v>2</v>
      </c>
      <c r="B8505" t="b">
        <f t="shared" si="793"/>
        <v>0</v>
      </c>
      <c r="C8505" t="str">
        <f t="shared" si="794"/>
        <v>OFF</v>
      </c>
      <c r="D8505" s="4">
        <f t="shared" si="796"/>
        <v>42784.291666646044</v>
      </c>
      <c r="E8505" t="str">
        <f t="shared" si="797"/>
        <v>LRKPLGS</v>
      </c>
      <c r="F8505" s="39">
        <v>79.756767272949219</v>
      </c>
      <c r="G8505">
        <f t="shared" si="795"/>
        <v>1.4119727232597783E-3</v>
      </c>
      <c r="H8505" s="38">
        <f>G8505*SUMIF('Manual Inputs'!$B$11:$B$22,'Expanded kW'!A8505,'Manual Inputs'!$C$11:$C$22)</f>
        <v>37603.301748728154</v>
      </c>
    </row>
    <row r="8506" spans="1:8" x14ac:dyDescent="0.2">
      <c r="A8506">
        <f t="shared" si="792"/>
        <v>2</v>
      </c>
      <c r="B8506" t="b">
        <f t="shared" si="793"/>
        <v>0</v>
      </c>
      <c r="C8506" t="str">
        <f t="shared" si="794"/>
        <v>OFF</v>
      </c>
      <c r="D8506" s="4">
        <f t="shared" si="796"/>
        <v>42784.333333312708</v>
      </c>
      <c r="E8506" t="str">
        <f t="shared" si="797"/>
        <v>LRKPLGS</v>
      </c>
      <c r="F8506" s="39">
        <v>81.002029418945313</v>
      </c>
      <c r="G8506">
        <f t="shared" si="795"/>
        <v>1.4340182028293941E-3</v>
      </c>
      <c r="H8506" s="38">
        <f>G8506*SUMIF('Manual Inputs'!$B$11:$B$22,'Expanded kW'!A8506,'Manual Inputs'!$C$11:$C$22)</f>
        <v>38190.411405165309</v>
      </c>
    </row>
    <row r="8507" spans="1:8" x14ac:dyDescent="0.2">
      <c r="A8507">
        <f t="shared" si="792"/>
        <v>2</v>
      </c>
      <c r="B8507" t="b">
        <f t="shared" si="793"/>
        <v>0</v>
      </c>
      <c r="C8507" t="str">
        <f t="shared" si="794"/>
        <v>OFF</v>
      </c>
      <c r="D8507" s="4">
        <f t="shared" si="796"/>
        <v>42784.374999979373</v>
      </c>
      <c r="E8507" t="str">
        <f t="shared" si="797"/>
        <v>LRKPLGS</v>
      </c>
      <c r="F8507" s="39">
        <v>81.452163696289063</v>
      </c>
      <c r="G8507">
        <f t="shared" si="795"/>
        <v>1.4419871482009951E-3</v>
      </c>
      <c r="H8507" s="38">
        <f>G8507*SUMIF('Manual Inputs'!$B$11:$B$22,'Expanded kW'!A8507,'Manual Inputs'!$C$11:$C$22)</f>
        <v>38402.638350127556</v>
      </c>
    </row>
    <row r="8508" spans="1:8" x14ac:dyDescent="0.2">
      <c r="A8508">
        <f t="shared" si="792"/>
        <v>2</v>
      </c>
      <c r="B8508" t="b">
        <f t="shared" si="793"/>
        <v>0</v>
      </c>
      <c r="C8508" t="str">
        <f t="shared" si="794"/>
        <v>OFF</v>
      </c>
      <c r="D8508" s="4">
        <f t="shared" si="796"/>
        <v>42784.416666646037</v>
      </c>
      <c r="E8508" t="str">
        <f t="shared" si="797"/>
        <v>LRKPLGS</v>
      </c>
      <c r="F8508" s="39">
        <v>82.954673767089844</v>
      </c>
      <c r="G8508">
        <f t="shared" si="795"/>
        <v>1.4685868125170459E-3</v>
      </c>
      <c r="H8508" s="38">
        <f>G8508*SUMIF('Manual Inputs'!$B$11:$B$22,'Expanded kW'!A8508,'Manual Inputs'!$C$11:$C$22)</f>
        <v>39111.03390707721</v>
      </c>
    </row>
    <row r="8509" spans="1:8" x14ac:dyDescent="0.2">
      <c r="A8509">
        <f t="shared" si="792"/>
        <v>2</v>
      </c>
      <c r="B8509" t="b">
        <f t="shared" si="793"/>
        <v>0</v>
      </c>
      <c r="C8509" t="str">
        <f t="shared" si="794"/>
        <v>OFF</v>
      </c>
      <c r="D8509" s="4">
        <f t="shared" si="796"/>
        <v>42784.458333312701</v>
      </c>
      <c r="E8509" t="str">
        <f t="shared" si="797"/>
        <v>LRKPLGS</v>
      </c>
      <c r="F8509" s="39">
        <v>81.541839599609375</v>
      </c>
      <c r="G8509">
        <f t="shared" si="795"/>
        <v>1.443574724199263E-3</v>
      </c>
      <c r="H8509" s="38">
        <f>G8509*SUMIF('Manual Inputs'!$B$11:$B$22,'Expanded kW'!A8509,'Manual Inputs'!$C$11:$C$22)</f>
        <v>38444.918274044277</v>
      </c>
    </row>
    <row r="8510" spans="1:8" x14ac:dyDescent="0.2">
      <c r="A8510">
        <f t="shared" si="792"/>
        <v>2</v>
      </c>
      <c r="B8510" t="b">
        <f t="shared" si="793"/>
        <v>0</v>
      </c>
      <c r="C8510" t="str">
        <f t="shared" si="794"/>
        <v>OFF</v>
      </c>
      <c r="D8510" s="4">
        <f t="shared" si="796"/>
        <v>42784.499999979365</v>
      </c>
      <c r="E8510" t="str">
        <f t="shared" si="797"/>
        <v>LRKPLGS</v>
      </c>
      <c r="F8510" s="39">
        <v>75.768630981445313</v>
      </c>
      <c r="G8510">
        <f t="shared" si="795"/>
        <v>1.3413688127354882E-3</v>
      </c>
      <c r="H8510" s="38">
        <f>G8510*SUMIF('Manual Inputs'!$B$11:$B$22,'Expanded kW'!A8510,'Manual Inputs'!$C$11:$C$22)</f>
        <v>35722.99619583071</v>
      </c>
    </row>
    <row r="8511" spans="1:8" x14ac:dyDescent="0.2">
      <c r="A8511">
        <f t="shared" si="792"/>
        <v>2</v>
      </c>
      <c r="B8511" t="b">
        <f t="shared" si="793"/>
        <v>0</v>
      </c>
      <c r="C8511" t="str">
        <f t="shared" si="794"/>
        <v>OFF</v>
      </c>
      <c r="D8511" s="4">
        <f t="shared" si="796"/>
        <v>42784.54166664603</v>
      </c>
      <c r="E8511" t="str">
        <f t="shared" si="797"/>
        <v>LRKPLGS</v>
      </c>
      <c r="F8511" s="39">
        <v>78.480056762695312</v>
      </c>
      <c r="G8511">
        <f t="shared" si="795"/>
        <v>1.3893704980491159E-3</v>
      </c>
      <c r="H8511" s="38">
        <f>G8511*SUMIF('Manual Inputs'!$B$11:$B$22,'Expanded kW'!A8511,'Manual Inputs'!$C$11:$C$22)</f>
        <v>37001.364982678548</v>
      </c>
    </row>
    <row r="8512" spans="1:8" x14ac:dyDescent="0.2">
      <c r="A8512">
        <f t="shared" si="792"/>
        <v>2</v>
      </c>
      <c r="B8512" t="b">
        <f t="shared" si="793"/>
        <v>0</v>
      </c>
      <c r="C8512" t="str">
        <f t="shared" si="794"/>
        <v>OFF</v>
      </c>
      <c r="D8512" s="4">
        <f t="shared" si="796"/>
        <v>42784.583333312694</v>
      </c>
      <c r="E8512" t="str">
        <f t="shared" si="797"/>
        <v>LRKPLGS</v>
      </c>
      <c r="F8512" s="39">
        <v>72.931686401367188</v>
      </c>
      <c r="G8512">
        <f t="shared" si="795"/>
        <v>1.2911450072650205E-3</v>
      </c>
      <c r="H8512" s="38">
        <f>G8512*SUMIF('Manual Inputs'!$B$11:$B$22,'Expanded kW'!A8512,'Manual Inputs'!$C$11:$C$22)</f>
        <v>34385.448464940193</v>
      </c>
    </row>
    <row r="8513" spans="1:8" x14ac:dyDescent="0.2">
      <c r="A8513">
        <f t="shared" si="792"/>
        <v>2</v>
      </c>
      <c r="B8513" t="b">
        <f t="shared" si="793"/>
        <v>0</v>
      </c>
      <c r="C8513" t="str">
        <f t="shared" si="794"/>
        <v>OFF</v>
      </c>
      <c r="D8513" s="4">
        <f t="shared" si="796"/>
        <v>42784.624999979358</v>
      </c>
      <c r="E8513" t="str">
        <f t="shared" si="797"/>
        <v>LRKPLGS</v>
      </c>
      <c r="F8513" s="39">
        <v>76.870216369628906</v>
      </c>
      <c r="G8513">
        <f t="shared" si="795"/>
        <v>1.3608707129959857E-3</v>
      </c>
      <c r="H8513" s="38">
        <f>G8513*SUMIF('Manual Inputs'!$B$11:$B$22,'Expanded kW'!A8513,'Manual Inputs'!$C$11:$C$22)</f>
        <v>36242.365889089415</v>
      </c>
    </row>
    <row r="8514" spans="1:8" x14ac:dyDescent="0.2">
      <c r="A8514">
        <f t="shared" ref="A8514:A8577" si="798">MONTH(D8514)</f>
        <v>2</v>
      </c>
      <c r="B8514" t="b">
        <f t="shared" ref="B8514:B8577" si="799">IF(ISNA(VLOOKUP(DATE(YEAR(D8514),MONTH(D8514),DAY(D8514)),Holidays,1,FALSE)),FALSE,TRUE)</f>
        <v>0</v>
      </c>
      <c r="C8514" t="str">
        <f t="shared" ref="C8514:C8577" si="800">IF(OR(HOUR(D8514)&lt;PkStart,HOUR(D8514)&gt;OPkStart-1,WEEKDAY(D8514,2)&gt;5,B8514)=TRUE,"OFF","ON")</f>
        <v>OFF</v>
      </c>
      <c r="D8514" s="4">
        <f t="shared" si="796"/>
        <v>42784.666666646022</v>
      </c>
      <c r="E8514" t="str">
        <f t="shared" si="797"/>
        <v>LRKPLGS</v>
      </c>
      <c r="F8514" s="39">
        <v>71.755683898925781</v>
      </c>
      <c r="G8514">
        <f t="shared" ref="G8514:G8577" si="801">IF(SUMIF($A$2:$A$8761,A8514,$F$2:$F$8761)=0,0,F8514/SUMIF($A$2:$A$8761,A8514,$F$2:$F$8761))</f>
        <v>1.2703256647476652E-3</v>
      </c>
      <c r="H8514" s="38">
        <f>G8514*SUMIF('Manual Inputs'!$B$11:$B$22,'Expanded kW'!A8514,'Manual Inputs'!$C$11:$C$22)</f>
        <v>33830.992981492302</v>
      </c>
    </row>
    <row r="8515" spans="1:8" x14ac:dyDescent="0.2">
      <c r="A8515">
        <f t="shared" si="798"/>
        <v>2</v>
      </c>
      <c r="B8515" t="b">
        <f t="shared" si="799"/>
        <v>0</v>
      </c>
      <c r="C8515" t="str">
        <f t="shared" si="800"/>
        <v>OFF</v>
      </c>
      <c r="D8515" s="4">
        <f t="shared" si="796"/>
        <v>42784.708333312687</v>
      </c>
      <c r="E8515" t="str">
        <f t="shared" si="797"/>
        <v>LRKPLGS</v>
      </c>
      <c r="F8515" s="39">
        <v>68.295097351074219</v>
      </c>
      <c r="G8515">
        <f t="shared" si="801"/>
        <v>1.2090612231320211E-3</v>
      </c>
      <c r="H8515" s="38">
        <f>G8515*SUMIF('Manual Inputs'!$B$11:$B$22,'Expanded kW'!A8515,'Manual Inputs'!$C$11:$C$22)</f>
        <v>32199.413811023758</v>
      </c>
    </row>
    <row r="8516" spans="1:8" x14ac:dyDescent="0.2">
      <c r="A8516">
        <f t="shared" si="798"/>
        <v>2</v>
      </c>
      <c r="B8516" t="b">
        <f t="shared" si="799"/>
        <v>0</v>
      </c>
      <c r="C8516" t="str">
        <f t="shared" si="800"/>
        <v>OFF</v>
      </c>
      <c r="D8516" s="4">
        <f t="shared" ref="D8516:D8579" si="802">+D8515+1/24</f>
        <v>42784.749999979351</v>
      </c>
      <c r="E8516" t="str">
        <f t="shared" ref="E8516:E8579" si="803">+E8515</f>
        <v>LRKPLGS</v>
      </c>
      <c r="F8516" s="39">
        <v>76.423759460449219</v>
      </c>
      <c r="G8516">
        <f t="shared" si="801"/>
        <v>1.3529668698560647E-3</v>
      </c>
      <c r="H8516" s="38">
        <f>G8516*SUMIF('Manual Inputs'!$B$11:$B$22,'Expanded kW'!A8516,'Manual Inputs'!$C$11:$C$22)</f>
        <v>36031.872730355513</v>
      </c>
    </row>
    <row r="8517" spans="1:8" x14ac:dyDescent="0.2">
      <c r="A8517">
        <f t="shared" si="798"/>
        <v>2</v>
      </c>
      <c r="B8517" t="b">
        <f t="shared" si="799"/>
        <v>0</v>
      </c>
      <c r="C8517" t="str">
        <f t="shared" si="800"/>
        <v>OFF</v>
      </c>
      <c r="D8517" s="4">
        <f t="shared" si="802"/>
        <v>42784.791666646015</v>
      </c>
      <c r="E8517" t="str">
        <f t="shared" si="803"/>
        <v>LRKPLGS</v>
      </c>
      <c r="F8517" s="39">
        <v>73.780426025390625</v>
      </c>
      <c r="G8517">
        <f t="shared" si="801"/>
        <v>1.3061706563634802E-3</v>
      </c>
      <c r="H8517" s="38">
        <f>G8517*SUMIF('Manual Inputs'!$B$11:$B$22,'Expanded kW'!A8517,'Manual Inputs'!$C$11:$C$22)</f>
        <v>34785.607765266803</v>
      </c>
    </row>
    <row r="8518" spans="1:8" x14ac:dyDescent="0.2">
      <c r="A8518">
        <f t="shared" si="798"/>
        <v>2</v>
      </c>
      <c r="B8518" t="b">
        <f t="shared" si="799"/>
        <v>0</v>
      </c>
      <c r="C8518" t="str">
        <f t="shared" si="800"/>
        <v>OFF</v>
      </c>
      <c r="D8518" s="4">
        <f t="shared" si="802"/>
        <v>42784.833333312679</v>
      </c>
      <c r="E8518" t="str">
        <f t="shared" si="803"/>
        <v>LRKPLGS</v>
      </c>
      <c r="F8518" s="39">
        <v>64.014778137207031</v>
      </c>
      <c r="G8518">
        <f t="shared" si="801"/>
        <v>1.1332846566603379E-3</v>
      </c>
      <c r="H8518" s="38">
        <f>G8518*SUMIF('Manual Inputs'!$B$11:$B$22,'Expanded kW'!A8518,'Manual Inputs'!$C$11:$C$22)</f>
        <v>30181.35138844464</v>
      </c>
    </row>
    <row r="8519" spans="1:8" x14ac:dyDescent="0.2">
      <c r="A8519">
        <f t="shared" si="798"/>
        <v>2</v>
      </c>
      <c r="B8519" t="b">
        <f t="shared" si="799"/>
        <v>0</v>
      </c>
      <c r="C8519" t="str">
        <f t="shared" si="800"/>
        <v>OFF</v>
      </c>
      <c r="D8519" s="4">
        <f t="shared" si="802"/>
        <v>42784.874999979344</v>
      </c>
      <c r="E8519" t="str">
        <f t="shared" si="803"/>
        <v>LRKPLGS</v>
      </c>
      <c r="F8519" s="39">
        <v>62.66021728515625</v>
      </c>
      <c r="G8519">
        <f t="shared" si="801"/>
        <v>1.1093042091010006E-3</v>
      </c>
      <c r="H8519" s="38">
        <f>G8519*SUMIF('Manual Inputs'!$B$11:$B$22,'Expanded kW'!A8519,'Manual Inputs'!$C$11:$C$22)</f>
        <v>29542.710152117153</v>
      </c>
    </row>
    <row r="8520" spans="1:8" x14ac:dyDescent="0.2">
      <c r="A8520">
        <f t="shared" si="798"/>
        <v>2</v>
      </c>
      <c r="B8520" t="b">
        <f t="shared" si="799"/>
        <v>0</v>
      </c>
      <c r="C8520" t="str">
        <f t="shared" si="800"/>
        <v>OFF</v>
      </c>
      <c r="D8520" s="4">
        <f t="shared" si="802"/>
        <v>42784.916666646008</v>
      </c>
      <c r="E8520" t="str">
        <f t="shared" si="803"/>
        <v>LRKPLGS</v>
      </c>
      <c r="F8520" s="39">
        <v>60.239421844482422</v>
      </c>
      <c r="G8520">
        <f t="shared" si="801"/>
        <v>1.0664476936265777E-3</v>
      </c>
      <c r="H8520" s="38">
        <f>G8520*SUMIF('Manual Inputs'!$B$11:$B$22,'Expanded kW'!A8520,'Manual Inputs'!$C$11:$C$22)</f>
        <v>28401.366231844222</v>
      </c>
    </row>
    <row r="8521" spans="1:8" x14ac:dyDescent="0.2">
      <c r="A8521">
        <f t="shared" si="798"/>
        <v>2</v>
      </c>
      <c r="B8521" t="b">
        <f t="shared" si="799"/>
        <v>0</v>
      </c>
      <c r="C8521" t="str">
        <f t="shared" si="800"/>
        <v>OFF</v>
      </c>
      <c r="D8521" s="4">
        <f t="shared" si="802"/>
        <v>42784.958333312672</v>
      </c>
      <c r="E8521" t="str">
        <f t="shared" si="803"/>
        <v>LRKPLGS</v>
      </c>
      <c r="F8521" s="39">
        <v>58.391960144042969</v>
      </c>
      <c r="G8521">
        <f t="shared" si="801"/>
        <v>1.0337411833519022E-3</v>
      </c>
      <c r="H8521" s="38">
        <f>G8521*SUMIF('Manual Inputs'!$B$11:$B$22,'Expanded kW'!A8521,'Manual Inputs'!$C$11:$C$22)</f>
        <v>27530.334692249653</v>
      </c>
    </row>
    <row r="8522" spans="1:8" x14ac:dyDescent="0.2">
      <c r="A8522">
        <f t="shared" si="798"/>
        <v>2</v>
      </c>
      <c r="B8522" t="b">
        <f t="shared" si="799"/>
        <v>0</v>
      </c>
      <c r="C8522" t="str">
        <f t="shared" si="800"/>
        <v>OFF</v>
      </c>
      <c r="D8522" s="4">
        <f t="shared" si="802"/>
        <v>42784.999999979336</v>
      </c>
      <c r="E8522" t="str">
        <f t="shared" si="803"/>
        <v>LRKPLGS</v>
      </c>
      <c r="F8522" s="39">
        <v>58.344310760498047</v>
      </c>
      <c r="G8522">
        <f t="shared" si="801"/>
        <v>1.0328976232109133E-3</v>
      </c>
      <c r="H8522" s="38">
        <f>G8522*SUMIF('Manual Inputs'!$B$11:$B$22,'Expanded kW'!A8522,'Manual Inputs'!$C$11:$C$22)</f>
        <v>27507.869211151992</v>
      </c>
    </row>
    <row r="8523" spans="1:8" x14ac:dyDescent="0.2">
      <c r="A8523">
        <f t="shared" si="798"/>
        <v>2</v>
      </c>
      <c r="B8523" t="b">
        <f t="shared" si="799"/>
        <v>0</v>
      </c>
      <c r="C8523" t="str">
        <f t="shared" si="800"/>
        <v>OFF</v>
      </c>
      <c r="D8523" s="4">
        <f t="shared" si="802"/>
        <v>42785.041666646001</v>
      </c>
      <c r="E8523" t="str">
        <f t="shared" si="803"/>
        <v>LRKPLGS</v>
      </c>
      <c r="F8523" s="39">
        <v>58.156143188476562</v>
      </c>
      <c r="G8523">
        <f t="shared" si="801"/>
        <v>1.029566401445278E-3</v>
      </c>
      <c r="H8523" s="38">
        <f>G8523*SUMIF('Manual Inputs'!$B$11:$B$22,'Expanded kW'!A8523,'Manual Inputs'!$C$11:$C$22)</f>
        <v>27419.152952557481</v>
      </c>
    </row>
    <row r="8524" spans="1:8" x14ac:dyDescent="0.2">
      <c r="A8524">
        <f t="shared" si="798"/>
        <v>2</v>
      </c>
      <c r="B8524" t="b">
        <f t="shared" si="799"/>
        <v>0</v>
      </c>
      <c r="C8524" t="str">
        <f t="shared" si="800"/>
        <v>OFF</v>
      </c>
      <c r="D8524" s="4">
        <f t="shared" si="802"/>
        <v>42785.083333312665</v>
      </c>
      <c r="E8524" t="str">
        <f t="shared" si="803"/>
        <v>LRKPLGS</v>
      </c>
      <c r="F8524" s="39">
        <v>57.463748931884766</v>
      </c>
      <c r="G8524">
        <f t="shared" si="801"/>
        <v>1.0173086101947426E-3</v>
      </c>
      <c r="H8524" s="38">
        <f>G8524*SUMIF('Manual Inputs'!$B$11:$B$22,'Expanded kW'!A8524,'Manual Inputs'!$C$11:$C$22)</f>
        <v>27092.706544936616</v>
      </c>
    </row>
    <row r="8525" spans="1:8" x14ac:dyDescent="0.2">
      <c r="A8525">
        <f t="shared" si="798"/>
        <v>2</v>
      </c>
      <c r="B8525" t="b">
        <f t="shared" si="799"/>
        <v>0</v>
      </c>
      <c r="C8525" t="str">
        <f t="shared" si="800"/>
        <v>OFF</v>
      </c>
      <c r="D8525" s="4">
        <f t="shared" si="802"/>
        <v>42785.124999979329</v>
      </c>
      <c r="E8525" t="str">
        <f t="shared" si="803"/>
        <v>LRKPLGS</v>
      </c>
      <c r="F8525" s="39">
        <v>57.293243408203125</v>
      </c>
      <c r="G8525">
        <f t="shared" si="801"/>
        <v>1.0142900682347897E-3</v>
      </c>
      <c r="H8525" s="38">
        <f>G8525*SUMIF('Manual Inputs'!$B$11:$B$22,'Expanded kW'!A8525,'Manual Inputs'!$C$11:$C$22)</f>
        <v>27012.317496131724</v>
      </c>
    </row>
    <row r="8526" spans="1:8" x14ac:dyDescent="0.2">
      <c r="A8526">
        <f t="shared" si="798"/>
        <v>2</v>
      </c>
      <c r="B8526" t="b">
        <f t="shared" si="799"/>
        <v>0</v>
      </c>
      <c r="C8526" t="str">
        <f t="shared" si="800"/>
        <v>OFF</v>
      </c>
      <c r="D8526" s="4">
        <f t="shared" si="802"/>
        <v>42785.166666645993</v>
      </c>
      <c r="E8526" t="str">
        <f t="shared" si="803"/>
        <v>LRKPLGS</v>
      </c>
      <c r="F8526" s="39">
        <v>58.244235992431641</v>
      </c>
      <c r="G8526">
        <f t="shared" si="801"/>
        <v>1.0311259510678746E-3</v>
      </c>
      <c r="H8526" s="38">
        <f>G8526*SUMIF('Manual Inputs'!$B$11:$B$22,'Expanded kW'!A8526,'Manual Inputs'!$C$11:$C$22)</f>
        <v>27460.686485099966</v>
      </c>
    </row>
    <row r="8527" spans="1:8" x14ac:dyDescent="0.2">
      <c r="A8527">
        <f t="shared" si="798"/>
        <v>2</v>
      </c>
      <c r="B8527" t="b">
        <f t="shared" si="799"/>
        <v>0</v>
      </c>
      <c r="C8527" t="str">
        <f t="shared" si="800"/>
        <v>OFF</v>
      </c>
      <c r="D8527" s="4">
        <f t="shared" si="802"/>
        <v>42785.208333312657</v>
      </c>
      <c r="E8527" t="str">
        <f t="shared" si="803"/>
        <v>LRKPLGS</v>
      </c>
      <c r="F8527" s="39">
        <v>59.423656463623047</v>
      </c>
      <c r="G8527">
        <f t="shared" si="801"/>
        <v>1.0520058035433054E-3</v>
      </c>
      <c r="H8527" s="38">
        <f>G8527*SUMIF('Manual Inputs'!$B$11:$B$22,'Expanded kW'!A8527,'Manual Inputs'!$C$11:$C$22)</f>
        <v>28016.753454502817</v>
      </c>
    </row>
    <row r="8528" spans="1:8" x14ac:dyDescent="0.2">
      <c r="A8528">
        <f t="shared" si="798"/>
        <v>2</v>
      </c>
      <c r="B8528" t="b">
        <f t="shared" si="799"/>
        <v>0</v>
      </c>
      <c r="C8528" t="str">
        <f t="shared" si="800"/>
        <v>OFF</v>
      </c>
      <c r="D8528" s="4">
        <f t="shared" si="802"/>
        <v>42785.249999979322</v>
      </c>
      <c r="E8528" t="str">
        <f t="shared" si="803"/>
        <v>LRKPLGS</v>
      </c>
      <c r="F8528" s="39">
        <v>64.357322692871094</v>
      </c>
      <c r="G8528">
        <f t="shared" si="801"/>
        <v>1.1393488890212556E-3</v>
      </c>
      <c r="H8528" s="38">
        <f>G8528*SUMIF('Manual Inputs'!$B$11:$B$22,'Expanded kW'!A8528,'Manual Inputs'!$C$11:$C$22)</f>
        <v>30342.852496494044</v>
      </c>
    </row>
    <row r="8529" spans="1:8" x14ac:dyDescent="0.2">
      <c r="A8529">
        <f t="shared" si="798"/>
        <v>2</v>
      </c>
      <c r="B8529" t="b">
        <f t="shared" si="799"/>
        <v>0</v>
      </c>
      <c r="C8529" t="str">
        <f t="shared" si="800"/>
        <v>OFF</v>
      </c>
      <c r="D8529" s="4">
        <f t="shared" si="802"/>
        <v>42785.291666645986</v>
      </c>
      <c r="E8529" t="str">
        <f t="shared" si="803"/>
        <v>LRKPLGS</v>
      </c>
      <c r="F8529" s="39">
        <v>64.983940124511719</v>
      </c>
      <c r="G8529">
        <f t="shared" si="801"/>
        <v>1.1504422012460068E-3</v>
      </c>
      <c r="H8529" s="38">
        <f>G8529*SUMIF('Manual Inputs'!$B$11:$B$22,'Expanded kW'!A8529,'Manual Inputs'!$C$11:$C$22)</f>
        <v>30638.286792148941</v>
      </c>
    </row>
    <row r="8530" spans="1:8" x14ac:dyDescent="0.2">
      <c r="A8530">
        <f t="shared" si="798"/>
        <v>2</v>
      </c>
      <c r="B8530" t="b">
        <f t="shared" si="799"/>
        <v>0</v>
      </c>
      <c r="C8530" t="str">
        <f t="shared" si="800"/>
        <v>OFF</v>
      </c>
      <c r="D8530" s="4">
        <f t="shared" si="802"/>
        <v>42785.33333331265</v>
      </c>
      <c r="E8530" t="str">
        <f t="shared" si="803"/>
        <v>LRKPLGS</v>
      </c>
      <c r="F8530" s="39">
        <v>68.091880798339844</v>
      </c>
      <c r="G8530">
        <f t="shared" si="801"/>
        <v>1.2054635819639199E-3</v>
      </c>
      <c r="H8530" s="38">
        <f>G8530*SUMIF('Manual Inputs'!$B$11:$B$22,'Expanded kW'!A8530,'Manual Inputs'!$C$11:$C$22)</f>
        <v>32103.602338040459</v>
      </c>
    </row>
    <row r="8531" spans="1:8" x14ac:dyDescent="0.2">
      <c r="A8531">
        <f t="shared" si="798"/>
        <v>2</v>
      </c>
      <c r="B8531" t="b">
        <f t="shared" si="799"/>
        <v>0</v>
      </c>
      <c r="C8531" t="str">
        <f t="shared" si="800"/>
        <v>OFF</v>
      </c>
      <c r="D8531" s="4">
        <f t="shared" si="802"/>
        <v>42785.374999979314</v>
      </c>
      <c r="E8531" t="str">
        <f t="shared" si="803"/>
        <v>LRKPLGS</v>
      </c>
      <c r="F8531" s="39">
        <v>67.654876708984375</v>
      </c>
      <c r="G8531">
        <f t="shared" si="801"/>
        <v>1.1977270866768024E-3</v>
      </c>
      <c r="H8531" s="38">
        <f>G8531*SUMIF('Manual Inputs'!$B$11:$B$22,'Expanded kW'!A8531,'Manual Inputs'!$C$11:$C$22)</f>
        <v>31897.56594515076</v>
      </c>
    </row>
    <row r="8532" spans="1:8" x14ac:dyDescent="0.2">
      <c r="A8532">
        <f t="shared" si="798"/>
        <v>2</v>
      </c>
      <c r="B8532" t="b">
        <f t="shared" si="799"/>
        <v>0</v>
      </c>
      <c r="C8532" t="str">
        <f t="shared" si="800"/>
        <v>OFF</v>
      </c>
      <c r="D8532" s="4">
        <f t="shared" si="802"/>
        <v>42785.416666645979</v>
      </c>
      <c r="E8532" t="str">
        <f t="shared" si="803"/>
        <v>LRKPLGS</v>
      </c>
      <c r="F8532" s="39">
        <v>73.525955200195313</v>
      </c>
      <c r="G8532">
        <f t="shared" si="801"/>
        <v>1.3016656359579823E-3</v>
      </c>
      <c r="H8532" s="38">
        <f>G8532*SUMIF('Manual Inputs'!$B$11:$B$22,'Expanded kW'!A8532,'Manual Inputs'!$C$11:$C$22)</f>
        <v>34665.63119709272</v>
      </c>
    </row>
    <row r="8533" spans="1:8" x14ac:dyDescent="0.2">
      <c r="A8533">
        <f t="shared" si="798"/>
        <v>2</v>
      </c>
      <c r="B8533" t="b">
        <f t="shared" si="799"/>
        <v>0</v>
      </c>
      <c r="C8533" t="str">
        <f t="shared" si="800"/>
        <v>OFF</v>
      </c>
      <c r="D8533" s="4">
        <f t="shared" si="802"/>
        <v>42785.458333312643</v>
      </c>
      <c r="E8533" t="str">
        <f t="shared" si="803"/>
        <v>LRKPLGS</v>
      </c>
      <c r="F8533" s="39">
        <v>70.590408325195312</v>
      </c>
      <c r="G8533">
        <f t="shared" si="801"/>
        <v>1.2496962262505216E-3</v>
      </c>
      <c r="H8533" s="38">
        <f>G8533*SUMIF('Manual Inputs'!$B$11:$B$22,'Expanded kW'!A8533,'Manual Inputs'!$C$11:$C$22)</f>
        <v>33281.594974054875</v>
      </c>
    </row>
    <row r="8534" spans="1:8" x14ac:dyDescent="0.2">
      <c r="A8534">
        <f t="shared" si="798"/>
        <v>2</v>
      </c>
      <c r="B8534" t="b">
        <f t="shared" si="799"/>
        <v>0</v>
      </c>
      <c r="C8534" t="str">
        <f t="shared" si="800"/>
        <v>OFF</v>
      </c>
      <c r="D8534" s="4">
        <f t="shared" si="802"/>
        <v>42785.499999979307</v>
      </c>
      <c r="E8534" t="str">
        <f t="shared" si="803"/>
        <v>LRKPLGS</v>
      </c>
      <c r="F8534" s="39">
        <v>72.694831848144531</v>
      </c>
      <c r="G8534">
        <f t="shared" si="801"/>
        <v>1.2869518562639804E-3</v>
      </c>
      <c r="H8534" s="38">
        <f>G8534*SUMIF('Manual Inputs'!$B$11:$B$22,'Expanded kW'!A8534,'Manual Inputs'!$C$11:$C$22)</f>
        <v>34273.777524154546</v>
      </c>
    </row>
    <row r="8535" spans="1:8" x14ac:dyDescent="0.2">
      <c r="A8535">
        <f t="shared" si="798"/>
        <v>2</v>
      </c>
      <c r="B8535" t="b">
        <f t="shared" si="799"/>
        <v>0</v>
      </c>
      <c r="C8535" t="str">
        <f t="shared" si="800"/>
        <v>OFF</v>
      </c>
      <c r="D8535" s="4">
        <f t="shared" si="802"/>
        <v>42785.541666645971</v>
      </c>
      <c r="E8535" t="str">
        <f t="shared" si="803"/>
        <v>LRKPLGS</v>
      </c>
      <c r="F8535" s="39">
        <v>71.019927978515625</v>
      </c>
      <c r="G8535">
        <f t="shared" si="801"/>
        <v>1.2573002209374773E-3</v>
      </c>
      <c r="H8535" s="38">
        <f>G8535*SUMIF('Manual Inputs'!$B$11:$B$22,'Expanded kW'!A8535,'Manual Inputs'!$C$11:$C$22)</f>
        <v>33484.102644351224</v>
      </c>
    </row>
    <row r="8536" spans="1:8" x14ac:dyDescent="0.2">
      <c r="A8536">
        <f t="shared" si="798"/>
        <v>2</v>
      </c>
      <c r="B8536" t="b">
        <f t="shared" si="799"/>
        <v>0</v>
      </c>
      <c r="C8536" t="str">
        <f t="shared" si="800"/>
        <v>OFF</v>
      </c>
      <c r="D8536" s="4">
        <f t="shared" si="802"/>
        <v>42785.583333312636</v>
      </c>
      <c r="E8536" t="str">
        <f t="shared" si="803"/>
        <v>LRKPLGS</v>
      </c>
      <c r="F8536" s="39">
        <v>69.320953369140625</v>
      </c>
      <c r="G8536">
        <f t="shared" si="801"/>
        <v>1.2272224496338998E-3</v>
      </c>
      <c r="H8536" s="38">
        <f>G8536*SUMIF('Manual Inputs'!$B$11:$B$22,'Expanded kW'!A8536,'Manual Inputs'!$C$11:$C$22)</f>
        <v>32683.079018592711</v>
      </c>
    </row>
    <row r="8537" spans="1:8" x14ac:dyDescent="0.2">
      <c r="A8537">
        <f t="shared" si="798"/>
        <v>2</v>
      </c>
      <c r="B8537" t="b">
        <f t="shared" si="799"/>
        <v>0</v>
      </c>
      <c r="C8537" t="str">
        <f t="shared" si="800"/>
        <v>OFF</v>
      </c>
      <c r="D8537" s="4">
        <f t="shared" si="802"/>
        <v>42785.6249999793</v>
      </c>
      <c r="E8537" t="str">
        <f t="shared" si="803"/>
        <v>LRKPLGS</v>
      </c>
      <c r="F8537" s="39">
        <v>70.5550537109375</v>
      </c>
      <c r="G8537">
        <f t="shared" si="801"/>
        <v>1.2490703263716742E-3</v>
      </c>
      <c r="H8537" s="38">
        <f>G8537*SUMIF('Manual Inputs'!$B$11:$B$22,'Expanded kW'!A8537,'Manual Inputs'!$C$11:$C$22)</f>
        <v>33264.926166208184</v>
      </c>
    </row>
    <row r="8538" spans="1:8" x14ac:dyDescent="0.2">
      <c r="A8538">
        <f t="shared" si="798"/>
        <v>2</v>
      </c>
      <c r="B8538" t="b">
        <f t="shared" si="799"/>
        <v>0</v>
      </c>
      <c r="C8538" t="str">
        <f t="shared" si="800"/>
        <v>OFF</v>
      </c>
      <c r="D8538" s="4">
        <f t="shared" si="802"/>
        <v>42785.666666645964</v>
      </c>
      <c r="E8538" t="str">
        <f t="shared" si="803"/>
        <v>LRKPLGS</v>
      </c>
      <c r="F8538" s="39">
        <v>65.861534118652344</v>
      </c>
      <c r="G8538">
        <f t="shared" si="801"/>
        <v>1.1659786732494733E-3</v>
      </c>
      <c r="H8538" s="38">
        <f>G8538*SUMIF('Manual Inputs'!$B$11:$B$22,'Expanded kW'!A8538,'Manual Inputs'!$C$11:$C$22)</f>
        <v>31052.050199354315</v>
      </c>
    </row>
    <row r="8539" spans="1:8" x14ac:dyDescent="0.2">
      <c r="A8539">
        <f t="shared" si="798"/>
        <v>2</v>
      </c>
      <c r="B8539" t="b">
        <f t="shared" si="799"/>
        <v>0</v>
      </c>
      <c r="C8539" t="str">
        <f t="shared" si="800"/>
        <v>OFF</v>
      </c>
      <c r="D8539" s="4">
        <f t="shared" si="802"/>
        <v>42785.708333312628</v>
      </c>
      <c r="E8539" t="str">
        <f t="shared" si="803"/>
        <v>LRKPLGS</v>
      </c>
      <c r="F8539" s="39">
        <v>73.324104309082031</v>
      </c>
      <c r="G8539">
        <f t="shared" si="801"/>
        <v>1.2980921717597373E-3</v>
      </c>
      <c r="H8539" s="38">
        <f>G8539*SUMIF('Manual Inputs'!$B$11:$B$22,'Expanded kW'!A8539,'Manual Inputs'!$C$11:$C$22)</f>
        <v>34570.463599078044</v>
      </c>
    </row>
    <row r="8540" spans="1:8" x14ac:dyDescent="0.2">
      <c r="A8540">
        <f t="shared" si="798"/>
        <v>2</v>
      </c>
      <c r="B8540" t="b">
        <f t="shared" si="799"/>
        <v>0</v>
      </c>
      <c r="C8540" t="str">
        <f t="shared" si="800"/>
        <v>OFF</v>
      </c>
      <c r="D8540" s="4">
        <f t="shared" si="802"/>
        <v>42785.749999979293</v>
      </c>
      <c r="E8540" t="str">
        <f t="shared" si="803"/>
        <v>LRKPLGS</v>
      </c>
      <c r="F8540" s="39">
        <v>75.016899108886719</v>
      </c>
      <c r="G8540">
        <f t="shared" si="801"/>
        <v>1.3280605388980439E-3</v>
      </c>
      <c r="H8540" s="38">
        <f>G8540*SUMIF('Manual Inputs'!$B$11:$B$22,'Expanded kW'!A8540,'Manual Inputs'!$C$11:$C$22)</f>
        <v>35368.5736006769</v>
      </c>
    </row>
    <row r="8541" spans="1:8" x14ac:dyDescent="0.2">
      <c r="A8541">
        <f t="shared" si="798"/>
        <v>2</v>
      </c>
      <c r="B8541" t="b">
        <f t="shared" si="799"/>
        <v>0</v>
      </c>
      <c r="C8541" t="str">
        <f t="shared" si="800"/>
        <v>OFF</v>
      </c>
      <c r="D8541" s="4">
        <f t="shared" si="802"/>
        <v>42785.791666645957</v>
      </c>
      <c r="E8541" t="str">
        <f t="shared" si="803"/>
        <v>LRKPLGS</v>
      </c>
      <c r="F8541" s="39">
        <v>65.222732543945313</v>
      </c>
      <c r="G8541">
        <f t="shared" si="801"/>
        <v>1.1546696592322058E-3</v>
      </c>
      <c r="H8541" s="38">
        <f>G8541*SUMIF('Manual Inputs'!$B$11:$B$22,'Expanded kW'!A8541,'Manual Inputs'!$C$11:$C$22)</f>
        <v>30750.871387917978</v>
      </c>
    </row>
    <row r="8542" spans="1:8" x14ac:dyDescent="0.2">
      <c r="A8542">
        <f t="shared" si="798"/>
        <v>2</v>
      </c>
      <c r="B8542" t="b">
        <f t="shared" si="799"/>
        <v>0</v>
      </c>
      <c r="C8542" t="str">
        <f t="shared" si="800"/>
        <v>OFF</v>
      </c>
      <c r="D8542" s="4">
        <f t="shared" si="802"/>
        <v>42785.833333312621</v>
      </c>
      <c r="E8542" t="str">
        <f t="shared" si="803"/>
        <v>LRKPLGS</v>
      </c>
      <c r="F8542" s="39">
        <v>65.673385620117187</v>
      </c>
      <c r="G8542">
        <f t="shared" si="801"/>
        <v>1.1626477891510149E-3</v>
      </c>
      <c r="H8542" s="38">
        <f>G8542*SUMIF('Manual Inputs'!$B$11:$B$22,'Expanded kW'!A8542,'Manual Inputs'!$C$11:$C$22)</f>
        <v>30963.34293342696</v>
      </c>
    </row>
    <row r="8543" spans="1:8" x14ac:dyDescent="0.2">
      <c r="A8543">
        <f t="shared" si="798"/>
        <v>2</v>
      </c>
      <c r="B8543" t="b">
        <f t="shared" si="799"/>
        <v>0</v>
      </c>
      <c r="C8543" t="str">
        <f t="shared" si="800"/>
        <v>OFF</v>
      </c>
      <c r="D8543" s="4">
        <f t="shared" si="802"/>
        <v>42785.874999979285</v>
      </c>
      <c r="E8543" t="str">
        <f t="shared" si="803"/>
        <v>LRKPLGS</v>
      </c>
      <c r="F8543" s="39">
        <v>63.516403198242188</v>
      </c>
      <c r="G8543">
        <f t="shared" si="801"/>
        <v>1.1244616834652685E-3</v>
      </c>
      <c r="H8543" s="38">
        <f>G8543*SUMIF('Manual Inputs'!$B$11:$B$22,'Expanded kW'!A8543,'Manual Inputs'!$C$11:$C$22)</f>
        <v>29946.380189702799</v>
      </c>
    </row>
    <row r="8544" spans="1:8" x14ac:dyDescent="0.2">
      <c r="A8544">
        <f t="shared" si="798"/>
        <v>2</v>
      </c>
      <c r="B8544" t="b">
        <f t="shared" si="799"/>
        <v>0</v>
      </c>
      <c r="C8544" t="str">
        <f t="shared" si="800"/>
        <v>OFF</v>
      </c>
      <c r="D8544" s="4">
        <f t="shared" si="802"/>
        <v>42785.91666664595</v>
      </c>
      <c r="E8544" t="str">
        <f t="shared" si="803"/>
        <v>LRKPLGS</v>
      </c>
      <c r="F8544" s="39">
        <v>61.303764343261719</v>
      </c>
      <c r="G8544">
        <f t="shared" si="801"/>
        <v>1.0852902649577283E-3</v>
      </c>
      <c r="H8544" s="38">
        <f>G8544*SUMIF('Manual Inputs'!$B$11:$B$22,'Expanded kW'!A8544,'Manual Inputs'!$C$11:$C$22)</f>
        <v>28903.17684320745</v>
      </c>
    </row>
    <row r="8545" spans="1:8" x14ac:dyDescent="0.2">
      <c r="A8545">
        <f t="shared" si="798"/>
        <v>2</v>
      </c>
      <c r="B8545" t="b">
        <f t="shared" si="799"/>
        <v>0</v>
      </c>
      <c r="C8545" t="str">
        <f t="shared" si="800"/>
        <v>OFF</v>
      </c>
      <c r="D8545" s="4">
        <f t="shared" si="802"/>
        <v>42785.958333312614</v>
      </c>
      <c r="E8545" t="str">
        <f t="shared" si="803"/>
        <v>LRKPLGS</v>
      </c>
      <c r="F8545" s="39">
        <v>64.156623840332031</v>
      </c>
      <c r="G8545">
        <f t="shared" si="801"/>
        <v>1.135795819920487E-3</v>
      </c>
      <c r="H8545" s="38">
        <f>G8545*SUMIF('Manual Inputs'!$B$11:$B$22,'Expanded kW'!A8545,'Manual Inputs'!$C$11:$C$22)</f>
        <v>30248.22805557579</v>
      </c>
    </row>
    <row r="8546" spans="1:8" x14ac:dyDescent="0.2">
      <c r="A8546">
        <f t="shared" si="798"/>
        <v>2</v>
      </c>
      <c r="B8546" t="b">
        <f t="shared" si="799"/>
        <v>0</v>
      </c>
      <c r="C8546" t="str">
        <f t="shared" si="800"/>
        <v>OFF</v>
      </c>
      <c r="D8546" s="4">
        <f t="shared" si="802"/>
        <v>42785.999999979278</v>
      </c>
      <c r="E8546" t="str">
        <f t="shared" si="803"/>
        <v>LRKPLGS</v>
      </c>
      <c r="F8546" s="39">
        <v>63.624465942382813</v>
      </c>
      <c r="G8546">
        <f t="shared" si="801"/>
        <v>1.1263747706219355E-3</v>
      </c>
      <c r="H8546" s="38">
        <f>G8546*SUMIF('Manual Inputs'!$B$11:$B$22,'Expanded kW'!A8546,'Manual Inputs'!$C$11:$C$22)</f>
        <v>29997.329044761191</v>
      </c>
    </row>
    <row r="8547" spans="1:8" x14ac:dyDescent="0.2">
      <c r="A8547">
        <f t="shared" si="798"/>
        <v>2</v>
      </c>
      <c r="B8547" t="b">
        <f t="shared" si="799"/>
        <v>0</v>
      </c>
      <c r="C8547" t="str">
        <f t="shared" si="800"/>
        <v>OFF</v>
      </c>
      <c r="D8547" s="4">
        <f t="shared" si="802"/>
        <v>42786.041666645942</v>
      </c>
      <c r="E8547" t="str">
        <f t="shared" si="803"/>
        <v>LRKPLGS</v>
      </c>
      <c r="F8547" s="39">
        <v>62.762428283691406</v>
      </c>
      <c r="G8547">
        <f t="shared" si="801"/>
        <v>1.1111136999678367E-3</v>
      </c>
      <c r="H8547" s="38">
        <f>G8547*SUMIF('Manual Inputs'!$B$11:$B$22,'Expanded kW'!A8547,'Manual Inputs'!$C$11:$C$22)</f>
        <v>29590.900056891034</v>
      </c>
    </row>
    <row r="8548" spans="1:8" x14ac:dyDescent="0.2">
      <c r="A8548">
        <f t="shared" si="798"/>
        <v>2</v>
      </c>
      <c r="B8548" t="b">
        <f t="shared" si="799"/>
        <v>0</v>
      </c>
      <c r="C8548" t="str">
        <f t="shared" si="800"/>
        <v>OFF</v>
      </c>
      <c r="D8548" s="4">
        <f t="shared" si="802"/>
        <v>42786.083333312607</v>
      </c>
      <c r="E8548" t="str">
        <f t="shared" si="803"/>
        <v>LRKPLGS</v>
      </c>
      <c r="F8548" s="39">
        <v>62.586505889892578</v>
      </c>
      <c r="G8548">
        <f t="shared" si="801"/>
        <v>1.1079992605296833E-3</v>
      </c>
      <c r="H8548" s="38">
        <f>G8548*SUMIF('Manual Inputs'!$B$11:$B$22,'Expanded kW'!A8548,'Manual Inputs'!$C$11:$C$22)</f>
        <v>29507.957090612872</v>
      </c>
    </row>
    <row r="8549" spans="1:8" x14ac:dyDescent="0.2">
      <c r="A8549">
        <f t="shared" si="798"/>
        <v>2</v>
      </c>
      <c r="B8549" t="b">
        <f t="shared" si="799"/>
        <v>0</v>
      </c>
      <c r="C8549" t="str">
        <f t="shared" si="800"/>
        <v>OFF</v>
      </c>
      <c r="D8549" s="4">
        <f t="shared" si="802"/>
        <v>42786.124999979271</v>
      </c>
      <c r="E8549" t="str">
        <f t="shared" si="803"/>
        <v>LRKPLGS</v>
      </c>
      <c r="F8549" s="39">
        <v>65.587295532226563</v>
      </c>
      <c r="G8549">
        <f t="shared" si="801"/>
        <v>1.1611236945819785E-3</v>
      </c>
      <c r="H8549" s="38">
        <f>G8549*SUMIF('Manual Inputs'!$B$11:$B$22,'Expanded kW'!A8549,'Manual Inputs'!$C$11:$C$22)</f>
        <v>30922.753630936219</v>
      </c>
    </row>
    <row r="8550" spans="1:8" x14ac:dyDescent="0.2">
      <c r="A8550">
        <f t="shared" si="798"/>
        <v>2</v>
      </c>
      <c r="B8550" t="b">
        <f t="shared" si="799"/>
        <v>0</v>
      </c>
      <c r="C8550" t="str">
        <f t="shared" si="800"/>
        <v>OFF</v>
      </c>
      <c r="D8550" s="4">
        <f t="shared" si="802"/>
        <v>42786.166666645935</v>
      </c>
      <c r="E8550" t="str">
        <f t="shared" si="803"/>
        <v>LRKPLGS</v>
      </c>
      <c r="F8550" s="39">
        <v>66.867584228515625</v>
      </c>
      <c r="G8550">
        <f t="shared" si="801"/>
        <v>1.1837892661550017E-3</v>
      </c>
      <c r="H8550" s="38">
        <f>G8550*SUMIF('Manual Inputs'!$B$11:$B$22,'Expanded kW'!A8550,'Manual Inputs'!$C$11:$C$22)</f>
        <v>31526.377421344932</v>
      </c>
    </row>
    <row r="8551" spans="1:8" x14ac:dyDescent="0.2">
      <c r="A8551">
        <f t="shared" si="798"/>
        <v>2</v>
      </c>
      <c r="B8551" t="b">
        <f t="shared" si="799"/>
        <v>0</v>
      </c>
      <c r="C8551" t="str">
        <f t="shared" si="800"/>
        <v>OFF</v>
      </c>
      <c r="D8551" s="4">
        <f t="shared" si="802"/>
        <v>42786.208333312599</v>
      </c>
      <c r="E8551" t="str">
        <f t="shared" si="803"/>
        <v>LRKPLGS</v>
      </c>
      <c r="F8551" s="39">
        <v>78.994956970214844</v>
      </c>
      <c r="G8551">
        <f t="shared" si="801"/>
        <v>1.3984860260861324E-3</v>
      </c>
      <c r="H8551" s="38">
        <f>G8551*SUMIF('Manual Inputs'!$B$11:$B$22,'Expanded kW'!A8551,'Manual Inputs'!$C$11:$C$22)</f>
        <v>37244.127428247302</v>
      </c>
    </row>
    <row r="8552" spans="1:8" x14ac:dyDescent="0.2">
      <c r="A8552">
        <f t="shared" si="798"/>
        <v>2</v>
      </c>
      <c r="B8552" t="b">
        <f t="shared" si="799"/>
        <v>0</v>
      </c>
      <c r="C8552" t="str">
        <f t="shared" si="800"/>
        <v>OFF</v>
      </c>
      <c r="D8552" s="4">
        <f t="shared" si="802"/>
        <v>42786.249999979264</v>
      </c>
      <c r="E8552" t="str">
        <f t="shared" si="803"/>
        <v>LRKPLGS</v>
      </c>
      <c r="F8552" s="39">
        <v>96.107582092285156</v>
      </c>
      <c r="G8552">
        <f t="shared" si="801"/>
        <v>1.7014391261414856E-3</v>
      </c>
      <c r="H8552" s="38">
        <f>G8552*SUMIF('Manual Inputs'!$B$11:$B$22,'Expanded kW'!A8552,'Manual Inputs'!$C$11:$C$22)</f>
        <v>45312.298044740259</v>
      </c>
    </row>
    <row r="8553" spans="1:8" x14ac:dyDescent="0.2">
      <c r="A8553">
        <f t="shared" si="798"/>
        <v>2</v>
      </c>
      <c r="B8553" t="b">
        <f t="shared" si="799"/>
        <v>0</v>
      </c>
      <c r="C8553" t="str">
        <f t="shared" si="800"/>
        <v>ON</v>
      </c>
      <c r="D8553" s="4">
        <f t="shared" si="802"/>
        <v>42786.291666645928</v>
      </c>
      <c r="E8553" t="str">
        <f t="shared" si="803"/>
        <v>LRKPLGS</v>
      </c>
      <c r="F8553" s="39">
        <v>100.50470733642578</v>
      </c>
      <c r="G8553">
        <f t="shared" si="801"/>
        <v>1.779283566403664E-3</v>
      </c>
      <c r="H8553" s="38">
        <f>G8553*SUMIF('Manual Inputs'!$B$11:$B$22,'Expanded kW'!A8553,'Manual Inputs'!$C$11:$C$22)</f>
        <v>47385.431561003643</v>
      </c>
    </row>
    <row r="8554" spans="1:8" x14ac:dyDescent="0.2">
      <c r="A8554">
        <f t="shared" si="798"/>
        <v>2</v>
      </c>
      <c r="B8554" t="b">
        <f t="shared" si="799"/>
        <v>0</v>
      </c>
      <c r="C8554" t="str">
        <f t="shared" si="800"/>
        <v>ON</v>
      </c>
      <c r="D8554" s="4">
        <f t="shared" si="802"/>
        <v>42786.333333312592</v>
      </c>
      <c r="E8554" t="str">
        <f t="shared" si="803"/>
        <v>LRKPLGS</v>
      </c>
      <c r="F8554" s="39">
        <v>105.56298065185547</v>
      </c>
      <c r="G8554">
        <f t="shared" si="801"/>
        <v>1.868832631547405E-3</v>
      </c>
      <c r="H8554" s="38">
        <f>G8554*SUMIF('Manual Inputs'!$B$11:$B$22,'Expanded kW'!A8554,'Manual Inputs'!$C$11:$C$22)</f>
        <v>49770.279697547339</v>
      </c>
    </row>
    <row r="8555" spans="1:8" x14ac:dyDescent="0.2">
      <c r="A8555">
        <f t="shared" si="798"/>
        <v>2</v>
      </c>
      <c r="B8555" t="b">
        <f t="shared" si="799"/>
        <v>0</v>
      </c>
      <c r="C8555" t="str">
        <f t="shared" si="800"/>
        <v>ON</v>
      </c>
      <c r="D8555" s="4">
        <f t="shared" si="802"/>
        <v>42786.374999979256</v>
      </c>
      <c r="E8555" t="str">
        <f t="shared" si="803"/>
        <v>LRKPLGS</v>
      </c>
      <c r="F8555" s="39">
        <v>106.60715484619141</v>
      </c>
      <c r="G8555">
        <f t="shared" si="801"/>
        <v>1.8873181536058466E-3</v>
      </c>
      <c r="H8555" s="38">
        <f>G8555*SUMIF('Manual Inputs'!$B$11:$B$22,'Expanded kW'!A8555,'Manual Inputs'!$C$11:$C$22)</f>
        <v>50262.581462656199</v>
      </c>
    </row>
    <row r="8556" spans="1:8" x14ac:dyDescent="0.2">
      <c r="A8556">
        <f t="shared" si="798"/>
        <v>2</v>
      </c>
      <c r="B8556" t="b">
        <f t="shared" si="799"/>
        <v>0</v>
      </c>
      <c r="C8556" t="str">
        <f t="shared" si="800"/>
        <v>ON</v>
      </c>
      <c r="D8556" s="4">
        <f t="shared" si="802"/>
        <v>42786.41666664592</v>
      </c>
      <c r="E8556" t="str">
        <f t="shared" si="803"/>
        <v>LRKPLGS</v>
      </c>
      <c r="F8556" s="39">
        <v>107.28744506835937</v>
      </c>
      <c r="G8556">
        <f t="shared" si="801"/>
        <v>1.8993616612660085E-3</v>
      </c>
      <c r="H8556" s="38">
        <f>G8556*SUMIF('Manual Inputs'!$B$11:$B$22,'Expanded kW'!A8556,'Manual Inputs'!$C$11:$C$22)</f>
        <v>50583.3211236977</v>
      </c>
    </row>
    <row r="8557" spans="1:8" x14ac:dyDescent="0.2">
      <c r="A8557">
        <f t="shared" si="798"/>
        <v>2</v>
      </c>
      <c r="B8557" t="b">
        <f t="shared" si="799"/>
        <v>0</v>
      </c>
      <c r="C8557" t="str">
        <f t="shared" si="800"/>
        <v>ON</v>
      </c>
      <c r="D8557" s="4">
        <f t="shared" si="802"/>
        <v>42786.458333312585</v>
      </c>
      <c r="E8557" t="str">
        <f t="shared" si="803"/>
        <v>LRKPLGS</v>
      </c>
      <c r="F8557" s="39">
        <v>100.29698944091797</v>
      </c>
      <c r="G8557">
        <f t="shared" si="801"/>
        <v>1.7756062357818468E-3</v>
      </c>
      <c r="H8557" s="38">
        <f>G8557*SUMIF('Manual Inputs'!$B$11:$B$22,'Expanded kW'!A8557,'Manual Inputs'!$C$11:$C$22)</f>
        <v>47287.49781857073</v>
      </c>
    </row>
    <row r="8558" spans="1:8" x14ac:dyDescent="0.2">
      <c r="A8558">
        <f t="shared" si="798"/>
        <v>2</v>
      </c>
      <c r="B8558" t="b">
        <f t="shared" si="799"/>
        <v>0</v>
      </c>
      <c r="C8558" t="str">
        <f t="shared" si="800"/>
        <v>ON</v>
      </c>
      <c r="D8558" s="4">
        <f t="shared" si="802"/>
        <v>42786.499999979249</v>
      </c>
      <c r="E8558" t="str">
        <f t="shared" si="803"/>
        <v>LRKPLGS</v>
      </c>
      <c r="F8558" s="39">
        <v>109.35823059082031</v>
      </c>
      <c r="G8558">
        <f t="shared" si="801"/>
        <v>1.9360217814465286E-3</v>
      </c>
      <c r="H8558" s="38">
        <f>G8558*SUMIF('Manual Inputs'!$B$11:$B$22,'Expanded kW'!A8558,'Manual Inputs'!$C$11:$C$22)</f>
        <v>51559.644205995028</v>
      </c>
    </row>
    <row r="8559" spans="1:8" x14ac:dyDescent="0.2">
      <c r="A8559">
        <f t="shared" si="798"/>
        <v>2</v>
      </c>
      <c r="B8559" t="b">
        <f t="shared" si="799"/>
        <v>0</v>
      </c>
      <c r="C8559" t="str">
        <f t="shared" si="800"/>
        <v>ON</v>
      </c>
      <c r="D8559" s="4">
        <f t="shared" si="802"/>
        <v>42786.541666645913</v>
      </c>
      <c r="E8559" t="str">
        <f t="shared" si="803"/>
        <v>LRKPLGS</v>
      </c>
      <c r="F8559" s="39">
        <v>103.13934326171875</v>
      </c>
      <c r="G8559">
        <f t="shared" si="801"/>
        <v>1.8259258036636447E-3</v>
      </c>
      <c r="H8559" s="38">
        <f>G8559*SUMIF('Manual Inputs'!$B$11:$B$22,'Expanded kW'!A8559,'Manual Inputs'!$C$11:$C$22)</f>
        <v>48627.595869867662</v>
      </c>
    </row>
    <row r="8560" spans="1:8" x14ac:dyDescent="0.2">
      <c r="A8560">
        <f t="shared" si="798"/>
        <v>2</v>
      </c>
      <c r="B8560" t="b">
        <f t="shared" si="799"/>
        <v>0</v>
      </c>
      <c r="C8560" t="str">
        <f t="shared" si="800"/>
        <v>ON</v>
      </c>
      <c r="D8560" s="4">
        <f t="shared" si="802"/>
        <v>42786.583333312577</v>
      </c>
      <c r="E8560" t="str">
        <f t="shared" si="803"/>
        <v>LRKPLGS</v>
      </c>
      <c r="F8560" s="39">
        <v>99.50714111328125</v>
      </c>
      <c r="G8560">
        <f t="shared" si="801"/>
        <v>1.7616231678583599E-3</v>
      </c>
      <c r="H8560" s="38">
        <f>G8560*SUMIF('Manual Inputs'!$B$11:$B$22,'Expanded kW'!A8560,'Manual Inputs'!$C$11:$C$22)</f>
        <v>46915.104277365543</v>
      </c>
    </row>
    <row r="8561" spans="1:8" x14ac:dyDescent="0.2">
      <c r="A8561">
        <f t="shared" si="798"/>
        <v>2</v>
      </c>
      <c r="B8561" t="b">
        <f t="shared" si="799"/>
        <v>0</v>
      </c>
      <c r="C8561" t="str">
        <f t="shared" si="800"/>
        <v>ON</v>
      </c>
      <c r="D8561" s="4">
        <f t="shared" si="802"/>
        <v>42786.624999979242</v>
      </c>
      <c r="E8561" t="str">
        <f t="shared" si="803"/>
        <v>LRKPLGS</v>
      </c>
      <c r="F8561" s="39">
        <v>95.692138671875</v>
      </c>
      <c r="G8561">
        <f t="shared" si="801"/>
        <v>1.6940843298309809E-3</v>
      </c>
      <c r="H8561" s="38">
        <f>G8561*SUMIF('Manual Inputs'!$B$11:$B$22,'Expanded kW'!A8561,'Manual Inputs'!$C$11:$C$22)</f>
        <v>45116.426962807564</v>
      </c>
    </row>
    <row r="8562" spans="1:8" x14ac:dyDescent="0.2">
      <c r="A8562">
        <f t="shared" si="798"/>
        <v>2</v>
      </c>
      <c r="B8562" t="b">
        <f t="shared" si="799"/>
        <v>0</v>
      </c>
      <c r="C8562" t="str">
        <f t="shared" si="800"/>
        <v>ON</v>
      </c>
      <c r="D8562" s="4">
        <f t="shared" si="802"/>
        <v>42786.666666645906</v>
      </c>
      <c r="E8562" t="str">
        <f t="shared" si="803"/>
        <v>LRKPLGS</v>
      </c>
      <c r="F8562" s="39">
        <v>83.911598205566406</v>
      </c>
      <c r="G8562">
        <f t="shared" si="801"/>
        <v>1.4855277098421039E-3</v>
      </c>
      <c r="H8562" s="38">
        <f>G8562*SUMIF('Manual Inputs'!$B$11:$B$22,'Expanded kW'!A8562,'Manual Inputs'!$C$11:$C$22)</f>
        <v>39562.19961553203</v>
      </c>
    </row>
    <row r="8563" spans="1:8" x14ac:dyDescent="0.2">
      <c r="A8563">
        <f t="shared" si="798"/>
        <v>2</v>
      </c>
      <c r="B8563" t="b">
        <f t="shared" si="799"/>
        <v>0</v>
      </c>
      <c r="C8563" t="str">
        <f t="shared" si="800"/>
        <v>ON</v>
      </c>
      <c r="D8563" s="4">
        <f t="shared" si="802"/>
        <v>42786.70833331257</v>
      </c>
      <c r="E8563" t="str">
        <f t="shared" si="803"/>
        <v>LRKPLGS</v>
      </c>
      <c r="F8563" s="39">
        <v>77.323402404785156</v>
      </c>
      <c r="G8563">
        <f t="shared" si="801"/>
        <v>1.3688936851158689E-3</v>
      </c>
      <c r="H8563" s="38">
        <f>G8563*SUMIF('Manual Inputs'!$B$11:$B$22,'Expanded kW'!A8563,'Manual Inputs'!$C$11:$C$22)</f>
        <v>36456.031660797169</v>
      </c>
    </row>
    <row r="8564" spans="1:8" x14ac:dyDescent="0.2">
      <c r="A8564">
        <f t="shared" si="798"/>
        <v>2</v>
      </c>
      <c r="B8564" t="b">
        <f t="shared" si="799"/>
        <v>0</v>
      </c>
      <c r="C8564" t="str">
        <f t="shared" si="800"/>
        <v>ON</v>
      </c>
      <c r="D8564" s="4">
        <f t="shared" si="802"/>
        <v>42786.749999979234</v>
      </c>
      <c r="E8564" t="str">
        <f t="shared" si="803"/>
        <v>LRKPLGS</v>
      </c>
      <c r="F8564" s="39">
        <v>72.707931518554688</v>
      </c>
      <c r="G8564">
        <f t="shared" si="801"/>
        <v>1.2871837660809811E-3</v>
      </c>
      <c r="H8564" s="38">
        <f>G8564*SUMIF('Manual Inputs'!$B$11:$B$22,'Expanded kW'!A8564,'Manual Inputs'!$C$11:$C$22)</f>
        <v>34279.953687959634</v>
      </c>
    </row>
    <row r="8565" spans="1:8" x14ac:dyDescent="0.2">
      <c r="A8565">
        <f t="shared" si="798"/>
        <v>2</v>
      </c>
      <c r="B8565" t="b">
        <f t="shared" si="799"/>
        <v>0</v>
      </c>
      <c r="C8565" t="str">
        <f t="shared" si="800"/>
        <v>ON</v>
      </c>
      <c r="D8565" s="4">
        <f t="shared" si="802"/>
        <v>42786.791666645899</v>
      </c>
      <c r="E8565" t="str">
        <f t="shared" si="803"/>
        <v>LRKPLGS</v>
      </c>
      <c r="F8565" s="39">
        <v>71.644424438476562</v>
      </c>
      <c r="G8565">
        <f t="shared" si="801"/>
        <v>1.2683559845721728E-3</v>
      </c>
      <c r="H8565" s="38">
        <f>G8565*SUMIF('Manual Inputs'!$B$11:$B$22,'Expanded kW'!A8565,'Manual Inputs'!$C$11:$C$22)</f>
        <v>33778.536955417992</v>
      </c>
    </row>
    <row r="8566" spans="1:8" x14ac:dyDescent="0.2">
      <c r="A8566">
        <f t="shared" si="798"/>
        <v>2</v>
      </c>
      <c r="B8566" t="b">
        <f t="shared" si="799"/>
        <v>0</v>
      </c>
      <c r="C8566" t="str">
        <f t="shared" si="800"/>
        <v>ON</v>
      </c>
      <c r="D8566" s="4">
        <f t="shared" si="802"/>
        <v>42786.833333312563</v>
      </c>
      <c r="E8566" t="str">
        <f t="shared" si="803"/>
        <v>LRKPLGS</v>
      </c>
      <c r="F8566" s="39">
        <v>67.363929748535156</v>
      </c>
      <c r="G8566">
        <f t="shared" si="801"/>
        <v>1.1925763115624634E-3</v>
      </c>
      <c r="H8566" s="38">
        <f>G8566*SUMIF('Manual Inputs'!$B$11:$B$22,'Expanded kW'!A8566,'Manual Inputs'!$C$11:$C$22)</f>
        <v>31760.391800301011</v>
      </c>
    </row>
    <row r="8567" spans="1:8" x14ac:dyDescent="0.2">
      <c r="A8567">
        <f t="shared" si="798"/>
        <v>2</v>
      </c>
      <c r="B8567" t="b">
        <f t="shared" si="799"/>
        <v>0</v>
      </c>
      <c r="C8567" t="str">
        <f t="shared" si="800"/>
        <v>OFF</v>
      </c>
      <c r="D8567" s="4">
        <f t="shared" si="802"/>
        <v>42786.874999979227</v>
      </c>
      <c r="E8567" t="str">
        <f t="shared" si="803"/>
        <v>LRKPLGS</v>
      </c>
      <c r="F8567" s="39">
        <v>61.775886535644531</v>
      </c>
      <c r="G8567">
        <f t="shared" si="801"/>
        <v>1.0936484730507015E-3</v>
      </c>
      <c r="H8567" s="38">
        <f>G8567*SUMIF('Manual Inputs'!$B$11:$B$22,'Expanded kW'!A8567,'Manual Inputs'!$C$11:$C$22)</f>
        <v>29125.770534871073</v>
      </c>
    </row>
    <row r="8568" spans="1:8" x14ac:dyDescent="0.2">
      <c r="A8568">
        <f t="shared" si="798"/>
        <v>2</v>
      </c>
      <c r="B8568" t="b">
        <f t="shared" si="799"/>
        <v>0</v>
      </c>
      <c r="C8568" t="str">
        <f t="shared" si="800"/>
        <v>OFF</v>
      </c>
      <c r="D8568" s="4">
        <f t="shared" si="802"/>
        <v>42786.916666645891</v>
      </c>
      <c r="E8568" t="str">
        <f t="shared" si="803"/>
        <v>LRKPLGS</v>
      </c>
      <c r="F8568" s="39">
        <v>65.309806823730469</v>
      </c>
      <c r="G8568">
        <f t="shared" si="801"/>
        <v>1.1562111774275632E-3</v>
      </c>
      <c r="H8568" s="38">
        <f>G8568*SUMIF('Manual Inputs'!$B$11:$B$22,'Expanded kW'!A8568,'Manual Inputs'!$C$11:$C$22)</f>
        <v>30791.92471203415</v>
      </c>
    </row>
    <row r="8569" spans="1:8" x14ac:dyDescent="0.2">
      <c r="A8569">
        <f t="shared" si="798"/>
        <v>2</v>
      </c>
      <c r="B8569" t="b">
        <f t="shared" si="799"/>
        <v>0</v>
      </c>
      <c r="C8569" t="str">
        <f t="shared" si="800"/>
        <v>OFF</v>
      </c>
      <c r="D8569" s="4">
        <f t="shared" si="802"/>
        <v>42786.958333312556</v>
      </c>
      <c r="E8569" t="str">
        <f t="shared" si="803"/>
        <v>LRKPLGS</v>
      </c>
      <c r="F8569" s="39">
        <v>65.229728698730469</v>
      </c>
      <c r="G8569">
        <f t="shared" si="801"/>
        <v>1.1547935155526423E-3</v>
      </c>
      <c r="H8569" s="38">
        <f>G8569*SUMIF('Manual Inputs'!$B$11:$B$22,'Expanded kW'!A8569,'Manual Inputs'!$C$11:$C$22)</f>
        <v>30754.169898232052</v>
      </c>
    </row>
    <row r="8570" spans="1:8" x14ac:dyDescent="0.2">
      <c r="A8570">
        <f t="shared" si="798"/>
        <v>2</v>
      </c>
      <c r="B8570" t="b">
        <f t="shared" si="799"/>
        <v>0</v>
      </c>
      <c r="C8570" t="str">
        <f t="shared" si="800"/>
        <v>OFF</v>
      </c>
      <c r="D8570" s="4">
        <f t="shared" si="802"/>
        <v>42786.99999997922</v>
      </c>
      <c r="E8570" t="str">
        <f t="shared" si="803"/>
        <v>LRKPLGS</v>
      </c>
      <c r="F8570" s="39">
        <v>63.256248474121094</v>
      </c>
      <c r="G8570">
        <f t="shared" si="801"/>
        <v>1.1198560382410952E-3</v>
      </c>
      <c r="H8570" s="38">
        <f>G8570*SUMIF('Manual Inputs'!$B$11:$B$22,'Expanded kW'!A8570,'Manual Inputs'!$C$11:$C$22)</f>
        <v>29823.72380671521</v>
      </c>
    </row>
    <row r="8571" spans="1:8" x14ac:dyDescent="0.2">
      <c r="A8571">
        <f t="shared" si="798"/>
        <v>2</v>
      </c>
      <c r="B8571" t="b">
        <f t="shared" si="799"/>
        <v>0</v>
      </c>
      <c r="C8571" t="str">
        <f t="shared" si="800"/>
        <v>OFF</v>
      </c>
      <c r="D8571" s="4">
        <f t="shared" si="802"/>
        <v>42787.041666645884</v>
      </c>
      <c r="E8571" t="str">
        <f t="shared" si="803"/>
        <v>LRKPLGS</v>
      </c>
      <c r="F8571" s="39">
        <v>61.498760223388672</v>
      </c>
      <c r="G8571">
        <f t="shared" si="801"/>
        <v>1.0887423715726448E-3</v>
      </c>
      <c r="H8571" s="38">
        <f>G8571*SUMIF('Manual Inputs'!$B$11:$B$22,'Expanded kW'!A8571,'Manual Inputs'!$C$11:$C$22)</f>
        <v>28995.112476645041</v>
      </c>
    </row>
    <row r="8572" spans="1:8" x14ac:dyDescent="0.2">
      <c r="A8572">
        <f t="shared" si="798"/>
        <v>2</v>
      </c>
      <c r="B8572" t="b">
        <f t="shared" si="799"/>
        <v>0</v>
      </c>
      <c r="C8572" t="str">
        <f t="shared" si="800"/>
        <v>OFF</v>
      </c>
      <c r="D8572" s="4">
        <f t="shared" si="802"/>
        <v>42787.083333312548</v>
      </c>
      <c r="E8572" t="str">
        <f t="shared" si="803"/>
        <v>LRKPLGS</v>
      </c>
      <c r="F8572" s="39">
        <v>61.434627532958984</v>
      </c>
      <c r="G8572">
        <f t="shared" si="801"/>
        <v>1.0876069994574975E-3</v>
      </c>
      <c r="H8572" s="38">
        <f>G8572*SUMIF('Manual Inputs'!$B$11:$B$22,'Expanded kW'!A8572,'Manual Inputs'!$C$11:$C$22)</f>
        <v>28964.875532588212</v>
      </c>
    </row>
    <row r="8573" spans="1:8" x14ac:dyDescent="0.2">
      <c r="A8573">
        <f t="shared" si="798"/>
        <v>2</v>
      </c>
      <c r="B8573" t="b">
        <f t="shared" si="799"/>
        <v>0</v>
      </c>
      <c r="C8573" t="str">
        <f t="shared" si="800"/>
        <v>OFF</v>
      </c>
      <c r="D8573" s="4">
        <f t="shared" si="802"/>
        <v>42787.124999979213</v>
      </c>
      <c r="E8573" t="str">
        <f t="shared" si="803"/>
        <v>LRKPLGS</v>
      </c>
      <c r="F8573" s="39">
        <v>63.070117950439453</v>
      </c>
      <c r="G8573">
        <f t="shared" si="801"/>
        <v>1.1165608793299382E-3</v>
      </c>
      <c r="H8573" s="38">
        <f>G8573*SUMIF('Manual Inputs'!$B$11:$B$22,'Expanded kW'!A8573,'Manual Inputs'!$C$11:$C$22)</f>
        <v>29735.967964973323</v>
      </c>
    </row>
    <row r="8574" spans="1:8" x14ac:dyDescent="0.2">
      <c r="A8574">
        <f t="shared" si="798"/>
        <v>2</v>
      </c>
      <c r="B8574" t="b">
        <f t="shared" si="799"/>
        <v>0</v>
      </c>
      <c r="C8574" t="str">
        <f t="shared" si="800"/>
        <v>OFF</v>
      </c>
      <c r="D8574" s="4">
        <f t="shared" si="802"/>
        <v>42787.166666645877</v>
      </c>
      <c r="E8574" t="str">
        <f t="shared" si="803"/>
        <v>LRKPLGS</v>
      </c>
      <c r="F8574" s="39">
        <v>65.376060485839844</v>
      </c>
      <c r="G8574">
        <f t="shared" si="801"/>
        <v>1.1573840981327663E-3</v>
      </c>
      <c r="H8574" s="38">
        <f>G8574*SUMIF('Manual Inputs'!$B$11:$B$22,'Expanded kW'!A8574,'Manual Inputs'!$C$11:$C$22)</f>
        <v>30823.1616406791</v>
      </c>
    </row>
    <row r="8575" spans="1:8" x14ac:dyDescent="0.2">
      <c r="A8575">
        <f t="shared" si="798"/>
        <v>2</v>
      </c>
      <c r="B8575" t="b">
        <f t="shared" si="799"/>
        <v>0</v>
      </c>
      <c r="C8575" t="str">
        <f t="shared" si="800"/>
        <v>OFF</v>
      </c>
      <c r="D8575" s="4">
        <f t="shared" si="802"/>
        <v>42787.208333312541</v>
      </c>
      <c r="E8575" t="str">
        <f t="shared" si="803"/>
        <v>LRKPLGS</v>
      </c>
      <c r="F8575" s="39">
        <v>81.390541076660156</v>
      </c>
      <c r="G8575">
        <f t="shared" si="801"/>
        <v>1.44089621308631E-3</v>
      </c>
      <c r="H8575" s="38">
        <f>G8575*SUMIF('Manual Inputs'!$B$11:$B$22,'Expanded kW'!A8575,'Manual Inputs'!$C$11:$C$22)</f>
        <v>38373.584841068907</v>
      </c>
    </row>
    <row r="8576" spans="1:8" x14ac:dyDescent="0.2">
      <c r="A8576">
        <f t="shared" si="798"/>
        <v>2</v>
      </c>
      <c r="B8576" t="b">
        <f t="shared" si="799"/>
        <v>0</v>
      </c>
      <c r="C8576" t="str">
        <f t="shared" si="800"/>
        <v>OFF</v>
      </c>
      <c r="D8576" s="4">
        <f t="shared" si="802"/>
        <v>42787.249999979205</v>
      </c>
      <c r="E8576" t="str">
        <f t="shared" si="803"/>
        <v>LRKPLGS</v>
      </c>
      <c r="F8576" s="39">
        <v>97.811256408691406</v>
      </c>
      <c r="G8576">
        <f t="shared" si="801"/>
        <v>1.7316000986374177E-3</v>
      </c>
      <c r="H8576" s="38">
        <f>G8576*SUMIF('Manual Inputs'!$B$11:$B$22,'Expanded kW'!A8576,'Manual Inputs'!$C$11:$C$22)</f>
        <v>46115.537463686851</v>
      </c>
    </row>
    <row r="8577" spans="1:8" x14ac:dyDescent="0.2">
      <c r="A8577">
        <f t="shared" si="798"/>
        <v>2</v>
      </c>
      <c r="B8577" t="b">
        <f t="shared" si="799"/>
        <v>0</v>
      </c>
      <c r="C8577" t="str">
        <f t="shared" si="800"/>
        <v>ON</v>
      </c>
      <c r="D8577" s="4">
        <f t="shared" si="802"/>
        <v>42787.29166664587</v>
      </c>
      <c r="E8577" t="str">
        <f t="shared" si="803"/>
        <v>LRKPLGS</v>
      </c>
      <c r="F8577" s="39">
        <v>102.79982757568359</v>
      </c>
      <c r="G8577">
        <f t="shared" si="801"/>
        <v>1.819915192850397E-3</v>
      </c>
      <c r="H8577" s="38">
        <f>G8577*SUMIF('Manual Inputs'!$B$11:$B$22,'Expanded kW'!A8577,'Manual Inputs'!$C$11:$C$22)</f>
        <v>48467.522797363177</v>
      </c>
    </row>
    <row r="8578" spans="1:8" x14ac:dyDescent="0.2">
      <c r="A8578">
        <f t="shared" ref="A8578:A8641" si="804">MONTH(D8578)</f>
        <v>2</v>
      </c>
      <c r="B8578" t="b">
        <f t="shared" ref="B8578:B8641" si="805">IF(ISNA(VLOOKUP(DATE(YEAR(D8578),MONTH(D8578),DAY(D8578)),Holidays,1,FALSE)),FALSE,TRUE)</f>
        <v>0</v>
      </c>
      <c r="C8578" t="str">
        <f t="shared" ref="C8578:C8641" si="806">IF(OR(HOUR(D8578)&lt;PkStart,HOUR(D8578)&gt;OPkStart-1,WEEKDAY(D8578,2)&gt;5,B8578)=TRUE,"OFF","ON")</f>
        <v>ON</v>
      </c>
      <c r="D8578" s="4">
        <f t="shared" si="802"/>
        <v>42787.333333312534</v>
      </c>
      <c r="E8578" t="str">
        <f t="shared" si="803"/>
        <v>LRKPLGS</v>
      </c>
      <c r="F8578" s="39">
        <v>107.10441589355469</v>
      </c>
      <c r="G8578">
        <f t="shared" ref="G8578:G8641" si="807">IF(SUMIF($A$2:$A$8761,A8578,$F$2:$F$8761)=0,0,F8578/SUMIF($A$2:$A$8761,A8578,$F$2:$F$8761))</f>
        <v>1.8961214070377932E-3</v>
      </c>
      <c r="H8578" s="38">
        <f>G8578*SUMIF('Manual Inputs'!$B$11:$B$22,'Expanded kW'!A8578,'Manual Inputs'!$C$11:$C$22)</f>
        <v>50497.027489635933</v>
      </c>
    </row>
    <row r="8579" spans="1:8" x14ac:dyDescent="0.2">
      <c r="A8579">
        <f t="shared" si="804"/>
        <v>2</v>
      </c>
      <c r="B8579" t="b">
        <f t="shared" si="805"/>
        <v>0</v>
      </c>
      <c r="C8579" t="str">
        <f t="shared" si="806"/>
        <v>ON</v>
      </c>
      <c r="D8579" s="4">
        <f t="shared" si="802"/>
        <v>42787.374999979198</v>
      </c>
      <c r="E8579" t="str">
        <f t="shared" si="803"/>
        <v>LRKPLGS</v>
      </c>
      <c r="F8579" s="39">
        <v>112.04559326171875</v>
      </c>
      <c r="G8579">
        <f t="shared" si="807"/>
        <v>1.9835974658499521E-3</v>
      </c>
      <c r="H8579" s="38">
        <f>G8579*SUMIF('Manual Inputs'!$B$11:$B$22,'Expanded kW'!A8579,'Manual Inputs'!$C$11:$C$22)</f>
        <v>52826.667843954529</v>
      </c>
    </row>
    <row r="8580" spans="1:8" x14ac:dyDescent="0.2">
      <c r="A8580">
        <f t="shared" si="804"/>
        <v>2</v>
      </c>
      <c r="B8580" t="b">
        <f t="shared" si="805"/>
        <v>0</v>
      </c>
      <c r="C8580" t="str">
        <f t="shared" si="806"/>
        <v>ON</v>
      </c>
      <c r="D8580" s="4">
        <f t="shared" ref="D8580:D8643" si="808">+D8579+1/24</f>
        <v>42787.416666645862</v>
      </c>
      <c r="E8580" t="str">
        <f t="shared" ref="E8580:E8643" si="809">+E8579</f>
        <v>LRKPLGS</v>
      </c>
      <c r="F8580" s="39">
        <v>109.37236022949219</v>
      </c>
      <c r="G8580">
        <f t="shared" si="807"/>
        <v>1.9362719252910745E-3</v>
      </c>
      <c r="H8580" s="38">
        <f>G8580*SUMIF('Manual Inputs'!$B$11:$B$22,'Expanded kW'!A8580,'Manual Inputs'!$C$11:$C$22)</f>
        <v>51566.305973826726</v>
      </c>
    </row>
    <row r="8581" spans="1:8" x14ac:dyDescent="0.2">
      <c r="A8581">
        <f t="shared" si="804"/>
        <v>2</v>
      </c>
      <c r="B8581" t="b">
        <f t="shared" si="805"/>
        <v>0</v>
      </c>
      <c r="C8581" t="str">
        <f t="shared" si="806"/>
        <v>ON</v>
      </c>
      <c r="D8581" s="4">
        <f t="shared" si="808"/>
        <v>42787.458333312527</v>
      </c>
      <c r="E8581" t="str">
        <f t="shared" si="809"/>
        <v>LRKPLGS</v>
      </c>
      <c r="F8581" s="39">
        <v>109.16140747070312</v>
      </c>
      <c r="G8581">
        <f t="shared" si="807"/>
        <v>1.9325373263160783E-3</v>
      </c>
      <c r="H8581" s="38">
        <f>G8581*SUMIF('Manual Inputs'!$B$11:$B$22,'Expanded kW'!A8581,'Manual Inputs'!$C$11:$C$22)</f>
        <v>51466.847075043566</v>
      </c>
    </row>
    <row r="8582" spans="1:8" x14ac:dyDescent="0.2">
      <c r="A8582">
        <f t="shared" si="804"/>
        <v>2</v>
      </c>
      <c r="B8582" t="b">
        <f t="shared" si="805"/>
        <v>0</v>
      </c>
      <c r="C8582" t="str">
        <f t="shared" si="806"/>
        <v>ON</v>
      </c>
      <c r="D8582" s="4">
        <f t="shared" si="808"/>
        <v>42787.499999979191</v>
      </c>
      <c r="E8582" t="str">
        <f t="shared" si="809"/>
        <v>LRKPLGS</v>
      </c>
      <c r="F8582" s="39">
        <v>111.44730377197266</v>
      </c>
      <c r="G8582">
        <f t="shared" si="807"/>
        <v>1.973005656916129E-3</v>
      </c>
      <c r="H8582" s="38">
        <f>G8582*SUMIF('Manual Inputs'!$B$11:$B$22,'Expanded kW'!A8582,'Manual Inputs'!$C$11:$C$22)</f>
        <v>52544.589457564805</v>
      </c>
    </row>
    <row r="8583" spans="1:8" x14ac:dyDescent="0.2">
      <c r="A8583">
        <f t="shared" si="804"/>
        <v>2</v>
      </c>
      <c r="B8583" t="b">
        <f t="shared" si="805"/>
        <v>0</v>
      </c>
      <c r="C8583" t="str">
        <f t="shared" si="806"/>
        <v>ON</v>
      </c>
      <c r="D8583" s="4">
        <f t="shared" si="808"/>
        <v>42787.541666645855</v>
      </c>
      <c r="E8583" t="str">
        <f t="shared" si="809"/>
        <v>LRKPLGS</v>
      </c>
      <c r="F8583" s="39">
        <v>107.44898223876953</v>
      </c>
      <c r="G8583">
        <f t="shared" si="807"/>
        <v>1.9022214321194476E-3</v>
      </c>
      <c r="H8583" s="38">
        <f>G8583*SUMIF('Manual Inputs'!$B$11:$B$22,'Expanded kW'!A8583,'Manual Inputs'!$C$11:$C$22)</f>
        <v>50659.481820404231</v>
      </c>
    </row>
    <row r="8584" spans="1:8" x14ac:dyDescent="0.2">
      <c r="A8584">
        <f t="shared" si="804"/>
        <v>2</v>
      </c>
      <c r="B8584" t="b">
        <f t="shared" si="805"/>
        <v>0</v>
      </c>
      <c r="C8584" t="str">
        <f t="shared" si="806"/>
        <v>ON</v>
      </c>
      <c r="D8584" s="4">
        <f t="shared" si="808"/>
        <v>42787.583333312519</v>
      </c>
      <c r="E8584" t="str">
        <f t="shared" si="809"/>
        <v>LRKPLGS</v>
      </c>
      <c r="F8584" s="39">
        <v>104.59777069091797</v>
      </c>
      <c r="G8584">
        <f t="shared" si="807"/>
        <v>1.8517450516007613E-3</v>
      </c>
      <c r="H8584" s="38">
        <f>G8584*SUMIF('Manual Inputs'!$B$11:$B$22,'Expanded kW'!A8584,'Manual Inputs'!$C$11:$C$22)</f>
        <v>49315.207574478474</v>
      </c>
    </row>
    <row r="8585" spans="1:8" x14ac:dyDescent="0.2">
      <c r="A8585">
        <f t="shared" si="804"/>
        <v>2</v>
      </c>
      <c r="B8585" t="b">
        <f t="shared" si="805"/>
        <v>0</v>
      </c>
      <c r="C8585" t="str">
        <f t="shared" si="806"/>
        <v>ON</v>
      </c>
      <c r="D8585" s="4">
        <f t="shared" si="808"/>
        <v>42787.624999979183</v>
      </c>
      <c r="E8585" t="str">
        <f t="shared" si="809"/>
        <v>LRKPLGS</v>
      </c>
      <c r="F8585" s="39">
        <v>102.322021484375</v>
      </c>
      <c r="G8585">
        <f t="shared" si="807"/>
        <v>1.8114563599387486E-3</v>
      </c>
      <c r="H8585" s="38">
        <f>G8585*SUMIF('Manual Inputs'!$B$11:$B$22,'Expanded kW'!A8585,'Manual Inputs'!$C$11:$C$22)</f>
        <v>48242.249290886051</v>
      </c>
    </row>
    <row r="8586" spans="1:8" x14ac:dyDescent="0.2">
      <c r="A8586">
        <f t="shared" si="804"/>
        <v>2</v>
      </c>
      <c r="B8586" t="b">
        <f t="shared" si="805"/>
        <v>0</v>
      </c>
      <c r="C8586" t="str">
        <f t="shared" si="806"/>
        <v>ON</v>
      </c>
      <c r="D8586" s="4">
        <f t="shared" si="808"/>
        <v>42787.666666645848</v>
      </c>
      <c r="E8586" t="str">
        <f t="shared" si="809"/>
        <v>LRKPLGS</v>
      </c>
      <c r="F8586" s="39">
        <v>89.38653564453125</v>
      </c>
      <c r="G8586">
        <f t="shared" si="807"/>
        <v>1.5824531819956626E-3</v>
      </c>
      <c r="H8586" s="38">
        <f>G8586*SUMIF('Manual Inputs'!$B$11:$B$22,'Expanded kW'!A8586,'Manual Inputs'!$C$11:$C$22)</f>
        <v>42143.494364706625</v>
      </c>
    </row>
    <row r="8587" spans="1:8" x14ac:dyDescent="0.2">
      <c r="A8587">
        <f t="shared" si="804"/>
        <v>2</v>
      </c>
      <c r="B8587" t="b">
        <f t="shared" si="805"/>
        <v>0</v>
      </c>
      <c r="C8587" t="str">
        <f t="shared" si="806"/>
        <v>ON</v>
      </c>
      <c r="D8587" s="4">
        <f t="shared" si="808"/>
        <v>42787.708333312512</v>
      </c>
      <c r="E8587" t="str">
        <f t="shared" si="809"/>
        <v>LRKPLGS</v>
      </c>
      <c r="F8587" s="39">
        <v>88.360107421875</v>
      </c>
      <c r="G8587">
        <f t="shared" si="807"/>
        <v>1.5642818254784812E-3</v>
      </c>
      <c r="H8587" s="38">
        <f>G8587*SUMIF('Manual Inputs'!$B$11:$B$22,'Expanded kW'!A8587,'Manual Inputs'!$C$11:$C$22)</f>
        <v>41659.559377122889</v>
      </c>
    </row>
    <row r="8588" spans="1:8" x14ac:dyDescent="0.2">
      <c r="A8588">
        <f t="shared" si="804"/>
        <v>2</v>
      </c>
      <c r="B8588" t="b">
        <f t="shared" si="805"/>
        <v>0</v>
      </c>
      <c r="C8588" t="str">
        <f t="shared" si="806"/>
        <v>ON</v>
      </c>
      <c r="D8588" s="4">
        <f t="shared" si="808"/>
        <v>42787.749999979176</v>
      </c>
      <c r="E8588" t="str">
        <f t="shared" si="809"/>
        <v>LRKPLGS</v>
      </c>
      <c r="F8588" s="39">
        <v>86.84521484375</v>
      </c>
      <c r="G8588">
        <f t="shared" si="807"/>
        <v>1.537462947631276E-3</v>
      </c>
      <c r="H8588" s="38">
        <f>G8588*SUMIF('Manual Inputs'!$B$11:$B$22,'Expanded kW'!A8588,'Manual Inputs'!$C$11:$C$22)</f>
        <v>40945.325780653344</v>
      </c>
    </row>
    <row r="8589" spans="1:8" x14ac:dyDescent="0.2">
      <c r="A8589">
        <f t="shared" si="804"/>
        <v>2</v>
      </c>
      <c r="B8589" t="b">
        <f t="shared" si="805"/>
        <v>0</v>
      </c>
      <c r="C8589" t="str">
        <f t="shared" si="806"/>
        <v>ON</v>
      </c>
      <c r="D8589" s="4">
        <f t="shared" si="808"/>
        <v>42787.79166664584</v>
      </c>
      <c r="E8589" t="str">
        <f t="shared" si="809"/>
        <v>LRKPLGS</v>
      </c>
      <c r="F8589" s="39">
        <v>79.813240051269531</v>
      </c>
      <c r="G8589">
        <f t="shared" si="807"/>
        <v>1.4129724882367373E-3</v>
      </c>
      <c r="H8589" s="38">
        <f>G8589*SUMIF('Manual Inputs'!$B$11:$B$22,'Expanded kW'!A8589,'Manual Inputs'!$C$11:$C$22)</f>
        <v>37629.927237653748</v>
      </c>
    </row>
    <row r="8590" spans="1:8" x14ac:dyDescent="0.2">
      <c r="A8590">
        <f t="shared" si="804"/>
        <v>2</v>
      </c>
      <c r="B8590" t="b">
        <f t="shared" si="805"/>
        <v>0</v>
      </c>
      <c r="C8590" t="str">
        <f t="shared" si="806"/>
        <v>ON</v>
      </c>
      <c r="D8590" s="4">
        <f t="shared" si="808"/>
        <v>42787.833333312505</v>
      </c>
      <c r="E8590" t="str">
        <f t="shared" si="809"/>
        <v>LRKPLGS</v>
      </c>
      <c r="F8590" s="39">
        <v>76.000167846679688</v>
      </c>
      <c r="G8590">
        <f t="shared" si="807"/>
        <v>1.3454678221276467E-3</v>
      </c>
      <c r="H8590" s="38">
        <f>G8590*SUMIF('Manual Inputs'!$B$11:$B$22,'Expanded kW'!A8590,'Manual Inputs'!$C$11:$C$22)</f>
        <v>35832.159981012308</v>
      </c>
    </row>
    <row r="8591" spans="1:8" x14ac:dyDescent="0.2">
      <c r="A8591">
        <f t="shared" si="804"/>
        <v>2</v>
      </c>
      <c r="B8591" t="b">
        <f t="shared" si="805"/>
        <v>0</v>
      </c>
      <c r="C8591" t="str">
        <f t="shared" si="806"/>
        <v>OFF</v>
      </c>
      <c r="D8591" s="4">
        <f t="shared" si="808"/>
        <v>42787.874999979169</v>
      </c>
      <c r="E8591" t="str">
        <f t="shared" si="809"/>
        <v>LRKPLGS</v>
      </c>
      <c r="F8591" s="39">
        <v>65.149459838867188</v>
      </c>
      <c r="G8591">
        <f t="shared" si="807"/>
        <v>1.153372477005954E-3</v>
      </c>
      <c r="H8591" s="38">
        <f>G8591*SUMIF('Manual Inputs'!$B$11:$B$22,'Expanded kW'!A8591,'Manual Inputs'!$C$11:$C$22)</f>
        <v>30716.325157758361</v>
      </c>
    </row>
    <row r="8592" spans="1:8" x14ac:dyDescent="0.2">
      <c r="A8592">
        <f t="shared" si="804"/>
        <v>2</v>
      </c>
      <c r="B8592" t="b">
        <f t="shared" si="805"/>
        <v>0</v>
      </c>
      <c r="C8592" t="str">
        <f t="shared" si="806"/>
        <v>OFF</v>
      </c>
      <c r="D8592" s="4">
        <f t="shared" si="808"/>
        <v>42787.916666645833</v>
      </c>
      <c r="E8592" t="str">
        <f t="shared" si="809"/>
        <v>LRKPLGS</v>
      </c>
      <c r="F8592" s="39">
        <v>59.999069213867188</v>
      </c>
      <c r="G8592">
        <f t="shared" si="807"/>
        <v>1.0621926144653196E-3</v>
      </c>
      <c r="H8592" s="38">
        <f>G8592*SUMIF('Manual Inputs'!$B$11:$B$22,'Expanded kW'!A8592,'Manual Inputs'!$C$11:$C$22)</f>
        <v>28288.046035901545</v>
      </c>
    </row>
    <row r="8593" spans="1:8" x14ac:dyDescent="0.2">
      <c r="A8593">
        <f t="shared" si="804"/>
        <v>2</v>
      </c>
      <c r="B8593" t="b">
        <f t="shared" si="805"/>
        <v>0</v>
      </c>
      <c r="C8593" t="str">
        <f t="shared" si="806"/>
        <v>OFF</v>
      </c>
      <c r="D8593" s="4">
        <f t="shared" si="808"/>
        <v>42787.958333312497</v>
      </c>
      <c r="E8593" t="str">
        <f t="shared" si="809"/>
        <v>LRKPLGS</v>
      </c>
      <c r="F8593" s="39">
        <v>57.634033203125</v>
      </c>
      <c r="G8593">
        <f t="shared" si="807"/>
        <v>1.0203232352154451E-3</v>
      </c>
      <c r="H8593" s="38">
        <f>G8593*SUMIF('Manual Inputs'!$B$11:$B$22,'Expanded kW'!A8593,'Manual Inputs'!$C$11:$C$22)</f>
        <v>27172.991278802459</v>
      </c>
    </row>
    <row r="8594" spans="1:8" x14ac:dyDescent="0.2">
      <c r="A8594">
        <f t="shared" si="804"/>
        <v>2</v>
      </c>
      <c r="B8594" t="b">
        <f t="shared" si="805"/>
        <v>0</v>
      </c>
      <c r="C8594" t="str">
        <f t="shared" si="806"/>
        <v>OFF</v>
      </c>
      <c r="D8594" s="4">
        <f t="shared" si="808"/>
        <v>42787.999999979162</v>
      </c>
      <c r="E8594" t="str">
        <f t="shared" si="809"/>
        <v>LRKPLGS</v>
      </c>
      <c r="F8594" s="39">
        <v>55.436489105224609</v>
      </c>
      <c r="G8594">
        <f t="shared" si="807"/>
        <v>9.8141904651159501E-4</v>
      </c>
      <c r="H8594" s="38">
        <f>G8594*SUMIF('Manual Inputs'!$B$11:$B$22,'Expanded kW'!A8594,'Manual Inputs'!$C$11:$C$22)</f>
        <v>26136.904729097078</v>
      </c>
    </row>
    <row r="8595" spans="1:8" x14ac:dyDescent="0.2">
      <c r="A8595">
        <f t="shared" si="804"/>
        <v>2</v>
      </c>
      <c r="B8595" t="b">
        <f t="shared" si="805"/>
        <v>0</v>
      </c>
      <c r="C8595" t="str">
        <f t="shared" si="806"/>
        <v>OFF</v>
      </c>
      <c r="D8595" s="4">
        <f t="shared" si="808"/>
        <v>42788.041666645826</v>
      </c>
      <c r="E8595" t="str">
        <f t="shared" si="809"/>
        <v>LRKPLGS</v>
      </c>
      <c r="F8595" s="39">
        <v>55.209869384765625</v>
      </c>
      <c r="G8595">
        <f t="shared" si="807"/>
        <v>9.774070877176062E-4</v>
      </c>
      <c r="H8595" s="38">
        <f>G8595*SUMIF('Manual Inputs'!$B$11:$B$22,'Expanded kW'!A8595,'Manual Inputs'!$C$11:$C$22)</f>
        <v>26030.059253509182</v>
      </c>
    </row>
    <row r="8596" spans="1:8" x14ac:dyDescent="0.2">
      <c r="A8596">
        <f t="shared" si="804"/>
        <v>2</v>
      </c>
      <c r="B8596" t="b">
        <f t="shared" si="805"/>
        <v>0</v>
      </c>
      <c r="C8596" t="str">
        <f t="shared" si="806"/>
        <v>OFF</v>
      </c>
      <c r="D8596" s="4">
        <f t="shared" si="808"/>
        <v>42788.08333331249</v>
      </c>
      <c r="E8596" t="str">
        <f t="shared" si="809"/>
        <v>LRKPLGS</v>
      </c>
      <c r="F8596" s="39">
        <v>56.006683349609375</v>
      </c>
      <c r="G8596">
        <f t="shared" si="807"/>
        <v>9.9151347169404696E-4</v>
      </c>
      <c r="H8596" s="38">
        <f>G8596*SUMIF('Manual Inputs'!$B$11:$B$22,'Expanded kW'!A8596,'Manual Inputs'!$C$11:$C$22)</f>
        <v>26405.73691676099</v>
      </c>
    </row>
    <row r="8597" spans="1:8" x14ac:dyDescent="0.2">
      <c r="A8597">
        <f t="shared" si="804"/>
        <v>2</v>
      </c>
      <c r="B8597" t="b">
        <f t="shared" si="805"/>
        <v>0</v>
      </c>
      <c r="C8597" t="str">
        <f t="shared" si="806"/>
        <v>OFF</v>
      </c>
      <c r="D8597" s="4">
        <f t="shared" si="808"/>
        <v>42788.124999979154</v>
      </c>
      <c r="E8597" t="str">
        <f t="shared" si="809"/>
        <v>LRKPLGS</v>
      </c>
      <c r="F8597" s="39">
        <v>58.538322448730469</v>
      </c>
      <c r="G8597">
        <f t="shared" si="807"/>
        <v>1.0363323061995087E-3</v>
      </c>
      <c r="H8597" s="38">
        <f>G8597*SUMIF('Manual Inputs'!$B$11:$B$22,'Expanded kW'!A8597,'Manual Inputs'!$C$11:$C$22)</f>
        <v>27599.340822964154</v>
      </c>
    </row>
    <row r="8598" spans="1:8" x14ac:dyDescent="0.2">
      <c r="A8598">
        <f t="shared" si="804"/>
        <v>2</v>
      </c>
      <c r="B8598" t="b">
        <f t="shared" si="805"/>
        <v>0</v>
      </c>
      <c r="C8598" t="str">
        <f t="shared" si="806"/>
        <v>OFF</v>
      </c>
      <c r="D8598" s="4">
        <f t="shared" si="808"/>
        <v>42788.166666645819</v>
      </c>
      <c r="E8598" t="str">
        <f t="shared" si="809"/>
        <v>LRKPLGS</v>
      </c>
      <c r="F8598" s="39">
        <v>61.452445983886719</v>
      </c>
      <c r="G8598">
        <f t="shared" si="807"/>
        <v>1.0879224481340293E-3</v>
      </c>
      <c r="H8598" s="38">
        <f>G8598*SUMIF('Manual Inputs'!$B$11:$B$22,'Expanded kW'!A8598,'Manual Inputs'!$C$11:$C$22)</f>
        <v>28973.276482248537</v>
      </c>
    </row>
    <row r="8599" spans="1:8" x14ac:dyDescent="0.2">
      <c r="A8599">
        <f t="shared" si="804"/>
        <v>2</v>
      </c>
      <c r="B8599" t="b">
        <f t="shared" si="805"/>
        <v>0</v>
      </c>
      <c r="C8599" t="str">
        <f t="shared" si="806"/>
        <v>OFF</v>
      </c>
      <c r="D8599" s="4">
        <f t="shared" si="808"/>
        <v>42788.208333312483</v>
      </c>
      <c r="E8599" t="str">
        <f t="shared" si="809"/>
        <v>LRKPLGS</v>
      </c>
      <c r="F8599" s="39">
        <v>72.136795043945313</v>
      </c>
      <c r="G8599">
        <f t="shared" si="807"/>
        <v>1.2770726601399973E-3</v>
      </c>
      <c r="H8599" s="38">
        <f>G8599*SUMIF('Manual Inputs'!$B$11:$B$22,'Expanded kW'!A8599,'Manual Inputs'!$C$11:$C$22)</f>
        <v>34010.677262538054</v>
      </c>
    </row>
    <row r="8600" spans="1:8" x14ac:dyDescent="0.2">
      <c r="A8600">
        <f t="shared" si="804"/>
        <v>2</v>
      </c>
      <c r="B8600" t="b">
        <f t="shared" si="805"/>
        <v>0</v>
      </c>
      <c r="C8600" t="str">
        <f t="shared" si="806"/>
        <v>OFF</v>
      </c>
      <c r="D8600" s="4">
        <f t="shared" si="808"/>
        <v>42788.249999979147</v>
      </c>
      <c r="E8600" t="str">
        <f t="shared" si="809"/>
        <v>LRKPLGS</v>
      </c>
      <c r="F8600" s="39">
        <v>86.733848571777344</v>
      </c>
      <c r="G8600">
        <f t="shared" si="807"/>
        <v>1.5354913765195937E-3</v>
      </c>
      <c r="H8600" s="38">
        <f>G8600*SUMIF('Manual Inputs'!$B$11:$B$22,'Expanded kW'!A8600,'Manual Inputs'!$C$11:$C$22)</f>
        <v>40892.819395642939</v>
      </c>
    </row>
    <row r="8601" spans="1:8" x14ac:dyDescent="0.2">
      <c r="A8601">
        <f t="shared" si="804"/>
        <v>2</v>
      </c>
      <c r="B8601" t="b">
        <f t="shared" si="805"/>
        <v>0</v>
      </c>
      <c r="C8601" t="str">
        <f t="shared" si="806"/>
        <v>ON</v>
      </c>
      <c r="D8601" s="4">
        <f t="shared" si="808"/>
        <v>42788.291666645811</v>
      </c>
      <c r="E8601" t="str">
        <f t="shared" si="809"/>
        <v>LRKPLGS</v>
      </c>
      <c r="F8601" s="39">
        <v>91.671646118164063</v>
      </c>
      <c r="G8601">
        <f t="shared" si="807"/>
        <v>1.6229076007080304E-3</v>
      </c>
      <c r="H8601" s="38">
        <f>G8601*SUMIF('Manual Inputs'!$B$11:$B$22,'Expanded kW'!A8601,'Manual Inputs'!$C$11:$C$22)</f>
        <v>43220.866249340892</v>
      </c>
    </row>
    <row r="8602" spans="1:8" x14ac:dyDescent="0.2">
      <c r="A8602">
        <f t="shared" si="804"/>
        <v>2</v>
      </c>
      <c r="B8602" t="b">
        <f t="shared" si="805"/>
        <v>0</v>
      </c>
      <c r="C8602" t="str">
        <f t="shared" si="806"/>
        <v>ON</v>
      </c>
      <c r="D8602" s="4">
        <f t="shared" si="808"/>
        <v>42788.333333312476</v>
      </c>
      <c r="E8602" t="str">
        <f t="shared" si="809"/>
        <v>LRKPLGS</v>
      </c>
      <c r="F8602" s="39">
        <v>98.827888488769531</v>
      </c>
      <c r="G8602">
        <f t="shared" si="807"/>
        <v>1.7495980292926139E-3</v>
      </c>
      <c r="H8602" s="38">
        <f>G8602*SUMIF('Manual Inputs'!$B$11:$B$22,'Expanded kW'!A8602,'Manual Inputs'!$C$11:$C$22)</f>
        <v>46594.853817417512</v>
      </c>
    </row>
    <row r="8603" spans="1:8" x14ac:dyDescent="0.2">
      <c r="A8603">
        <f t="shared" si="804"/>
        <v>2</v>
      </c>
      <c r="B8603" t="b">
        <f t="shared" si="805"/>
        <v>0</v>
      </c>
      <c r="C8603" t="str">
        <f t="shared" si="806"/>
        <v>ON</v>
      </c>
      <c r="D8603" s="4">
        <f t="shared" si="808"/>
        <v>42788.37499997914</v>
      </c>
      <c r="E8603" t="str">
        <f t="shared" si="809"/>
        <v>LRKPLGS</v>
      </c>
      <c r="F8603" s="39">
        <v>103.61161804199219</v>
      </c>
      <c r="G8603">
        <f t="shared" si="807"/>
        <v>1.8342867130940318E-3</v>
      </c>
      <c r="H8603" s="38">
        <f>G8603*SUMIF('Manual Inputs'!$B$11:$B$22,'Expanded kW'!A8603,'Manual Inputs'!$C$11:$C$22)</f>
        <v>48850.261502868554</v>
      </c>
    </row>
    <row r="8604" spans="1:8" x14ac:dyDescent="0.2">
      <c r="A8604">
        <f t="shared" si="804"/>
        <v>2</v>
      </c>
      <c r="B8604" t="b">
        <f t="shared" si="805"/>
        <v>0</v>
      </c>
      <c r="C8604" t="str">
        <f t="shared" si="806"/>
        <v>ON</v>
      </c>
      <c r="D8604" s="4">
        <f t="shared" si="808"/>
        <v>42788.416666645804</v>
      </c>
      <c r="E8604" t="str">
        <f t="shared" si="809"/>
        <v>LRKPLGS</v>
      </c>
      <c r="F8604" s="39">
        <v>102.76718139648437</v>
      </c>
      <c r="G8604">
        <f t="shared" si="807"/>
        <v>1.8193372417106498E-3</v>
      </c>
      <c r="H8604" s="38">
        <f>G8604*SUMIF('Manual Inputs'!$B$11:$B$22,'Expanded kW'!A8604,'Manual Inputs'!$C$11:$C$22)</f>
        <v>48452.130948253114</v>
      </c>
    </row>
    <row r="8605" spans="1:8" x14ac:dyDescent="0.2">
      <c r="A8605">
        <f t="shared" si="804"/>
        <v>2</v>
      </c>
      <c r="B8605" t="b">
        <f t="shared" si="805"/>
        <v>0</v>
      </c>
      <c r="C8605" t="str">
        <f t="shared" si="806"/>
        <v>ON</v>
      </c>
      <c r="D8605" s="4">
        <f t="shared" si="808"/>
        <v>42788.458333312468</v>
      </c>
      <c r="E8605" t="str">
        <f t="shared" si="809"/>
        <v>LRKPLGS</v>
      </c>
      <c r="F8605" s="39">
        <v>94.678977966308594</v>
      </c>
      <c r="G8605">
        <f t="shared" si="807"/>
        <v>1.6761478546019554E-3</v>
      </c>
      <c r="H8605" s="38">
        <f>G8605*SUMIF('Manual Inputs'!$B$11:$B$22,'Expanded kW'!A8605,'Manual Inputs'!$C$11:$C$22)</f>
        <v>44638.747274499918</v>
      </c>
    </row>
    <row r="8606" spans="1:8" x14ac:dyDescent="0.2">
      <c r="A8606">
        <f t="shared" si="804"/>
        <v>2</v>
      </c>
      <c r="B8606" t="b">
        <f t="shared" si="805"/>
        <v>0</v>
      </c>
      <c r="C8606" t="str">
        <f t="shared" si="806"/>
        <v>ON</v>
      </c>
      <c r="D8606" s="4">
        <f t="shared" si="808"/>
        <v>42788.499999979133</v>
      </c>
      <c r="E8606" t="str">
        <f t="shared" si="809"/>
        <v>LRKPLGS</v>
      </c>
      <c r="F8606" s="39">
        <v>103.41550445556641</v>
      </c>
      <c r="G8606">
        <f t="shared" si="807"/>
        <v>1.8308148191825573E-3</v>
      </c>
      <c r="H8606" s="38">
        <f>G8606*SUMIF('Manual Inputs'!$B$11:$B$22,'Expanded kW'!A8606,'Manual Inputs'!$C$11:$C$22)</f>
        <v>48757.798899135436</v>
      </c>
    </row>
    <row r="8607" spans="1:8" x14ac:dyDescent="0.2">
      <c r="A8607">
        <f t="shared" si="804"/>
        <v>2</v>
      </c>
      <c r="B8607" t="b">
        <f t="shared" si="805"/>
        <v>0</v>
      </c>
      <c r="C8607" t="str">
        <f t="shared" si="806"/>
        <v>ON</v>
      </c>
      <c r="D8607" s="4">
        <f t="shared" si="808"/>
        <v>42788.541666645797</v>
      </c>
      <c r="E8607" t="str">
        <f t="shared" si="809"/>
        <v>LRKPLGS</v>
      </c>
      <c r="F8607" s="39">
        <v>101.04498291015625</v>
      </c>
      <c r="G8607">
        <f t="shared" si="807"/>
        <v>1.7888483268526459E-3</v>
      </c>
      <c r="H8607" s="38">
        <f>G8607*SUMIF('Manual Inputs'!$B$11:$B$22,'Expanded kW'!A8607,'Manual Inputs'!$C$11:$C$22)</f>
        <v>47640.157850961295</v>
      </c>
    </row>
    <row r="8608" spans="1:8" x14ac:dyDescent="0.2">
      <c r="A8608">
        <f t="shared" si="804"/>
        <v>2</v>
      </c>
      <c r="B8608" t="b">
        <f t="shared" si="805"/>
        <v>0</v>
      </c>
      <c r="C8608" t="str">
        <f t="shared" si="806"/>
        <v>ON</v>
      </c>
      <c r="D8608" s="4">
        <f t="shared" si="808"/>
        <v>42788.583333312461</v>
      </c>
      <c r="E8608" t="str">
        <f t="shared" si="809"/>
        <v>LRKPLGS</v>
      </c>
      <c r="F8608" s="39">
        <v>104.21223449707031</v>
      </c>
      <c r="G8608">
        <f t="shared" si="807"/>
        <v>1.8449197174234204E-3</v>
      </c>
      <c r="H8608" s="38">
        <f>G8608*SUMIF('Manual Inputs'!$B$11:$B$22,'Expanded kW'!A8608,'Manual Inputs'!$C$11:$C$22)</f>
        <v>49133.43699465174</v>
      </c>
    </row>
    <row r="8609" spans="1:8" x14ac:dyDescent="0.2">
      <c r="A8609">
        <f t="shared" si="804"/>
        <v>2</v>
      </c>
      <c r="B8609" t="b">
        <f t="shared" si="805"/>
        <v>0</v>
      </c>
      <c r="C8609" t="str">
        <f t="shared" si="806"/>
        <v>ON</v>
      </c>
      <c r="D8609" s="4">
        <f t="shared" si="808"/>
        <v>42788.624999979125</v>
      </c>
      <c r="E8609" t="str">
        <f t="shared" si="809"/>
        <v>LRKPLGS</v>
      </c>
      <c r="F8609" s="39">
        <v>104.78426361083984</v>
      </c>
      <c r="G8609">
        <f t="shared" si="807"/>
        <v>1.8550466261882767E-3</v>
      </c>
      <c r="H8609" s="38">
        <f>G8609*SUMIF('Manual Inputs'!$B$11:$B$22,'Expanded kW'!A8609,'Manual Inputs'!$C$11:$C$22)</f>
        <v>49403.134276896388</v>
      </c>
    </row>
    <row r="8610" spans="1:8" x14ac:dyDescent="0.2">
      <c r="A8610">
        <f t="shared" si="804"/>
        <v>2</v>
      </c>
      <c r="B8610" t="b">
        <f t="shared" si="805"/>
        <v>0</v>
      </c>
      <c r="C8610" t="str">
        <f t="shared" si="806"/>
        <v>ON</v>
      </c>
      <c r="D8610" s="4">
        <f t="shared" si="808"/>
        <v>42788.66666664579</v>
      </c>
      <c r="E8610" t="str">
        <f t="shared" si="809"/>
        <v>LRKPLGS</v>
      </c>
      <c r="F8610" s="39">
        <v>98.142684936523438</v>
      </c>
      <c r="G8610">
        <f t="shared" si="807"/>
        <v>1.7374675385677181E-3</v>
      </c>
      <c r="H8610" s="38">
        <f>G8610*SUMIF('Manual Inputs'!$B$11:$B$22,'Expanded kW'!A8610,'Manual Inputs'!$C$11:$C$22)</f>
        <v>46271.797645315753</v>
      </c>
    </row>
    <row r="8611" spans="1:8" x14ac:dyDescent="0.2">
      <c r="A8611">
        <f t="shared" si="804"/>
        <v>2</v>
      </c>
      <c r="B8611" t="b">
        <f t="shared" si="805"/>
        <v>0</v>
      </c>
      <c r="C8611" t="str">
        <f t="shared" si="806"/>
        <v>ON</v>
      </c>
      <c r="D8611" s="4">
        <f t="shared" si="808"/>
        <v>42788.708333312454</v>
      </c>
      <c r="E8611" t="str">
        <f t="shared" si="809"/>
        <v>LRKPLGS</v>
      </c>
      <c r="F8611" s="39">
        <v>96.591751098632813</v>
      </c>
      <c r="G8611">
        <f t="shared" si="807"/>
        <v>1.7100106048233022E-3</v>
      </c>
      <c r="H8611" s="38">
        <f>G8611*SUMIF('Manual Inputs'!$B$11:$B$22,'Expanded kW'!A8611,'Manual Inputs'!$C$11:$C$22)</f>
        <v>45540.571504981766</v>
      </c>
    </row>
    <row r="8612" spans="1:8" x14ac:dyDescent="0.2">
      <c r="A8612">
        <f t="shared" si="804"/>
        <v>2</v>
      </c>
      <c r="B8612" t="b">
        <f t="shared" si="805"/>
        <v>0</v>
      </c>
      <c r="C8612" t="str">
        <f t="shared" si="806"/>
        <v>ON</v>
      </c>
      <c r="D8612" s="4">
        <f t="shared" si="808"/>
        <v>42788.749999979118</v>
      </c>
      <c r="E8612" t="str">
        <f t="shared" si="809"/>
        <v>LRKPLGS</v>
      </c>
      <c r="F8612" s="39">
        <v>94.943153381347656</v>
      </c>
      <c r="G8612">
        <f t="shared" si="807"/>
        <v>1.6808246800669902E-3</v>
      </c>
      <c r="H8612" s="38">
        <f>G8612*SUMIF('Manual Inputs'!$B$11:$B$22,'Expanded kW'!A8612,'Manual Inputs'!$C$11:$C$22)</f>
        <v>44763.299311724702</v>
      </c>
    </row>
    <row r="8613" spans="1:8" x14ac:dyDescent="0.2">
      <c r="A8613">
        <f t="shared" si="804"/>
        <v>2</v>
      </c>
      <c r="B8613" t="b">
        <f t="shared" si="805"/>
        <v>0</v>
      </c>
      <c r="C8613" t="str">
        <f t="shared" si="806"/>
        <v>ON</v>
      </c>
      <c r="D8613" s="4">
        <f t="shared" si="808"/>
        <v>42788.791666645782</v>
      </c>
      <c r="E8613" t="str">
        <f t="shared" si="809"/>
        <v>LRKPLGS</v>
      </c>
      <c r="F8613" s="39">
        <v>80.332832336425781</v>
      </c>
      <c r="G8613">
        <f t="shared" si="807"/>
        <v>1.4221710823992377E-3</v>
      </c>
      <c r="H8613" s="38">
        <f>G8613*SUMIF('Manual Inputs'!$B$11:$B$22,'Expanded kW'!A8613,'Manual Inputs'!$C$11:$C$22)</f>
        <v>37874.901879343735</v>
      </c>
    </row>
    <row r="8614" spans="1:8" x14ac:dyDescent="0.2">
      <c r="A8614">
        <f t="shared" si="804"/>
        <v>2</v>
      </c>
      <c r="B8614" t="b">
        <f t="shared" si="805"/>
        <v>0</v>
      </c>
      <c r="C8614" t="str">
        <f t="shared" si="806"/>
        <v>ON</v>
      </c>
      <c r="D8614" s="4">
        <f t="shared" si="808"/>
        <v>42788.833333312446</v>
      </c>
      <c r="E8614" t="str">
        <f t="shared" si="809"/>
        <v>LRKPLGS</v>
      </c>
      <c r="F8614" s="39">
        <v>75.145515441894531</v>
      </c>
      <c r="G8614">
        <f t="shared" si="807"/>
        <v>1.3303374962043905E-3</v>
      </c>
      <c r="H8614" s="38">
        <f>G8614*SUMIF('Manual Inputs'!$B$11:$B$22,'Expanded kW'!A8614,'Manual Inputs'!$C$11:$C$22)</f>
        <v>35429.212953866285</v>
      </c>
    </row>
    <row r="8615" spans="1:8" x14ac:dyDescent="0.2">
      <c r="A8615">
        <f t="shared" si="804"/>
        <v>2</v>
      </c>
      <c r="B8615" t="b">
        <f t="shared" si="805"/>
        <v>0</v>
      </c>
      <c r="C8615" t="str">
        <f t="shared" si="806"/>
        <v>OFF</v>
      </c>
      <c r="D8615" s="4">
        <f t="shared" si="808"/>
        <v>42788.874999979111</v>
      </c>
      <c r="E8615" t="str">
        <f t="shared" si="809"/>
        <v>LRKPLGS</v>
      </c>
      <c r="F8615" s="39">
        <v>67.511833190917969</v>
      </c>
      <c r="G8615">
        <f t="shared" si="807"/>
        <v>1.1951947179179524E-3</v>
      </c>
      <c r="H8615" s="38">
        <f>G8615*SUMIF('Manual Inputs'!$B$11:$B$22,'Expanded kW'!A8615,'Manual Inputs'!$C$11:$C$22)</f>
        <v>31830.124538521992</v>
      </c>
    </row>
    <row r="8616" spans="1:8" x14ac:dyDescent="0.2">
      <c r="A8616">
        <f t="shared" si="804"/>
        <v>2</v>
      </c>
      <c r="B8616" t="b">
        <f t="shared" si="805"/>
        <v>0</v>
      </c>
      <c r="C8616" t="str">
        <f t="shared" si="806"/>
        <v>OFF</v>
      </c>
      <c r="D8616" s="4">
        <f t="shared" si="808"/>
        <v>42788.916666645775</v>
      </c>
      <c r="E8616" t="str">
        <f t="shared" si="809"/>
        <v>LRKPLGS</v>
      </c>
      <c r="F8616" s="39">
        <v>66.556472778320312</v>
      </c>
      <c r="G8616">
        <f t="shared" si="807"/>
        <v>1.178281509301389E-3</v>
      </c>
      <c r="H8616" s="38">
        <f>G8616*SUMIF('Manual Inputs'!$B$11:$B$22,'Expanded kW'!A8616,'Manual Inputs'!$C$11:$C$22)</f>
        <v>31379.69622877425</v>
      </c>
    </row>
    <row r="8617" spans="1:8" x14ac:dyDescent="0.2">
      <c r="A8617">
        <f t="shared" si="804"/>
        <v>2</v>
      </c>
      <c r="B8617" t="b">
        <f t="shared" si="805"/>
        <v>0</v>
      </c>
      <c r="C8617" t="str">
        <f t="shared" si="806"/>
        <v>OFF</v>
      </c>
      <c r="D8617" s="4">
        <f t="shared" si="808"/>
        <v>42788.958333312439</v>
      </c>
      <c r="E8617" t="str">
        <f t="shared" si="809"/>
        <v>LRKPLGS</v>
      </c>
      <c r="F8617" s="39">
        <v>62.784637451171875</v>
      </c>
      <c r="G8617">
        <f t="shared" si="807"/>
        <v>1.1115068796284594E-3</v>
      </c>
      <c r="H8617" s="38">
        <f>G8617*SUMIF('Manual Inputs'!$B$11:$B$22,'Expanded kW'!A8617,'Manual Inputs'!$C$11:$C$22)</f>
        <v>29601.371118531464</v>
      </c>
    </row>
    <row r="8618" spans="1:8" x14ac:dyDescent="0.2">
      <c r="A8618">
        <f t="shared" si="804"/>
        <v>2</v>
      </c>
      <c r="B8618" t="b">
        <f t="shared" si="805"/>
        <v>0</v>
      </c>
      <c r="C8618" t="str">
        <f t="shared" si="806"/>
        <v>OFF</v>
      </c>
      <c r="D8618" s="4">
        <f t="shared" si="808"/>
        <v>42788.999999979103</v>
      </c>
      <c r="E8618" t="str">
        <f t="shared" si="809"/>
        <v>LRKPLGS</v>
      </c>
      <c r="F8618" s="39">
        <v>61.657508850097656</v>
      </c>
      <c r="G8618">
        <f t="shared" si="807"/>
        <v>1.091552775484841E-3</v>
      </c>
      <c r="H8618" s="38">
        <f>G8618*SUMIF('Manual Inputs'!$B$11:$B$22,'Expanded kW'!A8618,'Manual Inputs'!$C$11:$C$22)</f>
        <v>29069.958445412864</v>
      </c>
    </row>
    <row r="8619" spans="1:8" x14ac:dyDescent="0.2">
      <c r="A8619">
        <f t="shared" si="804"/>
        <v>2</v>
      </c>
      <c r="B8619" t="b">
        <f t="shared" si="805"/>
        <v>0</v>
      </c>
      <c r="C8619" t="str">
        <f t="shared" si="806"/>
        <v>OFF</v>
      </c>
      <c r="D8619" s="4">
        <f t="shared" si="808"/>
        <v>42789.041666645768</v>
      </c>
      <c r="E8619" t="str">
        <f t="shared" si="809"/>
        <v>LRKPLGS</v>
      </c>
      <c r="F8619" s="39">
        <v>60.397060394287109</v>
      </c>
      <c r="G8619">
        <f t="shared" si="807"/>
        <v>1.0692384453090866E-3</v>
      </c>
      <c r="H8619" s="38">
        <f>G8619*SUMIF('Manual Inputs'!$B$11:$B$22,'Expanded kW'!A8619,'Manual Inputs'!$C$11:$C$22)</f>
        <v>28475.688827383376</v>
      </c>
    </row>
    <row r="8620" spans="1:8" x14ac:dyDescent="0.2">
      <c r="A8620">
        <f t="shared" si="804"/>
        <v>2</v>
      </c>
      <c r="B8620" t="b">
        <f t="shared" si="805"/>
        <v>0</v>
      </c>
      <c r="C8620" t="str">
        <f t="shared" si="806"/>
        <v>OFF</v>
      </c>
      <c r="D8620" s="4">
        <f t="shared" si="808"/>
        <v>42789.083333312432</v>
      </c>
      <c r="E8620" t="str">
        <f t="shared" si="809"/>
        <v>LRKPLGS</v>
      </c>
      <c r="F8620" s="39">
        <v>58.641536712646484</v>
      </c>
      <c r="G8620">
        <f t="shared" si="807"/>
        <v>1.0381595583598426E-3</v>
      </c>
      <c r="H8620" s="38">
        <f>G8620*SUMIF('Manual Inputs'!$B$11:$B$22,'Expanded kW'!A8620,'Manual Inputs'!$C$11:$C$22)</f>
        <v>27648.003742030622</v>
      </c>
    </row>
    <row r="8621" spans="1:8" x14ac:dyDescent="0.2">
      <c r="A8621">
        <f t="shared" si="804"/>
        <v>2</v>
      </c>
      <c r="B8621" t="b">
        <f t="shared" si="805"/>
        <v>0</v>
      </c>
      <c r="C8621" t="str">
        <f t="shared" si="806"/>
        <v>OFF</v>
      </c>
      <c r="D8621" s="4">
        <f t="shared" si="808"/>
        <v>42789.124999979096</v>
      </c>
      <c r="E8621" t="str">
        <f t="shared" si="809"/>
        <v>LRKPLGS</v>
      </c>
      <c r="F8621" s="39">
        <v>59.940536499023437</v>
      </c>
      <c r="G8621">
        <f t="shared" si="807"/>
        <v>1.0611563814332701E-3</v>
      </c>
      <c r="H8621" s="38">
        <f>G8621*SUMIF('Manual Inputs'!$B$11:$B$22,'Expanded kW'!A8621,'Manual Inputs'!$C$11:$C$22)</f>
        <v>28260.449338922728</v>
      </c>
    </row>
    <row r="8622" spans="1:8" x14ac:dyDescent="0.2">
      <c r="A8622">
        <f t="shared" si="804"/>
        <v>2</v>
      </c>
      <c r="B8622" t="b">
        <f t="shared" si="805"/>
        <v>0</v>
      </c>
      <c r="C8622" t="str">
        <f t="shared" si="806"/>
        <v>OFF</v>
      </c>
      <c r="D8622" s="4">
        <f t="shared" si="808"/>
        <v>42789.16666664576</v>
      </c>
      <c r="E8622" t="str">
        <f t="shared" si="809"/>
        <v>LRKPLGS</v>
      </c>
      <c r="F8622" s="39">
        <v>65.833808898925781</v>
      </c>
      <c r="G8622">
        <f t="shared" si="807"/>
        <v>1.1654878402413309E-3</v>
      </c>
      <c r="H8622" s="38">
        <f>G8622*SUMIF('Manual Inputs'!$B$11:$B$22,'Expanded kW'!A8622,'Manual Inputs'!$C$11:$C$22)</f>
        <v>31038.978458371384</v>
      </c>
    </row>
    <row r="8623" spans="1:8" x14ac:dyDescent="0.2">
      <c r="A8623">
        <f t="shared" si="804"/>
        <v>2</v>
      </c>
      <c r="B8623" t="b">
        <f t="shared" si="805"/>
        <v>0</v>
      </c>
      <c r="C8623" t="str">
        <f t="shared" si="806"/>
        <v>OFF</v>
      </c>
      <c r="D8623" s="4">
        <f t="shared" si="808"/>
        <v>42789.208333312425</v>
      </c>
      <c r="E8623" t="str">
        <f t="shared" si="809"/>
        <v>LRKPLGS</v>
      </c>
      <c r="F8623" s="39">
        <v>83.538032531738281</v>
      </c>
      <c r="G8623">
        <f t="shared" si="807"/>
        <v>1.4789142955848992E-3</v>
      </c>
      <c r="H8623" s="38">
        <f>G8623*SUMIF('Manual Inputs'!$B$11:$B$22,'Expanded kW'!A8623,'Manual Inputs'!$C$11:$C$22)</f>
        <v>39386.072833614548</v>
      </c>
    </row>
    <row r="8624" spans="1:8" x14ac:dyDescent="0.2">
      <c r="A8624">
        <f t="shared" si="804"/>
        <v>2</v>
      </c>
      <c r="B8624" t="b">
        <f t="shared" si="805"/>
        <v>0</v>
      </c>
      <c r="C8624" t="str">
        <f t="shared" si="806"/>
        <v>OFF</v>
      </c>
      <c r="D8624" s="4">
        <f t="shared" si="808"/>
        <v>42789.249999979089</v>
      </c>
      <c r="E8624" t="str">
        <f t="shared" si="809"/>
        <v>LRKPLGS</v>
      </c>
      <c r="F8624" s="39">
        <v>94.669425964355469</v>
      </c>
      <c r="G8624">
        <f t="shared" si="807"/>
        <v>1.6759787508798325E-3</v>
      </c>
      <c r="H8624" s="38">
        <f>G8624*SUMIF('Manual Inputs'!$B$11:$B$22,'Expanded kW'!A8624,'Manual Inputs'!$C$11:$C$22)</f>
        <v>44634.24374678648</v>
      </c>
    </row>
    <row r="8625" spans="1:10" x14ac:dyDescent="0.2">
      <c r="A8625">
        <f t="shared" si="804"/>
        <v>2</v>
      </c>
      <c r="B8625" t="b">
        <f t="shared" si="805"/>
        <v>0</v>
      </c>
      <c r="C8625" t="str">
        <f t="shared" si="806"/>
        <v>ON</v>
      </c>
      <c r="D8625" s="4">
        <f t="shared" si="808"/>
        <v>42789.291666645753</v>
      </c>
      <c r="E8625" t="str">
        <f t="shared" si="809"/>
        <v>LRKPLGS</v>
      </c>
      <c r="F8625" s="39">
        <v>95.123809814453125</v>
      </c>
      <c r="G8625">
        <f t="shared" si="807"/>
        <v>1.6840229284984163E-3</v>
      </c>
      <c r="H8625" s="38">
        <f>G8625*SUMIF('Manual Inputs'!$B$11:$B$22,'Expanded kW'!A8625,'Manual Inputs'!$C$11:$C$22)</f>
        <v>44848.474257991838</v>
      </c>
    </row>
    <row r="8626" spans="1:10" x14ac:dyDescent="0.2">
      <c r="A8626">
        <f t="shared" si="804"/>
        <v>2</v>
      </c>
      <c r="B8626" t="b">
        <f t="shared" si="805"/>
        <v>0</v>
      </c>
      <c r="C8626" t="str">
        <f t="shared" si="806"/>
        <v>ON</v>
      </c>
      <c r="D8626" s="4">
        <f t="shared" si="808"/>
        <v>42789.333333312417</v>
      </c>
      <c r="E8626" t="str">
        <f t="shared" si="809"/>
        <v>LRKPLGS</v>
      </c>
      <c r="F8626" s="39">
        <v>106.54776000976562</v>
      </c>
      <c r="G8626">
        <f t="shared" si="807"/>
        <v>1.8862666580174074E-3</v>
      </c>
      <c r="H8626" s="38">
        <f>G8626*SUMIF('Manual Inputs'!$B$11:$B$22,'Expanded kW'!A8626,'Manual Inputs'!$C$11:$C$22)</f>
        <v>50234.578297121778</v>
      </c>
    </row>
    <row r="8627" spans="1:10" x14ac:dyDescent="0.2">
      <c r="A8627">
        <f t="shared" si="804"/>
        <v>2</v>
      </c>
      <c r="B8627" t="b">
        <f t="shared" si="805"/>
        <v>0</v>
      </c>
      <c r="C8627" t="str">
        <f t="shared" si="806"/>
        <v>ON</v>
      </c>
      <c r="D8627" s="4">
        <f t="shared" si="808"/>
        <v>42789.374999979082</v>
      </c>
      <c r="E8627" t="str">
        <f t="shared" si="809"/>
        <v>LRKPLGS</v>
      </c>
      <c r="F8627" s="39">
        <v>111.60033416748047</v>
      </c>
      <c r="G8627">
        <f t="shared" si="807"/>
        <v>1.975714828208732E-3</v>
      </c>
      <c r="H8627" s="38">
        <f>G8627*SUMIF('Manual Inputs'!$B$11:$B$22,'Expanded kW'!A8627,'Manual Inputs'!$C$11:$C$22)</f>
        <v>52616.739424718246</v>
      </c>
    </row>
    <row r="8628" spans="1:10" x14ac:dyDescent="0.2">
      <c r="A8628">
        <f t="shared" si="804"/>
        <v>2</v>
      </c>
      <c r="B8628" t="b">
        <f t="shared" si="805"/>
        <v>0</v>
      </c>
      <c r="C8628" t="str">
        <f t="shared" si="806"/>
        <v>ON</v>
      </c>
      <c r="D8628" s="4">
        <f t="shared" si="808"/>
        <v>42789.416666645746</v>
      </c>
      <c r="E8628" t="str">
        <f t="shared" si="809"/>
        <v>LRKPLGS</v>
      </c>
      <c r="F8628" s="39">
        <v>110.97798919677734</v>
      </c>
      <c r="G8628">
        <f t="shared" si="807"/>
        <v>1.9646971534315752E-3</v>
      </c>
      <c r="H8628" s="38">
        <f>G8628*SUMIF('Manual Inputs'!$B$11:$B$22,'Expanded kW'!A8628,'Manual Inputs'!$C$11:$C$22)</f>
        <v>52323.319486507047</v>
      </c>
    </row>
    <row r="8629" spans="1:10" x14ac:dyDescent="0.2">
      <c r="A8629">
        <f t="shared" si="804"/>
        <v>2</v>
      </c>
      <c r="B8629" t="b">
        <f t="shared" si="805"/>
        <v>0</v>
      </c>
      <c r="C8629" t="str">
        <f t="shared" si="806"/>
        <v>ON</v>
      </c>
      <c r="D8629" s="4">
        <f t="shared" si="808"/>
        <v>42789.45833331241</v>
      </c>
      <c r="E8629" t="str">
        <f t="shared" si="809"/>
        <v>LRKPLGS</v>
      </c>
      <c r="F8629" s="39">
        <v>114.04004669189453</v>
      </c>
      <c r="G8629">
        <f t="shared" si="807"/>
        <v>2.0189062419890677E-3</v>
      </c>
      <c r="H8629" s="38">
        <f>G8629*SUMIF('Manual Inputs'!$B$11:$B$22,'Expanded kW'!A8629,'Manual Inputs'!$C$11:$C$22)</f>
        <v>53767.002272279868</v>
      </c>
    </row>
    <row r="8630" spans="1:10" x14ac:dyDescent="0.2">
      <c r="A8630">
        <f t="shared" si="804"/>
        <v>2</v>
      </c>
      <c r="B8630" t="b">
        <f t="shared" si="805"/>
        <v>0</v>
      </c>
      <c r="C8630" t="str">
        <f t="shared" si="806"/>
        <v>ON</v>
      </c>
      <c r="D8630" s="4">
        <f t="shared" si="808"/>
        <v>42789.499999979074</v>
      </c>
      <c r="E8630" t="str">
        <f t="shared" si="809"/>
        <v>LRKPLGS</v>
      </c>
      <c r="F8630" s="39">
        <v>116.63436126708984</v>
      </c>
      <c r="G8630">
        <f t="shared" si="807"/>
        <v>2.064834650837372E-3</v>
      </c>
      <c r="H8630" s="38">
        <f>G8630*SUMIF('Manual Inputs'!$B$11:$B$22,'Expanded kW'!A8630,'Manual Inputs'!$C$11:$C$22)</f>
        <v>54990.156082768881</v>
      </c>
    </row>
    <row r="8631" spans="1:10" x14ac:dyDescent="0.2">
      <c r="A8631">
        <f t="shared" si="804"/>
        <v>2</v>
      </c>
      <c r="B8631" t="b">
        <f t="shared" si="805"/>
        <v>0</v>
      </c>
      <c r="C8631" t="str">
        <f t="shared" si="806"/>
        <v>ON</v>
      </c>
      <c r="D8631" s="4">
        <f t="shared" si="808"/>
        <v>42789.541666645739</v>
      </c>
      <c r="E8631" t="str">
        <f t="shared" si="809"/>
        <v>LRKPLGS</v>
      </c>
      <c r="F8631" s="39">
        <v>110.89387512207031</v>
      </c>
      <c r="G8631">
        <f t="shared" si="807"/>
        <v>1.9632080411820514E-3</v>
      </c>
      <c r="H8631" s="38">
        <f>G8631*SUMIF('Manual Inputs'!$B$11:$B$22,'Expanded kW'!A8631,'Manual Inputs'!$C$11:$C$22)</f>
        <v>52283.661824334013</v>
      </c>
    </row>
    <row r="8632" spans="1:10" x14ac:dyDescent="0.2">
      <c r="A8632">
        <f t="shared" si="804"/>
        <v>2</v>
      </c>
      <c r="B8632" t="b">
        <f t="shared" si="805"/>
        <v>0</v>
      </c>
      <c r="C8632" t="str">
        <f t="shared" si="806"/>
        <v>ON</v>
      </c>
      <c r="D8632" s="4">
        <f t="shared" si="808"/>
        <v>42789.583333312403</v>
      </c>
      <c r="E8632" t="str">
        <f t="shared" si="809"/>
        <v>LRKPLGS</v>
      </c>
      <c r="F8632" s="39">
        <v>111.19345855712891</v>
      </c>
      <c r="G8632">
        <f t="shared" si="807"/>
        <v>1.9685117119940289E-3</v>
      </c>
      <c r="H8632" s="38">
        <f>G8632*SUMIF('Manual Inputs'!$B$11:$B$22,'Expanded kW'!A8632,'Manual Inputs'!$C$11:$C$22)</f>
        <v>52424.907848873554</v>
      </c>
    </row>
    <row r="8633" spans="1:10" x14ac:dyDescent="0.2">
      <c r="A8633">
        <f t="shared" si="804"/>
        <v>2</v>
      </c>
      <c r="B8633" t="b">
        <f t="shared" si="805"/>
        <v>0</v>
      </c>
      <c r="C8633" t="str">
        <f t="shared" si="806"/>
        <v>ON</v>
      </c>
      <c r="D8633" s="4">
        <f t="shared" si="808"/>
        <v>42789.624999979067</v>
      </c>
      <c r="E8633" t="str">
        <f t="shared" si="809"/>
        <v>LRKPLGS</v>
      </c>
      <c r="F8633" s="39">
        <v>102.95758819580078</v>
      </c>
      <c r="G8633">
        <f t="shared" si="807"/>
        <v>1.8227081056028369E-3</v>
      </c>
      <c r="H8633" s="38">
        <f>G8633*SUMIF('Manual Inputs'!$B$11:$B$22,'Expanded kW'!A8633,'Manual Inputs'!$C$11:$C$22)</f>
        <v>48541.902945972142</v>
      </c>
    </row>
    <row r="8634" spans="1:10" x14ac:dyDescent="0.2">
      <c r="A8634">
        <f t="shared" si="804"/>
        <v>2</v>
      </c>
      <c r="B8634" t="b">
        <f t="shared" si="805"/>
        <v>0</v>
      </c>
      <c r="C8634" t="str">
        <f t="shared" si="806"/>
        <v>ON</v>
      </c>
      <c r="D8634" s="4">
        <f t="shared" si="808"/>
        <v>42789.666666645731</v>
      </c>
      <c r="E8634" t="str">
        <f t="shared" si="809"/>
        <v>LRKPLGS</v>
      </c>
      <c r="F8634" s="39">
        <v>90.245185852050781</v>
      </c>
      <c r="G8634">
        <f t="shared" si="807"/>
        <v>1.5976542829591683E-3</v>
      </c>
      <c r="H8634" s="38">
        <f>G8634*SUMIF('Manual Inputs'!$B$11:$B$22,'Expanded kW'!A8634,'Manual Inputs'!$C$11:$C$22)</f>
        <v>42548.32625488926</v>
      </c>
    </row>
    <row r="8635" spans="1:10" x14ac:dyDescent="0.2">
      <c r="A8635">
        <f t="shared" si="804"/>
        <v>2</v>
      </c>
      <c r="B8635" t="b">
        <f t="shared" si="805"/>
        <v>0</v>
      </c>
      <c r="C8635" t="str">
        <f t="shared" si="806"/>
        <v>ON</v>
      </c>
      <c r="D8635" s="4">
        <f t="shared" si="808"/>
        <v>42789.708333312396</v>
      </c>
      <c r="E8635" t="str">
        <f t="shared" si="809"/>
        <v>LRKPLGS</v>
      </c>
      <c r="F8635" s="39">
        <v>81.955833435058594</v>
      </c>
      <c r="G8635">
        <f t="shared" si="807"/>
        <v>1.450903857804334E-3</v>
      </c>
      <c r="H8635" s="38">
        <f>G8635*SUMIF('Manual Inputs'!$B$11:$B$22,'Expanded kW'!A8635,'Manual Inputs'!$C$11:$C$22)</f>
        <v>38640.105913272855</v>
      </c>
    </row>
    <row r="8636" spans="1:10" x14ac:dyDescent="0.2">
      <c r="A8636">
        <f t="shared" si="804"/>
        <v>2</v>
      </c>
      <c r="B8636" t="b">
        <f t="shared" si="805"/>
        <v>0</v>
      </c>
      <c r="C8636" t="str">
        <f t="shared" si="806"/>
        <v>ON</v>
      </c>
      <c r="D8636" s="4">
        <f t="shared" si="808"/>
        <v>42789.74999997906</v>
      </c>
      <c r="E8636" t="str">
        <f t="shared" si="809"/>
        <v>LRKPLGS</v>
      </c>
      <c r="F8636" s="39">
        <v>75.045799255371094</v>
      </c>
      <c r="G8636">
        <f t="shared" si="807"/>
        <v>1.3285721722042748E-3</v>
      </c>
      <c r="H8636" s="38">
        <f>G8636*SUMIF('Manual Inputs'!$B$11:$B$22,'Expanded kW'!A8636,'Manual Inputs'!$C$11:$C$22)</f>
        <v>35382.19928995685</v>
      </c>
    </row>
    <row r="8637" spans="1:10" x14ac:dyDescent="0.2">
      <c r="A8637">
        <f t="shared" si="804"/>
        <v>2</v>
      </c>
      <c r="B8637" t="b">
        <f t="shared" si="805"/>
        <v>0</v>
      </c>
      <c r="C8637" t="str">
        <f t="shared" si="806"/>
        <v>ON</v>
      </c>
      <c r="D8637" s="4">
        <f t="shared" si="808"/>
        <v>42789.791666645724</v>
      </c>
      <c r="E8637" t="str">
        <f t="shared" si="809"/>
        <v>LRKPLGS</v>
      </c>
      <c r="F8637" s="39">
        <v>72.192832946777344</v>
      </c>
      <c r="G8637">
        <f t="shared" si="807"/>
        <v>1.2780647263053262E-3</v>
      </c>
      <c r="H8637" s="38">
        <f>G8637*SUMIF('Manual Inputs'!$B$11:$B$22,'Expanded kW'!A8637,'Manual Inputs'!$C$11:$C$22)</f>
        <v>34037.097718652418</v>
      </c>
      <c r="J8637" s="10"/>
    </row>
    <row r="8638" spans="1:10" x14ac:dyDescent="0.2">
      <c r="A8638">
        <f t="shared" si="804"/>
        <v>2</v>
      </c>
      <c r="B8638" t="b">
        <f t="shared" si="805"/>
        <v>0</v>
      </c>
      <c r="C8638" t="str">
        <f t="shared" si="806"/>
        <v>ON</v>
      </c>
      <c r="D8638" s="4">
        <f t="shared" si="808"/>
        <v>42789.833333312388</v>
      </c>
      <c r="E8638" t="str">
        <f t="shared" si="809"/>
        <v>LRKPLGS</v>
      </c>
      <c r="F8638" s="39">
        <v>64.629280090332031</v>
      </c>
      <c r="G8638">
        <f t="shared" si="807"/>
        <v>1.1441634826944095E-3</v>
      </c>
      <c r="H8638" s="38">
        <f>G8638*SUMIF('Manual Inputs'!$B$11:$B$22,'Expanded kW'!A8638,'Manual Inputs'!$C$11:$C$22)</f>
        <v>30471.073541919875</v>
      </c>
    </row>
    <row r="8639" spans="1:10" x14ac:dyDescent="0.2">
      <c r="A8639">
        <f t="shared" si="804"/>
        <v>2</v>
      </c>
      <c r="B8639" t="b">
        <f t="shared" si="805"/>
        <v>0</v>
      </c>
      <c r="C8639" t="str">
        <f t="shared" si="806"/>
        <v>OFF</v>
      </c>
      <c r="D8639" s="4">
        <f t="shared" si="808"/>
        <v>42789.874999979053</v>
      </c>
      <c r="E8639" t="str">
        <f t="shared" si="809"/>
        <v>LRKPLGS</v>
      </c>
      <c r="F8639" s="39">
        <v>61.296310424804688</v>
      </c>
      <c r="G8639">
        <f t="shared" si="807"/>
        <v>1.0851583046250495E-3</v>
      </c>
      <c r="H8639" s="38">
        <f>G8639*SUMIF('Manual Inputs'!$B$11:$B$22,'Expanded kW'!A8639,'Manual Inputs'!$C$11:$C$22)</f>
        <v>28899.662508881553</v>
      </c>
    </row>
    <row r="8640" spans="1:10" x14ac:dyDescent="0.2">
      <c r="A8640">
        <f t="shared" si="804"/>
        <v>2</v>
      </c>
      <c r="B8640" t="b">
        <f t="shared" si="805"/>
        <v>0</v>
      </c>
      <c r="C8640" t="str">
        <f t="shared" si="806"/>
        <v>OFF</v>
      </c>
      <c r="D8640" s="4">
        <f t="shared" si="808"/>
        <v>42789.916666645717</v>
      </c>
      <c r="E8640" t="str">
        <f t="shared" si="809"/>
        <v>LRKPLGS</v>
      </c>
      <c r="F8640" s="39">
        <v>58.030136108398437</v>
      </c>
      <c r="G8640">
        <f t="shared" si="807"/>
        <v>1.0273356370087126E-3</v>
      </c>
      <c r="H8640" s="38">
        <f>G8640*SUMIF('Manual Inputs'!$B$11:$B$22,'Expanded kW'!A8640,'Manual Inputs'!$C$11:$C$22)</f>
        <v>27359.743796235507</v>
      </c>
    </row>
    <row r="8641" spans="1:8" x14ac:dyDescent="0.2">
      <c r="A8641">
        <f t="shared" si="804"/>
        <v>2</v>
      </c>
      <c r="B8641" t="b">
        <f t="shared" si="805"/>
        <v>0</v>
      </c>
      <c r="C8641" t="str">
        <f t="shared" si="806"/>
        <v>OFF</v>
      </c>
      <c r="D8641" s="4">
        <f t="shared" si="808"/>
        <v>42789.958333312381</v>
      </c>
      <c r="E8641" t="str">
        <f t="shared" si="809"/>
        <v>LRKPLGS</v>
      </c>
      <c r="F8641" s="39">
        <v>57.901718139648438</v>
      </c>
      <c r="G8641">
        <f t="shared" si="807"/>
        <v>1.0250621914410043E-3</v>
      </c>
      <c r="H8641" s="38">
        <f>G8641*SUMIF('Manual Inputs'!$B$11:$B$22,'Expanded kW'!A8641,'Manual Inputs'!$C$11:$C$22)</f>
        <v>27299.197966784584</v>
      </c>
    </row>
    <row r="8642" spans="1:8" x14ac:dyDescent="0.2">
      <c r="A8642">
        <f t="shared" ref="A8642:A8705" si="810">MONTH(D8642)</f>
        <v>2</v>
      </c>
      <c r="B8642" t="b">
        <f t="shared" ref="B8642:B8705" si="811">IF(ISNA(VLOOKUP(DATE(YEAR(D8642),MONTH(D8642),DAY(D8642)),Holidays,1,FALSE)),FALSE,TRUE)</f>
        <v>0</v>
      </c>
      <c r="C8642" t="str">
        <f t="shared" ref="C8642:C8705" si="812">IF(OR(HOUR(D8642)&lt;PkStart,HOUR(D8642)&gt;OPkStart-1,WEEKDAY(D8642,2)&gt;5,B8642)=TRUE,"OFF","ON")</f>
        <v>OFF</v>
      </c>
      <c r="D8642" s="4">
        <f t="shared" si="808"/>
        <v>42789.999999979045</v>
      </c>
      <c r="E8642" t="str">
        <f t="shared" si="809"/>
        <v>LRKPLGS</v>
      </c>
      <c r="F8642" s="39">
        <v>56.985572814941406</v>
      </c>
      <c r="G8642">
        <f t="shared" ref="G8642:G8705" si="813">IF(SUMIF($A$2:$A$8761,A8642,$F$2:$F$8761)=0,0,F8642/SUMIF($A$2:$A$8761,A8642,$F$2:$F$8761))</f>
        <v>1.0088432265398649E-3</v>
      </c>
      <c r="H8642" s="38">
        <f>G8642*SUMIF('Manual Inputs'!$B$11:$B$22,'Expanded kW'!A8642,'Manual Inputs'!$C$11:$C$22)</f>
        <v>26867.258580716596</v>
      </c>
    </row>
    <row r="8643" spans="1:8" x14ac:dyDescent="0.2">
      <c r="A8643">
        <f t="shared" si="810"/>
        <v>2</v>
      </c>
      <c r="B8643" t="b">
        <f t="shared" si="811"/>
        <v>0</v>
      </c>
      <c r="C8643" t="str">
        <f t="shared" si="812"/>
        <v>OFF</v>
      </c>
      <c r="D8643" s="4">
        <f t="shared" si="808"/>
        <v>42790.041666645709</v>
      </c>
      <c r="E8643" t="str">
        <f t="shared" si="809"/>
        <v>LRKPLGS</v>
      </c>
      <c r="F8643" s="39">
        <v>55.721084594726563</v>
      </c>
      <c r="G8643">
        <f t="shared" si="813"/>
        <v>9.8645737845607208E-4</v>
      </c>
      <c r="H8643" s="38">
        <f>G8643*SUMIF('Manual Inputs'!$B$11:$B$22,'Expanded kW'!A8643,'Manual Inputs'!$C$11:$C$22)</f>
        <v>26271.08431578274</v>
      </c>
    </row>
    <row r="8644" spans="1:8" x14ac:dyDescent="0.2">
      <c r="A8644">
        <f t="shared" si="810"/>
        <v>2</v>
      </c>
      <c r="B8644" t="b">
        <f t="shared" si="811"/>
        <v>0</v>
      </c>
      <c r="C8644" t="str">
        <f t="shared" si="812"/>
        <v>OFF</v>
      </c>
      <c r="D8644" s="4">
        <f t="shared" ref="D8644:D8707" si="814">+D8643+1/24</f>
        <v>42790.083333312374</v>
      </c>
      <c r="E8644" t="str">
        <f t="shared" ref="E8644:E8707" si="815">+E8643</f>
        <v>LRKPLGS</v>
      </c>
      <c r="F8644" s="39">
        <v>55.304203033447266</v>
      </c>
      <c r="G8644">
        <f t="shared" si="813"/>
        <v>9.7907712204043946E-4</v>
      </c>
      <c r="H8644" s="38">
        <f>G8644*SUMIF('Manual Inputs'!$B$11:$B$22,'Expanded kW'!A8644,'Manual Inputs'!$C$11:$C$22)</f>
        <v>26074.53518674623</v>
      </c>
    </row>
    <row r="8645" spans="1:8" x14ac:dyDescent="0.2">
      <c r="A8645">
        <f t="shared" si="810"/>
        <v>2</v>
      </c>
      <c r="B8645" t="b">
        <f t="shared" si="811"/>
        <v>0</v>
      </c>
      <c r="C8645" t="str">
        <f t="shared" si="812"/>
        <v>OFF</v>
      </c>
      <c r="D8645" s="4">
        <f t="shared" si="814"/>
        <v>42790.124999979038</v>
      </c>
      <c r="E8645" t="str">
        <f t="shared" si="815"/>
        <v>LRKPLGS</v>
      </c>
      <c r="F8645" s="39">
        <v>56.325450897216797</v>
      </c>
      <c r="G8645">
        <f t="shared" si="813"/>
        <v>9.9715676815241225E-4</v>
      </c>
      <c r="H8645" s="38">
        <f>G8645*SUMIF('Manual Inputs'!$B$11:$B$22,'Expanded kW'!A8645,'Manual Inputs'!$C$11:$C$22)</f>
        <v>26556.02776592947</v>
      </c>
    </row>
    <row r="8646" spans="1:8" x14ac:dyDescent="0.2">
      <c r="A8646">
        <f t="shared" si="810"/>
        <v>2</v>
      </c>
      <c r="B8646" t="b">
        <f t="shared" si="811"/>
        <v>0</v>
      </c>
      <c r="C8646" t="str">
        <f t="shared" si="812"/>
        <v>OFF</v>
      </c>
      <c r="D8646" s="4">
        <f t="shared" si="814"/>
        <v>42790.166666645702</v>
      </c>
      <c r="E8646" t="str">
        <f t="shared" si="815"/>
        <v>LRKPLGS</v>
      </c>
      <c r="F8646" s="39">
        <v>63.069149017333984</v>
      </c>
      <c r="G8646">
        <f t="shared" si="813"/>
        <v>1.1165437258373585E-3</v>
      </c>
      <c r="H8646" s="38">
        <f>G8646*SUMIF('Manual Inputs'!$B$11:$B$22,'Expanded kW'!A8646,'Manual Inputs'!$C$11:$C$22)</f>
        <v>29735.511137481622</v>
      </c>
    </row>
    <row r="8647" spans="1:8" x14ac:dyDescent="0.2">
      <c r="A8647">
        <f t="shared" si="810"/>
        <v>2</v>
      </c>
      <c r="B8647" t="b">
        <f t="shared" si="811"/>
        <v>0</v>
      </c>
      <c r="C8647" t="str">
        <f t="shared" si="812"/>
        <v>OFF</v>
      </c>
      <c r="D8647" s="4">
        <f t="shared" si="814"/>
        <v>42790.208333312366</v>
      </c>
      <c r="E8647" t="str">
        <f t="shared" si="815"/>
        <v>LRKPLGS</v>
      </c>
      <c r="F8647" s="39">
        <v>76.967842102050781</v>
      </c>
      <c r="G8647">
        <f t="shared" si="813"/>
        <v>1.3625990286735283E-3</v>
      </c>
      <c r="H8647" s="38">
        <f>G8647*SUMIF('Manual Inputs'!$B$11:$B$22,'Expanded kW'!A8647,'Manual Inputs'!$C$11:$C$22)</f>
        <v>36288.393956678177</v>
      </c>
    </row>
    <row r="8648" spans="1:8" x14ac:dyDescent="0.2">
      <c r="A8648">
        <f t="shared" si="810"/>
        <v>2</v>
      </c>
      <c r="B8648" t="b">
        <f t="shared" si="811"/>
        <v>0</v>
      </c>
      <c r="C8648" t="str">
        <f t="shared" si="812"/>
        <v>OFF</v>
      </c>
      <c r="D8648" s="4">
        <f t="shared" si="814"/>
        <v>42790.249999979031</v>
      </c>
      <c r="E8648" t="str">
        <f t="shared" si="815"/>
        <v>LRKPLGS</v>
      </c>
      <c r="F8648" s="39">
        <v>93.196762084960938</v>
      </c>
      <c r="G8648">
        <f t="shared" si="813"/>
        <v>1.6499074681619803E-3</v>
      </c>
      <c r="H8648" s="38">
        <f>G8648*SUMIF('Manual Inputs'!$B$11:$B$22,'Expanded kW'!A8648,'Manual Inputs'!$C$11:$C$22)</f>
        <v>43939.919915407881</v>
      </c>
    </row>
    <row r="8649" spans="1:8" x14ac:dyDescent="0.2">
      <c r="A8649">
        <f t="shared" si="810"/>
        <v>2</v>
      </c>
      <c r="B8649" t="b">
        <f t="shared" si="811"/>
        <v>0</v>
      </c>
      <c r="C8649" t="str">
        <f t="shared" si="812"/>
        <v>ON</v>
      </c>
      <c r="D8649" s="4">
        <f t="shared" si="814"/>
        <v>42790.291666645695</v>
      </c>
      <c r="E8649" t="str">
        <f t="shared" si="815"/>
        <v>LRKPLGS</v>
      </c>
      <c r="F8649" s="39">
        <v>88.700363159179688</v>
      </c>
      <c r="G8649">
        <f t="shared" si="813"/>
        <v>1.5703055377781871E-3</v>
      </c>
      <c r="H8649" s="38">
        <f>G8649*SUMIF('Manual Inputs'!$B$11:$B$22,'Expanded kW'!A8649,'Manual Inputs'!$C$11:$C$22)</f>
        <v>41819.981365113163</v>
      </c>
    </row>
    <row r="8650" spans="1:8" x14ac:dyDescent="0.2">
      <c r="A8650">
        <f t="shared" si="810"/>
        <v>2</v>
      </c>
      <c r="B8650" t="b">
        <f t="shared" si="811"/>
        <v>0</v>
      </c>
      <c r="C8650" t="str">
        <f t="shared" si="812"/>
        <v>ON</v>
      </c>
      <c r="D8650" s="4">
        <f t="shared" si="814"/>
        <v>42790.333333312359</v>
      </c>
      <c r="E8650" t="str">
        <f t="shared" si="815"/>
        <v>LRKPLGS</v>
      </c>
      <c r="F8650" s="39">
        <v>99.621665954589844</v>
      </c>
      <c r="G8650">
        <f t="shared" si="813"/>
        <v>1.763650656654514E-3</v>
      </c>
      <c r="H8650" s="38">
        <f>G8650*SUMIF('Manual Inputs'!$B$11:$B$22,'Expanded kW'!A8650,'Manual Inputs'!$C$11:$C$22)</f>
        <v>46969.099848057544</v>
      </c>
    </row>
    <row r="8651" spans="1:8" x14ac:dyDescent="0.2">
      <c r="A8651">
        <f t="shared" si="810"/>
        <v>2</v>
      </c>
      <c r="B8651" t="b">
        <f t="shared" si="811"/>
        <v>0</v>
      </c>
      <c r="C8651" t="str">
        <f t="shared" si="812"/>
        <v>ON</v>
      </c>
      <c r="D8651" s="4">
        <f t="shared" si="814"/>
        <v>42790.374999979023</v>
      </c>
      <c r="E8651" t="str">
        <f t="shared" si="815"/>
        <v>LRKPLGS</v>
      </c>
      <c r="F8651" s="39">
        <v>100.41651153564453</v>
      </c>
      <c r="G8651">
        <f t="shared" si="813"/>
        <v>1.777722193378313E-3</v>
      </c>
      <c r="H8651" s="38">
        <f>G8651*SUMIF('Manual Inputs'!$B$11:$B$22,'Expanded kW'!A8651,'Manual Inputs'!$C$11:$C$22)</f>
        <v>47343.849468058499</v>
      </c>
    </row>
    <row r="8652" spans="1:8" x14ac:dyDescent="0.2">
      <c r="A8652">
        <f t="shared" si="810"/>
        <v>2</v>
      </c>
      <c r="B8652" t="b">
        <f t="shared" si="811"/>
        <v>0</v>
      </c>
      <c r="C8652" t="str">
        <f t="shared" si="812"/>
        <v>ON</v>
      </c>
      <c r="D8652" s="4">
        <f t="shared" si="814"/>
        <v>42790.416666645688</v>
      </c>
      <c r="E8652" t="str">
        <f t="shared" si="815"/>
        <v>LRKPLGS</v>
      </c>
      <c r="F8652" s="39">
        <v>110.00444793701172</v>
      </c>
      <c r="G8652">
        <f t="shared" si="813"/>
        <v>1.9474620804621214E-3</v>
      </c>
      <c r="H8652" s="38">
        <f>G8652*SUMIF('Manual Inputs'!$B$11:$B$22,'Expanded kW'!A8652,'Manual Inputs'!$C$11:$C$22)</f>
        <v>51864.31936642294</v>
      </c>
    </row>
    <row r="8653" spans="1:8" x14ac:dyDescent="0.2">
      <c r="A8653">
        <f t="shared" si="810"/>
        <v>2</v>
      </c>
      <c r="B8653" t="b">
        <f t="shared" si="811"/>
        <v>0</v>
      </c>
      <c r="C8653" t="str">
        <f t="shared" si="812"/>
        <v>ON</v>
      </c>
      <c r="D8653" s="4">
        <f t="shared" si="814"/>
        <v>42790.458333312352</v>
      </c>
      <c r="E8653" t="str">
        <f t="shared" si="815"/>
        <v>LRKPLGS</v>
      </c>
      <c r="F8653" s="39">
        <v>105.06472015380859</v>
      </c>
      <c r="G8653">
        <f t="shared" si="813"/>
        <v>1.8600116843553963E-3</v>
      </c>
      <c r="H8653" s="38">
        <f>G8653*SUMIF('Manual Inputs'!$B$11:$B$22,'Expanded kW'!A8653,'Manual Inputs'!$C$11:$C$22)</f>
        <v>49535.362454808455</v>
      </c>
    </row>
    <row r="8654" spans="1:8" x14ac:dyDescent="0.2">
      <c r="A8654">
        <f t="shared" si="810"/>
        <v>2</v>
      </c>
      <c r="B8654" t="b">
        <f t="shared" si="811"/>
        <v>0</v>
      </c>
      <c r="C8654" t="str">
        <f t="shared" si="812"/>
        <v>ON</v>
      </c>
      <c r="D8654" s="4">
        <f t="shared" si="814"/>
        <v>42790.499999979016</v>
      </c>
      <c r="E8654" t="str">
        <f t="shared" si="815"/>
        <v>LRKPLGS</v>
      </c>
      <c r="F8654" s="39">
        <v>105.71124267578125</v>
      </c>
      <c r="G8654">
        <f t="shared" si="813"/>
        <v>1.8714573860458173E-3</v>
      </c>
      <c r="H8654" s="38">
        <f>G8654*SUMIF('Manual Inputs'!$B$11:$B$22,'Expanded kW'!A8654,'Manual Inputs'!$C$11:$C$22)</f>
        <v>49840.181497910919</v>
      </c>
    </row>
    <row r="8655" spans="1:8" x14ac:dyDescent="0.2">
      <c r="A8655">
        <f t="shared" si="810"/>
        <v>2</v>
      </c>
      <c r="B8655" t="b">
        <f t="shared" si="811"/>
        <v>0</v>
      </c>
      <c r="C8655" t="str">
        <f t="shared" si="812"/>
        <v>ON</v>
      </c>
      <c r="D8655" s="4">
        <f t="shared" si="814"/>
        <v>42790.54166664568</v>
      </c>
      <c r="E8655" t="str">
        <f t="shared" si="815"/>
        <v>LRKPLGS</v>
      </c>
      <c r="F8655" s="39">
        <v>102.54393768310547</v>
      </c>
      <c r="G8655">
        <f t="shared" si="813"/>
        <v>1.8153850500069479E-3</v>
      </c>
      <c r="H8655" s="38">
        <f>G8655*SUMIF('Manual Inputs'!$B$11:$B$22,'Expanded kW'!A8655,'Manual Inputs'!$C$11:$C$22)</f>
        <v>48346.877174752437</v>
      </c>
    </row>
    <row r="8656" spans="1:8" x14ac:dyDescent="0.2">
      <c r="A8656">
        <f t="shared" si="810"/>
        <v>2</v>
      </c>
      <c r="B8656" t="b">
        <f t="shared" si="811"/>
        <v>0</v>
      </c>
      <c r="C8656" t="str">
        <f t="shared" si="812"/>
        <v>ON</v>
      </c>
      <c r="D8656" s="4">
        <f t="shared" si="814"/>
        <v>42790.583333312345</v>
      </c>
      <c r="E8656" t="str">
        <f t="shared" si="815"/>
        <v>LRKPLGS</v>
      </c>
      <c r="F8656" s="39">
        <v>97.26666259765625</v>
      </c>
      <c r="G8656">
        <f t="shared" si="813"/>
        <v>1.7219588903396169E-3</v>
      </c>
      <c r="H8656" s="38">
        <f>G8656*SUMIF('Manual Inputs'!$B$11:$B$22,'Expanded kW'!A8656,'Manual Inputs'!$C$11:$C$22)</f>
        <v>45858.775233884313</v>
      </c>
    </row>
    <row r="8657" spans="1:8" x14ac:dyDescent="0.2">
      <c r="A8657">
        <f t="shared" si="810"/>
        <v>2</v>
      </c>
      <c r="B8657" t="b">
        <f t="shared" si="811"/>
        <v>0</v>
      </c>
      <c r="C8657" t="str">
        <f t="shared" si="812"/>
        <v>ON</v>
      </c>
      <c r="D8657" s="4">
        <f t="shared" si="814"/>
        <v>42790.624999979009</v>
      </c>
      <c r="E8657" t="str">
        <f t="shared" si="815"/>
        <v>LRKPLGS</v>
      </c>
      <c r="F8657" s="39">
        <v>103.60198974609375</v>
      </c>
      <c r="G8657">
        <f t="shared" si="813"/>
        <v>1.8341162587032021E-3</v>
      </c>
      <c r="H8657" s="38">
        <f>G8657*SUMIF('Manual Inputs'!$B$11:$B$22,'Expanded kW'!A8657,'Manual Inputs'!$C$11:$C$22)</f>
        <v>48845.722004486488</v>
      </c>
    </row>
    <row r="8658" spans="1:8" x14ac:dyDescent="0.2">
      <c r="A8658">
        <f t="shared" si="810"/>
        <v>2</v>
      </c>
      <c r="B8658" t="b">
        <f t="shared" si="811"/>
        <v>0</v>
      </c>
      <c r="C8658" t="str">
        <f t="shared" si="812"/>
        <v>ON</v>
      </c>
      <c r="D8658" s="4">
        <f t="shared" si="814"/>
        <v>42790.666666645673</v>
      </c>
      <c r="E8658" t="str">
        <f t="shared" si="815"/>
        <v>LRKPLGS</v>
      </c>
      <c r="F8658" s="39">
        <v>98.438751220703125</v>
      </c>
      <c r="G8658">
        <f t="shared" si="813"/>
        <v>1.7427089435523002E-3</v>
      </c>
      <c r="H8658" s="38">
        <f>G8658*SUMIF('Manual Inputs'!$B$11:$B$22,'Expanded kW'!A8658,'Manual Inputs'!$C$11:$C$22)</f>
        <v>46411.385422031082</v>
      </c>
    </row>
    <row r="8659" spans="1:8" x14ac:dyDescent="0.2">
      <c r="A8659">
        <f t="shared" si="810"/>
        <v>2</v>
      </c>
      <c r="B8659" t="b">
        <f t="shared" si="811"/>
        <v>0</v>
      </c>
      <c r="C8659" t="str">
        <f t="shared" si="812"/>
        <v>ON</v>
      </c>
      <c r="D8659" s="4">
        <f t="shared" si="814"/>
        <v>42790.708333312337</v>
      </c>
      <c r="E8659" t="str">
        <f t="shared" si="815"/>
        <v>LRKPLGS</v>
      </c>
      <c r="F8659" s="39">
        <v>78.378898620605469</v>
      </c>
      <c r="G8659">
        <f t="shared" si="813"/>
        <v>1.3875796464104368E-3</v>
      </c>
      <c r="H8659" s="38">
        <f>G8659*SUMIF('Manual Inputs'!$B$11:$B$22,'Expanded kW'!A8659,'Manual Inputs'!$C$11:$C$22)</f>
        <v>36953.671473131857</v>
      </c>
    </row>
    <row r="8660" spans="1:8" x14ac:dyDescent="0.2">
      <c r="A8660">
        <f t="shared" si="810"/>
        <v>2</v>
      </c>
      <c r="B8660" t="b">
        <f t="shared" si="811"/>
        <v>0</v>
      </c>
      <c r="C8660" t="str">
        <f t="shared" si="812"/>
        <v>ON</v>
      </c>
      <c r="D8660" s="4">
        <f t="shared" si="814"/>
        <v>42790.749999979002</v>
      </c>
      <c r="E8660" t="str">
        <f t="shared" si="815"/>
        <v>LRKPLGS</v>
      </c>
      <c r="F8660" s="39">
        <v>73.689353942871094</v>
      </c>
      <c r="G8660">
        <f t="shared" si="813"/>
        <v>1.3045583631278734E-3</v>
      </c>
      <c r="H8660" s="38">
        <f>G8660*SUMIF('Manual Inputs'!$B$11:$B$22,'Expanded kW'!A8660,'Manual Inputs'!$C$11:$C$22)</f>
        <v>34742.669578114015</v>
      </c>
    </row>
    <row r="8661" spans="1:8" x14ac:dyDescent="0.2">
      <c r="A8661">
        <f t="shared" si="810"/>
        <v>2</v>
      </c>
      <c r="B8661" t="b">
        <f t="shared" si="811"/>
        <v>0</v>
      </c>
      <c r="C8661" t="str">
        <f t="shared" si="812"/>
        <v>ON</v>
      </c>
      <c r="D8661" s="4">
        <f t="shared" si="814"/>
        <v>42790.791666645666</v>
      </c>
      <c r="E8661" t="str">
        <f t="shared" si="815"/>
        <v>LRKPLGS</v>
      </c>
      <c r="F8661" s="39">
        <v>76.1826171875</v>
      </c>
      <c r="G8661">
        <f t="shared" si="813"/>
        <v>1.3486978112736885E-3</v>
      </c>
      <c r="H8661" s="38">
        <f>G8661*SUMIF('Manual Inputs'!$B$11:$B$22,'Expanded kW'!A8661,'Manual Inputs'!$C$11:$C$22)</f>
        <v>35918.180237992434</v>
      </c>
    </row>
    <row r="8662" spans="1:8" x14ac:dyDescent="0.2">
      <c r="A8662">
        <f t="shared" si="810"/>
        <v>2</v>
      </c>
      <c r="B8662" t="b">
        <f t="shared" si="811"/>
        <v>0</v>
      </c>
      <c r="C8662" t="str">
        <f t="shared" si="812"/>
        <v>ON</v>
      </c>
      <c r="D8662" s="4">
        <f t="shared" si="814"/>
        <v>42790.83333331233</v>
      </c>
      <c r="E8662" t="str">
        <f t="shared" si="815"/>
        <v>LRKPLGS</v>
      </c>
      <c r="F8662" s="39">
        <v>68.6329345703125</v>
      </c>
      <c r="G8662">
        <f t="shared" si="813"/>
        <v>1.2150421192337136E-3</v>
      </c>
      <c r="H8662" s="38">
        <f>G8662*SUMIF('Manual Inputs'!$B$11:$B$22,'Expanded kW'!A8662,'Manual Inputs'!$C$11:$C$22)</f>
        <v>32358.695528818214</v>
      </c>
    </row>
    <row r="8663" spans="1:8" x14ac:dyDescent="0.2">
      <c r="A8663">
        <f t="shared" si="810"/>
        <v>2</v>
      </c>
      <c r="B8663" t="b">
        <f t="shared" si="811"/>
        <v>0</v>
      </c>
      <c r="C8663" t="str">
        <f t="shared" si="812"/>
        <v>OFF</v>
      </c>
      <c r="D8663" s="4">
        <f t="shared" si="814"/>
        <v>42790.874999978994</v>
      </c>
      <c r="E8663" t="str">
        <f t="shared" si="815"/>
        <v>LRKPLGS</v>
      </c>
      <c r="F8663" s="39">
        <v>64.078163146972656</v>
      </c>
      <c r="G8663">
        <f t="shared" si="813"/>
        <v>1.1344067922221558E-3</v>
      </c>
      <c r="H8663" s="38">
        <f>G8663*SUMIF('Manual Inputs'!$B$11:$B$22,'Expanded kW'!A8663,'Manual Inputs'!$C$11:$C$22)</f>
        <v>30211.235819948815</v>
      </c>
    </row>
    <row r="8664" spans="1:8" x14ac:dyDescent="0.2">
      <c r="A8664">
        <f t="shared" si="810"/>
        <v>2</v>
      </c>
      <c r="B8664" t="b">
        <f t="shared" si="811"/>
        <v>0</v>
      </c>
      <c r="C8664" t="str">
        <f t="shared" si="812"/>
        <v>OFF</v>
      </c>
      <c r="D8664" s="4">
        <f t="shared" si="814"/>
        <v>42790.916666645659</v>
      </c>
      <c r="E8664" t="str">
        <f t="shared" si="815"/>
        <v>LRKPLGS</v>
      </c>
      <c r="F8664" s="39">
        <v>61.800437927246094</v>
      </c>
      <c r="G8664">
        <f t="shared" si="813"/>
        <v>1.0940831182406304E-3</v>
      </c>
      <c r="H8664" s="38">
        <f>G8664*SUMIF('Manual Inputs'!$B$11:$B$22,'Expanded kW'!A8664,'Manual Inputs'!$C$11:$C$22)</f>
        <v>29137.345896038674</v>
      </c>
    </row>
    <row r="8665" spans="1:8" x14ac:dyDescent="0.2">
      <c r="A8665">
        <f t="shared" si="810"/>
        <v>2</v>
      </c>
      <c r="B8665" t="b">
        <f t="shared" si="811"/>
        <v>0</v>
      </c>
      <c r="C8665" t="str">
        <f t="shared" si="812"/>
        <v>OFF</v>
      </c>
      <c r="D8665" s="4">
        <f t="shared" si="814"/>
        <v>42790.958333312323</v>
      </c>
      <c r="E8665" t="str">
        <f t="shared" si="815"/>
        <v>LRKPLGS</v>
      </c>
      <c r="F8665" s="39">
        <v>56.036899566650391</v>
      </c>
      <c r="G8665">
        <f t="shared" si="813"/>
        <v>9.920484040354745E-4</v>
      </c>
      <c r="H8665" s="38">
        <f>G8665*SUMIF('Manual Inputs'!$B$11:$B$22,'Expanded kW'!A8665,'Manual Inputs'!$C$11:$C$22)</f>
        <v>26419.98310007494</v>
      </c>
    </row>
    <row r="8666" spans="1:8" x14ac:dyDescent="0.2">
      <c r="A8666">
        <f t="shared" si="810"/>
        <v>2</v>
      </c>
      <c r="B8666" t="b">
        <f t="shared" si="811"/>
        <v>0</v>
      </c>
      <c r="C8666" t="str">
        <f t="shared" si="812"/>
        <v>OFF</v>
      </c>
      <c r="D8666" s="4">
        <f t="shared" si="814"/>
        <v>42790.999999978987</v>
      </c>
      <c r="E8666" t="str">
        <f t="shared" si="815"/>
        <v>LRKPLGS</v>
      </c>
      <c r="F8666" s="39">
        <v>54.257461547851563</v>
      </c>
      <c r="G8666">
        <f t="shared" si="813"/>
        <v>9.6054614998000547E-4</v>
      </c>
      <c r="H8666" s="38">
        <f>G8666*SUMIF('Manual Inputs'!$B$11:$B$22,'Expanded kW'!A8666,'Manual Inputs'!$C$11:$C$22)</f>
        <v>25581.023008637712</v>
      </c>
    </row>
    <row r="8667" spans="1:8" x14ac:dyDescent="0.2">
      <c r="A8667">
        <f t="shared" si="810"/>
        <v>2</v>
      </c>
      <c r="B8667" t="b">
        <f t="shared" si="811"/>
        <v>0</v>
      </c>
      <c r="C8667" t="str">
        <f t="shared" si="812"/>
        <v>OFF</v>
      </c>
      <c r="D8667" s="4">
        <f t="shared" si="814"/>
        <v>42791.041666645651</v>
      </c>
      <c r="E8667" t="str">
        <f t="shared" si="815"/>
        <v>LRKPLGS</v>
      </c>
      <c r="F8667" s="39">
        <v>54.936275482177734</v>
      </c>
      <c r="G8667">
        <f t="shared" si="813"/>
        <v>9.7256352220068587E-4</v>
      </c>
      <c r="H8667" s="38">
        <f>G8667*SUMIF('Manual Inputs'!$B$11:$B$22,'Expanded kW'!A8667,'Manual Inputs'!$C$11:$C$22)</f>
        <v>25901.066637241071</v>
      </c>
    </row>
    <row r="8668" spans="1:8" x14ac:dyDescent="0.2">
      <c r="A8668">
        <f t="shared" si="810"/>
        <v>2</v>
      </c>
      <c r="B8668" t="b">
        <f t="shared" si="811"/>
        <v>0</v>
      </c>
      <c r="C8668" t="str">
        <f t="shared" si="812"/>
        <v>OFF</v>
      </c>
      <c r="D8668" s="4">
        <f t="shared" si="814"/>
        <v>42791.083333312316</v>
      </c>
      <c r="E8668" t="str">
        <f t="shared" si="815"/>
        <v>LRKPLGS</v>
      </c>
      <c r="F8668" s="39">
        <v>53.551288604736328</v>
      </c>
      <c r="G8668">
        <f t="shared" si="813"/>
        <v>9.4804442796097654E-4</v>
      </c>
      <c r="H8668" s="38">
        <f>G8668*SUMIF('Manual Inputs'!$B$11:$B$22,'Expanded kW'!A8668,'Manual Inputs'!$C$11:$C$22)</f>
        <v>25248.08029826088</v>
      </c>
    </row>
    <row r="8669" spans="1:8" x14ac:dyDescent="0.2">
      <c r="A8669">
        <f t="shared" si="810"/>
        <v>2</v>
      </c>
      <c r="B8669" t="b">
        <f t="shared" si="811"/>
        <v>0</v>
      </c>
      <c r="C8669" t="str">
        <f t="shared" si="812"/>
        <v>OFF</v>
      </c>
      <c r="D8669" s="4">
        <f t="shared" si="814"/>
        <v>42791.12499997898</v>
      </c>
      <c r="E8669" t="str">
        <f t="shared" si="815"/>
        <v>LRKPLGS</v>
      </c>
      <c r="F8669" s="39">
        <v>53.685405731201172</v>
      </c>
      <c r="G8669">
        <f t="shared" si="813"/>
        <v>9.5041876848110153E-4</v>
      </c>
      <c r="H8669" s="38">
        <f>G8669*SUMIF('Manual Inputs'!$B$11:$B$22,'Expanded kW'!A8669,'Manual Inputs'!$C$11:$C$22)</f>
        <v>25311.313136659039</v>
      </c>
    </row>
    <row r="8670" spans="1:8" x14ac:dyDescent="0.2">
      <c r="A8670">
        <f t="shared" si="810"/>
        <v>2</v>
      </c>
      <c r="B8670" t="b">
        <f t="shared" si="811"/>
        <v>0</v>
      </c>
      <c r="C8670" t="str">
        <f t="shared" si="812"/>
        <v>OFF</v>
      </c>
      <c r="D8670" s="4">
        <f t="shared" si="814"/>
        <v>42791.166666645644</v>
      </c>
      <c r="E8670" t="str">
        <f t="shared" si="815"/>
        <v>LRKPLGS</v>
      </c>
      <c r="F8670" s="39">
        <v>54.664310455322266</v>
      </c>
      <c r="G8670">
        <f t="shared" si="813"/>
        <v>9.6774879346066104E-4</v>
      </c>
      <c r="H8670" s="38">
        <f>G8670*SUMIF('Manual Inputs'!$B$11:$B$22,'Expanded kW'!A8670,'Manual Inputs'!$C$11:$C$22)</f>
        <v>25772.841994748374</v>
      </c>
    </row>
    <row r="8671" spans="1:8" x14ac:dyDescent="0.2">
      <c r="A8671">
        <f t="shared" si="810"/>
        <v>2</v>
      </c>
      <c r="B8671" t="b">
        <f t="shared" si="811"/>
        <v>0</v>
      </c>
      <c r="C8671" t="str">
        <f t="shared" si="812"/>
        <v>OFF</v>
      </c>
      <c r="D8671" s="4">
        <f t="shared" si="814"/>
        <v>42791.208333312308</v>
      </c>
      <c r="E8671" t="str">
        <f t="shared" si="815"/>
        <v>LRKPLGS</v>
      </c>
      <c r="F8671" s="39">
        <v>60.483852386474609</v>
      </c>
      <c r="G8671">
        <f t="shared" si="813"/>
        <v>1.0707749660302278E-3</v>
      </c>
      <c r="H8671" s="38">
        <f>G8671*SUMIF('Manual Inputs'!$B$11:$B$22,'Expanded kW'!A8671,'Manual Inputs'!$C$11:$C$22)</f>
        <v>28516.609060025588</v>
      </c>
    </row>
    <row r="8672" spans="1:8" x14ac:dyDescent="0.2">
      <c r="A8672">
        <f t="shared" si="810"/>
        <v>2</v>
      </c>
      <c r="B8672" t="b">
        <f t="shared" si="811"/>
        <v>0</v>
      </c>
      <c r="C8672" t="str">
        <f t="shared" si="812"/>
        <v>OFF</v>
      </c>
      <c r="D8672" s="4">
        <f t="shared" si="814"/>
        <v>42791.249999978972</v>
      </c>
      <c r="E8672" t="str">
        <f t="shared" si="815"/>
        <v>LRKPLGS</v>
      </c>
      <c r="F8672" s="39">
        <v>71.654060363769531</v>
      </c>
      <c r="G8672">
        <f t="shared" si="813"/>
        <v>1.2685265740298734E-3</v>
      </c>
      <c r="H8672" s="38">
        <f>G8672*SUMIF('Manual Inputs'!$B$11:$B$22,'Expanded kW'!A8672,'Manual Inputs'!$C$11:$C$22)</f>
        <v>33783.080050866934</v>
      </c>
    </row>
    <row r="8673" spans="1:8" x14ac:dyDescent="0.2">
      <c r="A8673">
        <f t="shared" si="810"/>
        <v>2</v>
      </c>
      <c r="B8673" t="b">
        <f t="shared" si="811"/>
        <v>0</v>
      </c>
      <c r="C8673" t="str">
        <f t="shared" si="812"/>
        <v>OFF</v>
      </c>
      <c r="D8673" s="4">
        <f t="shared" si="814"/>
        <v>42791.291666645637</v>
      </c>
      <c r="E8673" t="str">
        <f t="shared" si="815"/>
        <v>LRKPLGS</v>
      </c>
      <c r="F8673" s="39">
        <v>77.072898864746094</v>
      </c>
      <c r="G8673">
        <f t="shared" si="813"/>
        <v>1.3644588994831375E-3</v>
      </c>
      <c r="H8673" s="38">
        <f>G8673*SUMIF('Manual Inputs'!$B$11:$B$22,'Expanded kW'!A8673,'Manual Inputs'!$C$11:$C$22)</f>
        <v>36337.925567392253</v>
      </c>
    </row>
    <row r="8674" spans="1:8" x14ac:dyDescent="0.2">
      <c r="A8674">
        <f t="shared" si="810"/>
        <v>2</v>
      </c>
      <c r="B8674" t="b">
        <f t="shared" si="811"/>
        <v>0</v>
      </c>
      <c r="C8674" t="str">
        <f t="shared" si="812"/>
        <v>OFF</v>
      </c>
      <c r="D8674" s="4">
        <f t="shared" si="814"/>
        <v>42791.333333312301</v>
      </c>
      <c r="E8674" t="str">
        <f t="shared" si="815"/>
        <v>LRKPLGS</v>
      </c>
      <c r="F8674" s="39">
        <v>79.968376159667969</v>
      </c>
      <c r="G8674">
        <f t="shared" si="813"/>
        <v>1.4157189379856549E-3</v>
      </c>
      <c r="H8674" s="38">
        <f>G8674*SUMIF('Manual Inputs'!$B$11:$B$22,'Expanded kW'!A8674,'Manual Inputs'!$C$11:$C$22)</f>
        <v>37703.069995261591</v>
      </c>
    </row>
    <row r="8675" spans="1:8" x14ac:dyDescent="0.2">
      <c r="A8675">
        <f t="shared" si="810"/>
        <v>2</v>
      </c>
      <c r="B8675" t="b">
        <f t="shared" si="811"/>
        <v>0</v>
      </c>
      <c r="C8675" t="str">
        <f t="shared" si="812"/>
        <v>OFF</v>
      </c>
      <c r="D8675" s="4">
        <f t="shared" si="814"/>
        <v>42791.374999978965</v>
      </c>
      <c r="E8675" t="str">
        <f t="shared" si="815"/>
        <v>LRKPLGS</v>
      </c>
      <c r="F8675" s="39">
        <v>80.175559997558594</v>
      </c>
      <c r="G8675">
        <f t="shared" si="813"/>
        <v>1.4193868139265227E-3</v>
      </c>
      <c r="H8675" s="38">
        <f>G8675*SUMIF('Manual Inputs'!$B$11:$B$22,'Expanded kW'!A8675,'Manual Inputs'!$C$11:$C$22)</f>
        <v>37800.751943014046</v>
      </c>
    </row>
    <row r="8676" spans="1:8" x14ac:dyDescent="0.2">
      <c r="A8676">
        <f t="shared" si="810"/>
        <v>2</v>
      </c>
      <c r="B8676" t="b">
        <f t="shared" si="811"/>
        <v>0</v>
      </c>
      <c r="C8676" t="str">
        <f t="shared" si="812"/>
        <v>OFF</v>
      </c>
      <c r="D8676" s="4">
        <f t="shared" si="814"/>
        <v>42791.416666645629</v>
      </c>
      <c r="E8676" t="str">
        <f t="shared" si="815"/>
        <v>LRKPLGS</v>
      </c>
      <c r="F8676" s="39">
        <v>85.732215881347656</v>
      </c>
      <c r="G8676">
        <f t="shared" si="813"/>
        <v>1.5177589873322038E-3</v>
      </c>
      <c r="H8676" s="38">
        <f>G8676*SUMIF('Manual Inputs'!$B$11:$B$22,'Expanded kW'!A8676,'Manual Inputs'!$C$11:$C$22)</f>
        <v>40420.574875366445</v>
      </c>
    </row>
    <row r="8677" spans="1:8" x14ac:dyDescent="0.2">
      <c r="A8677">
        <f t="shared" si="810"/>
        <v>2</v>
      </c>
      <c r="B8677" t="b">
        <f t="shared" si="811"/>
        <v>0</v>
      </c>
      <c r="C8677" t="str">
        <f t="shared" si="812"/>
        <v>OFF</v>
      </c>
      <c r="D8677" s="4">
        <f t="shared" si="814"/>
        <v>42791.458333312294</v>
      </c>
      <c r="E8677" t="str">
        <f t="shared" si="815"/>
        <v>LRKPLGS</v>
      </c>
      <c r="F8677" s="39">
        <v>85.345382690429687</v>
      </c>
      <c r="G8677">
        <f t="shared" si="813"/>
        <v>1.5109106917868429E-3</v>
      </c>
      <c r="H8677" s="38">
        <f>G8677*SUMIF('Manual Inputs'!$B$11:$B$22,'Expanded kW'!A8677,'Manual Inputs'!$C$11:$C$22)</f>
        <v>40238.192794172872</v>
      </c>
    </row>
    <row r="8678" spans="1:8" x14ac:dyDescent="0.2">
      <c r="A8678">
        <f t="shared" si="810"/>
        <v>2</v>
      </c>
      <c r="B8678" t="b">
        <f t="shared" si="811"/>
        <v>0</v>
      </c>
      <c r="C8678" t="str">
        <f t="shared" si="812"/>
        <v>OFF</v>
      </c>
      <c r="D8678" s="4">
        <f t="shared" si="814"/>
        <v>42791.499999978958</v>
      </c>
      <c r="E8678" t="str">
        <f t="shared" si="815"/>
        <v>LRKPLGS</v>
      </c>
      <c r="F8678" s="39">
        <v>86.637039184570313</v>
      </c>
      <c r="G8678">
        <f t="shared" si="813"/>
        <v>1.5337775129972166E-3</v>
      </c>
      <c r="H8678" s="38">
        <f>G8678*SUMIF('Manual Inputs'!$B$11:$B$22,'Expanded kW'!A8678,'Manual Inputs'!$C$11:$C$22)</f>
        <v>40847.176214208594</v>
      </c>
    </row>
    <row r="8679" spans="1:8" x14ac:dyDescent="0.2">
      <c r="A8679">
        <f t="shared" si="810"/>
        <v>2</v>
      </c>
      <c r="B8679" t="b">
        <f t="shared" si="811"/>
        <v>0</v>
      </c>
      <c r="C8679" t="str">
        <f t="shared" si="812"/>
        <v>OFF</v>
      </c>
      <c r="D8679" s="4">
        <f t="shared" si="814"/>
        <v>42791.541666645622</v>
      </c>
      <c r="E8679" t="str">
        <f t="shared" si="815"/>
        <v>LRKPLGS</v>
      </c>
      <c r="F8679" s="39">
        <v>85.266761779785156</v>
      </c>
      <c r="G8679">
        <f t="shared" si="813"/>
        <v>1.509518827684227E-3</v>
      </c>
      <c r="H8679" s="38">
        <f>G8679*SUMIF('Manual Inputs'!$B$11:$B$22,'Expanded kW'!A8679,'Manual Inputs'!$C$11:$C$22)</f>
        <v>40201.125020141757</v>
      </c>
    </row>
    <row r="8680" spans="1:8" x14ac:dyDescent="0.2">
      <c r="A8680">
        <f t="shared" si="810"/>
        <v>2</v>
      </c>
      <c r="B8680" t="b">
        <f t="shared" si="811"/>
        <v>0</v>
      </c>
      <c r="C8680" t="str">
        <f t="shared" si="812"/>
        <v>OFF</v>
      </c>
      <c r="D8680" s="4">
        <f t="shared" si="814"/>
        <v>42791.583333312286</v>
      </c>
      <c r="E8680" t="str">
        <f t="shared" si="815"/>
        <v>LRKPLGS</v>
      </c>
      <c r="F8680" s="39">
        <v>80.584251403808594</v>
      </c>
      <c r="G8680">
        <f t="shared" si="813"/>
        <v>1.4266220760564535E-3</v>
      </c>
      <c r="H8680" s="38">
        <f>G8680*SUMIF('Manual Inputs'!$B$11:$B$22,'Expanded kW'!A8680,'Manual Inputs'!$C$11:$C$22)</f>
        <v>37993.439620772304</v>
      </c>
    </row>
    <row r="8681" spans="1:8" x14ac:dyDescent="0.2">
      <c r="A8681">
        <f t="shared" si="810"/>
        <v>2</v>
      </c>
      <c r="B8681" t="b">
        <f t="shared" si="811"/>
        <v>0</v>
      </c>
      <c r="C8681" t="str">
        <f t="shared" si="812"/>
        <v>OFF</v>
      </c>
      <c r="D8681" s="4">
        <f t="shared" si="814"/>
        <v>42791.624999978951</v>
      </c>
      <c r="E8681" t="str">
        <f t="shared" si="815"/>
        <v>LRKPLGS</v>
      </c>
      <c r="F8681" s="39">
        <v>74.391738891601563</v>
      </c>
      <c r="G8681">
        <f t="shared" si="813"/>
        <v>1.316993024445597E-3</v>
      </c>
      <c r="H8681" s="38">
        <f>G8681*SUMIF('Manual Inputs'!$B$11:$B$22,'Expanded kW'!A8681,'Manual Inputs'!$C$11:$C$22)</f>
        <v>35073.826344792978</v>
      </c>
    </row>
    <row r="8682" spans="1:8" x14ac:dyDescent="0.2">
      <c r="A8682">
        <f t="shared" si="810"/>
        <v>2</v>
      </c>
      <c r="B8682" t="b">
        <f t="shared" si="811"/>
        <v>0</v>
      </c>
      <c r="C8682" t="str">
        <f t="shared" si="812"/>
        <v>OFF</v>
      </c>
      <c r="D8682" s="4">
        <f t="shared" si="814"/>
        <v>42791.666666645615</v>
      </c>
      <c r="E8682" t="str">
        <f t="shared" si="815"/>
        <v>LRKPLGS</v>
      </c>
      <c r="F8682" s="39">
        <v>77.315406799316406</v>
      </c>
      <c r="G8682">
        <f t="shared" si="813"/>
        <v>1.3687521350353698E-3</v>
      </c>
      <c r="H8682" s="38">
        <f>G8682*SUMIF('Manual Inputs'!$B$11:$B$22,'Expanded kW'!A8682,'Manual Inputs'!$C$11:$C$22)</f>
        <v>36452.261934723938</v>
      </c>
    </row>
    <row r="8683" spans="1:8" x14ac:dyDescent="0.2">
      <c r="A8683">
        <f t="shared" si="810"/>
        <v>2</v>
      </c>
      <c r="B8683" t="b">
        <f t="shared" si="811"/>
        <v>0</v>
      </c>
      <c r="C8683" t="str">
        <f t="shared" si="812"/>
        <v>OFF</v>
      </c>
      <c r="D8683" s="4">
        <f t="shared" si="814"/>
        <v>42791.708333312279</v>
      </c>
      <c r="E8683" t="str">
        <f t="shared" si="815"/>
        <v>LRKPLGS</v>
      </c>
      <c r="F8683" s="39">
        <v>78.001441955566406</v>
      </c>
      <c r="G8683">
        <f t="shared" si="813"/>
        <v>1.3808973480491727E-3</v>
      </c>
      <c r="H8683" s="38">
        <f>G8683*SUMIF('Manual Inputs'!$B$11:$B$22,'Expanded kW'!A8683,'Manual Inputs'!$C$11:$C$22)</f>
        <v>36775.710187113858</v>
      </c>
    </row>
    <row r="8684" spans="1:8" x14ac:dyDescent="0.2">
      <c r="A8684">
        <f t="shared" si="810"/>
        <v>2</v>
      </c>
      <c r="B8684" t="b">
        <f t="shared" si="811"/>
        <v>0</v>
      </c>
      <c r="C8684" t="str">
        <f t="shared" si="812"/>
        <v>OFF</v>
      </c>
      <c r="D8684" s="4">
        <f t="shared" si="814"/>
        <v>42791.749999978943</v>
      </c>
      <c r="E8684" t="str">
        <f t="shared" si="815"/>
        <v>LRKPLGS</v>
      </c>
      <c r="F8684" s="39">
        <v>73.179611206054688</v>
      </c>
      <c r="G8684">
        <f t="shared" si="813"/>
        <v>1.2955341402954533E-3</v>
      </c>
      <c r="H8684" s="38">
        <f>G8684*SUMIF('Manual Inputs'!$B$11:$B$22,'Expanded kW'!A8684,'Manual Inputs'!$C$11:$C$22)</f>
        <v>34502.338749745155</v>
      </c>
    </row>
    <row r="8685" spans="1:8" x14ac:dyDescent="0.2">
      <c r="A8685">
        <f t="shared" si="810"/>
        <v>2</v>
      </c>
      <c r="B8685" t="b">
        <f t="shared" si="811"/>
        <v>0</v>
      </c>
      <c r="C8685" t="str">
        <f t="shared" si="812"/>
        <v>OFF</v>
      </c>
      <c r="D8685" s="4">
        <f t="shared" si="814"/>
        <v>42791.791666645608</v>
      </c>
      <c r="E8685" t="str">
        <f t="shared" si="815"/>
        <v>LRKPLGS</v>
      </c>
      <c r="F8685" s="39">
        <v>73.378463745117188</v>
      </c>
      <c r="G8685">
        <f t="shared" si="813"/>
        <v>1.2990545232135112E-3</v>
      </c>
      <c r="H8685" s="38">
        <f>G8685*SUMIF('Manual Inputs'!$B$11:$B$22,'Expanded kW'!A8685,'Manual Inputs'!$C$11:$C$22)</f>
        <v>34596.092700482382</v>
      </c>
    </row>
    <row r="8686" spans="1:8" x14ac:dyDescent="0.2">
      <c r="A8686">
        <f t="shared" si="810"/>
        <v>2</v>
      </c>
      <c r="B8686" t="b">
        <f t="shared" si="811"/>
        <v>0</v>
      </c>
      <c r="C8686" t="str">
        <f t="shared" si="812"/>
        <v>OFF</v>
      </c>
      <c r="D8686" s="4">
        <f t="shared" si="814"/>
        <v>42791.833333312272</v>
      </c>
      <c r="E8686" t="str">
        <f t="shared" si="815"/>
        <v>LRKPLGS</v>
      </c>
      <c r="F8686" s="39">
        <v>70.893890380859375</v>
      </c>
      <c r="G8686">
        <f t="shared" si="813"/>
        <v>1.2550689162334292E-3</v>
      </c>
      <c r="H8686" s="38">
        <f>G8686*SUMIF('Manual Inputs'!$B$11:$B$22,'Expanded kW'!A8686,'Manual Inputs'!$C$11:$C$22)</f>
        <v>33424.679099761794</v>
      </c>
    </row>
    <row r="8687" spans="1:8" x14ac:dyDescent="0.2">
      <c r="A8687">
        <f t="shared" si="810"/>
        <v>2</v>
      </c>
      <c r="B8687" t="b">
        <f t="shared" si="811"/>
        <v>0</v>
      </c>
      <c r="C8687" t="str">
        <f t="shared" si="812"/>
        <v>OFF</v>
      </c>
      <c r="D8687" s="4">
        <f t="shared" si="814"/>
        <v>42791.874999978936</v>
      </c>
      <c r="E8687" t="str">
        <f t="shared" si="815"/>
        <v>LRKPLGS</v>
      </c>
      <c r="F8687" s="39">
        <v>63.207351684570312</v>
      </c>
      <c r="G8687">
        <f t="shared" si="813"/>
        <v>1.1189903946667462E-3</v>
      </c>
      <c r="H8687" s="38">
        <f>G8687*SUMIF('Manual Inputs'!$B$11:$B$22,'Expanded kW'!A8687,'Manual Inputs'!$C$11:$C$22)</f>
        <v>29800.670205185328</v>
      </c>
    </row>
    <row r="8688" spans="1:8" x14ac:dyDescent="0.2">
      <c r="A8688">
        <f t="shared" si="810"/>
        <v>2</v>
      </c>
      <c r="B8688" t="b">
        <f t="shared" si="811"/>
        <v>0</v>
      </c>
      <c r="C8688" t="str">
        <f t="shared" si="812"/>
        <v>OFF</v>
      </c>
      <c r="D8688" s="4">
        <f t="shared" si="814"/>
        <v>42791.9166666456</v>
      </c>
      <c r="E8688" t="str">
        <f t="shared" si="815"/>
        <v>LRKPLGS</v>
      </c>
      <c r="F8688" s="39">
        <v>60.944072723388672</v>
      </c>
      <c r="G8688">
        <f t="shared" si="813"/>
        <v>1.0789224698049011E-3</v>
      </c>
      <c r="H8688" s="38">
        <f>G8688*SUMIF('Manual Inputs'!$B$11:$B$22,'Expanded kW'!A8688,'Manual Inputs'!$C$11:$C$22)</f>
        <v>28733.591327381735</v>
      </c>
    </row>
    <row r="8689" spans="1:8" x14ac:dyDescent="0.2">
      <c r="A8689">
        <f t="shared" si="810"/>
        <v>2</v>
      </c>
      <c r="B8689" t="b">
        <f t="shared" si="811"/>
        <v>0</v>
      </c>
      <c r="C8689" t="str">
        <f t="shared" si="812"/>
        <v>OFF</v>
      </c>
      <c r="D8689" s="4">
        <f t="shared" si="814"/>
        <v>42791.958333312265</v>
      </c>
      <c r="E8689" t="str">
        <f t="shared" si="815"/>
        <v>LRKPLGS</v>
      </c>
      <c r="F8689" s="39">
        <v>59.46478271484375</v>
      </c>
      <c r="G8689">
        <f t="shared" si="813"/>
        <v>1.0527338815098414E-3</v>
      </c>
      <c r="H8689" s="38">
        <f>G8689*SUMIF('Manual Inputs'!$B$11:$B$22,'Expanded kW'!A8689,'Manual Inputs'!$C$11:$C$22)</f>
        <v>28036.143443431956</v>
      </c>
    </row>
    <row r="8690" spans="1:8" x14ac:dyDescent="0.2">
      <c r="A8690">
        <f t="shared" si="810"/>
        <v>2</v>
      </c>
      <c r="B8690" t="b">
        <f t="shared" si="811"/>
        <v>0</v>
      </c>
      <c r="C8690" t="str">
        <f t="shared" si="812"/>
        <v>OFF</v>
      </c>
      <c r="D8690" s="4">
        <f t="shared" si="814"/>
        <v>42791.999999978929</v>
      </c>
      <c r="E8690" t="str">
        <f t="shared" si="815"/>
        <v>LRKPLGS</v>
      </c>
      <c r="F8690" s="39">
        <v>59.967823028564453</v>
      </c>
      <c r="G8690">
        <f t="shared" si="813"/>
        <v>1.061639448096347E-3</v>
      </c>
      <c r="H8690" s="38">
        <f>G8690*SUMIF('Manual Inputs'!$B$11:$B$22,'Expanded kW'!A8690,'Manual Inputs'!$C$11:$C$22)</f>
        <v>28273.314248560993</v>
      </c>
    </row>
    <row r="8691" spans="1:8" x14ac:dyDescent="0.2">
      <c r="A8691">
        <f t="shared" si="810"/>
        <v>2</v>
      </c>
      <c r="B8691" t="b">
        <f t="shared" si="811"/>
        <v>0</v>
      </c>
      <c r="C8691" t="str">
        <f t="shared" si="812"/>
        <v>OFF</v>
      </c>
      <c r="D8691" s="4">
        <f t="shared" si="814"/>
        <v>42792.041666645593</v>
      </c>
      <c r="E8691" t="str">
        <f t="shared" si="815"/>
        <v>LRKPLGS</v>
      </c>
      <c r="F8691" s="39">
        <v>59.891704559326172</v>
      </c>
      <c r="G8691">
        <f t="shared" si="813"/>
        <v>1.0602918859273221E-3</v>
      </c>
      <c r="H8691" s="38">
        <f>G8691*SUMIF('Manual Inputs'!$B$11:$B$22,'Expanded kW'!A8691,'Manual Inputs'!$C$11:$C$22)</f>
        <v>28237.426312461186</v>
      </c>
    </row>
    <row r="8692" spans="1:8" x14ac:dyDescent="0.2">
      <c r="A8692">
        <f t="shared" si="810"/>
        <v>2</v>
      </c>
      <c r="B8692" t="b">
        <f t="shared" si="811"/>
        <v>0</v>
      </c>
      <c r="C8692" t="str">
        <f t="shared" si="812"/>
        <v>OFF</v>
      </c>
      <c r="D8692" s="4">
        <f t="shared" si="814"/>
        <v>42792.083333312257</v>
      </c>
      <c r="E8692" t="str">
        <f t="shared" si="815"/>
        <v>LRKPLGS</v>
      </c>
      <c r="F8692" s="39">
        <v>58.849502563476563</v>
      </c>
      <c r="G8692">
        <f t="shared" si="813"/>
        <v>1.0418412786549578E-3</v>
      </c>
      <c r="H8692" s="38">
        <f>G8692*SUMIF('Manual Inputs'!$B$11:$B$22,'Expanded kW'!A8692,'Manual Inputs'!$C$11:$C$22)</f>
        <v>27746.054389136614</v>
      </c>
    </row>
    <row r="8693" spans="1:8" x14ac:dyDescent="0.2">
      <c r="A8693">
        <f t="shared" si="810"/>
        <v>2</v>
      </c>
      <c r="B8693" t="b">
        <f t="shared" si="811"/>
        <v>0</v>
      </c>
      <c r="C8693" t="str">
        <f t="shared" si="812"/>
        <v>OFF</v>
      </c>
      <c r="D8693" s="4">
        <f t="shared" si="814"/>
        <v>42792.124999978922</v>
      </c>
      <c r="E8693" t="str">
        <f t="shared" si="815"/>
        <v>LRKPLGS</v>
      </c>
      <c r="F8693" s="39">
        <v>60.341423034667969</v>
      </c>
      <c r="G8693">
        <f t="shared" si="813"/>
        <v>1.0682534701544697E-3</v>
      </c>
      <c r="H8693" s="38">
        <f>G8693*SUMIF('Manual Inputs'!$B$11:$B$22,'Expanded kW'!A8693,'Manual Inputs'!$C$11:$C$22)</f>
        <v>28449.45721727936</v>
      </c>
    </row>
    <row r="8694" spans="1:8" x14ac:dyDescent="0.2">
      <c r="A8694">
        <f t="shared" si="810"/>
        <v>2</v>
      </c>
      <c r="B8694" t="b">
        <f t="shared" si="811"/>
        <v>0</v>
      </c>
      <c r="C8694" t="str">
        <f t="shared" si="812"/>
        <v>OFF</v>
      </c>
      <c r="D8694" s="4">
        <f t="shared" si="814"/>
        <v>42792.166666645586</v>
      </c>
      <c r="E8694" t="str">
        <f t="shared" si="815"/>
        <v>LRKPLGS</v>
      </c>
      <c r="F8694" s="39">
        <v>62.639827728271484</v>
      </c>
      <c r="G8694">
        <f t="shared" si="813"/>
        <v>1.1089432428890412E-3</v>
      </c>
      <c r="H8694" s="38">
        <f>G8694*SUMIF('Manual Inputs'!$B$11:$B$22,'Expanded kW'!A8694,'Manual Inputs'!$C$11:$C$22)</f>
        <v>29533.096990923736</v>
      </c>
    </row>
    <row r="8695" spans="1:8" x14ac:dyDescent="0.2">
      <c r="A8695">
        <f t="shared" si="810"/>
        <v>2</v>
      </c>
      <c r="B8695" t="b">
        <f t="shared" si="811"/>
        <v>0</v>
      </c>
      <c r="C8695" t="str">
        <f t="shared" si="812"/>
        <v>OFF</v>
      </c>
      <c r="D8695" s="4">
        <f t="shared" si="814"/>
        <v>42792.20833331225</v>
      </c>
      <c r="E8695" t="str">
        <f t="shared" si="815"/>
        <v>LRKPLGS</v>
      </c>
      <c r="F8695" s="39">
        <v>70.921188354492188</v>
      </c>
      <c r="G8695">
        <f t="shared" si="813"/>
        <v>1.255552185496812E-3</v>
      </c>
      <c r="H8695" s="38">
        <f>G8695*SUMIF('Manual Inputs'!$B$11:$B$22,'Expanded kW'!A8695,'Manual Inputs'!$C$11:$C$22)</f>
        <v>33437.549405000354</v>
      </c>
    </row>
    <row r="8696" spans="1:8" x14ac:dyDescent="0.2">
      <c r="A8696">
        <f t="shared" si="810"/>
        <v>2</v>
      </c>
      <c r="B8696" t="b">
        <f t="shared" si="811"/>
        <v>0</v>
      </c>
      <c r="C8696" t="str">
        <f t="shared" si="812"/>
        <v>OFF</v>
      </c>
      <c r="D8696" s="4">
        <f t="shared" si="814"/>
        <v>42792.249999978914</v>
      </c>
      <c r="E8696" t="str">
        <f t="shared" si="815"/>
        <v>LRKPLGS</v>
      </c>
      <c r="F8696" s="39">
        <v>74.402252197265625</v>
      </c>
      <c r="G8696">
        <f t="shared" si="813"/>
        <v>1.3171791465934287E-3</v>
      </c>
      <c r="H8696" s="38">
        <f>G8696*SUMIF('Manual Inputs'!$B$11:$B$22,'Expanded kW'!A8696,'Manual Inputs'!$C$11:$C$22)</f>
        <v>35078.783102931251</v>
      </c>
    </row>
    <row r="8697" spans="1:8" x14ac:dyDescent="0.2">
      <c r="A8697">
        <f t="shared" si="810"/>
        <v>2</v>
      </c>
      <c r="B8697" t="b">
        <f t="shared" si="811"/>
        <v>0</v>
      </c>
      <c r="C8697" t="str">
        <f t="shared" si="812"/>
        <v>OFF</v>
      </c>
      <c r="D8697" s="4">
        <f t="shared" si="814"/>
        <v>42792.291666645579</v>
      </c>
      <c r="E8697" t="str">
        <f t="shared" si="815"/>
        <v>LRKPLGS</v>
      </c>
      <c r="F8697" s="39">
        <v>73.766067504882813</v>
      </c>
      <c r="G8697">
        <f t="shared" si="813"/>
        <v>1.3059164605128131E-3</v>
      </c>
      <c r="H8697" s="38">
        <f>G8697*SUMIF('Manual Inputs'!$B$11:$B$22,'Expanded kW'!A8697,'Manual Inputs'!$C$11:$C$22)</f>
        <v>34778.83808542919</v>
      </c>
    </row>
    <row r="8698" spans="1:8" x14ac:dyDescent="0.2">
      <c r="A8698">
        <f t="shared" si="810"/>
        <v>2</v>
      </c>
      <c r="B8698" t="b">
        <f t="shared" si="811"/>
        <v>0</v>
      </c>
      <c r="C8698" t="str">
        <f t="shared" si="812"/>
        <v>OFF</v>
      </c>
      <c r="D8698" s="4">
        <f t="shared" si="814"/>
        <v>42792.333333312243</v>
      </c>
      <c r="E8698" t="str">
        <f t="shared" si="815"/>
        <v>LRKPLGS</v>
      </c>
      <c r="F8698" s="39">
        <v>80.355621337890625</v>
      </c>
      <c r="G8698">
        <f t="shared" si="813"/>
        <v>1.4225745271420338E-3</v>
      </c>
      <c r="H8698" s="38">
        <f>G8698*SUMIF('Manual Inputs'!$B$11:$B$22,'Expanded kW'!A8698,'Manual Inputs'!$C$11:$C$22)</f>
        <v>37885.646318065803</v>
      </c>
    </row>
    <row r="8699" spans="1:8" x14ac:dyDescent="0.2">
      <c r="A8699">
        <f t="shared" si="810"/>
        <v>2</v>
      </c>
      <c r="B8699" t="b">
        <f t="shared" si="811"/>
        <v>0</v>
      </c>
      <c r="C8699" t="str">
        <f t="shared" si="812"/>
        <v>OFF</v>
      </c>
      <c r="D8699" s="4">
        <f t="shared" si="814"/>
        <v>42792.374999978907</v>
      </c>
      <c r="E8699" t="str">
        <f t="shared" si="815"/>
        <v>LRKPLGS</v>
      </c>
      <c r="F8699" s="39">
        <v>82.129798889160156</v>
      </c>
      <c r="G8699">
        <f t="shared" si="813"/>
        <v>1.4539836525901517E-3</v>
      </c>
      <c r="H8699" s="38">
        <f>G8699*SUMIF('Manual Inputs'!$B$11:$B$22,'Expanded kW'!A8699,'Manual Inputs'!$C$11:$C$22)</f>
        <v>38722.126231900467</v>
      </c>
    </row>
    <row r="8700" spans="1:8" x14ac:dyDescent="0.2">
      <c r="A8700">
        <f t="shared" si="810"/>
        <v>2</v>
      </c>
      <c r="B8700" t="b">
        <f t="shared" si="811"/>
        <v>0</v>
      </c>
      <c r="C8700" t="str">
        <f t="shared" si="812"/>
        <v>OFF</v>
      </c>
      <c r="D8700" s="4">
        <f t="shared" si="814"/>
        <v>42792.416666645571</v>
      </c>
      <c r="E8700" t="str">
        <f t="shared" si="815"/>
        <v>LRKPLGS</v>
      </c>
      <c r="F8700" s="39">
        <v>80.21160888671875</v>
      </c>
      <c r="G8700">
        <f t="shared" si="813"/>
        <v>1.4200250048906043E-3</v>
      </c>
      <c r="H8700" s="38">
        <f>G8700*SUMIF('Manual Inputs'!$B$11:$B$22,'Expanded kW'!A8700,'Manual Inputs'!$C$11:$C$22)</f>
        <v>37817.748083945342</v>
      </c>
    </row>
    <row r="8701" spans="1:8" x14ac:dyDescent="0.2">
      <c r="A8701">
        <f t="shared" si="810"/>
        <v>2</v>
      </c>
      <c r="B8701" t="b">
        <f t="shared" si="811"/>
        <v>0</v>
      </c>
      <c r="C8701" t="str">
        <f t="shared" si="812"/>
        <v>OFF</v>
      </c>
      <c r="D8701" s="4">
        <f t="shared" si="814"/>
        <v>42792.458333312235</v>
      </c>
      <c r="E8701" t="str">
        <f t="shared" si="815"/>
        <v>LRKPLGS</v>
      </c>
      <c r="F8701" s="39">
        <v>80.129859924316406</v>
      </c>
      <c r="G8701">
        <f t="shared" si="813"/>
        <v>1.4185777633709991E-3</v>
      </c>
      <c r="H8701" s="38">
        <f>G8701*SUMIF('Manual Inputs'!$B$11:$B$22,'Expanded kW'!A8701,'Manual Inputs'!$C$11:$C$22)</f>
        <v>37779.205512500077</v>
      </c>
    </row>
    <row r="8702" spans="1:8" x14ac:dyDescent="0.2">
      <c r="A8702">
        <f t="shared" si="810"/>
        <v>2</v>
      </c>
      <c r="B8702" t="b">
        <f t="shared" si="811"/>
        <v>0</v>
      </c>
      <c r="C8702" t="str">
        <f t="shared" si="812"/>
        <v>OFF</v>
      </c>
      <c r="D8702" s="4">
        <f t="shared" si="814"/>
        <v>42792.4999999789</v>
      </c>
      <c r="E8702" t="str">
        <f t="shared" si="815"/>
        <v>LRKPLGS</v>
      </c>
      <c r="F8702" s="39">
        <v>76.7489013671875</v>
      </c>
      <c r="G8702">
        <f t="shared" si="813"/>
        <v>1.3587230146849039E-3</v>
      </c>
      <c r="H8702" s="38">
        <f>G8702*SUMIF('Manual Inputs'!$B$11:$B$22,'Expanded kW'!A8702,'Manual Inputs'!$C$11:$C$22)</f>
        <v>36185.168928888663</v>
      </c>
    </row>
    <row r="8703" spans="1:8" x14ac:dyDescent="0.2">
      <c r="A8703">
        <f t="shared" si="810"/>
        <v>2</v>
      </c>
      <c r="B8703" t="b">
        <f t="shared" si="811"/>
        <v>0</v>
      </c>
      <c r="C8703" t="str">
        <f t="shared" si="812"/>
        <v>OFF</v>
      </c>
      <c r="D8703" s="4">
        <f t="shared" si="814"/>
        <v>42792.541666645564</v>
      </c>
      <c r="E8703" t="str">
        <f t="shared" si="815"/>
        <v>LRKPLGS</v>
      </c>
      <c r="F8703" s="39">
        <v>80.860481262207031</v>
      </c>
      <c r="G8703">
        <f t="shared" si="813"/>
        <v>1.4315123071772025E-3</v>
      </c>
      <c r="H8703" s="38">
        <f>G8703*SUMIF('Manual Inputs'!$B$11:$B$22,'Expanded kW'!A8703,'Manual Inputs'!$C$11:$C$22)</f>
        <v>38123.675023641852</v>
      </c>
    </row>
    <row r="8704" spans="1:8" x14ac:dyDescent="0.2">
      <c r="A8704">
        <f t="shared" si="810"/>
        <v>2</v>
      </c>
      <c r="B8704" t="b">
        <f t="shared" si="811"/>
        <v>0</v>
      </c>
      <c r="C8704" t="str">
        <f t="shared" si="812"/>
        <v>OFF</v>
      </c>
      <c r="D8704" s="4">
        <f t="shared" si="814"/>
        <v>42792.583333312228</v>
      </c>
      <c r="E8704" t="str">
        <f t="shared" si="815"/>
        <v>LRKPLGS</v>
      </c>
      <c r="F8704" s="39">
        <v>76.657646179199219</v>
      </c>
      <c r="G8704">
        <f t="shared" si="813"/>
        <v>1.3571074798444003E-3</v>
      </c>
      <c r="H8704" s="38">
        <f>G8704*SUMIF('Manual Inputs'!$B$11:$B$22,'Expanded kW'!A8704,'Manual Inputs'!$C$11:$C$22)</f>
        <v>36142.144412131151</v>
      </c>
    </row>
    <row r="8705" spans="1:8" x14ac:dyDescent="0.2">
      <c r="A8705">
        <f t="shared" si="810"/>
        <v>2</v>
      </c>
      <c r="B8705" t="b">
        <f t="shared" si="811"/>
        <v>0</v>
      </c>
      <c r="C8705" t="str">
        <f t="shared" si="812"/>
        <v>OFF</v>
      </c>
      <c r="D8705" s="4">
        <f t="shared" si="814"/>
        <v>42792.624999978892</v>
      </c>
      <c r="E8705" t="str">
        <f t="shared" si="815"/>
        <v>LRKPLGS</v>
      </c>
      <c r="F8705" s="39">
        <v>76.448173522949219</v>
      </c>
      <c r="G8705">
        <f t="shared" si="813"/>
        <v>1.353399083842321E-3</v>
      </c>
      <c r="H8705" s="38">
        <f>G8705*SUMIF('Manual Inputs'!$B$11:$B$22,'Expanded kW'!A8705,'Manual Inputs'!$C$11:$C$22)</f>
        <v>36043.383344319562</v>
      </c>
    </row>
    <row r="8706" spans="1:8" x14ac:dyDescent="0.2">
      <c r="A8706">
        <f t="shared" ref="A8706:A8761" si="816">MONTH(D8706)</f>
        <v>2</v>
      </c>
      <c r="B8706" t="b">
        <f t="shared" ref="B8706:B8761" si="817">IF(ISNA(VLOOKUP(DATE(YEAR(D8706),MONTH(D8706),DAY(D8706)),Holidays,1,FALSE)),FALSE,TRUE)</f>
        <v>0</v>
      </c>
      <c r="C8706" t="str">
        <f t="shared" ref="C8706:C8761" si="818">IF(OR(HOUR(D8706)&lt;PkStart,HOUR(D8706)&gt;OPkStart-1,WEEKDAY(D8706,2)&gt;5,B8706)=TRUE,"OFF","ON")</f>
        <v>OFF</v>
      </c>
      <c r="D8706" s="4">
        <f t="shared" si="814"/>
        <v>42792.666666645557</v>
      </c>
      <c r="E8706" t="str">
        <f t="shared" si="815"/>
        <v>LRKPLGS</v>
      </c>
      <c r="F8706" s="39">
        <v>77.47100830078125</v>
      </c>
      <c r="G8706">
        <f t="shared" ref="G8706:G8761" si="819">IF(SUMIF($A$2:$A$8761,A8706,$F$2:$F$8761)=0,0,F8706/SUMIF($A$2:$A$8761,A8706,$F$2:$F$8761))</f>
        <v>1.3715068238634004E-3</v>
      </c>
      <c r="H8706" s="38">
        <f>G8706*SUMIF('Manual Inputs'!$B$11:$B$22,'Expanded kW'!A8706,'Manual Inputs'!$C$11:$C$22)</f>
        <v>36525.624113410464</v>
      </c>
    </row>
    <row r="8707" spans="1:8" x14ac:dyDescent="0.2">
      <c r="A8707">
        <f t="shared" si="816"/>
        <v>2</v>
      </c>
      <c r="B8707" t="b">
        <f t="shared" si="817"/>
        <v>0</v>
      </c>
      <c r="C8707" t="str">
        <f t="shared" si="818"/>
        <v>OFF</v>
      </c>
      <c r="D8707" s="4">
        <f t="shared" si="814"/>
        <v>42792.708333312221</v>
      </c>
      <c r="E8707" t="str">
        <f t="shared" si="815"/>
        <v>LRKPLGS</v>
      </c>
      <c r="F8707" s="39">
        <v>72.173210144042969</v>
      </c>
      <c r="G8707">
        <f t="shared" si="819"/>
        <v>1.2777173343138726E-3</v>
      </c>
      <c r="H8707" s="38">
        <f>G8707*SUMIF('Manual Inputs'!$B$11:$B$22,'Expanded kW'!A8707,'Manual Inputs'!$C$11:$C$22)</f>
        <v>34027.846062678807</v>
      </c>
    </row>
    <row r="8708" spans="1:8" x14ac:dyDescent="0.2">
      <c r="A8708">
        <f t="shared" si="816"/>
        <v>2</v>
      </c>
      <c r="B8708" t="b">
        <f t="shared" si="817"/>
        <v>0</v>
      </c>
      <c r="C8708" t="str">
        <f t="shared" si="818"/>
        <v>OFF</v>
      </c>
      <c r="D8708" s="4">
        <f t="shared" ref="D8708:D8761" si="820">+D8707+1/24</f>
        <v>42792.749999978885</v>
      </c>
      <c r="E8708" t="str">
        <f t="shared" ref="E8708:E8761" si="821">+E8707</f>
        <v>LRKPLGS</v>
      </c>
      <c r="F8708" s="39">
        <v>69.541587829589844</v>
      </c>
      <c r="G8708">
        <f t="shared" si="819"/>
        <v>1.2311284484678206E-3</v>
      </c>
      <c r="H8708" s="38">
        <f>G8708*SUMIF('Manual Inputs'!$B$11:$B$22,'Expanded kW'!A8708,'Manual Inputs'!$C$11:$C$22)</f>
        <v>32787.102595225981</v>
      </c>
    </row>
    <row r="8709" spans="1:8" x14ac:dyDescent="0.2">
      <c r="A8709">
        <f t="shared" si="816"/>
        <v>2</v>
      </c>
      <c r="B8709" t="b">
        <f t="shared" si="817"/>
        <v>0</v>
      </c>
      <c r="C8709" t="str">
        <f t="shared" si="818"/>
        <v>OFF</v>
      </c>
      <c r="D8709" s="4">
        <f t="shared" si="820"/>
        <v>42792.791666645549</v>
      </c>
      <c r="E8709" t="str">
        <f t="shared" si="821"/>
        <v>LRKPLGS</v>
      </c>
      <c r="F8709" s="39">
        <v>69.395637512207031</v>
      </c>
      <c r="G8709">
        <f t="shared" si="819"/>
        <v>1.2285446192312319E-3</v>
      </c>
      <c r="H8709" s="38">
        <f>G8709*SUMIF('Manual Inputs'!$B$11:$B$22,'Expanded kW'!A8709,'Manual Inputs'!$C$11:$C$22)</f>
        <v>32718.290706122119</v>
      </c>
    </row>
    <row r="8710" spans="1:8" x14ac:dyDescent="0.2">
      <c r="A8710">
        <f t="shared" si="816"/>
        <v>2</v>
      </c>
      <c r="B8710" t="b">
        <f t="shared" si="817"/>
        <v>0</v>
      </c>
      <c r="C8710" t="str">
        <f t="shared" si="818"/>
        <v>OFF</v>
      </c>
      <c r="D8710" s="4">
        <f t="shared" si="820"/>
        <v>42792.833333312214</v>
      </c>
      <c r="E8710" t="str">
        <f t="shared" si="821"/>
        <v>LRKPLGS</v>
      </c>
      <c r="F8710" s="39">
        <v>67.728775024414063</v>
      </c>
      <c r="G8710">
        <f t="shared" si="819"/>
        <v>1.1990353443864521E-3</v>
      </c>
      <c r="H8710" s="38">
        <f>G8710*SUMIF('Manual Inputs'!$B$11:$B$22,'Expanded kW'!A8710,'Manual Inputs'!$C$11:$C$22)</f>
        <v>31932.407134793208</v>
      </c>
    </row>
    <row r="8711" spans="1:8" x14ac:dyDescent="0.2">
      <c r="A8711">
        <f t="shared" si="816"/>
        <v>2</v>
      </c>
      <c r="B8711" t="b">
        <f t="shared" si="817"/>
        <v>0</v>
      </c>
      <c r="C8711" t="str">
        <f t="shared" si="818"/>
        <v>OFF</v>
      </c>
      <c r="D8711" s="4">
        <f t="shared" si="820"/>
        <v>42792.874999978878</v>
      </c>
      <c r="E8711" t="str">
        <f t="shared" si="821"/>
        <v>LRKPLGS</v>
      </c>
      <c r="F8711" s="39">
        <v>66.356460571289063</v>
      </c>
      <c r="G8711">
        <f t="shared" si="819"/>
        <v>1.174740596218984E-3</v>
      </c>
      <c r="H8711" s="38">
        <f>G8711*SUMIF('Manual Inputs'!$B$11:$B$22,'Expanded kW'!A8711,'Manual Inputs'!$C$11:$C$22)</f>
        <v>31285.395523873733</v>
      </c>
    </row>
    <row r="8712" spans="1:8" x14ac:dyDescent="0.2">
      <c r="A8712">
        <f t="shared" si="816"/>
        <v>2</v>
      </c>
      <c r="B8712" t="b">
        <f t="shared" si="817"/>
        <v>0</v>
      </c>
      <c r="C8712" t="str">
        <f t="shared" si="818"/>
        <v>OFF</v>
      </c>
      <c r="D8712" s="4">
        <f t="shared" si="820"/>
        <v>42792.916666645542</v>
      </c>
      <c r="E8712" t="str">
        <f t="shared" si="821"/>
        <v>LRKPLGS</v>
      </c>
      <c r="F8712" s="39">
        <v>65.2357177734375</v>
      </c>
      <c r="G8712">
        <f t="shared" si="819"/>
        <v>1.1548995430461461E-3</v>
      </c>
      <c r="H8712" s="38">
        <f>G8712*SUMIF('Manual Inputs'!$B$11:$B$22,'Expanded kW'!A8712,'Manual Inputs'!$C$11:$C$22)</f>
        <v>30756.993595720116</v>
      </c>
    </row>
    <row r="8713" spans="1:8" x14ac:dyDescent="0.2">
      <c r="A8713">
        <f t="shared" si="816"/>
        <v>2</v>
      </c>
      <c r="B8713" t="b">
        <f t="shared" si="817"/>
        <v>0</v>
      </c>
      <c r="C8713" t="str">
        <f t="shared" si="818"/>
        <v>OFF</v>
      </c>
      <c r="D8713" s="4">
        <f t="shared" si="820"/>
        <v>42792.958333312206</v>
      </c>
      <c r="E8713" t="str">
        <f t="shared" si="821"/>
        <v>LRKPLGS</v>
      </c>
      <c r="F8713" s="39">
        <v>63.980327606201172</v>
      </c>
      <c r="G8713">
        <f t="shared" si="819"/>
        <v>1.132674762205669E-3</v>
      </c>
      <c r="H8713" s="38">
        <f>G8713*SUMIF('Manual Inputs'!$B$11:$B$22,'Expanded kW'!A8713,'Manual Inputs'!$C$11:$C$22)</f>
        <v>30165.108833021302</v>
      </c>
    </row>
    <row r="8714" spans="1:8" x14ac:dyDescent="0.2">
      <c r="A8714">
        <f t="shared" si="816"/>
        <v>2</v>
      </c>
      <c r="B8714" t="b">
        <f t="shared" si="817"/>
        <v>0</v>
      </c>
      <c r="C8714" t="str">
        <f t="shared" si="818"/>
        <v>OFF</v>
      </c>
      <c r="D8714" s="4">
        <f t="shared" si="820"/>
        <v>42792.999999978871</v>
      </c>
      <c r="E8714" t="str">
        <f t="shared" si="821"/>
        <v>LRKPLGS</v>
      </c>
      <c r="F8714" s="39">
        <v>64.115852355957031</v>
      </c>
      <c r="G8714">
        <f t="shared" si="819"/>
        <v>1.135074022563439E-3</v>
      </c>
      <c r="H8714" s="38">
        <f>G8714*SUMIF('Manual Inputs'!$B$11:$B$22,'Expanded kW'!A8714,'Manual Inputs'!$C$11:$C$22)</f>
        <v>30229.005330255823</v>
      </c>
    </row>
    <row r="8715" spans="1:8" x14ac:dyDescent="0.2">
      <c r="A8715">
        <f t="shared" si="816"/>
        <v>2</v>
      </c>
      <c r="B8715" t="b">
        <f t="shared" si="817"/>
        <v>0</v>
      </c>
      <c r="C8715" t="str">
        <f t="shared" si="818"/>
        <v>OFF</v>
      </c>
      <c r="D8715" s="4">
        <f t="shared" si="820"/>
        <v>42793.041666645535</v>
      </c>
      <c r="E8715" t="str">
        <f t="shared" si="821"/>
        <v>LRKPLGS</v>
      </c>
      <c r="F8715" s="39">
        <v>64.018165588378906</v>
      </c>
      <c r="G8715">
        <f t="shared" si="819"/>
        <v>1.1333446263509309E-3</v>
      </c>
      <c r="H8715" s="38">
        <f>G8715*SUMIF('Manual Inputs'!$B$11:$B$22,'Expanded kW'!A8715,'Manual Inputs'!$C$11:$C$22)</f>
        <v>30182.948486132151</v>
      </c>
    </row>
    <row r="8716" spans="1:8" x14ac:dyDescent="0.2">
      <c r="A8716">
        <f t="shared" si="816"/>
        <v>2</v>
      </c>
      <c r="B8716" t="b">
        <f t="shared" si="817"/>
        <v>0</v>
      </c>
      <c r="C8716" t="str">
        <f t="shared" si="818"/>
        <v>OFF</v>
      </c>
      <c r="D8716" s="4">
        <f t="shared" si="820"/>
        <v>42793.083333312199</v>
      </c>
      <c r="E8716" t="str">
        <f t="shared" si="821"/>
        <v>LRKPLGS</v>
      </c>
      <c r="F8716" s="39">
        <v>62.997917175292969</v>
      </c>
      <c r="G8716">
        <f t="shared" si="819"/>
        <v>1.1152826739990204E-3</v>
      </c>
      <c r="H8716" s="38">
        <f>G8716*SUMIF('Manual Inputs'!$B$11:$B$22,'Expanded kW'!A8716,'Manual Inputs'!$C$11:$C$22)</f>
        <v>29701.927122708064</v>
      </c>
    </row>
    <row r="8717" spans="1:8" x14ac:dyDescent="0.2">
      <c r="A8717">
        <f t="shared" si="816"/>
        <v>2</v>
      </c>
      <c r="B8717" t="b">
        <f t="shared" si="817"/>
        <v>0</v>
      </c>
      <c r="C8717" t="str">
        <f t="shared" si="818"/>
        <v>OFF</v>
      </c>
      <c r="D8717" s="4">
        <f t="shared" si="820"/>
        <v>42793.124999978863</v>
      </c>
      <c r="E8717" t="str">
        <f t="shared" si="821"/>
        <v>LRKPLGS</v>
      </c>
      <c r="F8717" s="39">
        <v>66.083412170410156</v>
      </c>
      <c r="G8717">
        <f t="shared" si="819"/>
        <v>1.169906687983319E-3</v>
      </c>
      <c r="H8717" s="38">
        <f>G8717*SUMIF('Manual Inputs'!$B$11:$B$22,'Expanded kW'!A8717,'Manual Inputs'!$C$11:$C$22)</f>
        <v>31156.660097886383</v>
      </c>
    </row>
    <row r="8718" spans="1:8" x14ac:dyDescent="0.2">
      <c r="A8718">
        <f t="shared" si="816"/>
        <v>2</v>
      </c>
      <c r="B8718" t="b">
        <f t="shared" si="817"/>
        <v>0</v>
      </c>
      <c r="C8718" t="str">
        <f t="shared" si="818"/>
        <v>OFF</v>
      </c>
      <c r="D8718" s="4">
        <f t="shared" si="820"/>
        <v>42793.166666645528</v>
      </c>
      <c r="E8718" t="str">
        <f t="shared" si="821"/>
        <v>LRKPLGS</v>
      </c>
      <c r="F8718" s="39">
        <v>68.939712524414063</v>
      </c>
      <c r="G8718">
        <f t="shared" si="819"/>
        <v>1.2204731581047657E-3</v>
      </c>
      <c r="H8718" s="38">
        <f>G8718*SUMIF('Manual Inputs'!$B$11:$B$22,'Expanded kW'!A8718,'Manual Inputs'!$C$11:$C$22)</f>
        <v>32503.333587410278</v>
      </c>
    </row>
    <row r="8719" spans="1:8" x14ac:dyDescent="0.2">
      <c r="A8719">
        <f t="shared" si="816"/>
        <v>2</v>
      </c>
      <c r="B8719" t="b">
        <f t="shared" si="817"/>
        <v>0</v>
      </c>
      <c r="C8719" t="str">
        <f t="shared" si="818"/>
        <v>OFF</v>
      </c>
      <c r="D8719" s="4">
        <f t="shared" si="820"/>
        <v>42793.208333312192</v>
      </c>
      <c r="E8719" t="str">
        <f t="shared" si="821"/>
        <v>LRKPLGS</v>
      </c>
      <c r="F8719" s="39">
        <v>81.799407958984375</v>
      </c>
      <c r="G8719">
        <f t="shared" si="819"/>
        <v>1.4481345817542672E-3</v>
      </c>
      <c r="H8719" s="38">
        <f>G8719*SUMIF('Manual Inputs'!$B$11:$B$22,'Expanded kW'!A8719,'Manual Inputs'!$C$11:$C$22)</f>
        <v>38566.355251365043</v>
      </c>
    </row>
    <row r="8720" spans="1:8" x14ac:dyDescent="0.2">
      <c r="A8720">
        <f t="shared" si="816"/>
        <v>2</v>
      </c>
      <c r="B8720" t="b">
        <f t="shared" si="817"/>
        <v>0</v>
      </c>
      <c r="C8720" t="str">
        <f t="shared" si="818"/>
        <v>OFF</v>
      </c>
      <c r="D8720" s="4">
        <f t="shared" si="820"/>
        <v>42793.249999978856</v>
      </c>
      <c r="E8720" t="str">
        <f t="shared" si="821"/>
        <v>LRKPLGS</v>
      </c>
      <c r="F8720" s="39">
        <v>96.651023864746094</v>
      </c>
      <c r="G8720">
        <f t="shared" si="819"/>
        <v>1.7110599393418101E-3</v>
      </c>
      <c r="H8720" s="38">
        <f>G8720*SUMIF('Manual Inputs'!$B$11:$B$22,'Expanded kW'!A8720,'Manual Inputs'!$C$11:$C$22)</f>
        <v>45568.517117446369</v>
      </c>
    </row>
    <row r="8721" spans="1:8" x14ac:dyDescent="0.2">
      <c r="A8721">
        <f t="shared" si="816"/>
        <v>2</v>
      </c>
      <c r="B8721" t="b">
        <f t="shared" si="817"/>
        <v>0</v>
      </c>
      <c r="C8721" t="str">
        <f t="shared" si="818"/>
        <v>ON</v>
      </c>
      <c r="D8721" s="4">
        <f t="shared" si="820"/>
        <v>42793.29166664552</v>
      </c>
      <c r="E8721" t="str">
        <f t="shared" si="821"/>
        <v>LRKPLGS</v>
      </c>
      <c r="F8721" s="39">
        <v>110.25083923339844</v>
      </c>
      <c r="G8721">
        <f t="shared" si="819"/>
        <v>1.9518240650515427E-3</v>
      </c>
      <c r="H8721" s="38">
        <f>G8721*SUMIF('Manual Inputs'!$B$11:$B$22,'Expanded kW'!A8721,'Manual Inputs'!$C$11:$C$22)</f>
        <v>51980.486640788295</v>
      </c>
    </row>
    <row r="8722" spans="1:8" x14ac:dyDescent="0.2">
      <c r="A8722">
        <f t="shared" si="816"/>
        <v>2</v>
      </c>
      <c r="B8722" t="b">
        <f t="shared" si="817"/>
        <v>0</v>
      </c>
      <c r="C8722" t="str">
        <f t="shared" si="818"/>
        <v>ON</v>
      </c>
      <c r="D8722" s="4">
        <f t="shared" si="820"/>
        <v>42793.333333312185</v>
      </c>
      <c r="E8722" t="str">
        <f t="shared" si="821"/>
        <v>LRKPLGS</v>
      </c>
      <c r="F8722" s="39">
        <v>109.49875640869141</v>
      </c>
      <c r="G8722">
        <f t="shared" si="819"/>
        <v>1.9385095781380458E-3</v>
      </c>
      <c r="H8722" s="38">
        <f>G8722*SUMIF('Manual Inputs'!$B$11:$B$22,'Expanded kW'!A8722,'Manual Inputs'!$C$11:$C$22)</f>
        <v>51625.898580558744</v>
      </c>
    </row>
    <row r="8723" spans="1:8" x14ac:dyDescent="0.2">
      <c r="A8723">
        <f t="shared" si="816"/>
        <v>2</v>
      </c>
      <c r="B8723" t="b">
        <f t="shared" si="817"/>
        <v>0</v>
      </c>
      <c r="C8723" t="str">
        <f t="shared" si="818"/>
        <v>ON</v>
      </c>
      <c r="D8723" s="4">
        <f t="shared" si="820"/>
        <v>42793.374999978849</v>
      </c>
      <c r="E8723" t="str">
        <f t="shared" si="821"/>
        <v>LRKPLGS</v>
      </c>
      <c r="F8723" s="39">
        <v>113.99200439453125</v>
      </c>
      <c r="G8723">
        <f t="shared" si="819"/>
        <v>2.0180557259042377E-3</v>
      </c>
      <c r="H8723" s="38">
        <f>G8723*SUMIF('Manual Inputs'!$B$11:$B$22,'Expanded kW'!A8723,'Manual Inputs'!$C$11:$C$22)</f>
        <v>53744.351542238728</v>
      </c>
    </row>
    <row r="8724" spans="1:8" x14ac:dyDescent="0.2">
      <c r="A8724">
        <f t="shared" si="816"/>
        <v>2</v>
      </c>
      <c r="B8724" t="b">
        <f t="shared" si="817"/>
        <v>0</v>
      </c>
      <c r="C8724" t="str">
        <f t="shared" si="818"/>
        <v>ON</v>
      </c>
      <c r="D8724" s="4">
        <f t="shared" si="820"/>
        <v>42793.416666645513</v>
      </c>
      <c r="E8724" t="str">
        <f t="shared" si="821"/>
        <v>LRKPLGS</v>
      </c>
      <c r="F8724" s="39">
        <v>113.10028076171875</v>
      </c>
      <c r="G8724">
        <f t="shared" si="819"/>
        <v>2.0022691100562255E-3</v>
      </c>
      <c r="H8724" s="38">
        <f>G8724*SUMIF('Manual Inputs'!$B$11:$B$22,'Expanded kW'!A8724,'Manual Inputs'!$C$11:$C$22)</f>
        <v>53323.92636720166</v>
      </c>
    </row>
    <row r="8725" spans="1:8" x14ac:dyDescent="0.2">
      <c r="A8725">
        <f t="shared" si="816"/>
        <v>2</v>
      </c>
      <c r="B8725" t="b">
        <f t="shared" si="817"/>
        <v>0</v>
      </c>
      <c r="C8725" t="str">
        <f t="shared" si="818"/>
        <v>ON</v>
      </c>
      <c r="D8725" s="4">
        <f t="shared" si="820"/>
        <v>42793.458333312177</v>
      </c>
      <c r="E8725" t="str">
        <f t="shared" si="821"/>
        <v>LRKPLGS</v>
      </c>
      <c r="F8725" s="39">
        <v>109.87489318847656</v>
      </c>
      <c r="G8725">
        <f t="shared" si="819"/>
        <v>1.9451685099306781E-3</v>
      </c>
      <c r="H8725" s="38">
        <f>G8725*SUMIF('Manual Inputs'!$B$11:$B$22,'Expanded kW'!A8725,'Manual Inputs'!$C$11:$C$22)</f>
        <v>51803.237574009319</v>
      </c>
    </row>
    <row r="8726" spans="1:8" x14ac:dyDescent="0.2">
      <c r="A8726">
        <f t="shared" si="816"/>
        <v>2</v>
      </c>
      <c r="B8726" t="b">
        <f t="shared" si="817"/>
        <v>0</v>
      </c>
      <c r="C8726" t="str">
        <f t="shared" si="818"/>
        <v>ON</v>
      </c>
      <c r="D8726" s="4">
        <f t="shared" si="820"/>
        <v>42793.499999978842</v>
      </c>
      <c r="E8726" t="str">
        <f t="shared" si="821"/>
        <v>LRKPLGS</v>
      </c>
      <c r="F8726" s="39">
        <v>113.65091705322266</v>
      </c>
      <c r="G8726">
        <f t="shared" si="819"/>
        <v>2.0120172913156249E-3</v>
      </c>
      <c r="H8726" s="38">
        <f>G8726*SUMIF('Manual Inputs'!$B$11:$B$22,'Expanded kW'!A8726,'Manual Inputs'!$C$11:$C$22)</f>
        <v>53583.537473960314</v>
      </c>
    </row>
    <row r="8727" spans="1:8" x14ac:dyDescent="0.2">
      <c r="A8727">
        <f t="shared" si="816"/>
        <v>2</v>
      </c>
      <c r="B8727" t="b">
        <f t="shared" si="817"/>
        <v>0</v>
      </c>
      <c r="C8727" t="str">
        <f t="shared" si="818"/>
        <v>ON</v>
      </c>
      <c r="D8727" s="4">
        <f t="shared" si="820"/>
        <v>42793.541666645506</v>
      </c>
      <c r="E8727" t="str">
        <f t="shared" si="821"/>
        <v>LRKPLGS</v>
      </c>
      <c r="F8727" s="39">
        <v>112.96951293945312</v>
      </c>
      <c r="G8727">
        <f t="shared" si="819"/>
        <v>1.9999540638923402E-3</v>
      </c>
      <c r="H8727" s="38">
        <f>G8727*SUMIF('Manual Inputs'!$B$11:$B$22,'Expanded kW'!A8727,'Manual Inputs'!$C$11:$C$22)</f>
        <v>53262.272641156706</v>
      </c>
    </row>
    <row r="8728" spans="1:8" x14ac:dyDescent="0.2">
      <c r="A8728">
        <f t="shared" si="816"/>
        <v>2</v>
      </c>
      <c r="B8728" t="b">
        <f t="shared" si="817"/>
        <v>0</v>
      </c>
      <c r="C8728" t="str">
        <f t="shared" si="818"/>
        <v>ON</v>
      </c>
      <c r="D8728" s="4">
        <f t="shared" si="820"/>
        <v>42793.58333331217</v>
      </c>
      <c r="E8728" t="str">
        <f t="shared" si="821"/>
        <v>LRKPLGS</v>
      </c>
      <c r="F8728" s="39">
        <v>110.590576171875</v>
      </c>
      <c r="G8728">
        <f t="shared" si="819"/>
        <v>1.957838592804041E-3</v>
      </c>
      <c r="H8728" s="38">
        <f>G8728*SUMIF('Manual Inputs'!$B$11:$B$22,'Expanded kW'!A8728,'Manual Inputs'!$C$11:$C$22)</f>
        <v>52140.664028231833</v>
      </c>
    </row>
    <row r="8729" spans="1:8" x14ac:dyDescent="0.2">
      <c r="A8729">
        <f t="shared" si="816"/>
        <v>2</v>
      </c>
      <c r="B8729" t="b">
        <f t="shared" si="817"/>
        <v>0</v>
      </c>
      <c r="C8729" t="str">
        <f t="shared" si="818"/>
        <v>ON</v>
      </c>
      <c r="D8729" s="4">
        <f t="shared" si="820"/>
        <v>42793.624999978834</v>
      </c>
      <c r="E8729" t="str">
        <f t="shared" si="821"/>
        <v>LRKPLGS</v>
      </c>
      <c r="F8729" s="39">
        <v>108.30902099609375</v>
      </c>
      <c r="G8729">
        <f t="shared" si="819"/>
        <v>1.9174471152534217E-3</v>
      </c>
      <c r="H8729" s="38">
        <f>G8729*SUMIF('Manual Inputs'!$B$11:$B$22,'Expanded kW'!A8729,'Manual Inputs'!$C$11:$C$22)</f>
        <v>51064.968376756085</v>
      </c>
    </row>
    <row r="8730" spans="1:8" x14ac:dyDescent="0.2">
      <c r="A8730">
        <f t="shared" si="816"/>
        <v>2</v>
      </c>
      <c r="B8730" t="b">
        <f t="shared" si="817"/>
        <v>0</v>
      </c>
      <c r="C8730" t="str">
        <f t="shared" si="818"/>
        <v>ON</v>
      </c>
      <c r="D8730" s="4">
        <f t="shared" si="820"/>
        <v>42793.666666645498</v>
      </c>
      <c r="E8730" t="str">
        <f t="shared" si="821"/>
        <v>LRKPLGS</v>
      </c>
      <c r="F8730" s="39">
        <v>99.73004150390625</v>
      </c>
      <c r="G8730">
        <f t="shared" si="819"/>
        <v>1.76556928155288E-3</v>
      </c>
      <c r="H8730" s="38">
        <f>G8730*SUMIF('Manual Inputs'!$B$11:$B$22,'Expanded kW'!A8730,'Manual Inputs'!$C$11:$C$22)</f>
        <v>47020.196182857348</v>
      </c>
    </row>
    <row r="8731" spans="1:8" x14ac:dyDescent="0.2">
      <c r="A8731">
        <f t="shared" si="816"/>
        <v>2</v>
      </c>
      <c r="B8731" t="b">
        <f t="shared" si="817"/>
        <v>0</v>
      </c>
      <c r="C8731" t="str">
        <f t="shared" si="818"/>
        <v>ON</v>
      </c>
      <c r="D8731" s="4">
        <f t="shared" si="820"/>
        <v>42793.708333312163</v>
      </c>
      <c r="E8731" t="str">
        <f t="shared" si="821"/>
        <v>LRKPLGS</v>
      </c>
      <c r="F8731" s="39">
        <v>88.933982849121094</v>
      </c>
      <c r="G8731">
        <f t="shared" si="819"/>
        <v>1.5744414204260481E-3</v>
      </c>
      <c r="H8731" s="38">
        <f>G8731*SUMIF('Manual Inputs'!$B$11:$B$22,'Expanded kW'!A8731,'Manual Inputs'!$C$11:$C$22)</f>
        <v>41930.127149548563</v>
      </c>
    </row>
    <row r="8732" spans="1:8" x14ac:dyDescent="0.2">
      <c r="A8732">
        <f t="shared" si="816"/>
        <v>2</v>
      </c>
      <c r="B8732" t="b">
        <f t="shared" si="817"/>
        <v>0</v>
      </c>
      <c r="C8732" t="str">
        <f t="shared" si="818"/>
        <v>ON</v>
      </c>
      <c r="D8732" s="4">
        <f t="shared" si="820"/>
        <v>42793.749999978827</v>
      </c>
      <c r="E8732" t="str">
        <f t="shared" si="821"/>
        <v>LRKPLGS</v>
      </c>
      <c r="F8732" s="39">
        <v>79.689826965332031</v>
      </c>
      <c r="G8732">
        <f t="shared" si="819"/>
        <v>1.4107876465362117E-3</v>
      </c>
      <c r="H8732" s="38">
        <f>G8732*SUMIF('Manual Inputs'!$B$11:$B$22,'Expanded kW'!A8732,'Manual Inputs'!$C$11:$C$22)</f>
        <v>37571.741084065463</v>
      </c>
    </row>
    <row r="8733" spans="1:8" x14ac:dyDescent="0.2">
      <c r="A8733">
        <f t="shared" si="816"/>
        <v>2</v>
      </c>
      <c r="B8733" t="b">
        <f t="shared" si="817"/>
        <v>0</v>
      </c>
      <c r="C8733" t="str">
        <f t="shared" si="818"/>
        <v>ON</v>
      </c>
      <c r="D8733" s="4">
        <f t="shared" si="820"/>
        <v>42793.791666645491</v>
      </c>
      <c r="E8733" t="str">
        <f t="shared" si="821"/>
        <v>LRKPLGS</v>
      </c>
      <c r="F8733" s="39">
        <v>79.843666076660156</v>
      </c>
      <c r="G8733">
        <f t="shared" si="819"/>
        <v>1.4135111349171093E-3</v>
      </c>
      <c r="H8733" s="38">
        <f>G8733*SUMIF('Manual Inputs'!$B$11:$B$22,'Expanded kW'!A8733,'Manual Inputs'!$C$11:$C$22)</f>
        <v>37644.272340306452</v>
      </c>
    </row>
    <row r="8734" spans="1:8" x14ac:dyDescent="0.2">
      <c r="A8734">
        <f t="shared" si="816"/>
        <v>2</v>
      </c>
      <c r="B8734" t="b">
        <f t="shared" si="817"/>
        <v>0</v>
      </c>
      <c r="C8734" t="str">
        <f t="shared" si="818"/>
        <v>ON</v>
      </c>
      <c r="D8734" s="4">
        <f t="shared" si="820"/>
        <v>42793.833333312155</v>
      </c>
      <c r="E8734" t="str">
        <f t="shared" si="821"/>
        <v>LRKPLGS</v>
      </c>
      <c r="F8734" s="39">
        <v>77.142448425292969</v>
      </c>
      <c r="G8734">
        <f t="shared" si="819"/>
        <v>1.3656901690764852E-3</v>
      </c>
      <c r="H8734" s="38">
        <f>G8734*SUMIF('Manual Inputs'!$B$11:$B$22,'Expanded kW'!A8734,'Manual Inputs'!$C$11:$C$22)</f>
        <v>36370.716428922344</v>
      </c>
    </row>
    <row r="8735" spans="1:8" x14ac:dyDescent="0.2">
      <c r="A8735">
        <f t="shared" si="816"/>
        <v>2</v>
      </c>
      <c r="B8735" t="b">
        <f t="shared" si="817"/>
        <v>0</v>
      </c>
      <c r="C8735" t="str">
        <f t="shared" si="818"/>
        <v>OFF</v>
      </c>
      <c r="D8735" s="4">
        <f t="shared" si="820"/>
        <v>42793.87499997882</v>
      </c>
      <c r="E8735" t="str">
        <f t="shared" si="821"/>
        <v>LRKPLGS</v>
      </c>
      <c r="F8735" s="39">
        <v>70.219978332519531</v>
      </c>
      <c r="G8735">
        <f t="shared" si="819"/>
        <v>1.2431383244771769E-3</v>
      </c>
      <c r="H8735" s="38">
        <f>G8735*SUMIF('Manual Inputs'!$B$11:$B$22,'Expanded kW'!A8735,'Manual Inputs'!$C$11:$C$22)</f>
        <v>33106.946586618404</v>
      </c>
    </row>
    <row r="8736" spans="1:8" x14ac:dyDescent="0.2">
      <c r="A8736">
        <f t="shared" si="816"/>
        <v>2</v>
      </c>
      <c r="B8736" t="b">
        <f t="shared" si="817"/>
        <v>0</v>
      </c>
      <c r="C8736" t="str">
        <f t="shared" si="818"/>
        <v>OFF</v>
      </c>
      <c r="D8736" s="4">
        <f t="shared" si="820"/>
        <v>42793.916666645484</v>
      </c>
      <c r="E8736" t="str">
        <f t="shared" si="821"/>
        <v>LRKPLGS</v>
      </c>
      <c r="F8736" s="39">
        <v>65.001754760742188</v>
      </c>
      <c r="G8736">
        <f t="shared" si="819"/>
        <v>1.1507575823891034E-3</v>
      </c>
      <c r="H8736" s="38">
        <f>G8736*SUMIF('Manual Inputs'!$B$11:$B$22,'Expanded kW'!A8736,'Manual Inputs'!$C$11:$C$22)</f>
        <v>30646.685943275839</v>
      </c>
    </row>
    <row r="8737" spans="1:8" x14ac:dyDescent="0.2">
      <c r="A8737">
        <f t="shared" si="816"/>
        <v>2</v>
      </c>
      <c r="B8737" t="b">
        <f t="shared" si="817"/>
        <v>0</v>
      </c>
      <c r="C8737" t="str">
        <f t="shared" si="818"/>
        <v>OFF</v>
      </c>
      <c r="D8737" s="4">
        <f t="shared" si="820"/>
        <v>42793.958333312148</v>
      </c>
      <c r="E8737" t="str">
        <f t="shared" si="821"/>
        <v>LRKPLGS</v>
      </c>
      <c r="F8737" s="39">
        <v>66.041671752929687</v>
      </c>
      <c r="G8737">
        <f t="shared" si="819"/>
        <v>1.1691677371336916E-3</v>
      </c>
      <c r="H8737" s="38">
        <f>G8737*SUMIF('Manual Inputs'!$B$11:$B$22,'Expanded kW'!A8737,'Manual Inputs'!$C$11:$C$22)</f>
        <v>31136.980545074715</v>
      </c>
    </row>
    <row r="8738" spans="1:8" x14ac:dyDescent="0.2">
      <c r="A8738">
        <f t="shared" si="816"/>
        <v>2</v>
      </c>
      <c r="B8738" t="b">
        <f t="shared" si="817"/>
        <v>0</v>
      </c>
      <c r="C8738" t="str">
        <f t="shared" si="818"/>
        <v>OFF</v>
      </c>
      <c r="D8738" s="4">
        <f t="shared" si="820"/>
        <v>42793.999999978812</v>
      </c>
      <c r="E8738" t="str">
        <f t="shared" si="821"/>
        <v>LRKPLGS</v>
      </c>
      <c r="F8738" s="39">
        <v>67.353248596191406</v>
      </c>
      <c r="G8738">
        <f t="shared" si="819"/>
        <v>1.1923872179434762E-3</v>
      </c>
      <c r="H8738" s="38">
        <f>G8738*SUMIF('Manual Inputs'!$B$11:$B$22,'Expanded kW'!A8738,'Manual Inputs'!$C$11:$C$22)</f>
        <v>31755.355906691737</v>
      </c>
    </row>
    <row r="8739" spans="1:8" x14ac:dyDescent="0.2">
      <c r="A8739">
        <f t="shared" si="816"/>
        <v>2</v>
      </c>
      <c r="B8739" t="b">
        <f t="shared" si="817"/>
        <v>0</v>
      </c>
      <c r="C8739" t="str">
        <f t="shared" si="818"/>
        <v>OFF</v>
      </c>
      <c r="D8739" s="4">
        <f t="shared" si="820"/>
        <v>42794.041666645477</v>
      </c>
      <c r="E8739" t="str">
        <f t="shared" si="821"/>
        <v>LRKPLGS</v>
      </c>
      <c r="F8739" s="39">
        <v>66.452621459960937</v>
      </c>
      <c r="G8739">
        <f t="shared" si="819"/>
        <v>1.176442979057351E-3</v>
      </c>
      <c r="H8739" s="38">
        <f>G8739*SUMIF('Manual Inputs'!$B$11:$B$22,'Expanded kW'!A8739,'Manual Inputs'!$C$11:$C$22)</f>
        <v>31330.732954624651</v>
      </c>
    </row>
    <row r="8740" spans="1:8" x14ac:dyDescent="0.2">
      <c r="A8740">
        <f t="shared" si="816"/>
        <v>2</v>
      </c>
      <c r="B8740" t="b">
        <f t="shared" si="817"/>
        <v>0</v>
      </c>
      <c r="C8740" t="str">
        <f t="shared" si="818"/>
        <v>OFF</v>
      </c>
      <c r="D8740" s="4">
        <f t="shared" si="820"/>
        <v>42794.083333312141</v>
      </c>
      <c r="E8740" t="str">
        <f t="shared" si="821"/>
        <v>LRKPLGS</v>
      </c>
      <c r="F8740" s="39">
        <v>66.49615478515625</v>
      </c>
      <c r="G8740">
        <f t="shared" si="819"/>
        <v>1.1772136706215944E-3</v>
      </c>
      <c r="H8740" s="38">
        <f>G8740*SUMIF('Manual Inputs'!$B$11:$B$22,'Expanded kW'!A8740,'Manual Inputs'!$C$11:$C$22)</f>
        <v>31351.257818149305</v>
      </c>
    </row>
    <row r="8741" spans="1:8" x14ac:dyDescent="0.2">
      <c r="A8741">
        <f t="shared" si="816"/>
        <v>2</v>
      </c>
      <c r="B8741" t="b">
        <f t="shared" si="817"/>
        <v>0</v>
      </c>
      <c r="C8741" t="str">
        <f t="shared" si="818"/>
        <v>OFF</v>
      </c>
      <c r="D8741" s="4">
        <f t="shared" si="820"/>
        <v>42794.124999978805</v>
      </c>
      <c r="E8741" t="str">
        <f t="shared" si="821"/>
        <v>LRKPLGS</v>
      </c>
      <c r="F8741" s="39">
        <v>67.136489868164062</v>
      </c>
      <c r="G8741">
        <f t="shared" si="819"/>
        <v>1.1885498330798736E-3</v>
      </c>
      <c r="H8741" s="38">
        <f>G8741*SUMIF('Manual Inputs'!$B$11:$B$22,'Expanded kW'!A8741,'Manual Inputs'!$C$11:$C$22)</f>
        <v>31653.15964002526</v>
      </c>
    </row>
    <row r="8742" spans="1:8" x14ac:dyDescent="0.2">
      <c r="A8742">
        <f t="shared" si="816"/>
        <v>2</v>
      </c>
      <c r="B8742" t="b">
        <f t="shared" si="817"/>
        <v>0</v>
      </c>
      <c r="C8742" t="str">
        <f t="shared" si="818"/>
        <v>OFF</v>
      </c>
      <c r="D8742" s="4">
        <f t="shared" si="820"/>
        <v>42794.166666645469</v>
      </c>
      <c r="E8742" t="str">
        <f t="shared" si="821"/>
        <v>LRKPLGS</v>
      </c>
      <c r="F8742" s="39">
        <v>70.202430725097656</v>
      </c>
      <c r="G8742">
        <f t="shared" si="819"/>
        <v>1.2428276706745551E-3</v>
      </c>
      <c r="H8742" s="38">
        <f>G8742*SUMIF('Manual Inputs'!$B$11:$B$22,'Expanded kW'!A8742,'Manual Inputs'!$C$11:$C$22)</f>
        <v>33098.673332831742</v>
      </c>
    </row>
    <row r="8743" spans="1:8" x14ac:dyDescent="0.2">
      <c r="A8743">
        <f t="shared" si="816"/>
        <v>2</v>
      </c>
      <c r="B8743" t="b">
        <f t="shared" si="817"/>
        <v>0</v>
      </c>
      <c r="C8743" t="str">
        <f t="shared" si="818"/>
        <v>OFF</v>
      </c>
      <c r="D8743" s="4">
        <f t="shared" si="820"/>
        <v>42794.208333312134</v>
      </c>
      <c r="E8743" t="str">
        <f t="shared" si="821"/>
        <v>LRKPLGS</v>
      </c>
      <c r="F8743" s="39">
        <v>81.61895751953125</v>
      </c>
      <c r="G8743">
        <f t="shared" si="819"/>
        <v>1.4449399801283501E-3</v>
      </c>
      <c r="H8743" s="38">
        <f>G8743*SUMIF('Manual Inputs'!$B$11:$B$22,'Expanded kW'!A8743,'Manual Inputs'!$C$11:$C$22)</f>
        <v>38481.27742590323</v>
      </c>
    </row>
    <row r="8744" spans="1:8" x14ac:dyDescent="0.2">
      <c r="A8744">
        <f t="shared" si="816"/>
        <v>2</v>
      </c>
      <c r="B8744" t="b">
        <f t="shared" si="817"/>
        <v>0</v>
      </c>
      <c r="C8744" t="str">
        <f t="shared" si="818"/>
        <v>OFF</v>
      </c>
      <c r="D8744" s="4">
        <f t="shared" si="820"/>
        <v>42794.249999978798</v>
      </c>
      <c r="E8744" t="str">
        <f t="shared" si="821"/>
        <v>LRKPLGS</v>
      </c>
      <c r="F8744" s="39">
        <v>97.6044921875</v>
      </c>
      <c r="G8744">
        <f t="shared" si="819"/>
        <v>1.7279396513744387E-3</v>
      </c>
      <c r="H8744" s="38">
        <f>G8744*SUMIF('Manual Inputs'!$B$11:$B$22,'Expanded kW'!A8744,'Manual Inputs'!$C$11:$C$22)</f>
        <v>46018.053354611904</v>
      </c>
    </row>
    <row r="8745" spans="1:8" x14ac:dyDescent="0.2">
      <c r="A8745">
        <f t="shared" si="816"/>
        <v>2</v>
      </c>
      <c r="B8745" t="b">
        <f t="shared" si="817"/>
        <v>0</v>
      </c>
      <c r="C8745" t="str">
        <f t="shared" si="818"/>
        <v>ON</v>
      </c>
      <c r="D8745" s="4">
        <f t="shared" si="820"/>
        <v>42794.291666645462</v>
      </c>
      <c r="E8745" t="str">
        <f t="shared" si="821"/>
        <v>LRKPLGS</v>
      </c>
      <c r="F8745" s="39">
        <v>110.3914794921875</v>
      </c>
      <c r="G8745">
        <f t="shared" si="819"/>
        <v>1.9543138877461206E-3</v>
      </c>
      <c r="H8745" s="38">
        <f>G8745*SUMIF('Manual Inputs'!$B$11:$B$22,'Expanded kW'!A8745,'Manual Inputs'!$C$11:$C$22)</f>
        <v>52046.794971354975</v>
      </c>
    </row>
    <row r="8746" spans="1:8" x14ac:dyDescent="0.2">
      <c r="A8746">
        <f t="shared" si="816"/>
        <v>2</v>
      </c>
      <c r="B8746" t="b">
        <f t="shared" si="817"/>
        <v>0</v>
      </c>
      <c r="C8746" t="str">
        <f t="shared" si="818"/>
        <v>ON</v>
      </c>
      <c r="D8746" s="4">
        <f t="shared" si="820"/>
        <v>42794.333333312126</v>
      </c>
      <c r="E8746" t="str">
        <f t="shared" si="821"/>
        <v>LRKPLGS</v>
      </c>
      <c r="F8746" s="39">
        <v>111.08724975585937</v>
      </c>
      <c r="G8746">
        <f t="shared" si="819"/>
        <v>1.9666314460869429E-3</v>
      </c>
      <c r="H8746" s="38">
        <f>G8746*SUMIF('Manual Inputs'!$B$11:$B$22,'Expanded kW'!A8746,'Manual Inputs'!$C$11:$C$22)</f>
        <v>52374.83308106305</v>
      </c>
    </row>
    <row r="8747" spans="1:8" x14ac:dyDescent="0.2">
      <c r="A8747">
        <f t="shared" si="816"/>
        <v>2</v>
      </c>
      <c r="B8747" t="b">
        <f t="shared" si="817"/>
        <v>0</v>
      </c>
      <c r="C8747" t="str">
        <f t="shared" si="818"/>
        <v>ON</v>
      </c>
      <c r="D8747" s="4">
        <f t="shared" si="820"/>
        <v>42794.374999978791</v>
      </c>
      <c r="E8747" t="str">
        <f t="shared" si="821"/>
        <v>LRKPLGS</v>
      </c>
      <c r="F8747" s="39">
        <v>112.71061706542969</v>
      </c>
      <c r="G8747">
        <f t="shared" si="819"/>
        <v>1.9953707047018331E-3</v>
      </c>
      <c r="H8747" s="38">
        <f>G8747*SUMIF('Manual Inputs'!$B$11:$B$22,'Expanded kW'!A8747,'Manual Inputs'!$C$11:$C$22)</f>
        <v>53140.209774201634</v>
      </c>
    </row>
    <row r="8748" spans="1:8" x14ac:dyDescent="0.2">
      <c r="A8748">
        <f t="shared" si="816"/>
        <v>2</v>
      </c>
      <c r="B8748" t="b">
        <f t="shared" si="817"/>
        <v>0</v>
      </c>
      <c r="C8748" t="str">
        <f t="shared" si="818"/>
        <v>ON</v>
      </c>
      <c r="D8748" s="4">
        <f t="shared" si="820"/>
        <v>42794.416666645455</v>
      </c>
      <c r="E8748" t="str">
        <f t="shared" si="821"/>
        <v>LRKPLGS</v>
      </c>
      <c r="F8748" s="39">
        <v>114.60912322998047</v>
      </c>
      <c r="G8748">
        <f t="shared" si="819"/>
        <v>2.0289808798749612E-3</v>
      </c>
      <c r="H8748" s="38">
        <f>G8748*SUMIF('Manual Inputs'!$B$11:$B$22,'Expanded kW'!A8748,'Manual Inputs'!$C$11:$C$22)</f>
        <v>54035.307489648236</v>
      </c>
    </row>
    <row r="8749" spans="1:8" x14ac:dyDescent="0.2">
      <c r="A8749">
        <f t="shared" si="816"/>
        <v>2</v>
      </c>
      <c r="B8749" t="b">
        <f t="shared" si="817"/>
        <v>0</v>
      </c>
      <c r="C8749" t="str">
        <f t="shared" si="818"/>
        <v>ON</v>
      </c>
      <c r="D8749" s="4">
        <f t="shared" si="820"/>
        <v>42794.458333312119</v>
      </c>
      <c r="E8749" t="str">
        <f t="shared" si="821"/>
        <v>LRKPLGS</v>
      </c>
      <c r="F8749" s="39">
        <v>106.80686950683594</v>
      </c>
      <c r="G8749">
        <f t="shared" si="819"/>
        <v>1.8908537990802942E-3</v>
      </c>
      <c r="H8749" s="38">
        <f>G8749*SUMIF('Manual Inputs'!$B$11:$B$22,'Expanded kW'!A8749,'Manual Inputs'!$C$11:$C$22)</f>
        <v>50356.741881949027</v>
      </c>
    </row>
    <row r="8750" spans="1:8" x14ac:dyDescent="0.2">
      <c r="A8750">
        <f t="shared" si="816"/>
        <v>2</v>
      </c>
      <c r="B8750" t="b">
        <f t="shared" si="817"/>
        <v>0</v>
      </c>
      <c r="C8750" t="str">
        <f t="shared" si="818"/>
        <v>ON</v>
      </c>
      <c r="D8750" s="4">
        <f t="shared" si="820"/>
        <v>42794.499999978783</v>
      </c>
      <c r="E8750" t="str">
        <f t="shared" si="821"/>
        <v>LRKPLGS</v>
      </c>
      <c r="F8750" s="39">
        <v>107.27741241455078</v>
      </c>
      <c r="G8750">
        <f t="shared" si="819"/>
        <v>1.8991840483310314E-3</v>
      </c>
      <c r="H8750" s="38">
        <f>G8750*SUMIF('Manual Inputs'!$B$11:$B$22,'Expanded kW'!A8750,'Manual Inputs'!$C$11:$C$22)</f>
        <v>50578.590980771849</v>
      </c>
    </row>
    <row r="8751" spans="1:8" x14ac:dyDescent="0.2">
      <c r="A8751">
        <f t="shared" si="816"/>
        <v>2</v>
      </c>
      <c r="B8751" t="b">
        <f t="shared" si="817"/>
        <v>0</v>
      </c>
      <c r="C8751" t="str">
        <f t="shared" si="818"/>
        <v>ON</v>
      </c>
      <c r="D8751" s="4">
        <f t="shared" si="820"/>
        <v>42794.541666645448</v>
      </c>
      <c r="E8751" t="str">
        <f t="shared" si="821"/>
        <v>LRKPLGS</v>
      </c>
      <c r="F8751" s="39">
        <v>106.79491424560547</v>
      </c>
      <c r="G8751">
        <f t="shared" si="819"/>
        <v>1.8906421492938992E-3</v>
      </c>
      <c r="H8751" s="38">
        <f>G8751*SUMIF('Manual Inputs'!$B$11:$B$22,'Expanded kW'!A8751,'Manual Inputs'!$C$11:$C$22)</f>
        <v>50351.105278173498</v>
      </c>
    </row>
    <row r="8752" spans="1:8" x14ac:dyDescent="0.2">
      <c r="A8752">
        <f t="shared" si="816"/>
        <v>2</v>
      </c>
      <c r="B8752" t="b">
        <f t="shared" si="817"/>
        <v>0</v>
      </c>
      <c r="C8752" t="str">
        <f t="shared" si="818"/>
        <v>ON</v>
      </c>
      <c r="D8752" s="4">
        <f t="shared" si="820"/>
        <v>42794.583333312112</v>
      </c>
      <c r="E8752" t="str">
        <f t="shared" si="821"/>
        <v>LRKPLGS</v>
      </c>
      <c r="F8752" s="39">
        <v>108.23265075683594</v>
      </c>
      <c r="G8752">
        <f t="shared" si="819"/>
        <v>1.9160950958776635E-3</v>
      </c>
      <c r="H8752" s="38">
        <f>G8752*SUMIF('Manual Inputs'!$B$11:$B$22,'Expanded kW'!A8752,'Manual Inputs'!$C$11:$C$22)</f>
        <v>51028.961737449776</v>
      </c>
    </row>
    <row r="8753" spans="1:8" x14ac:dyDescent="0.2">
      <c r="A8753">
        <f t="shared" si="816"/>
        <v>2</v>
      </c>
      <c r="B8753" t="b">
        <f t="shared" si="817"/>
        <v>0</v>
      </c>
      <c r="C8753" t="str">
        <f t="shared" si="818"/>
        <v>ON</v>
      </c>
      <c r="D8753" s="4">
        <f t="shared" si="820"/>
        <v>42794.624999978776</v>
      </c>
      <c r="E8753" t="str">
        <f t="shared" si="821"/>
        <v>LRKPLGS</v>
      </c>
      <c r="F8753" s="39">
        <v>104.70423126220703</v>
      </c>
      <c r="G8753">
        <f t="shared" si="819"/>
        <v>1.8536297747145801E-3</v>
      </c>
      <c r="H8753" s="38">
        <f>G8753*SUMIF('Manual Inputs'!$B$11:$B$22,'Expanded kW'!A8753,'Manual Inputs'!$C$11:$C$22)</f>
        <v>49365.40104549547</v>
      </c>
    </row>
    <row r="8754" spans="1:8" x14ac:dyDescent="0.2">
      <c r="A8754">
        <f t="shared" si="816"/>
        <v>2</v>
      </c>
      <c r="B8754" t="b">
        <f t="shared" si="817"/>
        <v>0</v>
      </c>
      <c r="C8754" t="str">
        <f t="shared" si="818"/>
        <v>ON</v>
      </c>
      <c r="D8754" s="4">
        <f t="shared" si="820"/>
        <v>42794.66666664544</v>
      </c>
      <c r="E8754" t="str">
        <f t="shared" si="821"/>
        <v>LRKPLGS</v>
      </c>
      <c r="F8754" s="39">
        <v>99.955894470214844</v>
      </c>
      <c r="G8754">
        <f t="shared" si="819"/>
        <v>1.7695676661263632E-3</v>
      </c>
      <c r="H8754" s="38">
        <f>G8754*SUMIF('Manual Inputs'!$B$11:$B$22,'Expanded kW'!A8754,'Manual Inputs'!$C$11:$C$22)</f>
        <v>47126.680153225439</v>
      </c>
    </row>
    <row r="8755" spans="1:8" x14ac:dyDescent="0.2">
      <c r="A8755">
        <f t="shared" si="816"/>
        <v>2</v>
      </c>
      <c r="B8755" t="b">
        <f t="shared" si="817"/>
        <v>0</v>
      </c>
      <c r="C8755" t="str">
        <f t="shared" si="818"/>
        <v>ON</v>
      </c>
      <c r="D8755" s="4">
        <f t="shared" si="820"/>
        <v>42794.708333312105</v>
      </c>
      <c r="E8755" t="str">
        <f t="shared" si="821"/>
        <v>LRKPLGS</v>
      </c>
      <c r="F8755" s="39">
        <v>92.723701477050781</v>
      </c>
      <c r="G8755">
        <f t="shared" si="819"/>
        <v>1.6415326468439105E-3</v>
      </c>
      <c r="H8755" s="38">
        <f>G8755*SUMIF('Manual Inputs'!$B$11:$B$22,'Expanded kW'!A8755,'Manual Inputs'!$C$11:$C$22)</f>
        <v>43716.883784520018</v>
      </c>
    </row>
    <row r="8756" spans="1:8" x14ac:dyDescent="0.2">
      <c r="A8756">
        <f t="shared" si="816"/>
        <v>2</v>
      </c>
      <c r="B8756" t="b">
        <f t="shared" si="817"/>
        <v>0</v>
      </c>
      <c r="C8756" t="str">
        <f t="shared" si="818"/>
        <v>ON</v>
      </c>
      <c r="D8756" s="4">
        <f t="shared" si="820"/>
        <v>42794.749999978769</v>
      </c>
      <c r="E8756" t="str">
        <f t="shared" si="821"/>
        <v>LRKPLGS</v>
      </c>
      <c r="F8756" s="39">
        <v>90.133819580078125</v>
      </c>
      <c r="G8756">
        <f t="shared" si="819"/>
        <v>1.5956827118474859E-3</v>
      </c>
      <c r="H8756" s="38">
        <f>G8756*SUMIF('Manual Inputs'!$B$11:$B$22,'Expanded kW'!A8756,'Manual Inputs'!$C$11:$C$22)</f>
        <v>42495.819869878855</v>
      </c>
    </row>
    <row r="8757" spans="1:8" x14ac:dyDescent="0.2">
      <c r="A8757">
        <f t="shared" si="816"/>
        <v>2</v>
      </c>
      <c r="B8757" t="b">
        <f t="shared" si="817"/>
        <v>0</v>
      </c>
      <c r="C8757" t="str">
        <f t="shared" si="818"/>
        <v>ON</v>
      </c>
      <c r="D8757" s="4">
        <f t="shared" si="820"/>
        <v>42794.791666645433</v>
      </c>
      <c r="E8757" t="str">
        <f t="shared" si="821"/>
        <v>LRKPLGS</v>
      </c>
      <c r="F8757" s="39">
        <v>83.272544860839844</v>
      </c>
      <c r="G8757">
        <f t="shared" si="819"/>
        <v>1.4742142386181031E-3</v>
      </c>
      <c r="H8757" s="38">
        <f>G8757*SUMIF('Manual Inputs'!$B$11:$B$22,'Expanded kW'!A8757,'Manual Inputs'!$C$11:$C$22)</f>
        <v>39260.902100889187</v>
      </c>
    </row>
    <row r="8758" spans="1:8" x14ac:dyDescent="0.2">
      <c r="A8758">
        <f t="shared" si="816"/>
        <v>2</v>
      </c>
      <c r="B8758" t="b">
        <f t="shared" si="817"/>
        <v>0</v>
      </c>
      <c r="C8758" t="str">
        <f t="shared" si="818"/>
        <v>ON</v>
      </c>
      <c r="D8758" s="4">
        <f t="shared" si="820"/>
        <v>42794.833333312097</v>
      </c>
      <c r="E8758" t="str">
        <f t="shared" si="821"/>
        <v>LRKPLGS</v>
      </c>
      <c r="F8758" s="39">
        <v>77.167655944824219</v>
      </c>
      <c r="G8758">
        <f t="shared" si="819"/>
        <v>1.3661364300172948E-3</v>
      </c>
      <c r="H8758" s="38">
        <f>G8758*SUMIF('Manual Inputs'!$B$11:$B$22,'Expanded kW'!A8758,'Manual Inputs'!$C$11:$C$22)</f>
        <v>36382.601137840233</v>
      </c>
    </row>
    <row r="8759" spans="1:8" x14ac:dyDescent="0.2">
      <c r="A8759">
        <f t="shared" si="816"/>
        <v>2</v>
      </c>
      <c r="B8759" t="b">
        <f t="shared" si="817"/>
        <v>0</v>
      </c>
      <c r="C8759" t="str">
        <f t="shared" si="818"/>
        <v>OFF</v>
      </c>
      <c r="D8759" s="4">
        <f t="shared" si="820"/>
        <v>42794.874999978761</v>
      </c>
      <c r="E8759" t="str">
        <f t="shared" si="821"/>
        <v>LRKPLGS</v>
      </c>
      <c r="F8759" s="39">
        <v>68.342262268066406</v>
      </c>
      <c r="G8759">
        <f t="shared" si="819"/>
        <v>1.20989620652672E-3</v>
      </c>
      <c r="H8759" s="38">
        <f>G8759*SUMIF('Manual Inputs'!$B$11:$B$22,'Expanded kW'!A8759,'Manual Inputs'!$C$11:$C$22)</f>
        <v>32221.650878375563</v>
      </c>
    </row>
    <row r="8760" spans="1:8" x14ac:dyDescent="0.2">
      <c r="A8760">
        <f t="shared" si="816"/>
        <v>2</v>
      </c>
      <c r="B8760" t="b">
        <f t="shared" si="817"/>
        <v>0</v>
      </c>
      <c r="C8760" t="str">
        <f t="shared" si="818"/>
        <v>OFF</v>
      </c>
      <c r="D8760" s="4">
        <f t="shared" si="820"/>
        <v>42794.916666645426</v>
      </c>
      <c r="E8760" t="str">
        <f t="shared" si="821"/>
        <v>LRKPLGS</v>
      </c>
      <c r="F8760" s="39">
        <v>65.624679565429688</v>
      </c>
      <c r="G8760">
        <f t="shared" si="819"/>
        <v>1.1617855222484335E-3</v>
      </c>
      <c r="H8760" s="38">
        <f>G8760*SUMIF('Manual Inputs'!$B$11:$B$22,'Expanded kW'!A8760,'Manual Inputs'!$C$11:$C$22)</f>
        <v>30940.379258568675</v>
      </c>
    </row>
    <row r="8761" spans="1:8" x14ac:dyDescent="0.2">
      <c r="A8761">
        <f t="shared" si="816"/>
        <v>2</v>
      </c>
      <c r="B8761" t="b">
        <f t="shared" si="817"/>
        <v>0</v>
      </c>
      <c r="C8761" t="str">
        <f t="shared" si="818"/>
        <v>OFF</v>
      </c>
      <c r="D8761" s="4">
        <f t="shared" si="820"/>
        <v>42794.95833331209</v>
      </c>
      <c r="E8761" t="str">
        <f t="shared" si="821"/>
        <v>LRKPLGS</v>
      </c>
      <c r="F8761" s="39">
        <v>63.748992919921875</v>
      </c>
      <c r="G8761">
        <f t="shared" si="819"/>
        <v>1.1285793320855843E-3</v>
      </c>
      <c r="H8761" s="38">
        <f>G8761*SUMIF('Manual Inputs'!$B$11:$B$22,'Expanded kW'!A8761,'Manual Inputs'!$C$11:$C$22)</f>
        <v>30056.040370111594</v>
      </c>
    </row>
    <row r="8762" spans="1:8" x14ac:dyDescent="0.2">
      <c r="F8762" s="39"/>
      <c r="H8762" s="38"/>
    </row>
    <row r="8763" spans="1:8" x14ac:dyDescent="0.2">
      <c r="F8763" s="39"/>
      <c r="H8763" s="38"/>
    </row>
    <row r="8764" spans="1:8" x14ac:dyDescent="0.2">
      <c r="F8764" s="39"/>
      <c r="H8764" s="38"/>
    </row>
    <row r="8765" spans="1:8" x14ac:dyDescent="0.2">
      <c r="F8765" s="39"/>
      <c r="H8765" s="38"/>
    </row>
    <row r="8766" spans="1:8" x14ac:dyDescent="0.2">
      <c r="F8766" s="39"/>
      <c r="H8766" s="38"/>
    </row>
    <row r="8767" spans="1:8" x14ac:dyDescent="0.2">
      <c r="F8767" s="39"/>
      <c r="H8767" s="38"/>
    </row>
    <row r="8768" spans="1:8" x14ac:dyDescent="0.2">
      <c r="F8768" s="39"/>
      <c r="H8768" s="38"/>
    </row>
    <row r="8769" spans="6:8" x14ac:dyDescent="0.2">
      <c r="F8769" s="39"/>
      <c r="H8769" s="38"/>
    </row>
    <row r="8770" spans="6:8" x14ac:dyDescent="0.2">
      <c r="F8770" s="39"/>
      <c r="H8770" s="38"/>
    </row>
    <row r="8771" spans="6:8" x14ac:dyDescent="0.2">
      <c r="F8771" s="39"/>
      <c r="H8771" s="38"/>
    </row>
    <row r="8772" spans="6:8" x14ac:dyDescent="0.2">
      <c r="F8772" s="39"/>
      <c r="H8772" s="38"/>
    </row>
    <row r="8773" spans="6:8" x14ac:dyDescent="0.2">
      <c r="F8773" s="39"/>
      <c r="H8773" s="38"/>
    </row>
    <row r="8774" spans="6:8" x14ac:dyDescent="0.2">
      <c r="F8774" s="39"/>
      <c r="H8774" s="38"/>
    </row>
    <row r="8775" spans="6:8" x14ac:dyDescent="0.2">
      <c r="F8775" s="39"/>
      <c r="H8775" s="38"/>
    </row>
    <row r="8776" spans="6:8" x14ac:dyDescent="0.2">
      <c r="F8776" s="39"/>
      <c r="H8776" s="38"/>
    </row>
    <row r="8777" spans="6:8" x14ac:dyDescent="0.2">
      <c r="F8777" s="39"/>
      <c r="H8777" s="38"/>
    </row>
    <row r="8778" spans="6:8" x14ac:dyDescent="0.2">
      <c r="F8778" s="39"/>
      <c r="H8778" s="38"/>
    </row>
    <row r="8779" spans="6:8" x14ac:dyDescent="0.2">
      <c r="F8779" s="39"/>
      <c r="H8779" s="38"/>
    </row>
    <row r="8780" spans="6:8" x14ac:dyDescent="0.2">
      <c r="F8780" s="39"/>
      <c r="H8780" s="38"/>
    </row>
    <row r="8781" spans="6:8" x14ac:dyDescent="0.2">
      <c r="F8781" s="39"/>
      <c r="H8781" s="38"/>
    </row>
    <row r="8782" spans="6:8" x14ac:dyDescent="0.2">
      <c r="F8782" s="39"/>
      <c r="H8782" s="38"/>
    </row>
    <row r="8783" spans="6:8" x14ac:dyDescent="0.2">
      <c r="F8783" s="39"/>
      <c r="H8783" s="38"/>
    </row>
    <row r="8784" spans="6:8" x14ac:dyDescent="0.2">
      <c r="F8784" s="39"/>
      <c r="H8784" s="38"/>
    </row>
    <row r="8785" spans="6:8" x14ac:dyDescent="0.2">
      <c r="F8785" s="39"/>
      <c r="H8785" s="38"/>
    </row>
  </sheetData>
  <autoFilter ref="A1:H8761"/>
  <phoneticPr fontId="3" type="noConversion"/>
  <pageMargins left="0.75" right="0.75" top="1" bottom="1" header="0.5" footer="0.5"/>
  <pageSetup fitToHeight="0" orientation="portrait" r:id="rId1"/>
  <headerFooter alignWithMargins="0">
    <oddFooter>&amp;C&amp;A
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10"/>
    <pageSetUpPr fitToPage="1"/>
  </sheetPr>
  <dimension ref="A1:R24"/>
  <sheetViews>
    <sheetView workbookViewId="0">
      <selection activeCell="A4" sqref="A4"/>
    </sheetView>
  </sheetViews>
  <sheetFormatPr defaultRowHeight="12.75" x14ac:dyDescent="0.2"/>
  <cols>
    <col min="1" max="6" width="9.140625" style="14"/>
    <col min="7" max="7" width="2.7109375" style="14" customWidth="1"/>
    <col min="8" max="8" width="9.140625" style="14"/>
    <col min="9" max="9" width="10.28515625" style="14" bestFit="1" customWidth="1"/>
    <col min="10" max="10" width="9.140625" style="14"/>
    <col min="11" max="11" width="10.28515625" style="14" bestFit="1" customWidth="1"/>
    <col min="12" max="12" width="2.7109375" style="14" customWidth="1"/>
    <col min="13" max="15" width="9.140625" style="14"/>
    <col min="16" max="16" width="10.140625" style="14" bestFit="1" customWidth="1"/>
    <col min="17" max="16384" width="9.140625" style="14"/>
  </cols>
  <sheetData>
    <row r="1" spans="1:18" x14ac:dyDescent="0.2">
      <c r="A1" s="14" t="str">
        <f>'Manual Inputs'!D1</f>
        <v>Kentucky Power Co.</v>
      </c>
    </row>
    <row r="2" spans="1:18" x14ac:dyDescent="0.2">
      <c r="A2" s="14" t="str">
        <f>+'Manual Inputs'!D2</f>
        <v>Kentucky</v>
      </c>
    </row>
    <row r="3" spans="1:18" x14ac:dyDescent="0.2">
      <c r="A3" s="14" t="s">
        <v>88</v>
      </c>
    </row>
    <row r="4" spans="1:18" x14ac:dyDescent="0.2">
      <c r="A4" s="48" t="str">
        <f>CustClass &amp; " Customers"</f>
        <v>Large General Service - Secondary Customers</v>
      </c>
    </row>
    <row r="5" spans="1:18" x14ac:dyDescent="0.2">
      <c r="A5" s="15" t="str">
        <f>"For the Test Year Ended " &amp; TEXT(+DATE(YEAR(ReportYr)+1,MONTH(ReportYr),DAY(ReportYr))-1,"Mmmm d, yyyy")</f>
        <v>For the Test Year Ended February 28, 2017</v>
      </c>
    </row>
    <row r="6" spans="1:18" x14ac:dyDescent="0.2">
      <c r="A6" s="15" t="str">
        <f>"Based on Sample Period Ended " &amp; TEXT(+DATE(YEAR(TYBegin)+1,MONTH(TYBegin),DAY(TYBegin))-1,"Mmmm d, yyyy")</f>
        <v>Based on Sample Period Ended February 28, 2017</v>
      </c>
    </row>
    <row r="8" spans="1:18" hidden="1" x14ac:dyDescent="0.2">
      <c r="C8" s="28" t="s">
        <v>20</v>
      </c>
      <c r="D8" s="28"/>
      <c r="E8" s="14" t="s">
        <v>21</v>
      </c>
    </row>
    <row r="9" spans="1:18" x14ac:dyDescent="0.2">
      <c r="C9" s="51" t="s">
        <v>10</v>
      </c>
      <c r="D9" s="51"/>
      <c r="E9" s="51"/>
      <c r="F9" s="29"/>
      <c r="G9" s="16"/>
      <c r="H9" s="51" t="s">
        <v>43</v>
      </c>
      <c r="I9" s="51"/>
      <c r="J9" s="51"/>
      <c r="K9" s="51"/>
      <c r="L9" s="16"/>
      <c r="N9" s="51" t="s">
        <v>45</v>
      </c>
      <c r="O9" s="51"/>
      <c r="P9" s="51"/>
    </row>
    <row r="10" spans="1:18" x14ac:dyDescent="0.2">
      <c r="A10" s="17" t="s">
        <v>8</v>
      </c>
      <c r="B10" s="17" t="s">
        <v>9</v>
      </c>
      <c r="C10" s="30" t="s">
        <v>17</v>
      </c>
      <c r="D10" s="30" t="s">
        <v>86</v>
      </c>
      <c r="E10" s="30" t="s">
        <v>18</v>
      </c>
      <c r="F10" s="30" t="s">
        <v>86</v>
      </c>
      <c r="G10" s="30"/>
      <c r="H10" s="30" t="s">
        <v>17</v>
      </c>
      <c r="I10" s="30" t="s">
        <v>86</v>
      </c>
      <c r="J10" s="30" t="s">
        <v>18</v>
      </c>
      <c r="K10" s="30" t="s">
        <v>86</v>
      </c>
      <c r="L10" s="30"/>
      <c r="M10" s="30" t="s">
        <v>44</v>
      </c>
      <c r="N10" s="30" t="s">
        <v>17</v>
      </c>
      <c r="O10" s="30" t="s">
        <v>18</v>
      </c>
      <c r="P10" s="30" t="s">
        <v>26</v>
      </c>
    </row>
    <row r="11" spans="1:18" x14ac:dyDescent="0.2">
      <c r="A11" s="25">
        <f>+'Manual Inputs'!A11</f>
        <v>2016</v>
      </c>
      <c r="B11" s="25">
        <f>+'Manual Inputs'!B11</f>
        <v>3</v>
      </c>
      <c r="C11" s="14">
        <f t="array" ref="C11">MAX(IF('Expanded kW'!$A$2:$A$8785=$B11,IF('Expanded kW'!$C$2:$C$8785=C$8,'Expanded kW'!$F$2:$F$8785,0),0))</f>
        <v>144.88204956054687</v>
      </c>
      <c r="D11" s="35">
        <f>IF(C11=0,0,$P11/C11/COUNTIF('Expanded kW'!$A$2:$A$8785,'Monthly Data'!$B11))</f>
        <v>0.61874948239539618</v>
      </c>
      <c r="E11" s="14">
        <f t="array" ref="E11">MAX(IF('Expanded kW'!$A$2:$A$8785=$B11,IF('Expanded kW'!$C$2:$C$8785=E$8,'Expanded kW'!$F$2:$F$8785,0),0))</f>
        <v>119.81179046630859</v>
      </c>
      <c r="F11" s="35">
        <f>IF(E11=0,0,$P11/E11/COUNTIF('Expanded kW'!$A$2:$A$8785,'Monthly Data'!$B11))</f>
        <v>0.74822096243675718</v>
      </c>
      <c r="H11" s="27">
        <f>+'LR Monthly'!G2</f>
        <v>197.29087258745389</v>
      </c>
      <c r="I11" s="35">
        <f>IF(H11=0,0,$P11/H11/COUNTIF('Expanded kW'!$A$2:$A$8785,'Monthly Data'!$B11))</f>
        <v>0.45438337819827385</v>
      </c>
      <c r="J11" s="27">
        <f>+'LR Monthly'!H2</f>
        <v>173.79446716850848</v>
      </c>
      <c r="K11" s="35">
        <f>IF(J11=0,0,$P11/J11/COUNTIF('Expanded kW'!$A$2:$A$8785,'Monthly Data'!$B11))</f>
        <v>0.5158144251338761</v>
      </c>
      <c r="L11" s="27"/>
      <c r="M11" s="27">
        <f>VLOOKUP('Manual Inputs'!E27,'Expanded kW'!$D$2:$F$8785,3)</f>
        <v>120.10218048095703</v>
      </c>
      <c r="N11" s="26">
        <f>SUMIFS('Expanded kW'!$F$2:$F$8785,'Expanded kW'!$A$2:$A$8785,$B11,'Expanded kW'!$C$2:$C$8785,C$8)</f>
        <v>34566.87589263916</v>
      </c>
      <c r="O11" s="26">
        <f>SUMIFS('Expanded kW'!$F$2:$F$8785,'Expanded kW'!$A$2:$A$8785,$B11,'Expanded kW'!$C$2:$C$8785,E$8)</f>
        <v>32129.519828796387</v>
      </c>
      <c r="P11" s="26">
        <f>SUM(N11:O11)</f>
        <v>66696.395721435547</v>
      </c>
      <c r="R11" s="26"/>
    </row>
    <row r="12" spans="1:18" x14ac:dyDescent="0.2">
      <c r="A12" s="25">
        <f>+'Manual Inputs'!A12</f>
        <v>2016</v>
      </c>
      <c r="B12" s="25">
        <f>+'Manual Inputs'!B12</f>
        <v>4</v>
      </c>
      <c r="C12" s="14">
        <f t="array" ref="C12">MAX(IF('Expanded kW'!$A$2:$A$8785=$B12,IF('Expanded kW'!$C$2:$C$8785=C$8,'Expanded kW'!$F$2:$F$8785,0),0))</f>
        <v>134.335205078125</v>
      </c>
      <c r="D12" s="35">
        <f>IF(C12=0,0,$P12/C12/COUNTIF('Expanded kW'!$A$2:$A$8785,'Monthly Data'!$B12))</f>
        <v>0.6426982400658211</v>
      </c>
      <c r="E12" s="14">
        <f t="array" ref="E12">MAX(IF('Expanded kW'!$A$2:$A$8785=$B12,IF('Expanded kW'!$C$2:$C$8785=E$8,'Expanded kW'!$F$2:$F$8785,0),0))</f>
        <v>112.49456787109375</v>
      </c>
      <c r="F12" s="35">
        <f>IF(E12=0,0,$P12/E12/COUNTIF('Expanded kW'!$A$2:$A$8785,'Monthly Data'!$B12))</f>
        <v>0.76747705703909785</v>
      </c>
      <c r="H12" s="27">
        <f>+'LR Monthly'!G3</f>
        <v>191.15219442207217</v>
      </c>
      <c r="I12" s="35">
        <f>IF(H12=0,0,$P12/H12/COUNTIF('Expanded kW'!$A$2:$A$8785,'Monthly Data'!$B12))</f>
        <v>0.45166627641195856</v>
      </c>
      <c r="J12" s="27">
        <f>+'LR Monthly'!H3</f>
        <v>176.09628644787904</v>
      </c>
      <c r="K12" s="35">
        <f>IF(J12=0,0,$P12/J12/COUNTIF('Expanded kW'!$A$2:$A$8785,'Monthly Data'!$B12))</f>
        <v>0.49028291069696189</v>
      </c>
      <c r="L12" s="27"/>
      <c r="M12" s="27">
        <f>VLOOKUP('Manual Inputs'!E28,'Expanded kW'!$D$2:$F$8785,3)</f>
        <v>88.786750793457031</v>
      </c>
      <c r="N12" s="26">
        <f>SUMIFS('Expanded kW'!$F$2:$F$8785,'Expanded kW'!$A$2:$A$8785,$B12,'Expanded kW'!$C$2:$C$8785,C$8)</f>
        <v>30849.274307250977</v>
      </c>
      <c r="O12" s="26">
        <f>SUMIFS('Expanded kW'!$F$2:$F$8785,'Expanded kW'!$A$2:$A$8785,$B12,'Expanded kW'!$C$2:$C$8785,E$8)</f>
        <v>31313.365608215332</v>
      </c>
      <c r="P12" s="26">
        <f t="shared" ref="P12:P22" si="0">SUM(N12:O12)</f>
        <v>62162.639915466309</v>
      </c>
      <c r="R12" s="26"/>
    </row>
    <row r="13" spans="1:18" x14ac:dyDescent="0.2">
      <c r="A13" s="25">
        <f>+'Manual Inputs'!A13</f>
        <v>2016</v>
      </c>
      <c r="B13" s="25">
        <f>+'Manual Inputs'!B13</f>
        <v>5</v>
      </c>
      <c r="C13" s="14">
        <f t="array" ref="C13">MAX(IF('Expanded kW'!$A$2:$A$8785=$B13,IF('Expanded kW'!$C$2:$C$8785=C$8,'Expanded kW'!$F$2:$F$8785,0),0))</f>
        <v>129.94808959960937</v>
      </c>
      <c r="D13" s="35">
        <f>IF(C13=0,0,$P13/C13/COUNTIF('Expanded kW'!$A$2:$A$8785,'Monthly Data'!$B13))</f>
        <v>0.6689228948370769</v>
      </c>
      <c r="E13" s="14">
        <f t="array" ref="E13">MAX(IF('Expanded kW'!$A$2:$A$8785=$B13,IF('Expanded kW'!$C$2:$C$8785=E$8,'Expanded kW'!$F$2:$F$8785,0),0))</f>
        <v>106.69121551513672</v>
      </c>
      <c r="F13" s="35">
        <f>IF(E13=0,0,$P13/E13/COUNTIF('Expanded kW'!$A$2:$A$8785,'Monthly Data'!$B13))</f>
        <v>0.81473673210880337</v>
      </c>
      <c r="H13" s="27">
        <f>+'LR Monthly'!G4</f>
        <v>185.83804059244099</v>
      </c>
      <c r="I13" s="35">
        <f>IF(H13=0,0,$P13/H13/COUNTIF('Expanded kW'!$A$2:$A$8785,'Monthly Data'!$B13))</f>
        <v>0.46774735676509416</v>
      </c>
      <c r="J13" s="27">
        <f>+'LR Monthly'!H4</f>
        <v>175.62860289733766</v>
      </c>
      <c r="K13" s="35">
        <f>IF(J13=0,0,$P13/J13/COUNTIF('Expanded kW'!$A$2:$A$8785,'Monthly Data'!$B13))</f>
        <v>0.49493790213846905</v>
      </c>
      <c r="L13" s="27"/>
      <c r="M13" s="27">
        <f>VLOOKUP('Manual Inputs'!E29,'Expanded kW'!$D$2:$F$8785,3)</f>
        <v>115.1170654296875</v>
      </c>
      <c r="N13" s="26">
        <f>SUMIFS('Expanded kW'!$F$2:$F$8785,'Expanded kW'!$A$2:$A$8785,$B13,'Expanded kW'!$C$2:$C$8785,C$8)</f>
        <v>32248.862152099609</v>
      </c>
      <c r="O13" s="26">
        <f>SUMIFS('Expanded kW'!$F$2:$F$8785,'Expanded kW'!$A$2:$A$8785,$B13,'Expanded kW'!$C$2:$C$8785,E$8)</f>
        <v>32423.525539398193</v>
      </c>
      <c r="P13" s="26">
        <f t="shared" si="0"/>
        <v>64672.387691497803</v>
      </c>
      <c r="R13" s="26"/>
    </row>
    <row r="14" spans="1:18" x14ac:dyDescent="0.2">
      <c r="A14" s="25">
        <f>+'Manual Inputs'!A14</f>
        <v>2016</v>
      </c>
      <c r="B14" s="25">
        <f>+'Manual Inputs'!B14</f>
        <v>6</v>
      </c>
      <c r="C14" s="14">
        <f t="array" ref="C14">MAX(IF('Expanded kW'!$A$2:$A$8785=$B14,IF('Expanded kW'!$C$2:$C$8785=C$8,'Expanded kW'!$F$2:$F$8785,0),0))</f>
        <v>144.81056213378906</v>
      </c>
      <c r="D14" s="35">
        <f>IF(C14=0,0,$P14/C14/COUNTIF('Expanded kW'!$A$2:$A$8785,'Monthly Data'!$B14))</f>
        <v>0.63935521109144777</v>
      </c>
      <c r="E14" s="14">
        <f t="array" ref="E14">MAX(IF('Expanded kW'!$A$2:$A$8785=$B14,IF('Expanded kW'!$C$2:$C$8785=E$8,'Expanded kW'!$F$2:$F$8785,0),0))</f>
        <v>107.923828125</v>
      </c>
      <c r="F14" s="35">
        <f>IF(E14=0,0,$P14/E14/COUNTIF('Expanded kW'!$A$2:$A$8785,'Monthly Data'!$B14))</f>
        <v>0.85787716327190755</v>
      </c>
      <c r="H14" s="27">
        <f>+'LR Monthly'!G5</f>
        <v>184.7505115705151</v>
      </c>
      <c r="I14" s="35">
        <f>IF(H14=0,0,$P14/H14/COUNTIF('Expanded kW'!$A$2:$A$8785,'Monthly Data'!$B14))</f>
        <v>0.50113738107827743</v>
      </c>
      <c r="J14" s="27">
        <f>+'LR Monthly'!H5</f>
        <v>165.68178905136833</v>
      </c>
      <c r="K14" s="35">
        <f>IF(J14=0,0,$P14/J14/COUNTIF('Expanded kW'!$A$2:$A$8785,'Monthly Data'!$B14))</f>
        <v>0.5588145085312578</v>
      </c>
      <c r="L14" s="27"/>
      <c r="M14" s="27">
        <f>VLOOKUP('Manual Inputs'!E30,'Expanded kW'!$D$2:$F$8785,3)</f>
        <v>125.85164642333984</v>
      </c>
      <c r="N14" s="26">
        <f>SUMIFS('Expanded kW'!$F$2:$F$8785,'Expanded kW'!$A$2:$A$8785,$B14,'Expanded kW'!$C$2:$C$8785,C$8)</f>
        <v>34464.60969543457</v>
      </c>
      <c r="O14" s="26">
        <f>SUMIFS('Expanded kW'!$F$2:$F$8785,'Expanded kW'!$A$2:$A$8785,$B14,'Expanded kW'!$C$2:$C$8785,E$8)</f>
        <v>32196.869319915771</v>
      </c>
      <c r="P14" s="26">
        <f t="shared" si="0"/>
        <v>66661.479015350342</v>
      </c>
      <c r="R14" s="26"/>
    </row>
    <row r="15" spans="1:18" x14ac:dyDescent="0.2">
      <c r="A15" s="25">
        <f>+'Manual Inputs'!A15</f>
        <v>2016</v>
      </c>
      <c r="B15" s="25">
        <f>+'Manual Inputs'!B15</f>
        <v>7</v>
      </c>
      <c r="C15" s="14">
        <f t="array" ref="C15">MAX(IF('Expanded kW'!$A$2:$A$8785=$B15,IF('Expanded kW'!$C$2:$C$8785=C$8,'Expanded kW'!$F$2:$F$8785,0),0))</f>
        <v>144.92863464355469</v>
      </c>
      <c r="D15" s="35">
        <f>IF(C15=0,0,$P15/C15/COUNTIF('Expanded kW'!$A$2:$A$8785,'Monthly Data'!$B15))</f>
        <v>0.64558090941125501</v>
      </c>
      <c r="E15" s="14">
        <f t="array" ref="E15">MAX(IF('Expanded kW'!$A$2:$A$8785=$B15,IF('Expanded kW'!$C$2:$C$8785=E$8,'Expanded kW'!$F$2:$F$8785,0),0))</f>
        <v>118.01322937011719</v>
      </c>
      <c r="F15" s="35">
        <f>IF(E15=0,0,$P15/E15/COUNTIF('Expanded kW'!$A$2:$A$8785,'Monthly Data'!$B15))</f>
        <v>0.79281924791229563</v>
      </c>
      <c r="H15" s="27">
        <f>+'LR Monthly'!G6</f>
        <v>198.76526157631179</v>
      </c>
      <c r="I15" s="35">
        <f>IF(H15=0,0,$P15/H15/COUNTIF('Expanded kW'!$A$2:$A$8785,'Monthly Data'!$B15))</f>
        <v>0.47072189079174642</v>
      </c>
      <c r="J15" s="27">
        <f>+'LR Monthly'!H6</f>
        <v>175.90126710034747</v>
      </c>
      <c r="K15" s="35">
        <f>IF(J15=0,0,$P15/J15/COUNTIF('Expanded kW'!$A$2:$A$8785,'Monthly Data'!$B15))</f>
        <v>0.53190725283145346</v>
      </c>
      <c r="L15" s="27"/>
      <c r="M15" s="27">
        <f>VLOOKUP('Manual Inputs'!E31,'Expanded kW'!$D$2:$F$8785,3)</f>
        <v>138.62055969238281</v>
      </c>
      <c r="N15" s="26">
        <f>SUMIFS('Expanded kW'!$F$2:$F$8785,'Expanded kW'!$A$2:$A$8785,$B15,'Expanded kW'!$C$2:$C$8785,C$8)</f>
        <v>33030.676856994629</v>
      </c>
      <c r="O15" s="26">
        <f>SUMIFS('Expanded kW'!$F$2:$F$8785,'Expanded kW'!$A$2:$A$8785,$B15,'Expanded kW'!$C$2:$C$8785,E$8)</f>
        <v>36580.313999176025</v>
      </c>
      <c r="P15" s="26">
        <f t="shared" si="0"/>
        <v>69610.990856170654</v>
      </c>
      <c r="R15" s="26"/>
    </row>
    <row r="16" spans="1:18" x14ac:dyDescent="0.2">
      <c r="A16" s="25">
        <f>+'Manual Inputs'!A16</f>
        <v>2016</v>
      </c>
      <c r="B16" s="25">
        <f>+'Manual Inputs'!B16</f>
        <v>8</v>
      </c>
      <c r="C16" s="14">
        <f t="array" ref="C16">MAX(IF('Expanded kW'!$A$2:$A$8785=$B16,IF('Expanded kW'!$C$2:$C$8785=C$8,'Expanded kW'!$F$2:$F$8785,0),0))</f>
        <v>140.55158996582031</v>
      </c>
      <c r="D16" s="35">
        <f>IF(C16=0,0,$P16/C16/COUNTIF('Expanded kW'!$A$2:$A$8785,'Monthly Data'!$B16))</f>
        <v>0.6788259525281044</v>
      </c>
      <c r="E16" s="14">
        <f t="array" ref="E16">MAX(IF('Expanded kW'!$A$2:$A$8785=$B16,IF('Expanded kW'!$C$2:$C$8785=E$8,'Expanded kW'!$F$2:$F$8785,0),0))</f>
        <v>111.18129730224609</v>
      </c>
      <c r="F16" s="35">
        <f>IF(E16=0,0,$P16/E16/COUNTIF('Expanded kW'!$A$2:$A$8785,'Monthly Data'!$B16))</f>
        <v>0.8581485308497121</v>
      </c>
      <c r="H16" s="27">
        <f>+'LR Monthly'!G7</f>
        <v>175.08179770913523</v>
      </c>
      <c r="I16" s="35">
        <f>IF(H16=0,0,$P16/H16/COUNTIF('Expanded kW'!$A$2:$A$8785,'Monthly Data'!$B16))</f>
        <v>0.54494566646153042</v>
      </c>
      <c r="J16" s="27">
        <f>+'LR Monthly'!H7</f>
        <v>166.81017817260178</v>
      </c>
      <c r="K16" s="35">
        <f>IF(J16=0,0,$P16/J16/COUNTIF('Expanded kW'!$A$2:$A$8785,'Monthly Data'!$B16))</f>
        <v>0.57196789778118251</v>
      </c>
      <c r="L16" s="27"/>
      <c r="M16" s="27">
        <f>VLOOKUP('Manual Inputs'!E32,'Expanded kW'!$D$2:$F$8785,3)</f>
        <v>122.14277648925781</v>
      </c>
      <c r="N16" s="26">
        <f>SUMIFS('Expanded kW'!$F$2:$F$8785,'Expanded kW'!$A$2:$A$8785,$B16,'Expanded kW'!$C$2:$C$8785,C$8)</f>
        <v>36469.045387268066</v>
      </c>
      <c r="O16" s="26">
        <f>SUMIFS('Expanded kW'!$F$2:$F$8785,'Expanded kW'!$A$2:$A$8785,$B16,'Expanded kW'!$C$2:$C$8785,E$8)</f>
        <v>34516.044414520264</v>
      </c>
      <c r="P16" s="26">
        <f t="shared" si="0"/>
        <v>70985.08980178833</v>
      </c>
      <c r="R16" s="26"/>
    </row>
    <row r="17" spans="1:18" x14ac:dyDescent="0.2">
      <c r="A17" s="25">
        <f>+'Manual Inputs'!A17</f>
        <v>2016</v>
      </c>
      <c r="B17" s="25">
        <f>+'Manual Inputs'!B17</f>
        <v>9</v>
      </c>
      <c r="C17" s="14">
        <f t="array" ref="C17">MAX(IF('Expanded kW'!$A$2:$A$8785=$B17,IF('Expanded kW'!$C$2:$C$8785=C$8,'Expanded kW'!$F$2:$F$8785,0),0))</f>
        <v>137.60035705566406</v>
      </c>
      <c r="D17" s="35">
        <f>IF(C17=0,0,$P17/C17/COUNTIF('Expanded kW'!$A$2:$A$8785,'Monthly Data'!$B17))</f>
        <v>0.66071342386944265</v>
      </c>
      <c r="E17" s="14">
        <f t="array" ref="E17">MAX(IF('Expanded kW'!$A$2:$A$8785=$B17,IF('Expanded kW'!$C$2:$C$8785=E$8,'Expanded kW'!$F$2:$F$8785,0),0))</f>
        <v>105.89253997802734</v>
      </c>
      <c r="F17" s="35">
        <f>IF(E17=0,0,$P17/E17/COUNTIF('Expanded kW'!$A$2:$A$8785,'Monthly Data'!$B17))</f>
        <v>0.85855342647149957</v>
      </c>
      <c r="H17" s="27">
        <f>+'LR Monthly'!G8</f>
        <v>176.75996576522573</v>
      </c>
      <c r="I17" s="35">
        <f>IF(H17=0,0,$P17/H17/COUNTIF('Expanded kW'!$A$2:$A$8785,'Monthly Data'!$B17))</f>
        <v>0.51433820233173733</v>
      </c>
      <c r="J17" s="27">
        <f>+'LR Monthly'!H8</f>
        <v>167.85627609854191</v>
      </c>
      <c r="K17" s="35">
        <f>IF(J17=0,0,$P17/J17/COUNTIF('Expanded kW'!$A$2:$A$8785,'Monthly Data'!$B17))</f>
        <v>0.54162051696257885</v>
      </c>
      <c r="L17" s="27"/>
      <c r="M17" s="27">
        <f>VLOOKUP('Manual Inputs'!E33,'Expanded kW'!$D$2:$F$8785,3)</f>
        <v>131.20585632324219</v>
      </c>
      <c r="N17" s="26">
        <f>SUMIFS('Expanded kW'!$F$2:$F$8785,'Expanded kW'!$A$2:$A$8785,$B17,'Expanded kW'!$C$2:$C$8785,C$8)</f>
        <v>33969.903274536133</v>
      </c>
      <c r="O17" s="26">
        <f>SUMIFS('Expanded kW'!$F$2:$F$8785,'Expanded kW'!$A$2:$A$8785,$B17,'Expanded kW'!$C$2:$C$8785,E$8)</f>
        <v>31488.466911315918</v>
      </c>
      <c r="P17" s="26">
        <f t="shared" si="0"/>
        <v>65458.370185852051</v>
      </c>
      <c r="R17" s="26"/>
    </row>
    <row r="18" spans="1:18" x14ac:dyDescent="0.2">
      <c r="A18" s="25">
        <f>+'Manual Inputs'!A18</f>
        <v>2016</v>
      </c>
      <c r="B18" s="25">
        <f>+'Manual Inputs'!B18</f>
        <v>10</v>
      </c>
      <c r="C18" s="14">
        <f t="array" ref="C18">MAX(IF('Expanded kW'!$A$2:$A$8785=$B18,IF('Expanded kW'!$C$2:$C$8785=C$8,'Expanded kW'!$F$2:$F$8785,0),0))</f>
        <v>128.44902038574219</v>
      </c>
      <c r="D18" s="35">
        <f>IF(C18=0,0,$P18/C18/COUNTIF('Expanded kW'!$A$2:$A$8785,'Monthly Data'!$B18))</f>
        <v>0.63962770167910932</v>
      </c>
      <c r="E18" s="14">
        <f t="array" ref="E18">MAX(IF('Expanded kW'!$A$2:$A$8785=$B18,IF('Expanded kW'!$C$2:$C$8785=E$8,'Expanded kW'!$F$2:$F$8785,0),0))</f>
        <v>101.4652099609375</v>
      </c>
      <c r="F18" s="35">
        <f>IF(E18=0,0,$P18/E18/COUNTIF('Expanded kW'!$A$2:$A$8785,'Monthly Data'!$B18))</f>
        <v>0.8097312539332</v>
      </c>
      <c r="H18" s="27">
        <f>+'LR Monthly'!G9</f>
        <v>173.3599640365091</v>
      </c>
      <c r="I18" s="35">
        <f>IF(H18=0,0,$P18/H18/COUNTIF('Expanded kW'!$A$2:$A$8785,'Monthly Data'!$B18))</f>
        <v>0.4739246004629003</v>
      </c>
      <c r="J18" s="27">
        <f>+'LR Monthly'!H9</f>
        <v>154.7430473046947</v>
      </c>
      <c r="K18" s="35">
        <f>IF(J18=0,0,$P18/J18/COUNTIF('Expanded kW'!$A$2:$A$8785,'Monthly Data'!$B18))</f>
        <v>0.53094179753672666</v>
      </c>
      <c r="L18" s="27"/>
      <c r="M18" s="27">
        <f>VLOOKUP('Manual Inputs'!E34,'Expanded kW'!$D$2:$F$8785,3)</f>
        <v>112.79257965087891</v>
      </c>
      <c r="N18" s="26">
        <f>SUMIFS('Expanded kW'!$F$2:$F$8785,'Expanded kW'!$A$2:$A$8785,$B18,'Expanded kW'!$C$2:$C$8785,C$8)</f>
        <v>30057.930351257324</v>
      </c>
      <c r="O18" s="26">
        <f>SUMIFS('Expanded kW'!$F$2:$F$8785,'Expanded kW'!$A$2:$A$8785,$B18,'Expanded kW'!$C$2:$C$8785,E$8)</f>
        <v>31068.776107788086</v>
      </c>
      <c r="P18" s="26">
        <f t="shared" si="0"/>
        <v>61126.70645904541</v>
      </c>
      <c r="R18" s="26"/>
    </row>
    <row r="19" spans="1:18" x14ac:dyDescent="0.2">
      <c r="A19" s="25">
        <f>+'Manual Inputs'!A19</f>
        <v>2016</v>
      </c>
      <c r="B19" s="25">
        <f>+'Manual Inputs'!B19</f>
        <v>11</v>
      </c>
      <c r="C19" s="14">
        <f t="array" ref="C19">MAX(IF('Expanded kW'!$A$2:$A$8785=$B19,IF('Expanded kW'!$C$2:$C$8785=C$8,'Expanded kW'!$F$2:$F$8785,0),0))</f>
        <v>124.85680389404297</v>
      </c>
      <c r="D19" s="35">
        <f>IF(C19=0,0,$P19/C19/COUNTIF('Expanded kW'!$A$2:$A$8785,'Monthly Data'!$B19))</f>
        <v>0.65970189610115082</v>
      </c>
      <c r="E19" s="14">
        <f t="array" ref="E19">MAX(IF('Expanded kW'!$A$2:$A$8785=$B19,IF('Expanded kW'!$C$2:$C$8785=E$8,'Expanded kW'!$F$2:$F$8785,0),0))</f>
        <v>109.37065124511719</v>
      </c>
      <c r="F19" s="35">
        <f>IF(E19=0,0,$P19/E19/COUNTIF('Expanded kW'!$A$2:$A$8785,'Monthly Data'!$B19))</f>
        <v>0.75311127192092142</v>
      </c>
      <c r="H19" s="27">
        <f>+'LR Monthly'!G10</f>
        <v>172.86643636137222</v>
      </c>
      <c r="I19" s="35">
        <f>IF(H19=0,0,$P19/H19/COUNTIF('Expanded kW'!$A$2:$A$8785,'Monthly Data'!$B19))</f>
        <v>0.47648503667791958</v>
      </c>
      <c r="J19" s="27">
        <f>+'LR Monthly'!H10</f>
        <v>159.81176593911636</v>
      </c>
      <c r="K19" s="35">
        <f>IF(J19=0,0,$P19/J19/COUNTIF('Expanded kW'!$A$2:$A$8785,'Monthly Data'!$B19))</f>
        <v>0.51540804762403802</v>
      </c>
      <c r="L19" s="27"/>
      <c r="M19" s="27">
        <f>VLOOKUP('Manual Inputs'!E35,'Expanded kW'!$D$2:$F$8785,3)</f>
        <v>115.10147094726562</v>
      </c>
      <c r="N19" s="26">
        <f>SUMIFS('Expanded kW'!$F$2:$F$8785,'Expanded kW'!$A$2:$A$8785,$B19,'Expanded kW'!$C$2:$C$8785,C$8)</f>
        <v>30001.686721801758</v>
      </c>
      <c r="O19" s="26">
        <f>SUMIFS('Expanded kW'!$F$2:$F$8785,'Expanded kW'!$A$2:$A$8785,$B19,'Expanded kW'!$C$2:$C$8785,E$8)</f>
        <v>29303.467872619629</v>
      </c>
      <c r="P19" s="26">
        <f t="shared" si="0"/>
        <v>59305.154594421387</v>
      </c>
      <c r="R19" s="26"/>
    </row>
    <row r="20" spans="1:18" x14ac:dyDescent="0.2">
      <c r="A20" s="25">
        <f>+'Manual Inputs'!A20</f>
        <v>2016</v>
      </c>
      <c r="B20" s="25">
        <f>+'Manual Inputs'!B20</f>
        <v>12</v>
      </c>
      <c r="C20" s="14">
        <f t="array" ref="C20">MAX(IF('Expanded kW'!$A$2:$A$8785=$B20,IF('Expanded kW'!$C$2:$C$8785=C$8,'Expanded kW'!$F$2:$F$8785,0),0))</f>
        <v>140.64247131347656</v>
      </c>
      <c r="D20" s="35">
        <f>IF(C20=0,0,$P20/C20/COUNTIF('Expanded kW'!$A$2:$A$8785,'Monthly Data'!$B20))</f>
        <v>0.62370357837317403</v>
      </c>
      <c r="E20" s="14">
        <f t="array" ref="E20">MAX(IF('Expanded kW'!$A$2:$A$8785=$B20,IF('Expanded kW'!$C$2:$C$8785=E$8,'Expanded kW'!$F$2:$F$8785,0),0))</f>
        <v>121.96742248535156</v>
      </c>
      <c r="F20" s="35">
        <f>IF(E20=0,0,$P20/E20/COUNTIF('Expanded kW'!$A$2:$A$8785,'Monthly Data'!$B20))</f>
        <v>0.71920198723554218</v>
      </c>
      <c r="H20" s="27">
        <f>+'LR Monthly'!G11</f>
        <v>175.07209958935516</v>
      </c>
      <c r="I20" s="35">
        <f>IF(H20=0,0,$P20/H20/COUNTIF('Expanded kW'!$A$2:$A$8785,'Monthly Data'!$B20))</f>
        <v>0.50104621373259273</v>
      </c>
      <c r="J20" s="27">
        <f>+'LR Monthly'!H11</f>
        <v>166.2084686914904</v>
      </c>
      <c r="K20" s="35">
        <f>IF(J20=0,0,$P20/J20/COUNTIF('Expanded kW'!$A$2:$A$8785,'Monthly Data'!$B20))</f>
        <v>0.52776620421359366</v>
      </c>
      <c r="L20" s="27"/>
      <c r="M20" s="27">
        <f>VLOOKUP('Manual Inputs'!E36,'Expanded kW'!$D$2:$F$8785,3)</f>
        <v>114.67527008056641</v>
      </c>
      <c r="N20" s="26">
        <f>SUMIFS('Expanded kW'!$F$2:$F$8785,'Expanded kW'!$A$2:$A$8785,$B20,'Expanded kW'!$C$2:$C$8785,C$8)</f>
        <v>31756.011245727539</v>
      </c>
      <c r="O20" s="26">
        <f>SUMIFS('Expanded kW'!$F$2:$F$8785,'Expanded kW'!$A$2:$A$8785,$B20,'Expanded kW'!$C$2:$C$8785,E$8)</f>
        <v>33507.082950592041</v>
      </c>
      <c r="P20" s="26">
        <f t="shared" si="0"/>
        <v>65263.09419631958</v>
      </c>
      <c r="R20" s="26"/>
    </row>
    <row r="21" spans="1:18" x14ac:dyDescent="0.2">
      <c r="A21" s="25">
        <f>+'Manual Inputs'!A21</f>
        <v>2017</v>
      </c>
      <c r="B21" s="25">
        <f>+'Manual Inputs'!B21</f>
        <v>1</v>
      </c>
      <c r="C21" s="14">
        <f t="array" ref="C21">MAX(IF('Expanded kW'!$A$2:$A$8785=$B21,IF('Expanded kW'!$C$2:$C$8785=C$8,'Expanded kW'!$F$2:$F$8785,0),0))</f>
        <v>134.11540222167969</v>
      </c>
      <c r="D21" s="35">
        <f>IF(C21=0,0,$P21/C21/COUNTIF('Expanded kW'!$A$2:$A$8785,'Monthly Data'!$B21))</f>
        <v>0.65104752090213602</v>
      </c>
      <c r="E21" s="14">
        <f t="array" ref="E21">MAX(IF('Expanded kW'!$A$2:$A$8785=$B21,IF('Expanded kW'!$C$2:$C$8785=E$8,'Expanded kW'!$F$2:$F$8785,0),0))</f>
        <v>115.593017578125</v>
      </c>
      <c r="F21" s="35">
        <f>IF(E21=0,0,$P21/E21/COUNTIF('Expanded kW'!$A$2:$A$8785,'Monthly Data'!$B21))</f>
        <v>0.75537002113647655</v>
      </c>
      <c r="H21" s="27">
        <f>+'LR Monthly'!G12</f>
        <v>172.37046979313922</v>
      </c>
      <c r="I21" s="35">
        <f>IF(H21=0,0,$P21/H21/COUNTIF('Expanded kW'!$A$2:$A$8785,'Monthly Data'!$B21))</f>
        <v>0.50655718601918409</v>
      </c>
      <c r="J21" s="27">
        <f>+'LR Monthly'!H12</f>
        <v>168.47793886710866</v>
      </c>
      <c r="K21" s="35">
        <f>IF(J21=0,0,$P21/J21/COUNTIF('Expanded kW'!$A$2:$A$8785,'Monthly Data'!$B21))</f>
        <v>0.51826073323516708</v>
      </c>
      <c r="L21" s="27"/>
      <c r="M21" s="27">
        <f>VLOOKUP('Manual Inputs'!E37,'Expanded kW'!$D$2:$F$8785,3)</f>
        <v>130.54669189453125</v>
      </c>
      <c r="N21" s="26">
        <f>SUMIFS('Expanded kW'!$F$2:$F$8785,'Expanded kW'!$A$2:$A$8785,$B21,'Expanded kW'!$C$2:$C$8785,C$8)</f>
        <v>31748.480194091797</v>
      </c>
      <c r="O21" s="26">
        <f>SUMIFS('Expanded kW'!$F$2:$F$8785,'Expanded kW'!$A$2:$A$8785,$B21,'Expanded kW'!$C$2:$C$8785,E$8)</f>
        <v>33214.251903533936</v>
      </c>
      <c r="P21" s="26">
        <f t="shared" si="0"/>
        <v>64962.732097625732</v>
      </c>
      <c r="R21" s="26"/>
    </row>
    <row r="22" spans="1:18" x14ac:dyDescent="0.2">
      <c r="A22" s="25">
        <f>+'Manual Inputs'!A22</f>
        <v>2017</v>
      </c>
      <c r="B22" s="25">
        <f>+'Manual Inputs'!B22</f>
        <v>2</v>
      </c>
      <c r="C22" s="14">
        <f t="array" ref="C22">MAX(IF('Expanded kW'!$A$2:$A$8785=$B22,IF('Expanded kW'!$C$2:$C$8785=C$8,'Expanded kW'!$F$2:$F$8785,0),0))</f>
        <v>132.29644775390625</v>
      </c>
      <c r="D22" s="35">
        <f>IF(C22=0,0,$P22/C22/COUNTIF('Expanded kW'!$A$2:$A$8785,'Monthly Data'!$B22))</f>
        <v>0.63536571972876876</v>
      </c>
      <c r="E22" s="14">
        <f t="array" ref="E22">MAX(IF('Expanded kW'!$A$2:$A$8785=$B22,IF('Expanded kW'!$C$2:$C$8785=E$8,'Expanded kW'!$F$2:$F$8785,0),0))</f>
        <v>116.89904022216797</v>
      </c>
      <c r="F22" s="35">
        <f>IF(E22=0,0,$P22/E22/COUNTIF('Expanded kW'!$A$2:$A$8785,'Monthly Data'!$B22))</f>
        <v>0.71905318970086929</v>
      </c>
      <c r="H22" s="27">
        <f>+'LR Monthly'!G13</f>
        <v>173.55572892242597</v>
      </c>
      <c r="I22" s="35">
        <f>IF(H22=0,0,$P22/H22/COUNTIF('Expanded kW'!$A$2:$A$8785,'Monthly Data'!$B22))</f>
        <v>0.48432067478619961</v>
      </c>
      <c r="J22" s="27">
        <f>+'LR Monthly'!H13</f>
        <v>163.80237399874738</v>
      </c>
      <c r="K22" s="35">
        <f>IF(J22=0,0,$P22/J22/COUNTIF('Expanded kW'!$A$2:$A$8785,'Monthly Data'!$B22))</f>
        <v>0.51315878819535843</v>
      </c>
      <c r="L22" s="27"/>
      <c r="M22" s="27">
        <f>VLOOKUP('Manual Inputs'!E38,'Expanded kW'!$D$2:$F$8785,3)</f>
        <v>88.449134826660156</v>
      </c>
      <c r="N22" s="26">
        <f>SUMIFS('Expanded kW'!$F$2:$F$8785,'Expanded kW'!$A$2:$A$8785,$B22,'Expanded kW'!$C$2:$C$8785,C$8)</f>
        <v>28436.917404174805</v>
      </c>
      <c r="O22" s="26">
        <f>SUMIFS('Expanded kW'!$F$2:$F$8785,'Expanded kW'!$A$2:$A$8785,$B22,'Expanded kW'!$C$2:$C$8785,E$8)</f>
        <v>28049.1364402771</v>
      </c>
      <c r="P22" s="26">
        <f t="shared" si="0"/>
        <v>56486.053844451904</v>
      </c>
      <c r="R22" s="26"/>
    </row>
    <row r="23" spans="1:18" x14ac:dyDescent="0.2">
      <c r="D23" s="35"/>
      <c r="R23" s="26"/>
    </row>
    <row r="24" spans="1:18" x14ac:dyDescent="0.2">
      <c r="A24" s="14" t="s">
        <v>87</v>
      </c>
    </row>
  </sheetData>
  <mergeCells count="3">
    <mergeCell ref="C9:E9"/>
    <mergeCell ref="N9:P9"/>
    <mergeCell ref="H9:K9"/>
  </mergeCells>
  <phoneticPr fontId="3" type="noConversion"/>
  <printOptions horizontalCentered="1"/>
  <pageMargins left="0.25" right="0.25" top="1" bottom="1" header="0.5" footer="0.5"/>
  <pageSetup scale="9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10"/>
    <pageSetUpPr fitToPage="1"/>
  </sheetPr>
  <dimension ref="A1:G21"/>
  <sheetViews>
    <sheetView workbookViewId="0">
      <selection activeCell="A4" sqref="A4"/>
    </sheetView>
  </sheetViews>
  <sheetFormatPr defaultRowHeight="12.75" x14ac:dyDescent="0.2"/>
  <cols>
    <col min="1" max="1" width="15" style="14" customWidth="1"/>
    <col min="2" max="2" width="11.7109375" style="14" bestFit="1" customWidth="1"/>
    <col min="3" max="4" width="9.140625" style="14"/>
    <col min="5" max="5" width="16.85546875" style="14" bestFit="1" customWidth="1"/>
    <col min="6" max="6" width="12.42578125" style="14" bestFit="1" customWidth="1"/>
    <col min="7" max="16384" width="9.140625" style="14"/>
  </cols>
  <sheetData>
    <row r="1" spans="1:6" x14ac:dyDescent="0.2">
      <c r="A1" s="14" t="str">
        <f>'Manual Inputs'!D1</f>
        <v>Kentucky Power Co.</v>
      </c>
    </row>
    <row r="2" spans="1:6" x14ac:dyDescent="0.2">
      <c r="A2" s="14" t="str">
        <f>+'Manual Inputs'!D2</f>
        <v>Kentucky</v>
      </c>
    </row>
    <row r="3" spans="1:6" x14ac:dyDescent="0.2">
      <c r="A3" s="14" t="s">
        <v>89</v>
      </c>
    </row>
    <row r="4" spans="1:6" x14ac:dyDescent="0.2">
      <c r="A4" s="48" t="str">
        <f>CustClass &amp; " Customers"</f>
        <v>Large General Service - Secondary Customers</v>
      </c>
    </row>
    <row r="5" spans="1:6" x14ac:dyDescent="0.2">
      <c r="A5" s="15" t="str">
        <f>+'Monthly Data'!A5</f>
        <v>For the Test Year Ended February 28, 2017</v>
      </c>
    </row>
    <row r="6" spans="1:6" x14ac:dyDescent="0.2">
      <c r="A6" s="15" t="str">
        <f>+'Monthly Data'!A6</f>
        <v>Based on Sample Period Ended February 28, 2017</v>
      </c>
    </row>
    <row r="8" spans="1:6" x14ac:dyDescent="0.2">
      <c r="A8" s="14" t="s">
        <v>35</v>
      </c>
      <c r="B8" s="26">
        <f>+'Manual Inputs'!H11</f>
        <v>236.61464720105729</v>
      </c>
    </row>
    <row r="9" spans="1:6" x14ac:dyDescent="0.2">
      <c r="A9" s="14" t="s">
        <v>34</v>
      </c>
      <c r="B9" s="26">
        <f>+'Manual Inputs'!I11</f>
        <v>220.1568517055197</v>
      </c>
    </row>
    <row r="10" spans="1:6" x14ac:dyDescent="0.2">
      <c r="A10" s="14" t="s">
        <v>36</v>
      </c>
      <c r="B10" s="26">
        <f>+'Manual Inputs'!G11</f>
        <v>237.34480508256055</v>
      </c>
    </row>
    <row r="12" spans="1:6" x14ac:dyDescent="0.2">
      <c r="A12" s="14" t="s">
        <v>38</v>
      </c>
      <c r="B12" s="26">
        <f>SUMIF('Expanded kW'!C2:C8785,"ON",'Expanded kW'!F2:F8785)</f>
        <v>387600.27348327637</v>
      </c>
      <c r="C12" s="35">
        <f>+B12/$B$14</f>
        <v>0.50116981731511889</v>
      </c>
      <c r="E12" s="14" t="s">
        <v>40</v>
      </c>
      <c r="F12" s="35">
        <f>+B$14/B8/(TYDays*24)</f>
        <v>0.37312421548655889</v>
      </c>
    </row>
    <row r="13" spans="1:6" x14ac:dyDescent="0.2">
      <c r="A13" s="14" t="s">
        <v>37</v>
      </c>
      <c r="B13" s="26">
        <f>SUMIF('Expanded kW'!C2:C8785,"OFF",'Expanded kW'!F2:F8785)</f>
        <v>385790.82089614868</v>
      </c>
      <c r="C13" s="35">
        <f>+B13/$B$14</f>
        <v>0.49883018268488105</v>
      </c>
      <c r="E13" s="14" t="s">
        <v>41</v>
      </c>
      <c r="F13" s="35">
        <f>+B$14/B9/(TYDays*24)</f>
        <v>0.40101706544938714</v>
      </c>
    </row>
    <row r="14" spans="1:6" x14ac:dyDescent="0.2">
      <c r="A14" s="14" t="s">
        <v>39</v>
      </c>
      <c r="B14" s="26">
        <f>SUM('Expanded kW'!F2:F8785)</f>
        <v>773391.09437942505</v>
      </c>
      <c r="E14" s="14" t="s">
        <v>42</v>
      </c>
      <c r="F14" s="35">
        <f>+B$14/B10/(TYDays*24)</f>
        <v>0.37197635136278984</v>
      </c>
    </row>
    <row r="16" spans="1:6" x14ac:dyDescent="0.2">
      <c r="A16" s="14" t="s">
        <v>87</v>
      </c>
    </row>
    <row r="17" spans="2:7" x14ac:dyDescent="0.2">
      <c r="F17" s="26"/>
      <c r="G17" s="27"/>
    </row>
    <row r="19" spans="2:7" x14ac:dyDescent="0.2">
      <c r="B19" s="28"/>
    </row>
    <row r="20" spans="2:7" x14ac:dyDescent="0.2">
      <c r="B20" s="28"/>
    </row>
    <row r="21" spans="2:7" x14ac:dyDescent="0.2">
      <c r="B21" s="28"/>
    </row>
  </sheetData>
  <phoneticPr fontId="3" type="noConversion"/>
  <printOptions horizontalCentered="1"/>
  <pageMargins left="0.25" right="0.25" top="1" bottom="1" header="0.5" footer="0.5"/>
  <pageSetup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10"/>
    <pageSetUpPr fitToPage="1"/>
  </sheetPr>
  <dimension ref="A1:M27"/>
  <sheetViews>
    <sheetView workbookViewId="0">
      <selection activeCell="M27" sqref="M27"/>
    </sheetView>
  </sheetViews>
  <sheetFormatPr defaultRowHeight="12.75" outlineLevelCol="1" x14ac:dyDescent="0.2"/>
  <cols>
    <col min="1" max="2" width="9.140625" style="14"/>
    <col min="3" max="4" width="12.7109375" style="14" customWidth="1" outlineLevel="1"/>
    <col min="5" max="5" width="2.7109375" style="14" customWidth="1"/>
    <col min="6" max="6" width="10.42578125" style="14" bestFit="1" customWidth="1"/>
    <col min="7" max="7" width="10.7109375" style="14" bestFit="1" customWidth="1"/>
    <col min="8" max="13" width="10.140625" style="14" bestFit="1" customWidth="1"/>
    <col min="14" max="16384" width="9.140625" style="14"/>
  </cols>
  <sheetData>
    <row r="1" spans="1:13" x14ac:dyDescent="0.2">
      <c r="A1" s="14" t="str">
        <f>'Manual Inputs'!D1</f>
        <v>Kentucky Power Co.</v>
      </c>
    </row>
    <row r="2" spans="1:13" x14ac:dyDescent="0.2">
      <c r="A2" s="14" t="str">
        <f>+'Manual Inputs'!D2</f>
        <v>Kentucky</v>
      </c>
    </row>
    <row r="3" spans="1:13" x14ac:dyDescent="0.2">
      <c r="A3" s="14" t="s">
        <v>475</v>
      </c>
    </row>
    <row r="4" spans="1:13" x14ac:dyDescent="0.2">
      <c r="A4" s="48" t="str">
        <f>CustClass &amp; " Customers"</f>
        <v>Large General Service - Secondary Customers</v>
      </c>
    </row>
    <row r="5" spans="1:13" x14ac:dyDescent="0.2">
      <c r="A5" s="15" t="str">
        <f>+'Monthly Data'!A5</f>
        <v>For the Test Year Ended February 28, 2017</v>
      </c>
    </row>
    <row r="6" spans="1:13" x14ac:dyDescent="0.2">
      <c r="A6" s="15" t="str">
        <f>+'Monthly Data'!A6</f>
        <v>Based on Sample Period Ended February 28, 2017</v>
      </c>
    </row>
    <row r="7" spans="1:13" ht="12.75" customHeight="1" x14ac:dyDescent="0.2"/>
    <row r="8" spans="1:13" ht="12.75" customHeight="1" x14ac:dyDescent="0.2">
      <c r="E8" s="16"/>
      <c r="F8" s="16"/>
      <c r="G8" s="16"/>
    </row>
    <row r="9" spans="1:13" ht="25.5" x14ac:dyDescent="0.2">
      <c r="A9" s="17" t="s">
        <v>8</v>
      </c>
      <c r="B9" s="17" t="s">
        <v>9</v>
      </c>
      <c r="C9" s="17" t="s">
        <v>14</v>
      </c>
      <c r="D9" s="17" t="s">
        <v>15</v>
      </c>
      <c r="E9" s="17"/>
      <c r="F9" s="17" t="s">
        <v>12</v>
      </c>
      <c r="G9" s="17" t="s">
        <v>28</v>
      </c>
      <c r="H9" s="17" t="s">
        <v>91</v>
      </c>
      <c r="I9" s="17" t="s">
        <v>90</v>
      </c>
      <c r="J9" s="17" t="s">
        <v>22</v>
      </c>
      <c r="K9" s="17" t="s">
        <v>23</v>
      </c>
      <c r="L9" s="17" t="s">
        <v>24</v>
      </c>
      <c r="M9" s="17" t="s">
        <v>25</v>
      </c>
    </row>
    <row r="10" spans="1:13" x14ac:dyDescent="0.2">
      <c r="A10" s="18">
        <f>+'Manual Inputs'!A11</f>
        <v>2016</v>
      </c>
      <c r="B10" s="18">
        <f>+'Manual Inputs'!B11</f>
        <v>3</v>
      </c>
      <c r="C10" s="19">
        <f>SUMIF('Expanded kW'!$A$2:$A$8785,B10,'Expanded kW'!$F$2:$F$8785)</f>
        <v>66696.395721435547</v>
      </c>
      <c r="D10" s="12">
        <f>SUMIF('Expanded kW'!$A$2:$A$8785,B10,'Expanded kW'!$H$2:$H$8785)</f>
        <v>29488185.000000037</v>
      </c>
      <c r="E10" s="12"/>
      <c r="F10" s="12">
        <f>+'Manual Inputs'!D11</f>
        <v>590</v>
      </c>
      <c r="G10" s="12">
        <f>ROUND(VLOOKUP('Manual Inputs'!E27,'Expanded kW'!$D$2:$H$8785,5),0)</f>
        <v>53100</v>
      </c>
      <c r="H10" s="12">
        <f>IF(C10=0,0,ROUND(+$D10/C10*'Monthly Data'!C11,0))</f>
        <v>64056</v>
      </c>
      <c r="I10" s="12">
        <f>IF(C10=0,0,ROUND(+$D10/C10*'Monthly Data'!E11,0))</f>
        <v>52972</v>
      </c>
      <c r="J10" s="12">
        <f>MAX(H10:I10)</f>
        <v>64056</v>
      </c>
      <c r="K10" s="12">
        <f>IF($C10=0,0,+$D10/$C10*'LR Monthly'!G2)</f>
        <v>87227.34844576483</v>
      </c>
      <c r="L10" s="12">
        <f>IF($C10=0,0,+$D10/$C10*'LR Monthly'!H2)</f>
        <v>76838.985741388795</v>
      </c>
      <c r="M10" s="12">
        <f>IF($C10=0,0,+$D10/$C10*'LR Monthly'!F2)</f>
        <v>88490.816233114732</v>
      </c>
    </row>
    <row r="11" spans="1:13" x14ac:dyDescent="0.2">
      <c r="A11" s="18">
        <f>+'Manual Inputs'!A12</f>
        <v>2016</v>
      </c>
      <c r="B11" s="18">
        <f>+'Manual Inputs'!B12</f>
        <v>4</v>
      </c>
      <c r="C11" s="19">
        <f>SUMIF('Expanded kW'!$A$2:$A$8785,B11,'Expanded kW'!$F$2:$F$8785)</f>
        <v>62162.639915466309</v>
      </c>
      <c r="D11" s="12">
        <f>SUMIF('Expanded kW'!$A$2:$A$8785,B11,'Expanded kW'!$H$2:$H$8785)</f>
        <v>34409668.000000015</v>
      </c>
      <c r="E11" s="12"/>
      <c r="F11" s="12">
        <f>+'Manual Inputs'!D12</f>
        <v>590</v>
      </c>
      <c r="G11" s="12">
        <f>ROUND(VLOOKUP('Manual Inputs'!E28,'Expanded kW'!$D$2:$H$8785,5),0)</f>
        <v>49147</v>
      </c>
      <c r="H11" s="12">
        <f>IF(C11=0,0,ROUND(+$D11/C11*'Monthly Data'!C12,0))</f>
        <v>74360</v>
      </c>
      <c r="I11" s="12">
        <f>IF(C11=0,0,ROUND(+$D11/C11*'Monthly Data'!E12,0))</f>
        <v>62271</v>
      </c>
      <c r="J11" s="12">
        <f t="shared" ref="J11:J21" si="0">MAX(H11:I11)</f>
        <v>74360</v>
      </c>
      <c r="K11" s="12">
        <f>IF($C11=0,0,+$D11/$C11*'LR Monthly'!G3)</f>
        <v>105810.8786319169</v>
      </c>
      <c r="L11" s="12">
        <f>IF($C11=0,0,+$D11/$C11*'LR Monthly'!H3)</f>
        <v>97476.792506632482</v>
      </c>
      <c r="M11" s="12">
        <f>IF($C11=0,0,+$D11/$C11*'LR Monthly'!F3)</f>
        <v>108171.50286872675</v>
      </c>
    </row>
    <row r="12" spans="1:13" x14ac:dyDescent="0.2">
      <c r="A12" s="18">
        <f>+'Manual Inputs'!A13</f>
        <v>2016</v>
      </c>
      <c r="B12" s="18">
        <f>+'Manual Inputs'!B13</f>
        <v>5</v>
      </c>
      <c r="C12" s="19">
        <f>SUMIF('Expanded kW'!$A$2:$A$8785,B12,'Expanded kW'!$F$2:$F$8785)</f>
        <v>64672.387691497803</v>
      </c>
      <c r="D12" s="12">
        <f>SUMIF('Expanded kW'!$A$2:$A$8785,B12,'Expanded kW'!$H$2:$H$8785)</f>
        <v>36534864.999999985</v>
      </c>
      <c r="E12" s="12"/>
      <c r="F12" s="12">
        <f>+'Manual Inputs'!D13</f>
        <v>590</v>
      </c>
      <c r="G12" s="12">
        <f>ROUND(VLOOKUP('Manual Inputs'!E29,'Expanded kW'!$D$2:$H$8785,5),0)</f>
        <v>65032</v>
      </c>
      <c r="H12" s="12">
        <f>IF(C12=0,0,ROUND(+$D12/C12*'Monthly Data'!C13,0))</f>
        <v>73411</v>
      </c>
      <c r="I12" s="12">
        <f>IF(C12=0,0,ROUND(+$D12/C12*'Monthly Data'!E13,0))</f>
        <v>60272</v>
      </c>
      <c r="J12" s="12">
        <f t="shared" si="0"/>
        <v>73411</v>
      </c>
      <c r="K12" s="12">
        <f>IF($C12=0,0,+$D12/$C12*'LR Monthly'!G4)</f>
        <v>104984.02745383627</v>
      </c>
      <c r="L12" s="12">
        <f>IF($C12=0,0,+$D12/$C12*'LR Monthly'!H4)</f>
        <v>99216.489850372353</v>
      </c>
      <c r="M12" s="12">
        <f>IF($C12=0,0,+$D12/$C12*'LR Monthly'!F4)</f>
        <v>108472.96540156654</v>
      </c>
    </row>
    <row r="13" spans="1:13" x14ac:dyDescent="0.2">
      <c r="A13" s="18">
        <f>+'Manual Inputs'!A14</f>
        <v>2016</v>
      </c>
      <c r="B13" s="18">
        <f>+'Manual Inputs'!B14</f>
        <v>6</v>
      </c>
      <c r="C13" s="19">
        <f>SUMIF('Expanded kW'!$A$2:$A$8785,B13,'Expanded kW'!$F$2:$F$8785)</f>
        <v>66661.479015350342</v>
      </c>
      <c r="D13" s="12">
        <f>SUMIF('Expanded kW'!$A$2:$A$8785,B13,'Expanded kW'!$H$2:$H$8785)</f>
        <v>34847994.999999985</v>
      </c>
      <c r="E13" s="12"/>
      <c r="F13" s="12">
        <f>+'Manual Inputs'!D14</f>
        <v>590</v>
      </c>
      <c r="G13" s="12">
        <f>ROUND(VLOOKUP('Manual Inputs'!E30,'Expanded kW'!$D$2:$H$8785,5),0)</f>
        <v>65790</v>
      </c>
      <c r="H13" s="12">
        <f>IF(C13=0,0,ROUND(+$D13/C13*'Monthly Data'!C14,0))</f>
        <v>75701</v>
      </c>
      <c r="I13" s="12">
        <f>IF(C13=0,0,ROUND(+$D13/C13*'Monthly Data'!E14,0))</f>
        <v>56418</v>
      </c>
      <c r="J13" s="12">
        <f t="shared" si="0"/>
        <v>75701</v>
      </c>
      <c r="K13" s="12">
        <f>IF($C13=0,0,+$D13/$C13*'LR Monthly'!G5)</f>
        <v>96580.288924795823</v>
      </c>
      <c r="L13" s="12">
        <f>IF($C13=0,0,+$D13/$C13*'LR Monthly'!H5)</f>
        <v>86611.912032789041</v>
      </c>
      <c r="M13" s="12">
        <f>IF($C13=0,0,+$D13/$C13*'LR Monthly'!F5)</f>
        <v>99794.143629501312</v>
      </c>
    </row>
    <row r="14" spans="1:13" x14ac:dyDescent="0.2">
      <c r="A14" s="18">
        <f>+'Manual Inputs'!A15</f>
        <v>2016</v>
      </c>
      <c r="B14" s="18">
        <f>+'Manual Inputs'!B15</f>
        <v>7</v>
      </c>
      <c r="C14" s="19">
        <f>SUMIF('Expanded kW'!$A$2:$A$8785,B14,'Expanded kW'!$F$2:$F$8785)</f>
        <v>69610.990856170654</v>
      </c>
      <c r="D14" s="12">
        <f>SUMIF('Expanded kW'!$A$2:$A$8785,B14,'Expanded kW'!$H$2:$H$8785)</f>
        <v>37308522.000000037</v>
      </c>
      <c r="E14" s="12"/>
      <c r="F14" s="12">
        <f>+'Manual Inputs'!D15</f>
        <v>590</v>
      </c>
      <c r="G14" s="12">
        <f>ROUND(VLOOKUP('Manual Inputs'!E31,'Expanded kW'!$D$2:$H$8785,5),0)</f>
        <v>74295</v>
      </c>
      <c r="H14" s="12">
        <f>IF(C14=0,0,ROUND(+$D14/C14*'Monthly Data'!C15,0))</f>
        <v>77676</v>
      </c>
      <c r="I14" s="12">
        <f>IF(C14=0,0,ROUND(+$D14/C14*'Monthly Data'!E15,0))</f>
        <v>63250</v>
      </c>
      <c r="J14" s="12">
        <f t="shared" si="0"/>
        <v>77676</v>
      </c>
      <c r="K14" s="12">
        <f>IF($C14=0,0,+$D14/$C14*'LR Monthly'!G6)</f>
        <v>106529.70232355531</v>
      </c>
      <c r="L14" s="12">
        <f>IF($C14=0,0,+$D14/$C14*'LR Monthly'!H6)</f>
        <v>94275.576496257476</v>
      </c>
      <c r="M14" s="12">
        <f>IF($C14=0,0,+$D14/$C14*'LR Monthly'!F6)</f>
        <v>107051.04655224987</v>
      </c>
    </row>
    <row r="15" spans="1:13" x14ac:dyDescent="0.2">
      <c r="A15" s="18">
        <f>+'Manual Inputs'!A16</f>
        <v>2016</v>
      </c>
      <c r="B15" s="18">
        <f>+'Manual Inputs'!B16</f>
        <v>8</v>
      </c>
      <c r="C15" s="19">
        <f>SUMIF('Expanded kW'!$A$2:$A$8785,B15,'Expanded kW'!$F$2:$F$8785)</f>
        <v>70985.08980178833</v>
      </c>
      <c r="D15" s="12">
        <f>SUMIF('Expanded kW'!$A$2:$A$8785,B15,'Expanded kW'!$H$2:$H$8785)</f>
        <v>40150389.999999948</v>
      </c>
      <c r="E15" s="12"/>
      <c r="F15" s="12">
        <f>+'Manual Inputs'!D16</f>
        <v>590</v>
      </c>
      <c r="G15" s="12">
        <f>ROUND(VLOOKUP('Manual Inputs'!E32,'Expanded kW'!$D$2:$H$8785,5),0)</f>
        <v>69086</v>
      </c>
      <c r="H15" s="12">
        <f>IF(C15=0,0,ROUND(+$D15/C15*'Monthly Data'!C16,0))</f>
        <v>79498</v>
      </c>
      <c r="I15" s="12">
        <f>IF(C15=0,0,ROUND(+$D15/C15*'Monthly Data'!E16,0))</f>
        <v>62886</v>
      </c>
      <c r="J15" s="12">
        <f t="shared" si="0"/>
        <v>79498</v>
      </c>
      <c r="K15" s="12">
        <f>IF($C15=0,0,+$D15/$C15*'LR Monthly'!G7)</f>
        <v>99029.281776660937</v>
      </c>
      <c r="L15" s="12">
        <f>IF($C15=0,0,+$D15/$C15*'LR Monthly'!H7)</f>
        <v>94350.711231060661</v>
      </c>
      <c r="M15" s="12">
        <f>IF($C15=0,0,+$D15/$C15*'LR Monthly'!F7)</f>
        <v>100141.76325576914</v>
      </c>
    </row>
    <row r="16" spans="1:13" x14ac:dyDescent="0.2">
      <c r="A16" s="18">
        <f>+'Manual Inputs'!A17</f>
        <v>2016</v>
      </c>
      <c r="B16" s="18">
        <f>+'Manual Inputs'!B17</f>
        <v>9</v>
      </c>
      <c r="C16" s="19">
        <f>SUMIF('Expanded kW'!$A$2:$A$8785,B16,'Expanded kW'!$F$2:$F$8785)</f>
        <v>65458.370185852051</v>
      </c>
      <c r="D16" s="12">
        <f>SUMIF('Expanded kW'!$A$2:$A$8785,B16,'Expanded kW'!$H$2:$H$8785)</f>
        <v>29912244.000000015</v>
      </c>
      <c r="E16" s="12"/>
      <c r="F16" s="12">
        <f>+'Manual Inputs'!D17</f>
        <v>590</v>
      </c>
      <c r="G16" s="12">
        <f>ROUND(VLOOKUP('Manual Inputs'!E33,'Expanded kW'!$D$2:$H$8785,5),0)</f>
        <v>59957</v>
      </c>
      <c r="H16" s="12">
        <f>IF(C16=0,0,ROUND(+$D16/C16*'Monthly Data'!C17,0))</f>
        <v>62879</v>
      </c>
      <c r="I16" s="12">
        <f>IF(C16=0,0,ROUND(+$D16/C16*'Monthly Data'!E17,0))</f>
        <v>48389</v>
      </c>
      <c r="J16" s="12">
        <f t="shared" si="0"/>
        <v>62879</v>
      </c>
      <c r="K16" s="12">
        <f>IF($C16=0,0,+$D16/$C16*'LR Monthly'!G8)</f>
        <v>80773.279420022242</v>
      </c>
      <c r="L16" s="12">
        <f>IF($C16=0,0,+$D16/$C16*'LR Monthly'!H8)</f>
        <v>76704.596728199147</v>
      </c>
      <c r="M16" s="12">
        <f>IF($C16=0,0,+$D16/$C16*'LR Monthly'!F8)</f>
        <v>82737.820493241117</v>
      </c>
    </row>
    <row r="17" spans="1:13" x14ac:dyDescent="0.2">
      <c r="A17" s="18">
        <f>+'Manual Inputs'!A18</f>
        <v>2016</v>
      </c>
      <c r="B17" s="18">
        <f>+'Manual Inputs'!B18</f>
        <v>10</v>
      </c>
      <c r="C17" s="19">
        <f>SUMIF('Expanded kW'!$A$2:$A$8785,B17,'Expanded kW'!$F$2:$F$8785)</f>
        <v>61126.70645904541</v>
      </c>
      <c r="D17" s="12">
        <f>SUMIF('Expanded kW'!$A$2:$A$8785,B17,'Expanded kW'!$H$2:$H$8785)</f>
        <v>34722975.999999978</v>
      </c>
      <c r="E17" s="12"/>
      <c r="F17" s="12">
        <f>+'Manual Inputs'!D18</f>
        <v>590</v>
      </c>
      <c r="G17" s="12">
        <f>ROUND(VLOOKUP('Manual Inputs'!E34,'Expanded kW'!$D$2:$H$8785,5),0)</f>
        <v>64072</v>
      </c>
      <c r="H17" s="12">
        <f>IF(C17=0,0,ROUND(+$D17/C17*'Monthly Data'!C18,0))</f>
        <v>72965</v>
      </c>
      <c r="I17" s="12">
        <f>IF(C17=0,0,ROUND(+$D17/C17*'Monthly Data'!E18,0))</f>
        <v>57637</v>
      </c>
      <c r="J17" s="12">
        <f t="shared" si="0"/>
        <v>72965</v>
      </c>
      <c r="K17" s="12">
        <f>IF($C17=0,0,+$D17/$C17*'LR Monthly'!G9)</f>
        <v>98476.986890069878</v>
      </c>
      <c r="L17" s="12">
        <f>IF($C17=0,0,+$D17/$C17*'LR Monthly'!H9)</f>
        <v>87901.66244811099</v>
      </c>
      <c r="M17" s="12">
        <f>IF($C17=0,0,+$D17/$C17*'LR Monthly'!F9)</f>
        <v>99568.98648417677</v>
      </c>
    </row>
    <row r="18" spans="1:13" x14ac:dyDescent="0.2">
      <c r="A18" s="18">
        <f>+'Manual Inputs'!A19</f>
        <v>2016</v>
      </c>
      <c r="B18" s="18">
        <f>+'Manual Inputs'!B19</f>
        <v>11</v>
      </c>
      <c r="C18" s="19">
        <f>SUMIF('Expanded kW'!$A$2:$A$8785,B18,'Expanded kW'!$F$2:$F$8785)</f>
        <v>59305.154594421387</v>
      </c>
      <c r="D18" s="12">
        <f>SUMIF('Expanded kW'!$A$2:$A$8785,B18,'Expanded kW'!$H$2:$H$8785)</f>
        <v>37509634.999999993</v>
      </c>
      <c r="E18" s="12"/>
      <c r="F18" s="12">
        <f>+'Manual Inputs'!D19</f>
        <v>590</v>
      </c>
      <c r="G18" s="12">
        <f>ROUND(VLOOKUP('Manual Inputs'!E35,'Expanded kW'!$D$2:$H$8785,5),0)</f>
        <v>72800</v>
      </c>
      <c r="H18" s="12">
        <f>IF(C18=0,0,ROUND(+$D18/C18*'Monthly Data'!C19,0))</f>
        <v>78970</v>
      </c>
      <c r="I18" s="12">
        <f>IF(C18=0,0,ROUND(+$D18/C18*'Monthly Data'!E19,0))</f>
        <v>69175</v>
      </c>
      <c r="J18" s="12">
        <f t="shared" si="0"/>
        <v>78970</v>
      </c>
      <c r="K18" s="12">
        <f>IF($C18=0,0,+$D18/$C18*'LR Monthly'!G10)</f>
        <v>109335.46967392509</v>
      </c>
      <c r="L18" s="12">
        <f>IF($C18=0,0,+$D18/$C18*'LR Monthly'!H10)</f>
        <v>101078.58330489141</v>
      </c>
      <c r="M18" s="12">
        <f>IF($C18=0,0,+$D18/$C18*'LR Monthly'!F10)</f>
        <v>111551.17418252675</v>
      </c>
    </row>
    <row r="19" spans="1:13" x14ac:dyDescent="0.2">
      <c r="A19" s="18">
        <f>+'Manual Inputs'!A20</f>
        <v>2016</v>
      </c>
      <c r="B19" s="18">
        <f>+'Manual Inputs'!B20</f>
        <v>12</v>
      </c>
      <c r="C19" s="19">
        <f>SUMIF('Expanded kW'!$A$2:$A$8785,B19,'Expanded kW'!$F$2:$F$8785)</f>
        <v>65263.09419631958</v>
      </c>
      <c r="D19" s="12">
        <f>SUMIF('Expanded kW'!$A$2:$A$8785,B19,'Expanded kW'!$H$2:$H$8785)</f>
        <v>32765950.000000056</v>
      </c>
      <c r="E19" s="12"/>
      <c r="F19" s="12">
        <f>+'Manual Inputs'!D20</f>
        <v>590</v>
      </c>
      <c r="G19" s="12">
        <f>ROUND(VLOOKUP('Manual Inputs'!E36,'Expanded kW'!$D$2:$H$8785,5),0)</f>
        <v>57574</v>
      </c>
      <c r="H19" s="12">
        <f>IF(C19=0,0,ROUND(+$D19/C19*'Monthly Data'!C20,0))</f>
        <v>70611</v>
      </c>
      <c r="I19" s="12">
        <f>IF(C19=0,0,ROUND(+$D19/C19*'Monthly Data'!E20,0))</f>
        <v>61235</v>
      </c>
      <c r="J19" s="12">
        <f t="shared" si="0"/>
        <v>70611</v>
      </c>
      <c r="K19" s="12">
        <f>IF($C19=0,0,+$D19/$C19*'LR Monthly'!G11)</f>
        <v>87896.593506339428</v>
      </c>
      <c r="L19" s="12">
        <f>IF($C19=0,0,+$D19/$C19*'LR Monthly'!H11)</f>
        <v>83446.524284303203</v>
      </c>
      <c r="M19" s="12">
        <f>IF($C19=0,0,+$D19/$C19*'LR Monthly'!F11)</f>
        <v>89058.068149960629</v>
      </c>
    </row>
    <row r="20" spans="1:13" x14ac:dyDescent="0.2">
      <c r="A20" s="18">
        <f>+'Manual Inputs'!A21</f>
        <v>2017</v>
      </c>
      <c r="B20" s="18">
        <f>+'Manual Inputs'!B21</f>
        <v>1</v>
      </c>
      <c r="C20" s="19">
        <f>SUMIF('Expanded kW'!$A$2:$A$8785,B20,'Expanded kW'!$F$2:$F$8785)</f>
        <v>64962.732097625732</v>
      </c>
      <c r="D20" s="12">
        <f>SUMIF('Expanded kW'!$A$2:$A$8785,B20,'Expanded kW'!$H$2:$H$8785)</f>
        <v>30717044</v>
      </c>
      <c r="E20" s="12"/>
      <c r="F20" s="12">
        <f>+'Manual Inputs'!D21</f>
        <v>590</v>
      </c>
      <c r="G20" s="12">
        <f>ROUND(VLOOKUP('Manual Inputs'!E37,'Expanded kW'!$D$2:$H$8785,5),0)</f>
        <v>61728</v>
      </c>
      <c r="H20" s="12">
        <f>IF(C20=0,0,ROUND(+$D20/C20*'Monthly Data'!C21,0))</f>
        <v>63415</v>
      </c>
      <c r="I20" s="12">
        <f>IF(C20=0,0,ROUND(+$D20/C20*'Monthly Data'!E21,0))</f>
        <v>54657</v>
      </c>
      <c r="J20" s="12">
        <f t="shared" si="0"/>
        <v>63415</v>
      </c>
      <c r="K20" s="12">
        <f>IF($C20=0,0,+$D20/$C20*'LR Monthly'!G12)</f>
        <v>81503.82740953163</v>
      </c>
      <c r="L20" s="12">
        <f>IF($C20=0,0,+$D20/$C20*'LR Monthly'!H12)</f>
        <v>79663.279146466637</v>
      </c>
      <c r="M20" s="12">
        <f>IF($C20=0,0,+$D20/$C20*'LR Monthly'!F12)</f>
        <v>83144.699453016729</v>
      </c>
    </row>
    <row r="21" spans="1:13" x14ac:dyDescent="0.2">
      <c r="A21" s="18">
        <f>+'Manual Inputs'!A22</f>
        <v>2017</v>
      </c>
      <c r="B21" s="18">
        <f>+'Manual Inputs'!B22</f>
        <v>2</v>
      </c>
      <c r="C21" s="19">
        <f>SUMIF('Expanded kW'!$A$2:$A$8785,B21,'Expanded kW'!$F$2:$F$8785)</f>
        <v>56486.053844451904</v>
      </c>
      <c r="D21" s="12">
        <f>SUMIF('Expanded kW'!$A$2:$A$8785,B21,'Expanded kW'!$H$2:$H$8785)</f>
        <v>26631748.000000011</v>
      </c>
      <c r="E21" s="12"/>
      <c r="F21" s="12">
        <f>+'Manual Inputs'!D22</f>
        <v>590</v>
      </c>
      <c r="G21" s="12">
        <f>ROUND(VLOOKUP('Manual Inputs'!E38,'Expanded kW'!$D$2:$H$8785,5),0)</f>
        <v>41702</v>
      </c>
      <c r="H21" s="12">
        <f>IF(C21=0,0,ROUND(+$D21/C21*'Monthly Data'!C22,0))</f>
        <v>62374</v>
      </c>
      <c r="I21" s="12">
        <f>IF(C21=0,0,ROUND(+$D21/C21*'Monthly Data'!E22,0))</f>
        <v>55115</v>
      </c>
      <c r="J21" s="12">
        <f t="shared" si="0"/>
        <v>62374</v>
      </c>
      <c r="K21" s="12">
        <f>IF($C21=0,0,+$D21/$C21*'LR Monthly'!G13)</f>
        <v>81827.143552042384</v>
      </c>
      <c r="L21" s="12">
        <f>IF($C21=0,0,+$D21/$C21*'LR Monthly'!H13)</f>
        <v>77228.682997562006</v>
      </c>
      <c r="M21" s="12">
        <f>IF($C21=0,0,+$D21/$C21*'LR Monthly'!F13)</f>
        <v>84882.751045100158</v>
      </c>
    </row>
    <row r="23" spans="1:13" x14ac:dyDescent="0.2">
      <c r="A23" s="14" t="s">
        <v>26</v>
      </c>
      <c r="C23" s="19">
        <f>SUM(C10:C21)</f>
        <v>773391.09437942505</v>
      </c>
      <c r="D23" s="12">
        <f>SUM(D10:D21)</f>
        <v>404999222.00000006</v>
      </c>
      <c r="F23" s="12">
        <f t="shared" ref="F23:M23" si="1">SUM(F10:F21)</f>
        <v>7080</v>
      </c>
      <c r="G23" s="12">
        <f t="shared" si="1"/>
        <v>734283</v>
      </c>
      <c r="H23" s="12">
        <f t="shared" si="1"/>
        <v>855916</v>
      </c>
      <c r="I23" s="12">
        <f t="shared" si="1"/>
        <v>704277</v>
      </c>
      <c r="J23" s="12">
        <f t="shared" si="1"/>
        <v>855916</v>
      </c>
      <c r="K23" s="12">
        <f t="shared" si="1"/>
        <v>1139974.8280084608</v>
      </c>
      <c r="L23" s="12">
        <f t="shared" si="1"/>
        <v>1054793.7967680341</v>
      </c>
      <c r="M23" s="12">
        <f t="shared" si="1"/>
        <v>1163065.7377489505</v>
      </c>
    </row>
    <row r="24" spans="1:13" x14ac:dyDescent="0.2">
      <c r="A24" s="14" t="s">
        <v>27</v>
      </c>
      <c r="C24" s="14">
        <f>+C23/12</f>
        <v>64449.257864952087</v>
      </c>
      <c r="D24" s="12">
        <f>+D23/12</f>
        <v>33749935.166666672</v>
      </c>
      <c r="F24" s="12">
        <f t="shared" ref="F24:M24" si="2">+F23/12</f>
        <v>590</v>
      </c>
      <c r="G24" s="12">
        <f t="shared" si="2"/>
        <v>61190.25</v>
      </c>
      <c r="H24" s="12">
        <f t="shared" si="2"/>
        <v>71326.333333333328</v>
      </c>
      <c r="I24" s="12">
        <f t="shared" si="2"/>
        <v>58689.75</v>
      </c>
      <c r="J24" s="12">
        <f t="shared" si="2"/>
        <v>71326.333333333328</v>
      </c>
      <c r="K24" s="12">
        <f t="shared" si="2"/>
        <v>94997.902334038401</v>
      </c>
      <c r="L24" s="12">
        <f t="shared" si="2"/>
        <v>87899.483064002838</v>
      </c>
      <c r="M24" s="12">
        <f t="shared" si="2"/>
        <v>96922.144812412545</v>
      </c>
    </row>
    <row r="25" spans="1:13" x14ac:dyDescent="0.2">
      <c r="A25" s="14" t="s">
        <v>33</v>
      </c>
      <c r="C25" s="19">
        <f>MAX(C10:C21)</f>
        <v>70985.08980178833</v>
      </c>
      <c r="D25" s="12">
        <f>MAX(D10:D21)</f>
        <v>40150389.999999948</v>
      </c>
      <c r="F25" s="12"/>
      <c r="G25" s="12">
        <f t="shared" ref="G25:M25" si="3">MAX(G10:G21)</f>
        <v>74295</v>
      </c>
      <c r="H25" s="12">
        <f t="shared" si="3"/>
        <v>79498</v>
      </c>
      <c r="I25" s="12">
        <f t="shared" si="3"/>
        <v>69175</v>
      </c>
      <c r="J25" s="12">
        <f t="shared" si="3"/>
        <v>79498</v>
      </c>
      <c r="K25" s="12">
        <f t="shared" si="3"/>
        <v>109335.46967392509</v>
      </c>
      <c r="L25" s="12">
        <f t="shared" si="3"/>
        <v>101078.58330489141</v>
      </c>
      <c r="M25" s="12">
        <f t="shared" si="3"/>
        <v>111551.17418252675</v>
      </c>
    </row>
    <row r="27" spans="1:13" x14ac:dyDescent="0.2">
      <c r="A27" s="14" t="s">
        <v>60</v>
      </c>
      <c r="K27" s="12">
        <f>MAX(+Summary!B8*Peaks!D23/Peaks!C23,K25)</f>
        <v>123907.22976597813</v>
      </c>
      <c r="L27" s="12">
        <f>MAX(+Summary!B9*Peaks!D23/Peaks!C23,L25)</f>
        <v>115288.82903707369</v>
      </c>
      <c r="M27" s="12">
        <f>MAX(+Summary!B10*Peaks!D23/Peaks!C23,M25)</f>
        <v>124289.58919071816</v>
      </c>
    </row>
  </sheetData>
  <phoneticPr fontId="3" type="noConversion"/>
  <printOptions horizontalCentered="1"/>
  <pageMargins left="0.25" right="0.25" top="1" bottom="1" header="0.5" footer="0.5"/>
  <pageSetup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10"/>
    <pageSetUpPr fitToPage="1"/>
  </sheetPr>
  <dimension ref="A1:J26"/>
  <sheetViews>
    <sheetView workbookViewId="0">
      <selection activeCell="A4" sqref="A4"/>
    </sheetView>
  </sheetViews>
  <sheetFormatPr defaultRowHeight="12.75" x14ac:dyDescent="0.2"/>
  <cols>
    <col min="1" max="2" width="9.140625" style="14"/>
    <col min="3" max="3" width="12.28515625" style="14" bestFit="1" customWidth="1"/>
    <col min="4" max="5" width="9.140625" style="14"/>
    <col min="6" max="6" width="11.42578125" style="14" customWidth="1"/>
    <col min="7" max="7" width="2.7109375" style="14" customWidth="1"/>
    <col min="8" max="10" width="10.28515625" style="14" bestFit="1" customWidth="1"/>
    <col min="11" max="16384" width="9.140625" style="14"/>
  </cols>
  <sheetData>
    <row r="1" spans="1:10" x14ac:dyDescent="0.2">
      <c r="A1" s="14" t="str">
        <f>'Manual Inputs'!D1</f>
        <v>Kentucky Power Co.</v>
      </c>
    </row>
    <row r="2" spans="1:10" x14ac:dyDescent="0.2">
      <c r="A2" s="14" t="str">
        <f>+'Manual Inputs'!D2</f>
        <v>Kentucky</v>
      </c>
    </row>
    <row r="3" spans="1:10" x14ac:dyDescent="0.2">
      <c r="A3" s="14" t="s">
        <v>92</v>
      </c>
    </row>
    <row r="4" spans="1:10" x14ac:dyDescent="0.2">
      <c r="A4" s="48" t="str">
        <f>CustClass &amp; " Customers"</f>
        <v>Large General Service - Secondary Customers</v>
      </c>
    </row>
    <row r="5" spans="1:10" x14ac:dyDescent="0.2">
      <c r="A5" s="15" t="str">
        <f>+'Monthly Data'!A5</f>
        <v>For the Test Year Ended February 28, 2017</v>
      </c>
    </row>
    <row r="6" spans="1:10" x14ac:dyDescent="0.2">
      <c r="A6" s="15" t="str">
        <f>+'Monthly Data'!A6</f>
        <v>Based on Sample Period Ended February 28, 2017</v>
      </c>
    </row>
    <row r="8" spans="1:10" s="20" customFormat="1" x14ac:dyDescent="0.2">
      <c r="C8" s="40"/>
      <c r="D8" s="52" t="s">
        <v>10</v>
      </c>
      <c r="E8" s="52"/>
      <c r="F8" s="52"/>
      <c r="G8" s="41"/>
      <c r="H8" s="52" t="s">
        <v>43</v>
      </c>
      <c r="I8" s="52"/>
      <c r="J8" s="52"/>
    </row>
    <row r="9" spans="1:10" s="20" customFormat="1" ht="25.5" x14ac:dyDescent="0.2">
      <c r="A9" s="21" t="s">
        <v>8</v>
      </c>
      <c r="B9" s="21" t="s">
        <v>9</v>
      </c>
      <c r="C9" s="40" t="s">
        <v>46</v>
      </c>
      <c r="D9" s="40" t="s">
        <v>47</v>
      </c>
      <c r="E9" s="40" t="s">
        <v>48</v>
      </c>
      <c r="F9" s="40" t="s">
        <v>49</v>
      </c>
      <c r="G9" s="40"/>
      <c r="H9" s="40" t="s">
        <v>47</v>
      </c>
      <c r="I9" s="40" t="s">
        <v>48</v>
      </c>
      <c r="J9" s="40" t="s">
        <v>49</v>
      </c>
    </row>
    <row r="10" spans="1:10" x14ac:dyDescent="0.2">
      <c r="A10" s="18">
        <f>+'Manual Inputs'!A11</f>
        <v>2016</v>
      </c>
      <c r="B10" s="18">
        <f>+'Manual Inputs'!B11</f>
        <v>3</v>
      </c>
      <c r="C10" s="37">
        <f>IF(Peaks!J10=0,0,+Peaks!G10/Peaks!J10)</f>
        <v>0.8289621581116523</v>
      </c>
      <c r="D10" s="36">
        <f>IF(Peaks!H10=0,0,Peaks!$D10/Peaks!H10/COUNTIF('Expanded kW'!$A$2:$A$8785,'Load Factors'!$B10))</f>
        <v>0.61875011330811425</v>
      </c>
      <c r="E10" s="36">
        <f>IF(Peaks!I10=0,0,Peaks!$D10/Peaks!I10/COUNTIF('Expanded kW'!$A$2:$A$8785,'Load Factors'!$B10))</f>
        <v>0.74821900736359903</v>
      </c>
      <c r="F10" s="36">
        <f>IF(Peaks!J10=0,0,Peaks!$D10/Peaks!J10/COUNTIF('Expanded kW'!$A$2:$A$8785,'Load Factors'!$B10))</f>
        <v>0.61875011330811425</v>
      </c>
      <c r="H10" s="36">
        <f>IF(Peaks!K10=0,0,Peaks!$D10/Peaks!K10/COUNTIF('Expanded kW'!$A$2:$A$8785,'Load Factors'!$B10))</f>
        <v>0.45438337819827374</v>
      </c>
      <c r="I10" s="36">
        <f>IF(Peaks!L10=0,0,Peaks!$D10/Peaks!L10/COUNTIF('Expanded kW'!$A$2:$A$8785,'Load Factors'!$B10))</f>
        <v>0.5158144251338761</v>
      </c>
      <c r="J10" s="36">
        <f>IF(Peaks!M10=0,0,Peaks!$D10/Peaks!M10/COUNTIF('Expanded kW'!$A$2:$A$8785,'Load Factors'!$B10))</f>
        <v>0.44789571330942951</v>
      </c>
    </row>
    <row r="11" spans="1:10" x14ac:dyDescent="0.2">
      <c r="A11" s="18">
        <f>+'Manual Inputs'!A12</f>
        <v>2016</v>
      </c>
      <c r="B11" s="18">
        <f>+'Manual Inputs'!B12</f>
        <v>4</v>
      </c>
      <c r="C11" s="37">
        <f>IF(Peaks!J11=0,0,+Peaks!G11/Peaks!J11)</f>
        <v>0.660933297471759</v>
      </c>
      <c r="D11" s="36">
        <f>IF(Peaks!H11=0,0,Peaks!$D11/Peaks!H11/COUNTIF('Expanded kW'!$A$2:$A$8785,'Load Factors'!$B11))</f>
        <v>0.64270045125814379</v>
      </c>
      <c r="E11" s="36">
        <f>IF(Peaks!I11=0,0,Peaks!$D11/Peaks!I11/COUNTIF('Expanded kW'!$A$2:$A$8785,'Load Factors'!$B11))</f>
        <v>0.76747130374581396</v>
      </c>
      <c r="F11" s="36">
        <f>IF(Peaks!J11=0,0,Peaks!$D11/Peaks!J11/COUNTIF('Expanded kW'!$A$2:$A$8785,'Load Factors'!$B11))</f>
        <v>0.64270045125814379</v>
      </c>
      <c r="H11" s="36">
        <f>IF(Peaks!K11=0,0,Peaks!$D11/Peaks!K11/COUNTIF('Expanded kW'!$A$2:$A$8785,'Load Factors'!$B11))</f>
        <v>0.45166627641195856</v>
      </c>
      <c r="I11" s="36">
        <f>IF(Peaks!L11=0,0,Peaks!$D11/Peaks!L11/COUNTIF('Expanded kW'!$A$2:$A$8785,'Load Factors'!$B11))</f>
        <v>0.49028291069696189</v>
      </c>
      <c r="J11" s="36">
        <f>IF(Peaks!M11=0,0,Peaks!$D11/Peaks!M11/COUNTIF('Expanded kW'!$A$2:$A$8785,'Load Factors'!$B11))</f>
        <v>0.44180957357644696</v>
      </c>
    </row>
    <row r="12" spans="1:10" x14ac:dyDescent="0.2">
      <c r="A12" s="18">
        <f>+'Manual Inputs'!A13</f>
        <v>2016</v>
      </c>
      <c r="B12" s="18">
        <f>+'Manual Inputs'!B13</f>
        <v>5</v>
      </c>
      <c r="C12" s="37">
        <f>IF(Peaks!J12=0,0,+Peaks!G12/Peaks!J12)</f>
        <v>0.88586179182956237</v>
      </c>
      <c r="D12" s="36">
        <f>IF(Peaks!H12=0,0,Peaks!$D12/Peaks!H12/COUNTIF('Expanded kW'!$A$2:$A$8785,'Load Factors'!$B12))</f>
        <v>0.66891884518786016</v>
      </c>
      <c r="E12" s="36">
        <f>IF(Peaks!I12=0,0,Peaks!$D12/Peaks!I12/COUNTIF('Expanded kW'!$A$2:$A$8785,'Load Factors'!$B12))</f>
        <v>0.81473986833166312</v>
      </c>
      <c r="F12" s="36">
        <f>IF(Peaks!J12=0,0,Peaks!$D12/Peaks!J12/COUNTIF('Expanded kW'!$A$2:$A$8785,'Load Factors'!$B12))</f>
        <v>0.66891884518786016</v>
      </c>
      <c r="H12" s="36">
        <f>IF(Peaks!K12=0,0,Peaks!$D12/Peaks!K12/COUNTIF('Expanded kW'!$A$2:$A$8785,'Load Factors'!$B12))</f>
        <v>0.46774735676509427</v>
      </c>
      <c r="I12" s="36">
        <f>IF(Peaks!L12=0,0,Peaks!$D12/Peaks!L12/COUNTIF('Expanded kW'!$A$2:$A$8785,'Load Factors'!$B12))</f>
        <v>0.49493790213846905</v>
      </c>
      <c r="J12" s="36">
        <f>IF(Peaks!M12=0,0,Peaks!$D12/Peaks!M12/COUNTIF('Expanded kW'!$A$2:$A$8785,'Load Factors'!$B12))</f>
        <v>0.45270267261797215</v>
      </c>
    </row>
    <row r="13" spans="1:10" x14ac:dyDescent="0.2">
      <c r="A13" s="18">
        <f>+'Manual Inputs'!A14</f>
        <v>2016</v>
      </c>
      <c r="B13" s="18">
        <f>+'Manual Inputs'!B14</f>
        <v>6</v>
      </c>
      <c r="C13" s="37">
        <f>IF(Peaks!J13=0,0,+Peaks!G13/Peaks!J13)</f>
        <v>0.86907702672355713</v>
      </c>
      <c r="D13" s="36">
        <f>IF(Peaks!H13=0,0,Peaks!$D13/Peaks!H13/COUNTIF('Expanded kW'!$A$2:$A$8785,'Load Factors'!$B13))</f>
        <v>0.63935738042503443</v>
      </c>
      <c r="E13" s="36">
        <f>IF(Peaks!I13=0,0,Peaks!$D13/Peaks!I13/COUNTIF('Expanded kW'!$A$2:$A$8785,'Load Factors'!$B13))</f>
        <v>0.85788211307659845</v>
      </c>
      <c r="F13" s="36">
        <f>IF(Peaks!J13=0,0,Peaks!$D13/Peaks!J13/COUNTIF('Expanded kW'!$A$2:$A$8785,'Load Factors'!$B13))</f>
        <v>0.63935738042503443</v>
      </c>
      <c r="H13" s="36">
        <f>IF(Peaks!K13=0,0,Peaks!$D13/Peaks!K13/COUNTIF('Expanded kW'!$A$2:$A$8785,'Load Factors'!$B13))</f>
        <v>0.50113738107827743</v>
      </c>
      <c r="I13" s="36">
        <f>IF(Peaks!L13=0,0,Peaks!$D13/Peaks!L13/COUNTIF('Expanded kW'!$A$2:$A$8785,'Load Factors'!$B13))</f>
        <v>0.55881450853125769</v>
      </c>
      <c r="J13" s="36">
        <f>IF(Peaks!M13=0,0,Peaks!$D13/Peaks!M13/COUNTIF('Expanded kW'!$A$2:$A$8785,'Load Factors'!$B13))</f>
        <v>0.48499833051573432</v>
      </c>
    </row>
    <row r="14" spans="1:10" x14ac:dyDescent="0.2">
      <c r="A14" s="18">
        <f>+'Manual Inputs'!A15</f>
        <v>2016</v>
      </c>
      <c r="B14" s="18">
        <f>+'Manual Inputs'!B15</f>
        <v>7</v>
      </c>
      <c r="C14" s="37">
        <f>IF(Peaks!J14=0,0,+Peaks!G14/Peaks!J14)</f>
        <v>0.95647304186621351</v>
      </c>
      <c r="D14" s="36">
        <f>IF(Peaks!H14=0,0,Peaks!$D14/Peaks!H14/COUNTIF('Expanded kW'!$A$2:$A$8785,'Load Factors'!$B14))</f>
        <v>0.64557730706042871</v>
      </c>
      <c r="E14" s="36">
        <f>IF(Peaks!I14=0,0,Peaks!$D14/Peaks!I14/COUNTIF('Expanded kW'!$A$2:$A$8785,'Load Factors'!$B14))</f>
        <v>0.79281996684942069</v>
      </c>
      <c r="F14" s="36">
        <f>IF(Peaks!J14=0,0,Peaks!$D14/Peaks!J14/COUNTIF('Expanded kW'!$A$2:$A$8785,'Load Factors'!$B14))</f>
        <v>0.64557730706042871</v>
      </c>
      <c r="H14" s="36">
        <f>IF(Peaks!K14=0,0,Peaks!$D14/Peaks!K14/COUNTIF('Expanded kW'!$A$2:$A$8785,'Load Factors'!$B14))</f>
        <v>0.47072189079174642</v>
      </c>
      <c r="I14" s="36">
        <f>IF(Peaks!L14=0,0,Peaks!$D14/Peaks!L14/COUNTIF('Expanded kW'!$A$2:$A$8785,'Load Factors'!$B14))</f>
        <v>0.53190725283145346</v>
      </c>
      <c r="J14" s="36">
        <f>IF(Peaks!M14=0,0,Peaks!$D14/Peaks!M14/COUNTIF('Expanded kW'!$A$2:$A$8785,'Load Factors'!$B14))</f>
        <v>0.46842945041878203</v>
      </c>
    </row>
    <row r="15" spans="1:10" x14ac:dyDescent="0.2">
      <c r="A15" s="18">
        <f>+'Manual Inputs'!A16</f>
        <v>2016</v>
      </c>
      <c r="B15" s="18">
        <f>+'Manual Inputs'!B16</f>
        <v>8</v>
      </c>
      <c r="C15" s="37">
        <f>IF(Peaks!J15=0,0,+Peaks!G15/Peaks!J15)</f>
        <v>0.86902815165161384</v>
      </c>
      <c r="D15" s="36">
        <f>IF(Peaks!H15=0,0,Peaks!$D15/Peaks!H15/COUNTIF('Expanded kW'!$A$2:$A$8785,'Load Factors'!$B15))</f>
        <v>0.67882937881442518</v>
      </c>
      <c r="E15" s="36">
        <f>IF(Peaks!I15=0,0,Peaks!$D15/Peaks!I15/COUNTIF('Expanded kW'!$A$2:$A$8785,'Load Factors'!$B15))</f>
        <v>0.8581493171292367</v>
      </c>
      <c r="F15" s="36">
        <f>IF(Peaks!J15=0,0,Peaks!$D15/Peaks!J15/COUNTIF('Expanded kW'!$A$2:$A$8785,'Load Factors'!$B15))</f>
        <v>0.67882937881442518</v>
      </c>
      <c r="H15" s="36">
        <f>IF(Peaks!K15=0,0,Peaks!$D15/Peaks!K15/COUNTIF('Expanded kW'!$A$2:$A$8785,'Load Factors'!$B15))</f>
        <v>0.54494566646153042</v>
      </c>
      <c r="I15" s="36">
        <f>IF(Peaks!L15=0,0,Peaks!$D15/Peaks!L15/COUNTIF('Expanded kW'!$A$2:$A$8785,'Load Factors'!$B15))</f>
        <v>0.57196789778118251</v>
      </c>
      <c r="J15" s="36">
        <f>IF(Peaks!M15=0,0,Peaks!$D15/Peaks!M15/COUNTIF('Expanded kW'!$A$2:$A$8785,'Load Factors'!$B15))</f>
        <v>0.53889182896807275</v>
      </c>
    </row>
    <row r="16" spans="1:10" x14ac:dyDescent="0.2">
      <c r="A16" s="18">
        <f>+'Manual Inputs'!A17</f>
        <v>2016</v>
      </c>
      <c r="B16" s="18">
        <f>+'Manual Inputs'!B17</f>
        <v>9</v>
      </c>
      <c r="C16" s="37">
        <f>IF(Peaks!J16=0,0,+Peaks!G16/Peaks!J16)</f>
        <v>0.95352979532117244</v>
      </c>
      <c r="D16" s="36">
        <f>IF(Peaks!H16=0,0,Peaks!$D16/Peaks!H16/COUNTIF('Expanded kW'!$A$2:$A$8785,'Load Factors'!$B16))</f>
        <v>0.66070998796630598</v>
      </c>
      <c r="E16" s="36">
        <f>IF(Peaks!I16=0,0,Peaks!$D16/Peaks!I16/COUNTIF('Expanded kW'!$A$2:$A$8785,'Load Factors'!$B16))</f>
        <v>0.85855841892441165</v>
      </c>
      <c r="F16" s="36">
        <f>IF(Peaks!J16=0,0,Peaks!$D16/Peaks!J16/COUNTIF('Expanded kW'!$A$2:$A$8785,'Load Factors'!$B16))</f>
        <v>0.66070998796630598</v>
      </c>
      <c r="H16" s="36">
        <f>IF(Peaks!K16=0,0,Peaks!$D16/Peaks!K16/COUNTIF('Expanded kW'!$A$2:$A$8785,'Load Factors'!$B16))</f>
        <v>0.51433820233173733</v>
      </c>
      <c r="I16" s="36">
        <f>IF(Peaks!L16=0,0,Peaks!$D16/Peaks!L16/COUNTIF('Expanded kW'!$A$2:$A$8785,'Load Factors'!$B16))</f>
        <v>0.54162051696257885</v>
      </c>
      <c r="J16" s="36">
        <f>IF(Peaks!M16=0,0,Peaks!$D16/Peaks!M16/COUNTIF('Expanded kW'!$A$2:$A$8785,'Load Factors'!$B16))</f>
        <v>0.50212566738722786</v>
      </c>
    </row>
    <row r="17" spans="1:10" x14ac:dyDescent="0.2">
      <c r="A17" s="18">
        <f>+'Manual Inputs'!A18</f>
        <v>2016</v>
      </c>
      <c r="B17" s="18">
        <f>+'Manual Inputs'!B18</f>
        <v>10</v>
      </c>
      <c r="C17" s="37">
        <f>IF(Peaks!J17=0,0,+Peaks!G17/Peaks!J17)</f>
        <v>0.87811964640581097</v>
      </c>
      <c r="D17" s="36">
        <f>IF(Peaks!H17=0,0,Peaks!$D17/Peaks!H17/COUNTIF('Expanded kW'!$A$2:$A$8785,'Load Factors'!$B17))</f>
        <v>0.63963087324973122</v>
      </c>
      <c r="E17" s="36">
        <f>IF(Peaks!I17=0,0,Peaks!$D17/Peaks!I17/COUNTIF('Expanded kW'!$A$2:$A$8785,'Load Factors'!$B17))</f>
        <v>0.80973448768441514</v>
      </c>
      <c r="F17" s="36">
        <f>IF(Peaks!J17=0,0,Peaks!$D17/Peaks!J17/COUNTIF('Expanded kW'!$A$2:$A$8785,'Load Factors'!$B17))</f>
        <v>0.63963087324973122</v>
      </c>
      <c r="H17" s="36">
        <f>IF(Peaks!K17=0,0,Peaks!$D17/Peaks!K17/COUNTIF('Expanded kW'!$A$2:$A$8785,'Load Factors'!$B17))</f>
        <v>0.4739246004629003</v>
      </c>
      <c r="I17" s="36">
        <f>IF(Peaks!L17=0,0,Peaks!$D17/Peaks!L17/COUNTIF('Expanded kW'!$A$2:$A$8785,'Load Factors'!$B17))</f>
        <v>0.53094179753672666</v>
      </c>
      <c r="J17" s="36">
        <f>IF(Peaks!M17=0,0,Peaks!$D17/Peaks!M17/COUNTIF('Expanded kW'!$A$2:$A$8785,'Load Factors'!$B17))</f>
        <v>0.46872694314392171</v>
      </c>
    </row>
    <row r="18" spans="1:10" x14ac:dyDescent="0.2">
      <c r="A18" s="18">
        <f>+'Manual Inputs'!A19</f>
        <v>2016</v>
      </c>
      <c r="B18" s="18">
        <f>+'Manual Inputs'!B19</f>
        <v>11</v>
      </c>
      <c r="C18" s="37">
        <f>IF(Peaks!J18=0,0,+Peaks!G18/Peaks!J18)</f>
        <v>0.92186906420159553</v>
      </c>
      <c r="D18" s="36">
        <f>IF(Peaks!H18=0,0,Peaks!$D18/Peaks!H18/COUNTIF('Expanded kW'!$A$2:$A$8785,'Load Factors'!$B18))</f>
        <v>0.65970261210304881</v>
      </c>
      <c r="E18" s="36">
        <f>IF(Peaks!I18=0,0,Peaks!$D18/Peaks!I18/COUNTIF('Expanded kW'!$A$2:$A$8785,'Load Factors'!$B18))</f>
        <v>0.75311478536722476</v>
      </c>
      <c r="F18" s="36">
        <f>IF(Peaks!J18=0,0,Peaks!$D18/Peaks!J18/COUNTIF('Expanded kW'!$A$2:$A$8785,'Load Factors'!$B18))</f>
        <v>0.65970261210304881</v>
      </c>
      <c r="H18" s="36">
        <f>IF(Peaks!K18=0,0,Peaks!$D18/Peaks!K18/COUNTIF('Expanded kW'!$A$2:$A$8785,'Load Factors'!$B18))</f>
        <v>0.47648503667791958</v>
      </c>
      <c r="I18" s="36">
        <f>IF(Peaks!L18=0,0,Peaks!$D18/Peaks!L18/COUNTIF('Expanded kW'!$A$2:$A$8785,'Load Factors'!$B18))</f>
        <v>0.51540804762403802</v>
      </c>
      <c r="J18" s="36">
        <f>IF(Peaks!M18=0,0,Peaks!$D18/Peaks!M18/COUNTIF('Expanded kW'!$A$2:$A$8785,'Load Factors'!$B18))</f>
        <v>0.46702077014925886</v>
      </c>
    </row>
    <row r="19" spans="1:10" x14ac:dyDescent="0.2">
      <c r="A19" s="18">
        <f>+'Manual Inputs'!A20</f>
        <v>2016</v>
      </c>
      <c r="B19" s="18">
        <f>+'Manual Inputs'!B20</f>
        <v>12</v>
      </c>
      <c r="C19" s="37">
        <f>IF(Peaks!J19=0,0,+Peaks!G19/Peaks!J19)</f>
        <v>0.8153687102576086</v>
      </c>
      <c r="D19" s="36">
        <f>IF(Peaks!H19=0,0,Peaks!$D19/Peaks!H19/COUNTIF('Expanded kW'!$A$2:$A$8785,'Load Factors'!$B19))</f>
        <v>0.62370247378374699</v>
      </c>
      <c r="E19" s="36">
        <f>IF(Peaks!I19=0,0,Peaks!$D19/Peaks!I19/COUNTIF('Expanded kW'!$A$2:$A$8785,'Load Factors'!$B19))</f>
        <v>0.71920070835868644</v>
      </c>
      <c r="F19" s="36">
        <f>IF(Peaks!J19=0,0,Peaks!$D19/Peaks!J19/COUNTIF('Expanded kW'!$A$2:$A$8785,'Load Factors'!$B19))</f>
        <v>0.62370247378374699</v>
      </c>
      <c r="H19" s="36">
        <f>IF(Peaks!K19=0,0,Peaks!$D19/Peaks!K19/COUNTIF('Expanded kW'!$A$2:$A$8785,'Load Factors'!$B19))</f>
        <v>0.50104621373259273</v>
      </c>
      <c r="I19" s="36">
        <f>IF(Peaks!L19=0,0,Peaks!$D19/Peaks!L19/COUNTIF('Expanded kW'!$A$2:$A$8785,'Load Factors'!$B19))</f>
        <v>0.52776620421359366</v>
      </c>
      <c r="J19" s="36">
        <f>IF(Peaks!M19=0,0,Peaks!$D19/Peaks!M19/COUNTIF('Expanded kW'!$A$2:$A$8785,'Load Factors'!$B19))</f>
        <v>0.49451168536675283</v>
      </c>
    </row>
    <row r="20" spans="1:10" x14ac:dyDescent="0.2">
      <c r="A20" s="18">
        <f>+'Manual Inputs'!A21</f>
        <v>2017</v>
      </c>
      <c r="B20" s="18">
        <f>+'Manual Inputs'!B21</f>
        <v>1</v>
      </c>
      <c r="C20" s="37">
        <f>IF(Peaks!J20=0,0,+Peaks!G20/Peaks!J20)</f>
        <v>0.97339746116849324</v>
      </c>
      <c r="D20" s="36">
        <f>IF(Peaks!H20=0,0,Peaks!$D20/Peaks!H20/COUNTIF('Expanded kW'!$A$2:$A$8785,'Load Factors'!$B20))</f>
        <v>0.65105021623220993</v>
      </c>
      <c r="E20" s="36">
        <f>IF(Peaks!I20=0,0,Peaks!$D20/Peaks!I20/COUNTIF('Expanded kW'!$A$2:$A$8785,'Load Factors'!$B20))</f>
        <v>0.75537167174132491</v>
      </c>
      <c r="F20" s="36">
        <f>IF(Peaks!J20=0,0,Peaks!$D20/Peaks!J20/COUNTIF('Expanded kW'!$A$2:$A$8785,'Load Factors'!$B20))</f>
        <v>0.65105021623220993</v>
      </c>
      <c r="H20" s="36">
        <f>IF(Peaks!K20=0,0,Peaks!$D20/Peaks!K20/COUNTIF('Expanded kW'!$A$2:$A$8785,'Load Factors'!$B20))</f>
        <v>0.50655718601918409</v>
      </c>
      <c r="I20" s="36">
        <f>IF(Peaks!L20=0,0,Peaks!$D20/Peaks!L20/COUNTIF('Expanded kW'!$A$2:$A$8785,'Load Factors'!$B20))</f>
        <v>0.51826073323516708</v>
      </c>
      <c r="J20" s="36">
        <f>IF(Peaks!M20=0,0,Peaks!$D20/Peaks!M20/COUNTIF('Expanded kW'!$A$2:$A$8785,'Load Factors'!$B20))</f>
        <v>0.49656021050019689</v>
      </c>
    </row>
    <row r="21" spans="1:10" x14ac:dyDescent="0.2">
      <c r="A21" s="18">
        <f>+'Manual Inputs'!A22</f>
        <v>2017</v>
      </c>
      <c r="B21" s="18">
        <f>+'Manual Inputs'!B22</f>
        <v>2</v>
      </c>
      <c r="C21" s="37">
        <f>IF(Peaks!J21=0,0,+Peaks!G21/Peaks!J21)</f>
        <v>0.66857985699169531</v>
      </c>
      <c r="D21" s="36">
        <f>IF(Peaks!H21=0,0,Peaks!$D21/Peaks!H21/COUNTIF('Expanded kW'!$A$2:$A$8785,'Load Factors'!$B21))</f>
        <v>0.63537014430615957</v>
      </c>
      <c r="E21" s="36">
        <f>IF(Peaks!I21=0,0,Peaks!$D21/Peaks!I21/COUNTIF('Expanded kW'!$A$2:$A$8785,'Load Factors'!$B21))</f>
        <v>0.71905247901573799</v>
      </c>
      <c r="F21" s="36">
        <f>IF(Peaks!J21=0,0,Peaks!$D21/Peaks!J21/COUNTIF('Expanded kW'!$A$2:$A$8785,'Load Factors'!$B21))</f>
        <v>0.63537014430615957</v>
      </c>
      <c r="H21" s="36">
        <f>IF(Peaks!K21=0,0,Peaks!$D21/Peaks!K21/COUNTIF('Expanded kW'!$A$2:$A$8785,'Load Factors'!$B21))</f>
        <v>0.48432067478619972</v>
      </c>
      <c r="I21" s="36">
        <f>IF(Peaks!L21=0,0,Peaks!$D21/Peaks!L21/COUNTIF('Expanded kW'!$A$2:$A$8785,'Load Factors'!$B21))</f>
        <v>0.51315878819535832</v>
      </c>
      <c r="J21" s="36">
        <f>IF(Peaks!M21=0,0,Peaks!$D21/Peaks!M21/COUNTIF('Expanded kW'!$A$2:$A$8785,'Load Factors'!$B21))</f>
        <v>0.46688610928615826</v>
      </c>
    </row>
    <row r="23" spans="1:10" x14ac:dyDescent="0.2">
      <c r="A23" s="14" t="s">
        <v>27</v>
      </c>
      <c r="C23" s="37">
        <f>AVERAGE(Peaks!G10:G21)/AVERAGE(Peaks!J10:J21)</f>
        <v>0.8578914285981335</v>
      </c>
      <c r="D23" s="36">
        <f>+Peaks!$D24/Peaks!H24/(TYDays*24/12)</f>
        <v>0.64818680196949319</v>
      </c>
      <c r="E23" s="36">
        <f>+Peaks!$D24/Peaks!I24/(TYDays*24/12)</f>
        <v>0.78774893230152421</v>
      </c>
      <c r="F23" s="36">
        <f>+Peaks!$D24/Peaks!J24/(TYDays*24/12)</f>
        <v>0.64818680196949319</v>
      </c>
      <c r="H23" s="36">
        <f>+Peaks!$D24/Peaks!K24/(TYDays*24/12)</f>
        <v>0.48667167130676586</v>
      </c>
      <c r="I23" s="36">
        <f>+Peaks!$D24/Peaks!L24/(TYDays*24/12)</f>
        <v>0.52597337649732934</v>
      </c>
      <c r="J23" s="36">
        <f>+Peaks!$D24/Peaks!M24/(TYDays*24/12)</f>
        <v>0.47700954192691869</v>
      </c>
    </row>
    <row r="26" spans="1:10" x14ac:dyDescent="0.2">
      <c r="C26" s="12"/>
      <c r="D26" s="12"/>
      <c r="F26" s="22"/>
    </row>
  </sheetData>
  <mergeCells count="2">
    <mergeCell ref="D8:F8"/>
    <mergeCell ref="H8:J8"/>
  </mergeCells>
  <phoneticPr fontId="3" type="noConversion"/>
  <printOptions horizontalCentered="1"/>
  <pageMargins left="0.25" right="0.25" top="1" bottom="1" header="0.5" footer="0.5"/>
  <pageSetup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B3B931D9868C940A042DA894E8174CA" ma:contentTypeVersion="1" ma:contentTypeDescription="Create a new document." ma:contentTypeScope="" ma:versionID="be3b2bbe5dfab2c08437372aedcfdfad">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CE8FE89-0B69-4997-829A-207EED129C01}">
  <ds:schemaRefs>
    <ds:schemaRef ds:uri="http://purl.org/dc/elements/1.1/"/>
    <ds:schemaRef ds:uri="http://www.w3.org/XML/1998/namespace"/>
    <ds:schemaRef ds:uri="http://purl.org/dc/dcmitype/"/>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D73B1030-9126-424B-9C95-5B7AC3CC5A95}">
  <ds:schemaRefs>
    <ds:schemaRef ds:uri="http://schemas.microsoft.com/sharepoint/v3/contenttype/forms"/>
  </ds:schemaRefs>
</ds:datastoreItem>
</file>

<file path=customXml/itemProps3.xml><?xml version="1.0" encoding="utf-8"?>
<ds:datastoreItem xmlns:ds="http://schemas.openxmlformats.org/officeDocument/2006/customXml" ds:itemID="{56F57C02-ECF8-4AD5-ADF0-81C402B378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Manual Inputs</vt:lpstr>
      <vt:lpstr>TOD Inputs</vt:lpstr>
      <vt:lpstr>LR Monthly</vt:lpstr>
      <vt:lpstr>LR 8760 Loads</vt:lpstr>
      <vt:lpstr>Expanded kW</vt:lpstr>
      <vt:lpstr>Monthly Data</vt:lpstr>
      <vt:lpstr>Summary</vt:lpstr>
      <vt:lpstr>Peaks</vt:lpstr>
      <vt:lpstr>Load Factors</vt:lpstr>
      <vt:lpstr>On,Off Peak kWh</vt:lpstr>
      <vt:lpstr>CustClass</vt:lpstr>
      <vt:lpstr>DST_End</vt:lpstr>
      <vt:lpstr>DST_Start</vt:lpstr>
      <vt:lpstr>Holidays</vt:lpstr>
      <vt:lpstr>OPkStart</vt:lpstr>
      <vt:lpstr>PkStart</vt:lpstr>
      <vt:lpstr>'Expanded kW'!Print_Area</vt:lpstr>
      <vt:lpstr>'Expanded kW'!Print_Titles</vt:lpstr>
      <vt:lpstr>ReportYr</vt:lpstr>
      <vt:lpstr>TYBegin</vt:lpstr>
      <vt:lpstr>TYDays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M Stegall</dc:creator>
  <cp:lastModifiedBy>Betsy Sekula</cp:lastModifiedBy>
  <cp:lastPrinted>2017-07-08T18:17:38Z</cp:lastPrinted>
  <dcterms:created xsi:type="dcterms:W3CDTF">2011-10-04T17:54:12Z</dcterms:created>
  <dcterms:modified xsi:type="dcterms:W3CDTF">2017-07-08T18:18:31Z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0x0101001B3B931D9868C940A042DA894E8174CA</vt:lpwstr>
  </property>
</Properties>
</file>